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Ex1.xml" ContentType="application/vnd.ms-office.chartex+xml"/>
  <Override PartName="/xl/charts/style6.xml" ContentType="application/vnd.ms-office.chartstyle+xml"/>
  <Override PartName="/xl/charts/colors6.xml" ContentType="application/vnd.ms-office.chartcolorstyle+xml"/>
  <Override PartName="/xl/webextensions/webextension1.xml" ContentType="application/vnd.ms-office.webextension+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charts/chartEx2.xml" ContentType="application/vnd.ms-office.chartex+xml"/>
  <Override PartName="/xl/charts/style9.xml" ContentType="application/vnd.ms-office.chartstyle+xml"/>
  <Override PartName="/xl/charts/colors9.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8.xml" ContentType="application/vnd.openxmlformats-officedocument.drawing+xml"/>
  <Override PartName="/xl/slicers/slicer1.xml" ContentType="application/vnd.ms-excel.slicer+xml"/>
  <Override PartName="/xl/pivotTables/pivotTable5.xml" ContentType="application/vnd.openxmlformats-officedocument.spreadsheetml.pivotTable+xml"/>
  <Override PartName="/xl/drawings/drawing19.xml" ContentType="application/vnd.openxmlformats-officedocument.drawing+xml"/>
  <Override PartName="/xl/drawings/drawing20.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C:\Users\Naveen Mishra\Desktop\Shlimar Excel Training\Advanced MS Excel\"/>
    </mc:Choice>
  </mc:AlternateContent>
  <xr:revisionPtr revIDLastSave="0" documentId="13_ncr:1_{B00E8545-9609-48AE-93CF-22B975247249}" xr6:coauthVersionLast="47" xr6:coauthVersionMax="47" xr10:uidLastSave="{00000000-0000-0000-0000-000000000000}"/>
  <bookViews>
    <workbookView xWindow="-108" yWindow="-108" windowWidth="23256" windowHeight="12456" tabRatio="834" firstSheet="2" activeTab="10" xr2:uid="{00000000-000D-0000-FFFF-FFFF00000000}"/>
  </bookViews>
  <sheets>
    <sheet name="Index" sheetId="50" r:id="rId1"/>
    <sheet name="Number Formating" sheetId="64" r:id="rId2"/>
    <sheet name="Address" sheetId="49" r:id="rId3"/>
    <sheet name="FLASH FILL" sheetId="48" r:id="rId4"/>
    <sheet name="VARIENCE ANALYSIS" sheetId="2" state="hidden" r:id="rId5"/>
    <sheet name="ADVANCED CONDITIONAL FORMATING" sheetId="3" r:id="rId6"/>
    <sheet name="ADVANCED FILTER" sheetId="4" r:id="rId7"/>
    <sheet name="Sheet4" sheetId="5" state="hidden" r:id="rId8"/>
    <sheet name="EMPLOYEE" sheetId="7" r:id="rId9"/>
    <sheet name="CUSTOM SORT" sheetId="6" r:id="rId10"/>
    <sheet name="CELL REFERENCES" sheetId="29" r:id="rId11"/>
    <sheet name="BASIC FORMULAS" sheetId="26" state="hidden" r:id="rId12"/>
    <sheet name="COUNTIF" sheetId="38" r:id="rId13"/>
    <sheet name="EXACT" sheetId="27" r:id="rId14"/>
    <sheet name="ROUND" sheetId="51" r:id="rId15"/>
    <sheet name="DATE Function" sheetId="52" r:id="rId16"/>
    <sheet name="RANK" sheetId="59" r:id="rId17"/>
    <sheet name="TRIM Demo" sheetId="28" r:id="rId18"/>
    <sheet name="IF Functions &amp; AND OR Tests" sheetId="30" r:id="rId19"/>
    <sheet name="Emp Details " sheetId="8" state="hidden" r:id="rId20"/>
    <sheet name="NESTED IF" sheetId="39" r:id="rId21"/>
    <sheet name="Material Data" sheetId="31" r:id="rId22"/>
    <sheet name="hdataSheet" sheetId="60" r:id="rId23"/>
    <sheet name="Material Master" sheetId="32" r:id="rId24"/>
    <sheet name="Sheet3" sheetId="41" r:id="rId25"/>
    <sheet name="Dynamic Vlookup" sheetId="36" r:id="rId26"/>
    <sheet name="Index &amp; Match Function " sheetId="61" r:id="rId27"/>
    <sheet name="Reverse Vlookup" sheetId="35" r:id="rId28"/>
    <sheet name="Graphs" sheetId="10" r:id="rId29"/>
    <sheet name="Functions" sheetId="11" state="hidden" r:id="rId30"/>
    <sheet name="Dashboard" sheetId="42" r:id="rId31"/>
    <sheet name="Sheet6" sheetId="43" r:id="rId32"/>
    <sheet name="Sheet5" sheetId="62" r:id="rId33"/>
    <sheet name="SalesData" sheetId="12" r:id="rId34"/>
    <sheet name="Gantt Chart" sheetId="14" r:id="rId35"/>
    <sheet name="3D Column Chart" sheetId="17" r:id="rId36"/>
    <sheet name="Goal Seek " sheetId="19" r:id="rId37"/>
    <sheet name="Data Validation" sheetId="20" r:id="rId38"/>
    <sheet name="Grouping" sheetId="21" r:id="rId39"/>
    <sheet name="Shortcuts" sheetId="22" r:id="rId40"/>
  </sheets>
  <externalReferences>
    <externalReference r:id="rId41"/>
    <externalReference r:id="rId42"/>
    <externalReference r:id="rId43"/>
    <externalReference r:id="rId44"/>
  </externalReferences>
  <definedNames>
    <definedName name="_xlnm._FilterDatabase" localSheetId="5" hidden="1">'ADVANCED CONDITIONAL FORMATING'!$E$14:$H$24</definedName>
    <definedName name="_xlnm._FilterDatabase" localSheetId="6" hidden="1">'ADVANCED FILTER'!#REF!</definedName>
    <definedName name="_xlnm._FilterDatabase" localSheetId="9" hidden="1">'CUSTOM SORT'!$B$3:$E$32</definedName>
    <definedName name="_xlnm._FilterDatabase" localSheetId="25" hidden="1">'Dynamic Vlookup'!#REF!</definedName>
    <definedName name="_xlnm._FilterDatabase" localSheetId="8" hidden="1">EMPLOYEE!$A$1:$F$171</definedName>
    <definedName name="_xlnm._FilterDatabase" localSheetId="21" hidden="1">'Material Data'!#REF!</definedName>
    <definedName name="_xlnm._FilterDatabase" localSheetId="27" hidden="1">'Reverse Vlookup'!#REF!</definedName>
    <definedName name="_xlnm._FilterDatabase" localSheetId="33" hidden="1">SalesData!$A$1:$G$301</definedName>
    <definedName name="_xlnm._FilterDatabase" localSheetId="7" hidden="1">Sheet4!$A$1:$H$188</definedName>
    <definedName name="_xlnm._FilterDatabase" localSheetId="17" hidden="1">'TRIM Demo'!$C$1:$C$5</definedName>
    <definedName name="_xlnm._FilterDatabase" localSheetId="4" hidden="1">'VARIENCE ANALYSIS'!$H$4:$H$21</definedName>
    <definedName name="_xlchart.v1.2" hidden="1">Graphs!$DZ$4:$DZ$16</definedName>
    <definedName name="_xlchart.v1.3" hidden="1">Graphs!$EA$4:$EA$16</definedName>
    <definedName name="_xlchart.v2.0" hidden="1">Graphs!$CQ$6:$CQ$9</definedName>
    <definedName name="_xlchart.v2.1" hidden="1">Graphs!$CR$6:$CR$9</definedName>
    <definedName name="AN">[1]Data!$IB$400</definedName>
    <definedName name="anscount" hidden="1">1</definedName>
    <definedName name="AP">[1]Data!$IB$376</definedName>
    <definedName name="AR">[1]Data!$IB$404</definedName>
    <definedName name="AS">[1]Data!$IB$406</definedName>
    <definedName name="BR">[1]Data!$IB$384</definedName>
    <definedName name="CH">[1]Data!$IB$399</definedName>
    <definedName name="COUNTRY">OFFSET([2]!Table2[[#Headers],[Country]],1,0,COUNTA([2]WorldMap!$A:$A)-1,1)</definedName>
    <definedName name="_xlnm.Criteria" localSheetId="6">'ADVANCED FILTER'!$C$4:$E$6</definedName>
    <definedName name="_xlnm.Criteria" localSheetId="8">EMPLOYEE!#REF!</definedName>
    <definedName name="CT">[1]Data!$IB$383</definedName>
    <definedName name="_xlnm.Database">'Material Master'!$B$1:$D$7492</definedName>
    <definedName name="datatable">#REF!</definedName>
    <definedName name="DD">[1]Data!$IB$401</definedName>
    <definedName name="DL">[1]Data!$IB$402</definedName>
    <definedName name="DN">[1]Data!$IB$407</definedName>
    <definedName name="Emp_Bottom">EMPLOYEE!$A$172:$F$172</definedName>
    <definedName name="Emp_TOP">EMPLOYEE!$A$1:$F$1</definedName>
    <definedName name="_xlnm.Extract" localSheetId="6">'ADVANCED FILTER'!#REF!</definedName>
    <definedName name="GJ">[1]Data!$IB$381</definedName>
    <definedName name="GO">[1]Data!$IB$378</definedName>
    <definedName name="HCLDATA">'Material Master'!$B$1:$D$7492</definedName>
    <definedName name="HDATA">'Material Master'!$G$1:$KBI$4</definedName>
    <definedName name="HEADER" localSheetId="1">'[3]Material Master'!$B$1:$D$1</definedName>
    <definedName name="HEADER">'Material Master'!$B$1:$D$1</definedName>
    <definedName name="Header1">'[4]Material Master'!$B$1:$D$1</definedName>
    <definedName name="HP">[1]Data!$IB$388</definedName>
    <definedName name="HR">[1]Data!$IB$387</definedName>
    <definedName name="JH">[1]Data!$IB$385</definedName>
    <definedName name="JK">[1]Data!$IB$389</definedName>
    <definedName name="KA">[1]Data!$IB$375</definedName>
    <definedName name="KL">[1]Data!$IB$374</definedName>
    <definedName name="LD">[1]Data!$IB$403</definedName>
    <definedName name="limcount" hidden="1">1</definedName>
    <definedName name="MasterData">'Material Master'!$A$1:$D$7492</definedName>
    <definedName name="MH">[1]Data!$IB$380</definedName>
    <definedName name="ML">[1]Data!$IB$391</definedName>
    <definedName name="MN">[1]Data!$IB$390</definedName>
    <definedName name="MP">[1]Data!$IB$382</definedName>
    <definedName name="MZ">[1]Data!$IB$392</definedName>
    <definedName name="NL">[1]Data!$IB$393</definedName>
    <definedName name="OD">[1]Data!$IB$379</definedName>
    <definedName name="OIL">OFFSET([2]!Table2[[#Headers],[Oil Production in thousands of barrels per day]],1,0,COUNTA([2]WorldMap!$A:$A)-1,1)</definedName>
    <definedName name="PB">[1]Data!$IB$394</definedName>
    <definedName name="PD">[1]Data!$IB$377</definedName>
    <definedName name="RJ">[1]Data!$IB$386</definedName>
    <definedName name="sencount" hidden="1">1</definedName>
    <definedName name="SK">[1]Data!$IB$395</definedName>
    <definedName name="Slicer_Region">#N/A</definedName>
    <definedName name="Slicer_Sales_Rep">#N/A</definedName>
    <definedName name="TE">[1]Data!$IB$408</definedName>
    <definedName name="TN">[1]Data!$IB$373</definedName>
    <definedName name="TR">[1]Data!$IB$396</definedName>
    <definedName name="UP">[1]Data!$IB$397</definedName>
    <definedName name="UT">[1]Data!$IB$405</definedName>
    <definedName name="WB">[1]Data!$IB$398</definedName>
    <definedName name="Z_52489AA2_E3F8_46B2_847E_976E37E4B16B_.wvu.FilterData" localSheetId="6" hidden="1">'ADVANCED FILTER'!#REF!</definedName>
    <definedName name="Z_52489AA2_E3F8_46B2_847E_976E37E4B16B_.wvu.FilterData" localSheetId="9" hidden="1">'CUSTOM SORT'!$B$3:$E$32</definedName>
    <definedName name="Z_52489AA2_E3F8_46B2_847E_976E37E4B16B_.wvu.FilterData" localSheetId="8" hidden="1">EMPLOYEE!$A$1:$F$174</definedName>
    <definedName name="Z_52489AA2_E3F8_46B2_847E_976E37E4B16B_.wvu.FilterData" localSheetId="33" hidden="1">SalesData!$A$1:$G$301</definedName>
    <definedName name="Z_52489AA2_E3F8_46B2_847E_976E37E4B16B_.wvu.FilterData" localSheetId="7" hidden="1">Sheet4!$A$1:$H$188</definedName>
    <definedName name="Z_52489AA2_E3F8_46B2_847E_976E37E4B16B_.wvu.FilterData" localSheetId="4" hidden="1">'VARIENCE ANALYSIS'!$H$4:$H$21</definedName>
    <definedName name="Z_52489AA2_E3F8_46B2_847E_976E37E4B16B_.wvu.PrintArea" localSheetId="9" hidden="1">'CUSTOM SORT'!$B$3:$E$32</definedName>
    <definedName name="Z_52489AA2_E3F8_46B2_847E_976E37E4B16B_.wvu.PrintArea" localSheetId="8" hidden="1">EMPLOYEE!$A$1:$F$174</definedName>
    <definedName name="Z_52489AA2_E3F8_46B2_847E_976E37E4B16B_.wvu.PrintTitles" localSheetId="9" hidden="1">'CUSTOM SORT'!$3:$3</definedName>
    <definedName name="Z_52489AA2_E3F8_46B2_847E_976E37E4B16B_.wvu.PrintTitles" localSheetId="8" hidden="1">EMPLOYEE!$1:$1</definedName>
  </definedNames>
  <calcPr calcId="191029"/>
  <customWorkbookViews>
    <customWorkbookView name="naveen - Personal View" guid="{52489AA2-E3F8-46B2-847E-976E37E4B16B}" mergeInterval="0" personalView="1" maximized="1" xWindow="1" yWindow="1" windowWidth="1024" windowHeight="548" tabRatio="789" activeSheetId="2"/>
    <customWorkbookView name="ab - Personal View" guid="{C2B11029-6FD0-423E-BC6E-A35BAEDC3ACF}" mergeInterval="0" personalView="1" maximized="1" xWindow="1" yWindow="1" windowWidth="1024" windowHeight="547" tabRatio="972" activeSheetId="1"/>
  </customWorkbookViews>
  <pivotCaches>
    <pivotCache cacheId="0" r:id="rId45"/>
  </pivotCaches>
  <extLst>
    <ext xmlns:x14="http://schemas.microsoft.com/office/spreadsheetml/2009/9/main" uri="{BBE1A952-AA13-448e-AADC-164F8A28A991}">
      <x14:slicerCaches>
        <x14:slicerCache r:id="rId46"/>
        <x14:slicerCache r:id="rId4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26" l="1"/>
  <c r="G31" i="26"/>
  <c r="G32" i="26"/>
  <c r="F30" i="26"/>
  <c r="F31" i="26"/>
  <c r="F32" i="26"/>
  <c r="D30" i="26"/>
  <c r="D31" i="26"/>
  <c r="C2" i="28"/>
  <c r="C3" i="28"/>
  <c r="C4" i="28"/>
  <c r="C5" i="28"/>
  <c r="C6" i="28"/>
  <c r="C7" i="28"/>
  <c r="C8" i="28"/>
  <c r="C9" i="28"/>
  <c r="C10" i="28"/>
  <c r="C11" i="28"/>
  <c r="C12" i="28"/>
  <c r="C13" i="28"/>
  <c r="C14" i="28"/>
  <c r="C2" i="27"/>
  <c r="C3" i="27"/>
  <c r="C4" i="27"/>
  <c r="C5" i="27"/>
  <c r="C6" i="27"/>
  <c r="C7" i="27"/>
  <c r="C8" i="27"/>
  <c r="C9" i="27"/>
  <c r="C10" i="27"/>
  <c r="C11" i="27"/>
  <c r="C12" i="27"/>
  <c r="C13" i="27"/>
  <c r="C14" i="27"/>
  <c r="C15" i="27"/>
  <c r="C16" i="27"/>
  <c r="C17" i="27"/>
  <c r="C18" i="27"/>
  <c r="C19" i="27"/>
  <c r="C20" i="27"/>
  <c r="C21" i="27"/>
  <c r="C22" i="27"/>
  <c r="D25" i="26"/>
  <c r="C17" i="29"/>
  <c r="C18" i="29"/>
  <c r="C19" i="29"/>
  <c r="C20" i="29"/>
  <c r="C21" i="29"/>
  <c r="C22" i="29"/>
  <c r="C23" i="29"/>
  <c r="C24" i="29"/>
  <c r="C16" i="29"/>
  <c r="K9" i="29"/>
  <c r="K8" i="29"/>
  <c r="K7" i="29"/>
  <c r="K6" i="29"/>
  <c r="K5" i="29"/>
  <c r="K4" i="29"/>
  <c r="H9" i="29"/>
  <c r="H8" i="29"/>
  <c r="H7" i="29"/>
  <c r="H6" i="29"/>
  <c r="H5" i="29"/>
  <c r="H4" i="29"/>
  <c r="I9" i="29"/>
  <c r="I8" i="29"/>
  <c r="I7" i="29"/>
  <c r="I6" i="29"/>
  <c r="I5" i="29"/>
  <c r="I4" i="29"/>
  <c r="G9" i="29"/>
  <c r="G8" i="29"/>
  <c r="G7" i="29"/>
  <c r="G6" i="29"/>
  <c r="G5" i="29"/>
  <c r="G4" i="29"/>
  <c r="C5" i="29"/>
  <c r="C6" i="29"/>
  <c r="C7" i="29"/>
  <c r="C8" i="29"/>
  <c r="C9" i="29"/>
  <c r="C4" i="29"/>
  <c r="W7" i="31"/>
  <c r="W5" i="31"/>
  <c r="W6" i="31"/>
  <c r="W8" i="31"/>
  <c r="W9" i="31"/>
  <c r="W10" i="31"/>
  <c r="W11" i="31"/>
  <c r="W12" i="31"/>
  <c r="W13" i="31"/>
  <c r="B39" i="28"/>
  <c r="B38" i="28"/>
  <c r="B37" i="28"/>
  <c r="B36" i="28"/>
  <c r="B35" i="28"/>
  <c r="B34" i="28"/>
  <c r="B33" i="28"/>
  <c r="B32" i="28"/>
  <c r="B31" i="28"/>
  <c r="B30" i="28"/>
  <c r="B29" i="28"/>
  <c r="B28" i="28"/>
  <c r="B27" i="28"/>
  <c r="D33" i="29"/>
  <c r="F33" i="29"/>
  <c r="E33" i="29"/>
  <c r="E34" i="29"/>
  <c r="F34" i="29"/>
  <c r="E35" i="29"/>
  <c r="F35" i="29"/>
  <c r="E36" i="29"/>
  <c r="F36" i="29"/>
  <c r="E37" i="29"/>
  <c r="F37" i="29"/>
  <c r="E38" i="29"/>
  <c r="F38" i="29"/>
  <c r="E39" i="29"/>
  <c r="F39" i="29"/>
  <c r="E40" i="29"/>
  <c r="F40" i="29"/>
  <c r="E41" i="29"/>
  <c r="F41" i="29"/>
  <c r="D34" i="29"/>
  <c r="D35" i="29"/>
  <c r="D36" i="29"/>
  <c r="D37" i="29"/>
  <c r="D38" i="29"/>
  <c r="D39" i="29"/>
  <c r="D40" i="29"/>
  <c r="D41" i="29"/>
  <c r="G13" i="29"/>
  <c r="F13" i="29"/>
  <c r="E13" i="29"/>
  <c r="D13" i="29"/>
  <c r="C13" i="29"/>
  <c r="B13" i="29"/>
  <c r="H5" i="3"/>
  <c r="H5" i="2"/>
  <c r="E5" i="41"/>
  <c r="B6" i="41"/>
  <c r="D14" i="61" l="1"/>
  <c r="G4" i="61"/>
  <c r="D2" i="28" l="1"/>
  <c r="D3" i="28"/>
  <c r="D4" i="28"/>
  <c r="D5" i="28"/>
  <c r="D6" i="28"/>
  <c r="D7" i="28"/>
  <c r="D8" i="28"/>
  <c r="D9" i="28"/>
  <c r="D10" i="28"/>
  <c r="D11" i="28"/>
  <c r="D12" i="28"/>
  <c r="D13" i="28"/>
  <c r="D14" i="28"/>
  <c r="P2" i="28" l="1"/>
  <c r="Q2" i="28" s="1"/>
  <c r="R2" i="28"/>
  <c r="R3" i="28"/>
  <c r="R4" i="28"/>
  <c r="R5" i="28"/>
  <c r="R6" i="28"/>
  <c r="R7" i="28"/>
  <c r="R8" i="28"/>
  <c r="R9" i="28"/>
  <c r="R10" i="28"/>
  <c r="R11" i="28"/>
  <c r="R12" i="28"/>
  <c r="R13" i="28"/>
  <c r="R14" i="28"/>
  <c r="Q3" i="28"/>
  <c r="Q4" i="28"/>
  <c r="Q5" i="28"/>
  <c r="Q6" i="28"/>
  <c r="Q7" i="28"/>
  <c r="Q8" i="28"/>
  <c r="Q9" i="28"/>
  <c r="Q10" i="28"/>
  <c r="Q11" i="28"/>
  <c r="Q12" i="28"/>
  <c r="Q13" i="28"/>
  <c r="Q14" i="28"/>
  <c r="P3" i="28"/>
  <c r="P4" i="28"/>
  <c r="P5" i="28"/>
  <c r="P6" i="28"/>
  <c r="P7" i="28"/>
  <c r="P8" i="28"/>
  <c r="P9" i="28"/>
  <c r="P10" i="28"/>
  <c r="P11" i="28"/>
  <c r="P12" i="28"/>
  <c r="P13" i="28"/>
  <c r="P14" i="28"/>
  <c r="H2" i="28"/>
  <c r="G2" i="28"/>
  <c r="I2" i="28"/>
  <c r="H3" i="28"/>
  <c r="H4" i="28"/>
  <c r="H5" i="28"/>
  <c r="H6" i="28"/>
  <c r="H7" i="28"/>
  <c r="H8" i="28"/>
  <c r="H9" i="28"/>
  <c r="H10" i="28"/>
  <c r="I3" i="28"/>
  <c r="I4" i="28"/>
  <c r="I5" i="28"/>
  <c r="I6" i="28"/>
  <c r="I7" i="28"/>
  <c r="I8" i="28"/>
  <c r="I9" i="28"/>
  <c r="I10" i="28"/>
  <c r="G3" i="28"/>
  <c r="G4" i="28"/>
  <c r="G5" i="28"/>
  <c r="G6" i="28"/>
  <c r="G7" i="28"/>
  <c r="G8" i="28"/>
  <c r="G9" i="28"/>
  <c r="G10" i="28"/>
  <c r="B42" i="28"/>
  <c r="B41" i="28"/>
  <c r="B40" i="28"/>
  <c r="F4" i="38" l="1"/>
  <c r="F5" i="38"/>
  <c r="F6" i="38"/>
  <c r="F7" i="38"/>
  <c r="F8" i="38"/>
  <c r="F9" i="38"/>
  <c r="F10" i="38"/>
  <c r="F11" i="38"/>
  <c r="F12" i="38"/>
  <c r="F13" i="38"/>
  <c r="F14" i="38"/>
  <c r="F15" i="38"/>
  <c r="F16" i="38"/>
  <c r="F17" i="38"/>
  <c r="F18" i="38"/>
  <c r="F19" i="38"/>
  <c r="F20" i="38"/>
  <c r="F21" i="38"/>
  <c r="F22" i="38"/>
  <c r="F23" i="38"/>
  <c r="F24" i="38"/>
  <c r="F25" i="38"/>
  <c r="F26" i="38"/>
  <c r="F27" i="38"/>
  <c r="F28" i="38"/>
  <c r="F29" i="38"/>
  <c r="F30" i="38"/>
  <c r="F31" i="38"/>
  <c r="F32" i="38"/>
  <c r="F33" i="38"/>
  <c r="F34" i="38"/>
  <c r="F35" i="38"/>
  <c r="F36" i="38"/>
  <c r="F37" i="38"/>
  <c r="F38" i="38"/>
  <c r="F39" i="38"/>
  <c r="F40" i="38"/>
  <c r="F41" i="38"/>
  <c r="F42" i="38"/>
  <c r="F43" i="38"/>
  <c r="F44" i="38"/>
  <c r="F45" i="38"/>
  <c r="F46" i="38"/>
  <c r="F47" i="38"/>
  <c r="F48" i="38"/>
  <c r="F49" i="38"/>
  <c r="F50" i="38"/>
  <c r="F51" i="38"/>
  <c r="F52" i="38"/>
  <c r="F53" i="38"/>
  <c r="F54" i="38"/>
  <c r="XFC1" i="50" l="1"/>
  <c r="W4" i="26" l="1"/>
  <c r="V4" i="26"/>
  <c r="U4" i="26"/>
  <c r="W5" i="26"/>
  <c r="W6" i="26"/>
  <c r="W7" i="26"/>
  <c r="W8" i="26"/>
  <c r="W9" i="26"/>
  <c r="W10" i="26"/>
  <c r="W11" i="26"/>
  <c r="W12" i="26"/>
  <c r="W13" i="26"/>
  <c r="W14" i="26"/>
  <c r="V5" i="26"/>
  <c r="V6" i="26"/>
  <c r="V7" i="26"/>
  <c r="V8" i="26"/>
  <c r="V9" i="26"/>
  <c r="V10" i="26"/>
  <c r="V11" i="26"/>
  <c r="V12" i="26"/>
  <c r="V13" i="26"/>
  <c r="V14" i="26"/>
  <c r="U5" i="26"/>
  <c r="U6" i="26"/>
  <c r="U7" i="26"/>
  <c r="U8" i="26"/>
  <c r="U9" i="26"/>
  <c r="U10" i="26"/>
  <c r="U11" i="26"/>
  <c r="U12" i="26"/>
  <c r="U13" i="26"/>
  <c r="U14" i="26"/>
  <c r="E22" i="26"/>
  <c r="Q5" i="26"/>
  <c r="Q7" i="26"/>
  <c r="DH6" i="10" l="1"/>
  <c r="DH7" i="10"/>
  <c r="DH8" i="10"/>
  <c r="DH9" i="10"/>
  <c r="DH10" i="10"/>
  <c r="DH12" i="10"/>
  <c r="DH14" i="10"/>
  <c r="DH15" i="10"/>
  <c r="DH16" i="10"/>
  <c r="DH17" i="10"/>
  <c r="DH18" i="10"/>
  <c r="DH5" i="10"/>
  <c r="E6" i="3" l="1"/>
  <c r="E7" i="3"/>
  <c r="E8" i="3"/>
  <c r="E9" i="3"/>
  <c r="E10" i="3"/>
  <c r="E11" i="3"/>
  <c r="E5" i="3"/>
  <c r="H8" i="3" l="1"/>
  <c r="B5" i="19" l="1"/>
  <c r="B4" i="19"/>
  <c r="D7" i="14"/>
  <c r="D6" i="14"/>
  <c r="D5" i="14"/>
  <c r="D4" i="14"/>
  <c r="D3" i="14"/>
  <c r="D2" i="14"/>
  <c r="C55" i="11"/>
  <c r="C54" i="11"/>
  <c r="C53" i="11"/>
  <c r="C52" i="11"/>
  <c r="C48" i="11"/>
  <c r="C47" i="11"/>
  <c r="C46" i="11"/>
  <c r="C45" i="11"/>
  <c r="C44" i="11"/>
  <c r="C43" i="11"/>
  <c r="C42" i="11"/>
  <c r="C41" i="11"/>
  <c r="C40" i="11"/>
  <c r="C39" i="11"/>
  <c r="C38" i="11"/>
  <c r="C34" i="11"/>
  <c r="C33" i="11"/>
  <c r="C32" i="11"/>
  <c r="C31" i="11"/>
  <c r="C27" i="11"/>
  <c r="C26" i="11"/>
  <c r="C25" i="11"/>
  <c r="C24" i="11"/>
  <c r="C23" i="11"/>
  <c r="C22" i="11"/>
  <c r="C21" i="11"/>
  <c r="C17" i="11"/>
  <c r="C16" i="11"/>
  <c r="C15" i="11"/>
  <c r="C14" i="11"/>
  <c r="C13" i="11"/>
  <c r="C12" i="11"/>
  <c r="C11" i="11"/>
  <c r="C10" i="11"/>
  <c r="C9" i="11"/>
  <c r="C8" i="11"/>
  <c r="C7" i="11"/>
  <c r="C6" i="11"/>
  <c r="E15" i="10"/>
  <c r="E14" i="10"/>
  <c r="E13" i="10"/>
  <c r="E12" i="10"/>
  <c r="E11" i="10"/>
  <c r="E10" i="10"/>
  <c r="E9" i="10"/>
  <c r="E8" i="10"/>
  <c r="E7" i="10"/>
  <c r="E6" i="10"/>
  <c r="E5" i="10"/>
  <c r="B5" i="10"/>
  <c r="B6" i="10" s="1"/>
  <c r="B7" i="10" s="1"/>
  <c r="B8" i="10" s="1"/>
  <c r="B9" i="10" s="1"/>
  <c r="B10" i="10" s="1"/>
  <c r="B11" i="10" s="1"/>
  <c r="B12" i="10" s="1"/>
  <c r="B13" i="10" s="1"/>
  <c r="B14" i="10" s="1"/>
  <c r="B15" i="10" s="1"/>
  <c r="E4" i="10"/>
  <c r="W13" i="35"/>
  <c r="W12" i="35"/>
  <c r="W11" i="35"/>
  <c r="W10" i="35"/>
  <c r="W9" i="35"/>
  <c r="W8" i="35"/>
  <c r="W7" i="35"/>
  <c r="W6" i="35"/>
  <c r="W5" i="35"/>
  <c r="W13" i="36"/>
  <c r="W12" i="36"/>
  <c r="I12" i="36"/>
  <c r="W11" i="36"/>
  <c r="I11" i="36"/>
  <c r="W10" i="36"/>
  <c r="W9" i="36"/>
  <c r="W8" i="36"/>
  <c r="W7" i="36"/>
  <c r="W6" i="36"/>
  <c r="W5" i="36"/>
  <c r="C52" i="39"/>
  <c r="C44" i="39"/>
  <c r="C39" i="39"/>
  <c r="C32" i="39"/>
  <c r="C30" i="39"/>
  <c r="C31" i="39" s="1"/>
  <c r="C27" i="39"/>
  <c r="C36" i="39" s="1"/>
  <c r="C37" i="39" s="1"/>
  <c r="C41" i="30"/>
  <c r="C42" i="30" s="1"/>
  <c r="C43" i="30" s="1"/>
  <c r="C44" i="30" s="1"/>
  <c r="C40" i="30"/>
  <c r="C39" i="30"/>
  <c r="C38" i="30"/>
  <c r="C29" i="30"/>
  <c r="C30" i="30" s="1"/>
  <c r="C31" i="30" s="1"/>
  <c r="C32" i="30" s="1"/>
  <c r="C33" i="30" s="1"/>
  <c r="C34" i="30" s="1"/>
  <c r="C35" i="30" s="1"/>
  <c r="C36" i="30" s="1"/>
  <c r="C37" i="30" s="1"/>
  <c r="C28" i="30"/>
  <c r="C24" i="30"/>
  <c r="C25" i="30" s="1"/>
  <c r="AC14" i="30"/>
  <c r="AB14" i="30"/>
  <c r="AC13" i="30"/>
  <c r="AB13" i="30"/>
  <c r="AC12" i="30"/>
  <c r="AB12" i="30"/>
  <c r="AN11" i="30"/>
  <c r="AC11" i="30"/>
  <c r="AB11" i="30"/>
  <c r="AN10" i="30"/>
  <c r="AC10" i="30"/>
  <c r="AB10" i="30"/>
  <c r="AN9" i="30"/>
  <c r="AC9" i="30"/>
  <c r="AB9" i="30"/>
  <c r="AN8" i="30"/>
  <c r="AC8" i="30"/>
  <c r="AB8" i="30"/>
  <c r="V8" i="30"/>
  <c r="AN7" i="30"/>
  <c r="AN6" i="30"/>
  <c r="V3" i="30"/>
  <c r="J14" i="28"/>
  <c r="J13" i="28"/>
  <c r="J12" i="28"/>
  <c r="F20" i="26"/>
  <c r="F5" i="26"/>
  <c r="G5" i="26" s="1"/>
  <c r="H5" i="26" s="1"/>
  <c r="I5" i="26" s="1"/>
  <c r="J5" i="26" s="1"/>
  <c r="K5" i="26" s="1"/>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H11" i="3"/>
  <c r="H10" i="3"/>
  <c r="H9" i="3"/>
  <c r="H7" i="3"/>
  <c r="H6" i="3"/>
  <c r="H21" i="2"/>
  <c r="H20" i="2"/>
  <c r="H19" i="2"/>
  <c r="H18" i="2"/>
  <c r="H17" i="2"/>
  <c r="H16" i="2"/>
  <c r="H15" i="2"/>
  <c r="H14" i="2"/>
  <c r="H13" i="2"/>
  <c r="H12" i="2"/>
  <c r="H11" i="2"/>
  <c r="H10" i="2"/>
  <c r="H9" i="2"/>
  <c r="H8" i="2"/>
  <c r="H7" i="2"/>
  <c r="H6" i="2"/>
  <c r="E10" i="30" l="1"/>
  <c r="C35" i="39"/>
  <c r="C53" i="30"/>
  <c r="C54" i="30" s="1"/>
  <c r="C45" i="30"/>
  <c r="C46" i="30" s="1"/>
  <c r="C47" i="30" s="1"/>
  <c r="C48" i="30" s="1"/>
  <c r="C49" i="30"/>
  <c r="C22" i="39"/>
  <c r="C23" i="39"/>
  <c r="C24" i="39"/>
  <c r="C46" i="39"/>
  <c r="C47" i="39"/>
  <c r="C48" i="39"/>
  <c r="C49" i="39"/>
  <c r="C50"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test</author>
  </authors>
  <commentList>
    <comment ref="B1" authorId="0" shapeId="0" xr:uid="{F6A7EBAC-2A07-42AF-8B9B-DA515BA6E123}">
      <text>
        <r>
          <rPr>
            <sz val="9"/>
            <color indexed="81"/>
            <rFont val="Tahoma"/>
            <family val="2"/>
          </rPr>
          <t>Convert to Date format</t>
        </r>
      </text>
    </comment>
    <comment ref="E1" authorId="0" shapeId="0" xr:uid="{3D98911A-7E7E-4B1C-BAE8-7B067435A0A6}">
      <text>
        <r>
          <rPr>
            <b/>
            <sz val="9"/>
            <color indexed="81"/>
            <rFont val="Tahoma"/>
            <family val="2"/>
          </rPr>
          <t>Naveen Mishra</t>
        </r>
        <r>
          <rPr>
            <sz val="9"/>
            <color indexed="81"/>
            <rFont val="Tahoma"/>
            <family val="2"/>
          </rPr>
          <t xml:space="preserve">
Convert to Date</t>
        </r>
      </text>
    </comment>
  </commentList>
</comments>
</file>

<file path=xl/sharedStrings.xml><?xml version="1.0" encoding="utf-8"?>
<sst xmlns="http://schemas.openxmlformats.org/spreadsheetml/2006/main" count="27833" uniqueCount="7945">
  <si>
    <t>Product</t>
  </si>
  <si>
    <t>Employee Details Form</t>
  </si>
  <si>
    <t>Employee Name</t>
  </si>
  <si>
    <t>Region</t>
  </si>
  <si>
    <t>Earnings</t>
  </si>
  <si>
    <t>Department</t>
  </si>
  <si>
    <t>Start Date</t>
  </si>
  <si>
    <t>S029</t>
  </si>
  <si>
    <t>Mickey</t>
  </si>
  <si>
    <t>Anderson</t>
  </si>
  <si>
    <t>South</t>
  </si>
  <si>
    <t>S034</t>
  </si>
  <si>
    <t>Kelly</t>
  </si>
  <si>
    <t>Ryan</t>
  </si>
  <si>
    <t>West</t>
  </si>
  <si>
    <t>S039</t>
  </si>
  <si>
    <t>Donald</t>
  </si>
  <si>
    <t>Lee</t>
  </si>
  <si>
    <t>North</t>
  </si>
  <si>
    <t>S044</t>
  </si>
  <si>
    <t>Zachary</t>
  </si>
  <si>
    <t>Taylor</t>
  </si>
  <si>
    <t>East</t>
  </si>
  <si>
    <t>S049</t>
  </si>
  <si>
    <t>Mark</t>
  </si>
  <si>
    <t>Fulkerson</t>
  </si>
  <si>
    <t>S054</t>
  </si>
  <si>
    <t>William</t>
  </si>
  <si>
    <t>Tate</t>
  </si>
  <si>
    <t>S059</t>
  </si>
  <si>
    <t>Debbie</t>
  </si>
  <si>
    <t>Marks</t>
  </si>
  <si>
    <t>S064</t>
  </si>
  <si>
    <t>Melinda</t>
  </si>
  <si>
    <t>Mary</t>
  </si>
  <si>
    <t>S073</t>
  </si>
  <si>
    <t>Rebecca</t>
  </si>
  <si>
    <t>Kiln</t>
  </si>
  <si>
    <t>S077</t>
  </si>
  <si>
    <t>Kendra</t>
  </si>
  <si>
    <t>Pecks</t>
  </si>
  <si>
    <t>Sales</t>
  </si>
  <si>
    <t>S081</t>
  </si>
  <si>
    <t>Maureen</t>
  </si>
  <si>
    <t>Carroll</t>
  </si>
  <si>
    <t>S085</t>
  </si>
  <si>
    <t>Morrison</t>
  </si>
  <si>
    <t>Aiden</t>
  </si>
  <si>
    <t>Owens</t>
  </si>
  <si>
    <t>S093</t>
  </si>
  <si>
    <t>Joe</t>
  </si>
  <si>
    <t>Robertson</t>
  </si>
  <si>
    <t>S097</t>
  </si>
  <si>
    <t>Thomas</t>
  </si>
  <si>
    <t>Gable</t>
  </si>
  <si>
    <t>S101</t>
  </si>
  <si>
    <t>James</t>
  </si>
  <si>
    <t>S105</t>
  </si>
  <si>
    <t>Goldstein</t>
  </si>
  <si>
    <t>S030</t>
  </si>
  <si>
    <t>Lila</t>
  </si>
  <si>
    <t>S035</t>
  </si>
  <si>
    <t>Lisa</t>
  </si>
  <si>
    <t>S040</t>
  </si>
  <si>
    <t>Simon</t>
  </si>
  <si>
    <t>S045</t>
  </si>
  <si>
    <t>Tina</t>
  </si>
  <si>
    <t>Adams</t>
  </si>
  <si>
    <t>S050</t>
  </si>
  <si>
    <t>Kaylen</t>
  </si>
  <si>
    <t>Knapp</t>
  </si>
  <si>
    <t>S055</t>
  </si>
  <si>
    <t>Spencer</t>
  </si>
  <si>
    <t>Morgan</t>
  </si>
  <si>
    <t>Denise</t>
  </si>
  <si>
    <t>S065</t>
  </si>
  <si>
    <t>S070</t>
  </si>
  <si>
    <t>Rita</t>
  </si>
  <si>
    <t>S074</t>
  </si>
  <si>
    <t>Cynthia</t>
  </si>
  <si>
    <t>S078</t>
  </si>
  <si>
    <t>Kevin</t>
  </si>
  <si>
    <t>Johnson</t>
  </si>
  <si>
    <t>S082</t>
  </si>
  <si>
    <t>Stuart</t>
  </si>
  <si>
    <t>S086</t>
  </si>
  <si>
    <t>O'Connor</t>
  </si>
  <si>
    <t>S090</t>
  </si>
  <si>
    <t>Carter</t>
  </si>
  <si>
    <t>S094</t>
  </si>
  <si>
    <t>Carla</t>
  </si>
  <si>
    <t>S098</t>
  </si>
  <si>
    <t>Miller</t>
  </si>
  <si>
    <t>S102</t>
  </si>
  <si>
    <t>Roger</t>
  </si>
  <si>
    <t>Van Hof</t>
  </si>
  <si>
    <t>S106</t>
  </si>
  <si>
    <t>Perry</t>
  </si>
  <si>
    <t>S028</t>
  </si>
  <si>
    <t>Michael</t>
  </si>
  <si>
    <t>S033</t>
  </si>
  <si>
    <t>S038</t>
  </si>
  <si>
    <t>S043</t>
  </si>
  <si>
    <t>Jessica</t>
  </si>
  <si>
    <t>Roberts</t>
  </si>
  <si>
    <t>Luke</t>
  </si>
  <si>
    <t>Linden</t>
  </si>
  <si>
    <t>S053</t>
  </si>
  <si>
    <t>S058</t>
  </si>
  <si>
    <t>S063</t>
  </si>
  <si>
    <t>Shannon</t>
  </si>
  <si>
    <t>S068</t>
  </si>
  <si>
    <t>Melissa</t>
  </si>
  <si>
    <t>S072</t>
  </si>
  <si>
    <t>Paul</t>
  </si>
  <si>
    <t>Hope</t>
  </si>
  <si>
    <t>Sandra</t>
  </si>
  <si>
    <t>Dungen</t>
  </si>
  <si>
    <t>S080</t>
  </si>
  <si>
    <t>Jamie</t>
  </si>
  <si>
    <t>S084</t>
  </si>
  <si>
    <t>Long</t>
  </si>
  <si>
    <t>S088</t>
  </si>
  <si>
    <t>Greg</t>
  </si>
  <si>
    <t>Bennet</t>
  </si>
  <si>
    <t>S092</t>
  </si>
  <si>
    <t>Minnie</t>
  </si>
  <si>
    <t>Jones</t>
  </si>
  <si>
    <t>S096</t>
  </si>
  <si>
    <t>Morrell</t>
  </si>
  <si>
    <t>S100</t>
  </si>
  <si>
    <t>S104</t>
  </si>
  <si>
    <t>S031</t>
  </si>
  <si>
    <t>Eleonora</t>
  </si>
  <si>
    <t>S036</t>
  </si>
  <si>
    <t>Carol</t>
  </si>
  <si>
    <t>S041</t>
  </si>
  <si>
    <t>Jacob</t>
  </si>
  <si>
    <t>Schmidt</t>
  </si>
  <si>
    <t>S046</t>
  </si>
  <si>
    <t>Jackie</t>
  </si>
  <si>
    <t>S051</t>
  </si>
  <si>
    <t>Jim</t>
  </si>
  <si>
    <t>Motts</t>
  </si>
  <si>
    <t>S056</t>
  </si>
  <si>
    <t>S061</t>
  </si>
  <si>
    <t>S066</t>
  </si>
  <si>
    <t>S071</t>
  </si>
  <si>
    <t>Trevor</t>
  </si>
  <si>
    <t>S075</t>
  </si>
  <si>
    <t>S079</t>
  </si>
  <si>
    <t>Adam</t>
  </si>
  <si>
    <t>S083</t>
  </si>
  <si>
    <t>Jesse</t>
  </si>
  <si>
    <t>Light</t>
  </si>
  <si>
    <t>S087</t>
  </si>
  <si>
    <t>Young</t>
  </si>
  <si>
    <t>S091</t>
  </si>
  <si>
    <t>Morris</t>
  </si>
  <si>
    <t>S095</t>
  </si>
  <si>
    <t>S099</t>
  </si>
  <si>
    <t>S103</t>
  </si>
  <si>
    <t>Annie</t>
  </si>
  <si>
    <t>S107</t>
  </si>
  <si>
    <t>Thompson</t>
  </si>
  <si>
    <t>S027</t>
  </si>
  <si>
    <t>S001</t>
  </si>
  <si>
    <t>Malcom</t>
  </si>
  <si>
    <t>Pingault</t>
  </si>
  <si>
    <t>S019</t>
  </si>
  <si>
    <t>S020</t>
  </si>
  <si>
    <t>S108</t>
  </si>
  <si>
    <t>S117</t>
  </si>
  <si>
    <t>S134</t>
  </si>
  <si>
    <t>S142</t>
  </si>
  <si>
    <t>S150</t>
  </si>
  <si>
    <t>Kate</t>
  </si>
  <si>
    <t>S158</t>
  </si>
  <si>
    <t>Mayers</t>
  </si>
  <si>
    <t>S167</t>
  </si>
  <si>
    <t>S175</t>
  </si>
  <si>
    <t>S183</t>
  </si>
  <si>
    <t>S191</t>
  </si>
  <si>
    <t>S005</t>
  </si>
  <si>
    <t>Williams</t>
  </si>
  <si>
    <t>S012</t>
  </si>
  <si>
    <t>Austin</t>
  </si>
  <si>
    <t>S024</t>
  </si>
  <si>
    <t>S112</t>
  </si>
  <si>
    <t>Gregory</t>
  </si>
  <si>
    <t>S121</t>
  </si>
  <si>
    <t>S130</t>
  </si>
  <si>
    <t>S138</t>
  </si>
  <si>
    <t>S146</t>
  </si>
  <si>
    <t>S154</t>
  </si>
  <si>
    <t>S162</t>
  </si>
  <si>
    <t>S171</t>
  </si>
  <si>
    <t>S179</t>
  </si>
  <si>
    <t>S187</t>
  </si>
  <si>
    <t>S195</t>
  </si>
  <si>
    <t>S002</t>
  </si>
  <si>
    <t>S007</t>
  </si>
  <si>
    <t>S016</t>
  </si>
  <si>
    <t>S025</t>
  </si>
  <si>
    <t>Pamela</t>
  </si>
  <si>
    <t>S026</t>
  </si>
  <si>
    <t>Anna</t>
  </si>
  <si>
    <t>S109</t>
  </si>
  <si>
    <t>S114</t>
  </si>
  <si>
    <t>S118</t>
  </si>
  <si>
    <t>S123</t>
  </si>
  <si>
    <t>S127</t>
  </si>
  <si>
    <t>S132</t>
  </si>
  <si>
    <t>S135</t>
  </si>
  <si>
    <t>S140</t>
  </si>
  <si>
    <t>S143</t>
  </si>
  <si>
    <t>S148</t>
  </si>
  <si>
    <t>S151</t>
  </si>
  <si>
    <t>S156</t>
  </si>
  <si>
    <t>Lawrence</t>
  </si>
  <si>
    <t>S159</t>
  </si>
  <si>
    <t>S164</t>
  </si>
  <si>
    <t>S168</t>
  </si>
  <si>
    <t>S173</t>
  </si>
  <si>
    <t>S176</t>
  </si>
  <si>
    <t>S181</t>
  </si>
  <si>
    <t>S184</t>
  </si>
  <si>
    <t>S192</t>
  </si>
  <si>
    <t>S197</t>
  </si>
  <si>
    <t>S032</t>
  </si>
  <si>
    <t>S037</t>
  </si>
  <si>
    <t>Nancy</t>
  </si>
  <si>
    <t>S042</t>
  </si>
  <si>
    <t>Jennifer</t>
  </si>
  <si>
    <t>S047</t>
  </si>
  <si>
    <t>Samuel</t>
  </si>
  <si>
    <t>S057</t>
  </si>
  <si>
    <t>S067</t>
  </si>
  <si>
    <t>S009</t>
  </si>
  <si>
    <t>S010</t>
  </si>
  <si>
    <t>S013</t>
  </si>
  <si>
    <t>S014</t>
  </si>
  <si>
    <t>S015</t>
  </si>
  <si>
    <t>S023</t>
  </si>
  <si>
    <t>S116</t>
  </si>
  <si>
    <t>S125</t>
  </si>
  <si>
    <t>S166</t>
  </si>
  <si>
    <t>S022</t>
  </si>
  <si>
    <t>S004</t>
  </si>
  <si>
    <t>Overmire</t>
  </si>
  <si>
    <t>S111</t>
  </si>
  <si>
    <t>S120</t>
  </si>
  <si>
    <t>S129</t>
  </si>
  <si>
    <t>S137</t>
  </si>
  <si>
    <t>S145</t>
  </si>
  <si>
    <t>S153</t>
  </si>
  <si>
    <t>S161</t>
  </si>
  <si>
    <t>S170</t>
  </si>
  <si>
    <t>S178</t>
  </si>
  <si>
    <t>S186</t>
  </si>
  <si>
    <t>S194</t>
  </si>
  <si>
    <t>S003</t>
  </si>
  <si>
    <t>McGregor</t>
  </si>
  <si>
    <t>S008</t>
  </si>
  <si>
    <t>Smith</t>
  </si>
  <si>
    <t>S017</t>
  </si>
  <si>
    <t>S018</t>
  </si>
  <si>
    <t>S110</t>
  </si>
  <si>
    <t>S115</t>
  </si>
  <si>
    <t>S119</t>
  </si>
  <si>
    <t>S124</t>
  </si>
  <si>
    <t>S128</t>
  </si>
  <si>
    <t>S133</t>
  </si>
  <si>
    <t>S136</t>
  </si>
  <si>
    <t>S144</t>
  </si>
  <si>
    <t>S149</t>
  </si>
  <si>
    <t>S152</t>
  </si>
  <si>
    <t>S157</t>
  </si>
  <si>
    <t>S160</t>
  </si>
  <si>
    <t>S165</t>
  </si>
  <si>
    <t>S174</t>
  </si>
  <si>
    <t>S177</t>
  </si>
  <si>
    <t>S182</t>
  </si>
  <si>
    <t>S185</t>
  </si>
  <si>
    <t>S190</t>
  </si>
  <si>
    <t>S193</t>
  </si>
  <si>
    <t>S198</t>
  </si>
  <si>
    <t>S006</t>
  </si>
  <si>
    <t>Philips</t>
  </si>
  <si>
    <t>S113</t>
  </si>
  <si>
    <t>S122</t>
  </si>
  <si>
    <t>S131</t>
  </si>
  <si>
    <t>S139</t>
  </si>
  <si>
    <t>S147</t>
  </si>
  <si>
    <t>Jeffrey</t>
  </si>
  <si>
    <t>S155</t>
  </si>
  <si>
    <t>S163</t>
  </si>
  <si>
    <t>S172</t>
  </si>
  <si>
    <t>S180</t>
  </si>
  <si>
    <t>S188</t>
  </si>
  <si>
    <t>S196</t>
  </si>
  <si>
    <t>SHORT CUT FOR EXCEL</t>
  </si>
  <si>
    <t>Select cells, columns, rows, or objects in worksheets and workbooks by using shortcut keys</t>
  </si>
  <si>
    <t>Select the current region around the active cell (the current region is an area enclosed by blank rows and blank columns)</t>
  </si>
  <si>
    <t>CTRL+SHIFT+* (ASTERISK)</t>
  </si>
  <si>
    <t>Extend the selection by one cell</t>
  </si>
  <si>
    <t>SHIFT+ arrow key</t>
  </si>
  <si>
    <t>Extend the selection to the last nonblank cell in the same column or row as the active cell</t>
  </si>
  <si>
    <t>CTRL+SHIFT+ arrow key</t>
  </si>
  <si>
    <t>Extend the selection to the beginning of the row</t>
  </si>
  <si>
    <t>SHIFT+HOME</t>
  </si>
  <si>
    <t>Extend the selection to the beginning of the worksheet</t>
  </si>
  <si>
    <t>CTRL+SHIFT+HOME</t>
  </si>
  <si>
    <t>Extend the selection to the last cell used on the worksheet (lower-right corner)</t>
  </si>
  <si>
    <t>CTRL+SHIFT+END</t>
  </si>
  <si>
    <t>Select the entire column</t>
  </si>
  <si>
    <t>CTRL+SPACEBAR</t>
  </si>
  <si>
    <t>Select the entire row</t>
  </si>
  <si>
    <t>SHIFT+SPACEBAR</t>
  </si>
  <si>
    <t>Select the entire worksheet</t>
  </si>
  <si>
    <t>CTRL+A</t>
  </si>
  <si>
    <t>If multiple cells are selected, select only the active cell</t>
  </si>
  <si>
    <t>SHIFT+BACKSPACE</t>
  </si>
  <si>
    <t>Extend the selection down one screen</t>
  </si>
  <si>
    <t>SHIFT+PAGE DOWN</t>
  </si>
  <si>
    <t>Extend the selection up one screen</t>
  </si>
  <si>
    <t>SHIFT+PAGE UP</t>
  </si>
  <si>
    <t>With an object selected, select all objects on a sheet</t>
  </si>
  <si>
    <t>CTRL+SHIFT+SPACEBAR</t>
  </si>
  <si>
    <t>Alternate between hiding objects, displaying objects, and displaying placeholders for objects</t>
  </si>
  <si>
    <t>CTRL+6</t>
  </si>
  <si>
    <t>Show or hide the Standard toolbar</t>
  </si>
  <si>
    <t>CTRL+7</t>
  </si>
  <si>
    <t>In End mode, to</t>
  </si>
  <si>
    <t>Press</t>
  </si>
  <si>
    <t>Turn End mode on or off</t>
  </si>
  <si>
    <t>END</t>
  </si>
  <si>
    <t>END, SHIFT+ arrow key</t>
  </si>
  <si>
    <t>END, SHIFT+HOME</t>
  </si>
  <si>
    <t>Extend the selection to the last cell in the current row; this keystroke is unavailable if you selected the Transition navigation keys check box on the Transition tab (Tools menu, Options command)</t>
  </si>
  <si>
    <t>END, SHIFT+ENTER</t>
  </si>
  <si>
    <t>With SCROLL LOCK on, to</t>
  </si>
  <si>
    <t>Turn SCROLL LOCK on or off</t>
  </si>
  <si>
    <t>SCROLL LOCK</t>
  </si>
  <si>
    <t>Scroll the screen up or down one row</t>
  </si>
  <si>
    <t xml:space="preserve">UP/DOWN ARROW  </t>
  </si>
  <si>
    <t>Scroll the screen left or right one column</t>
  </si>
  <si>
    <t>LEFT.RIGHT ARROW</t>
  </si>
  <si>
    <t>Extend the selection to the cell in the upper-left corner of the window</t>
  </si>
  <si>
    <t>Extend the selection to the cell in the lower-right corner of the window</t>
  </si>
  <si>
    <t>SHIFT+END</t>
  </si>
  <si>
    <t>Select cells with special characteristics by using shortcut keys</t>
  </si>
  <si>
    <t>Select the current array, which is the array that the active cell belongs to</t>
  </si>
  <si>
    <t>CTRL+/</t>
  </si>
  <si>
    <t>Select all cells with comments</t>
  </si>
  <si>
    <t>CTRL+SHIFT+O (the letter O)</t>
  </si>
  <si>
    <t>Select cells whose contents are different from the comparison cell in each row (for each row, the comparison cell is in the same column as the active cell)</t>
  </si>
  <si>
    <t>CTRL+\</t>
  </si>
  <si>
    <t>Select cells whose contents are different from the comparison cell in each column (for each column, the comparison cell is in the same row as the active cell)</t>
  </si>
  <si>
    <t>CTRL+SHIFT+|</t>
  </si>
  <si>
    <t>Select only cells that are directly referred to by formulas in the selection</t>
  </si>
  <si>
    <t>CTRL+[</t>
  </si>
  <si>
    <t>Select all cells that are directly or indirectly referred to by formulas in the selection</t>
  </si>
  <si>
    <t>CTRL+SHIFT+{</t>
  </si>
  <si>
    <t>Select only cells with formulas that refer directly to the active cell</t>
  </si>
  <si>
    <t>CTRL+]</t>
  </si>
  <si>
    <t>Select all cells with formulas that refer directly or indirectly to the active cell</t>
  </si>
  <si>
    <t>CTRL+SHIFT+}</t>
  </si>
  <si>
    <t>Select only visible cells in the current selection</t>
  </si>
  <si>
    <t>ALT+SEMICOLON</t>
  </si>
  <si>
    <t>Move and scroll on a worksheet or workbook by using shortcut keys</t>
  </si>
  <si>
    <t>Move one cell in a given direction</t>
  </si>
  <si>
    <t>Arrow key</t>
  </si>
  <si>
    <t>Move to the edge of the current data region</t>
  </si>
  <si>
    <t>CTRL+ arrow key</t>
  </si>
  <si>
    <t>Move between unlocked cells on a protected worksheet</t>
  </si>
  <si>
    <t>TAB</t>
  </si>
  <si>
    <t>Move to the beginning of the row</t>
  </si>
  <si>
    <t>HOME</t>
  </si>
  <si>
    <t>Move to the beginning of the worksheet</t>
  </si>
  <si>
    <t>CTRL+HOME</t>
  </si>
  <si>
    <t>Move to the last cell on the worksheet</t>
  </si>
  <si>
    <t>CTRL+END</t>
  </si>
  <si>
    <t xml:space="preserve">Move down one screen </t>
  </si>
  <si>
    <t>PAGE DOWN</t>
  </si>
  <si>
    <t xml:space="preserve">Move up one screen </t>
  </si>
  <si>
    <t>PAGE UP</t>
  </si>
  <si>
    <t>Move one screen to the right</t>
  </si>
  <si>
    <t>ALT+PAGE DOWN</t>
  </si>
  <si>
    <t>Move one screen to the left</t>
  </si>
  <si>
    <t>ALT+PAGE UP</t>
  </si>
  <si>
    <t>Move to the next sheet in the workbook</t>
  </si>
  <si>
    <t>CTRL+PAGE DOWN</t>
  </si>
  <si>
    <t>Move to the previous sheet in the workbook</t>
  </si>
  <si>
    <t>CTRL+PAGE UP</t>
  </si>
  <si>
    <t>Move to the next workbook or window</t>
  </si>
  <si>
    <t>CTRL+F6 or CTRL+TAB</t>
  </si>
  <si>
    <t>Move to the previous workbook or window</t>
  </si>
  <si>
    <t xml:space="preserve">CTRL+SHIFT+F6 </t>
  </si>
  <si>
    <t>Move to the next pane</t>
  </si>
  <si>
    <t>F6</t>
  </si>
  <si>
    <t>Move to the previous pane</t>
  </si>
  <si>
    <t>SHIFT+F6</t>
  </si>
  <si>
    <t>Scroll to display the active cell</t>
  </si>
  <si>
    <t>CTRL+BACKSPACE</t>
  </si>
  <si>
    <t>Move by one block of data within a row or column</t>
  </si>
  <si>
    <t>END, arrow key</t>
  </si>
  <si>
    <t>END, HOME</t>
  </si>
  <si>
    <t>Move to the last cell to the right in the current row that is not blank</t>
  </si>
  <si>
    <t>END, ENTER</t>
  </si>
  <si>
    <t>With SCROLL LOCK turned on, to</t>
  </si>
  <si>
    <t>Move to the cell in the upper-left corner of the window</t>
  </si>
  <si>
    <t>Move to the cell in the lower-right corner of the window</t>
  </si>
  <si>
    <t>Scroll one row up or down</t>
  </si>
  <si>
    <t xml:space="preserve">UP/DOWN ARROW </t>
  </si>
  <si>
    <t>Scroll one column left or right</t>
  </si>
  <si>
    <t>LEFT/RIGHT ARROW</t>
  </si>
  <si>
    <t>Format data by using shortcut keys</t>
  </si>
  <si>
    <t>Display the Style command (Format menu)</t>
  </si>
  <si>
    <t>ALT+' (APOSTROPHE)</t>
  </si>
  <si>
    <t>Display the Cells command (Format menu)</t>
  </si>
  <si>
    <t>CTRL+1</t>
  </si>
  <si>
    <t>Apply the General number format</t>
  </si>
  <si>
    <t>CTRL+SHIFT+~</t>
  </si>
  <si>
    <t>Apply the Currency format with two decimal places (negative numbers appear in parentheses)</t>
  </si>
  <si>
    <t>CTRL+SHIFT+$</t>
  </si>
  <si>
    <t xml:space="preserve">Apply the Percentage format with no decimal places </t>
  </si>
  <si>
    <t>CTRL+SHIFT+%</t>
  </si>
  <si>
    <t>Apply the Exponential number format with two decimal places</t>
  </si>
  <si>
    <t>CTRL+SHIFT+^</t>
  </si>
  <si>
    <t>Apply the Date format with the day, month, and year</t>
  </si>
  <si>
    <t>CTRL+SHIFT+#</t>
  </si>
  <si>
    <t>Apply the Time format with the hour and minute, and indicate A.M. or P.M.</t>
  </si>
  <si>
    <t>CTRL+SHIFT+@</t>
  </si>
  <si>
    <t>Apply the Number format with two decimal places, 1000 separator, and – for negative values</t>
  </si>
  <si>
    <t>CTRL+SHIFT+!</t>
  </si>
  <si>
    <t>Apply the outline border</t>
  </si>
  <si>
    <t>CTRL+SHIFT+&amp;</t>
  </si>
  <si>
    <t>Remove all borders</t>
  </si>
  <si>
    <t>CTRL+SHIFT+_</t>
  </si>
  <si>
    <t>Apply or remove bold formatting</t>
  </si>
  <si>
    <t>CTRL+B</t>
  </si>
  <si>
    <t>Apply or remove italic formatting</t>
  </si>
  <si>
    <t>CTRL+I</t>
  </si>
  <si>
    <t>Apply or remove an underline</t>
  </si>
  <si>
    <t>CTRL+U</t>
  </si>
  <si>
    <t>Apply or remove strikethrough formatting</t>
  </si>
  <si>
    <t>CTRL+5</t>
  </si>
  <si>
    <t>Hide rows</t>
  </si>
  <si>
    <t>CTRL+9</t>
  </si>
  <si>
    <t>Unhide rows</t>
  </si>
  <si>
    <t>CTRL+SHIFT+(</t>
  </si>
  <si>
    <t>Hide columns</t>
  </si>
  <si>
    <t>CTRL+0 (ZERO)</t>
  </si>
  <si>
    <t>Unhide columns</t>
  </si>
  <si>
    <t xml:space="preserve">CTRL+SHIFT+) </t>
  </si>
  <si>
    <t>Print and preview a document by using shortcut keys</t>
  </si>
  <si>
    <t>Display the Print command (File menu)</t>
  </si>
  <si>
    <t>CTRL+P</t>
  </si>
  <si>
    <t>Move around the page when zoomed in</t>
  </si>
  <si>
    <t>Arrow keys</t>
  </si>
  <si>
    <t>Move by one page when zoomed out</t>
  </si>
  <si>
    <t>PAGE UP or PAGE DOWN</t>
  </si>
  <si>
    <t>Move to the first page when zoomed out</t>
  </si>
  <si>
    <t>CTRL+UP ARROW</t>
  </si>
  <si>
    <t>Move to the last page when zoomed out</t>
  </si>
  <si>
    <t>CTRL+DOWN ARROW</t>
  </si>
  <si>
    <t>Keys for menus</t>
  </si>
  <si>
    <t>Show a shortcut menu</t>
  </si>
  <si>
    <t>SHIFT+F10</t>
  </si>
  <si>
    <t>Make the menu bar active</t>
  </si>
  <si>
    <t>F10 or ALT</t>
  </si>
  <si>
    <t>Show the program icon menu (on the program title bar)</t>
  </si>
  <si>
    <t>ALT+SPACEBAR</t>
  </si>
  <si>
    <t xml:space="preserve">Select the next or previous command on the menu or submenu </t>
  </si>
  <si>
    <t xml:space="preserve">DOWN/UP ARROW </t>
  </si>
  <si>
    <t>Select the menu to the left or right, or, with a submenu visible, switch between the main menu and the submenu</t>
  </si>
  <si>
    <t xml:space="preserve">LEFT/RIGHT ARROW </t>
  </si>
  <si>
    <t>Select the first or last command on the menu or submenu</t>
  </si>
  <si>
    <t>HOME or END</t>
  </si>
  <si>
    <t>Close the visible menu and submenu at the same time</t>
  </si>
  <si>
    <t>ALT</t>
  </si>
  <si>
    <t>Close the visible menu, or, with a submenu visible, close the submenu only</t>
  </si>
  <si>
    <t>ESC</t>
  </si>
  <si>
    <t>Edit data by using shortcut keys</t>
  </si>
  <si>
    <t>Edit the active cell and complete</t>
  </si>
  <si>
    <t>F2 + Enter</t>
  </si>
  <si>
    <t>Cancel an entry in the cell or formula bar</t>
  </si>
  <si>
    <t>Edit the active cell and then clear it, or delete the preceding character in the active cell as you edit the cell contents</t>
  </si>
  <si>
    <t>BACKSPACE</t>
  </si>
  <si>
    <t>Paste a name into a formula</t>
  </si>
  <si>
    <t>F3</t>
  </si>
  <si>
    <t>Enter a formula as an array formula</t>
  </si>
  <si>
    <t>CTRL+SHIFT+ENTER</t>
  </si>
  <si>
    <t>Display the Formula Palette after you type a valid function name in a formula</t>
  </si>
  <si>
    <t>Insert the argument names and parentheses for a function, after you type a valid function name in a formula</t>
  </si>
  <si>
    <t>CTRL+SHIFT+A</t>
  </si>
  <si>
    <t>Insert, delete, and copy a selection by using shortcut keys</t>
  </si>
  <si>
    <t>Copy the selection</t>
  </si>
  <si>
    <t>CTRL+C</t>
  </si>
  <si>
    <t>Paste the selection</t>
  </si>
  <si>
    <t>CTRL+V</t>
  </si>
  <si>
    <t>Cut the selection</t>
  </si>
  <si>
    <t>CTRL+X</t>
  </si>
  <si>
    <t>Clear the contents of the selection</t>
  </si>
  <si>
    <t>DELETE</t>
  </si>
  <si>
    <t>Insert blank cells</t>
  </si>
  <si>
    <t>CTRL+SHIFT+PLUS SIGN</t>
  </si>
  <si>
    <t>Delete the selection</t>
  </si>
  <si>
    <t>CTRL+ –</t>
  </si>
  <si>
    <t>Undo the last action</t>
  </si>
  <si>
    <t>CTRL+Z</t>
  </si>
  <si>
    <t>Move within a selection by using shortcut keys</t>
  </si>
  <si>
    <t>Move from top to bottom within the selection (down), or in the direction that is selected on the Edit tab (Tools menu, Options command)</t>
  </si>
  <si>
    <t xml:space="preserve">ENTER </t>
  </si>
  <si>
    <t>Move from bottom to top within the selection (up), or opposite to the direction that is selected on the Edit tab (Tools menu, Options command)</t>
  </si>
  <si>
    <t xml:space="preserve">SHIFT+ENTER </t>
  </si>
  <si>
    <t>Move from left to right within the selection, or move down one cell if only one column is selected</t>
  </si>
  <si>
    <t>Move from right to left within the selection, or move up one cell if only one column is selected</t>
  </si>
  <si>
    <t>SHIFT+TAB</t>
  </si>
  <si>
    <t>Move clockwise to the next corner of the selection</t>
  </si>
  <si>
    <t>CTRL+PERIOD</t>
  </si>
  <si>
    <t>Move to the right between nonadjacent selections</t>
  </si>
  <si>
    <t>CTRL+ALT+RIGHT ARROW</t>
  </si>
  <si>
    <t>Move to the left between nonadjacent selections</t>
  </si>
  <si>
    <t>CTRL+ALT+LEFT ARROW</t>
  </si>
  <si>
    <t>RAjesh</t>
  </si>
  <si>
    <t>Deshmukh</t>
  </si>
  <si>
    <t>FUNCTIONS</t>
  </si>
  <si>
    <t>Text Function</t>
  </si>
  <si>
    <t>Description</t>
  </si>
  <si>
    <t>Example</t>
  </si>
  <si>
    <t>Upper</t>
  </si>
  <si>
    <t>Converts a text into uppercase</t>
  </si>
  <si>
    <t>Lower</t>
  </si>
  <si>
    <t>Converts a text into lowercase</t>
  </si>
  <si>
    <t>Proper</t>
  </si>
  <si>
    <t>Converts a text into First character as capital</t>
  </si>
  <si>
    <t>Left</t>
  </si>
  <si>
    <t>Extracts characters from left</t>
  </si>
  <si>
    <t>Right</t>
  </si>
  <si>
    <t>Extracts characters from right</t>
  </si>
  <si>
    <t>Mid</t>
  </si>
  <si>
    <t>Extracts caracters from middle</t>
  </si>
  <si>
    <t>Concatenate</t>
  </si>
  <si>
    <t>Join text</t>
  </si>
  <si>
    <t>Len</t>
  </si>
  <si>
    <t>Find the length of string</t>
  </si>
  <si>
    <t>Exact</t>
  </si>
  <si>
    <t>Checks for two text are same or not</t>
  </si>
  <si>
    <t>Search</t>
  </si>
  <si>
    <t>Search for position of text</t>
  </si>
  <si>
    <t>Replace</t>
  </si>
  <si>
    <t>Changes the text</t>
  </si>
  <si>
    <t>Text</t>
  </si>
  <si>
    <t>Changes value to text format</t>
  </si>
  <si>
    <t>Maths Functions</t>
  </si>
  <si>
    <t>Abs</t>
  </si>
  <si>
    <t>Converts negative number to positive number</t>
  </si>
  <si>
    <t>Int</t>
  </si>
  <si>
    <t xml:space="preserve">Discards decimals </t>
  </si>
  <si>
    <t>Mod</t>
  </si>
  <si>
    <t>Gives the remainder from division</t>
  </si>
  <si>
    <t>Sqrt</t>
  </si>
  <si>
    <t>Gives root value</t>
  </si>
  <si>
    <t>Power</t>
  </si>
  <si>
    <t>Gives the number raised to power of</t>
  </si>
  <si>
    <t>Round</t>
  </si>
  <si>
    <t>Rounds to nearest number</t>
  </si>
  <si>
    <t>Trunc</t>
  </si>
  <si>
    <t>Truncates to lower number</t>
  </si>
  <si>
    <t>Statistical Functions</t>
  </si>
  <si>
    <t>CountA</t>
  </si>
  <si>
    <t>Counts text and numbers</t>
  </si>
  <si>
    <t>Countblank</t>
  </si>
  <si>
    <t>Counts blank cells</t>
  </si>
  <si>
    <t>Good</t>
  </si>
  <si>
    <t>Small</t>
  </si>
  <si>
    <t>Finds the nth small value</t>
  </si>
  <si>
    <t>Bad</t>
  </si>
  <si>
    <t>Large</t>
  </si>
  <si>
    <t>Finsd the nth large value</t>
  </si>
  <si>
    <t>Date Functions</t>
  </si>
  <si>
    <t>Date</t>
  </si>
  <si>
    <t>Adds day, month, year</t>
  </si>
  <si>
    <t>Today</t>
  </si>
  <si>
    <t>Current date</t>
  </si>
  <si>
    <t>Now</t>
  </si>
  <si>
    <t>Current date and time</t>
  </si>
  <si>
    <t>Day</t>
  </si>
  <si>
    <t xml:space="preserve">Extracts day fromCurrent date </t>
  </si>
  <si>
    <t>Month</t>
  </si>
  <si>
    <t xml:space="preserve">Extracts month fromCurrent date </t>
  </si>
  <si>
    <t>Year</t>
  </si>
  <si>
    <t>Extracts year from Curent date</t>
  </si>
  <si>
    <t>Time</t>
  </si>
  <si>
    <t>Adds Hr, min, second</t>
  </si>
  <si>
    <t>Hour</t>
  </si>
  <si>
    <t>Extracts Hours from given time</t>
  </si>
  <si>
    <t>Minute</t>
  </si>
  <si>
    <t>Extracts Minutes from given time</t>
  </si>
  <si>
    <t>Second</t>
  </si>
  <si>
    <t>Extracts Seconds from given time</t>
  </si>
  <si>
    <t>Weekday</t>
  </si>
  <si>
    <t xml:space="preserve">Extracts day from Current date </t>
  </si>
  <si>
    <t>Information Functions</t>
  </si>
  <si>
    <t>IsBlank</t>
  </si>
  <si>
    <t>Returns true if blank cell or false if non blank cell</t>
  </si>
  <si>
    <t>apple</t>
  </si>
  <si>
    <t>IsError</t>
  </si>
  <si>
    <t>Returns error value</t>
  </si>
  <si>
    <t>medicine</t>
  </si>
  <si>
    <t>Isnumber</t>
  </si>
  <si>
    <t>Returns true if data is number</t>
  </si>
  <si>
    <t>Istext</t>
  </si>
  <si>
    <t>Returns true if data is text</t>
  </si>
  <si>
    <t>S021</t>
  </si>
  <si>
    <t>Emp Code</t>
  </si>
  <si>
    <t>EMPLOYEE CODE</t>
  </si>
  <si>
    <t>JAMES</t>
  </si>
  <si>
    <t>Accts</t>
  </si>
  <si>
    <t>Admin</t>
  </si>
  <si>
    <t>HR</t>
  </si>
  <si>
    <t>Mktg</t>
  </si>
  <si>
    <t>Hire Date</t>
  </si>
  <si>
    <t>First Name</t>
  </si>
  <si>
    <t>Last Name</t>
  </si>
  <si>
    <t>Customer</t>
  </si>
  <si>
    <t>Gurgaon</t>
  </si>
  <si>
    <t>Hyderabad</t>
  </si>
  <si>
    <t>Patna</t>
  </si>
  <si>
    <t>Delhi</t>
  </si>
  <si>
    <t>Mumbai</t>
  </si>
  <si>
    <t>Cost
(Rs. Lacs)</t>
  </si>
  <si>
    <t>Sales
(Rs. Lacs)</t>
  </si>
  <si>
    <t>Profit
(Rs. Lacs)</t>
  </si>
  <si>
    <t>One Day Workshop in MS Excel</t>
  </si>
  <si>
    <t>Location</t>
  </si>
  <si>
    <t>Budgeted 
Cost (Rs)</t>
  </si>
  <si>
    <t>Actual
Cost (Rs)</t>
  </si>
  <si>
    <t xml:space="preserve">Variance
</t>
  </si>
  <si>
    <t>New Delhi</t>
  </si>
  <si>
    <t>Conditions</t>
  </si>
  <si>
    <t>Chennai</t>
  </si>
  <si>
    <t>Variance &lt;0</t>
  </si>
  <si>
    <t>Kolkata</t>
  </si>
  <si>
    <t>Variance =0</t>
  </si>
  <si>
    <t>Bangalore</t>
  </si>
  <si>
    <t>Variance &gt;0</t>
  </si>
  <si>
    <t>Noida</t>
  </si>
  <si>
    <t>Mysore</t>
  </si>
  <si>
    <t>Jaipur</t>
  </si>
  <si>
    <t>Ahmedabad</t>
  </si>
  <si>
    <t>Baroda</t>
  </si>
  <si>
    <t>Kochi</t>
  </si>
  <si>
    <t>Chandigarh</t>
  </si>
  <si>
    <t>Ludhiana</t>
  </si>
  <si>
    <t>Gwalior</t>
  </si>
  <si>
    <t>Selling</t>
  </si>
  <si>
    <t xml:space="preserve">Product </t>
  </si>
  <si>
    <t>Cost</t>
  </si>
  <si>
    <t>NPM</t>
  </si>
  <si>
    <t>&lt;100 to &gt;=80</t>
  </si>
  <si>
    <t>&lt;80</t>
  </si>
  <si>
    <t>Topic: Grouping</t>
  </si>
  <si>
    <t>Comparative Balance Sheet</t>
  </si>
  <si>
    <t>XYZ Corporation</t>
  </si>
  <si>
    <t>Assets</t>
  </si>
  <si>
    <t>Amounts</t>
  </si>
  <si>
    <t>% of total</t>
  </si>
  <si>
    <t>Cash and Receivables</t>
  </si>
  <si>
    <t>Investments</t>
  </si>
  <si>
    <t>Real Estate</t>
  </si>
  <si>
    <t>Business Interests</t>
  </si>
  <si>
    <t>Personal Property</t>
  </si>
  <si>
    <t>Retirement Assets</t>
  </si>
  <si>
    <t>Other</t>
  </si>
  <si>
    <t/>
  </si>
  <si>
    <t>Total Assets</t>
  </si>
  <si>
    <t xml:space="preserve">Liabilities </t>
  </si>
  <si>
    <t>Credit Cards</t>
  </si>
  <si>
    <t>Automobile loans</t>
  </si>
  <si>
    <t>Mortgages</t>
  </si>
  <si>
    <t>Other Debts</t>
  </si>
  <si>
    <t>Total liabilities</t>
  </si>
  <si>
    <t>Net Worth</t>
  </si>
  <si>
    <t>Total Liabilities and Equity</t>
  </si>
  <si>
    <t>Division</t>
  </si>
  <si>
    <t>Sales Person</t>
  </si>
  <si>
    <t>Sale Qty</t>
  </si>
  <si>
    <t>Infosys</t>
  </si>
  <si>
    <t>A</t>
  </si>
  <si>
    <t>L&amp;T</t>
  </si>
  <si>
    <t>Tata Motors</t>
  </si>
  <si>
    <t>Tata Power</t>
  </si>
  <si>
    <t>TCS</t>
  </si>
  <si>
    <t>Wipro</t>
  </si>
  <si>
    <t>BHEL</t>
  </si>
  <si>
    <t>Fortis</t>
  </si>
  <si>
    <t>Havells</t>
  </si>
  <si>
    <t>IBM</t>
  </si>
  <si>
    <t>C</t>
  </si>
  <si>
    <t>B</t>
  </si>
  <si>
    <t>Aidio International
Sales in $ Million</t>
  </si>
  <si>
    <t>Automotive</t>
  </si>
  <si>
    <t>Home</t>
  </si>
  <si>
    <t>Personal</t>
  </si>
  <si>
    <t>Commercial</t>
  </si>
  <si>
    <t>Total</t>
  </si>
  <si>
    <t>Sales Rep</t>
  </si>
  <si>
    <t>COGS</t>
  </si>
  <si>
    <t>NorthEast</t>
  </si>
  <si>
    <t>Rhonda</t>
  </si>
  <si>
    <t>Sherman Williams</t>
  </si>
  <si>
    <t>MKO Item</t>
  </si>
  <si>
    <t>ExcelIsVeryFun.com</t>
  </si>
  <si>
    <t>MME Item</t>
  </si>
  <si>
    <t>SouthEast</t>
  </si>
  <si>
    <t>Steven</t>
  </si>
  <si>
    <t>OQM Item</t>
  </si>
  <si>
    <t>MidWest</t>
  </si>
  <si>
    <t>Troung</t>
  </si>
  <si>
    <t>Costco</t>
  </si>
  <si>
    <t>WIL Item</t>
  </si>
  <si>
    <t>Office Depot</t>
  </si>
  <si>
    <t>BJH Item</t>
  </si>
  <si>
    <t>ZEI Item</t>
  </si>
  <si>
    <t>Yahoo</t>
  </si>
  <si>
    <t>HPF Item</t>
  </si>
  <si>
    <t>Jeri</t>
  </si>
  <si>
    <t>Nature Company</t>
  </si>
  <si>
    <t>NEE Item</t>
  </si>
  <si>
    <t>CLN Item</t>
  </si>
  <si>
    <t>Jon</t>
  </si>
  <si>
    <t>The Economist</t>
  </si>
  <si>
    <t>ZJS Item</t>
  </si>
  <si>
    <t>Peet's Coffee</t>
  </si>
  <si>
    <t>JYF Item</t>
  </si>
  <si>
    <t>ZLA Item</t>
  </si>
  <si>
    <t>WHF Item</t>
  </si>
  <si>
    <t>McLendon's Hardware</t>
  </si>
  <si>
    <t>VDD Item</t>
  </si>
  <si>
    <t>Sheliadawn</t>
  </si>
  <si>
    <t>WEW Item</t>
  </si>
  <si>
    <t>QIL Item</t>
  </si>
  <si>
    <t>Google</t>
  </si>
  <si>
    <t>MHX Item</t>
  </si>
  <si>
    <t>Chin</t>
  </si>
  <si>
    <t>HLL Item</t>
  </si>
  <si>
    <t>YGP Item</t>
  </si>
  <si>
    <t>EIS Item</t>
  </si>
  <si>
    <t>WKL Item</t>
  </si>
  <si>
    <t>Whole Foods</t>
  </si>
  <si>
    <t>FZS Item</t>
  </si>
  <si>
    <t>Amazon.com</t>
  </si>
  <si>
    <t>TIH Item</t>
  </si>
  <si>
    <t>BPZ Item</t>
  </si>
  <si>
    <t>DKM Item</t>
  </si>
  <si>
    <t>XMY Item</t>
  </si>
  <si>
    <t>LGZ Item</t>
  </si>
  <si>
    <t>PTH Item</t>
  </si>
  <si>
    <t>BAN Item</t>
  </si>
  <si>
    <t>TTK Item</t>
  </si>
  <si>
    <t>IQG Item</t>
  </si>
  <si>
    <t>Solar and Wind Inc.</t>
  </si>
  <si>
    <t>VMC Item</t>
  </si>
  <si>
    <t>Home Depot</t>
  </si>
  <si>
    <t>XOU Item</t>
  </si>
  <si>
    <t>ZMF Item</t>
  </si>
  <si>
    <t>SHA Item</t>
  </si>
  <si>
    <t>UBW Item</t>
  </si>
  <si>
    <t>QHO Item</t>
  </si>
  <si>
    <t>OCL Item</t>
  </si>
  <si>
    <t>VRK Item</t>
  </si>
  <si>
    <t>CSJ Item</t>
  </si>
  <si>
    <t>LOI Item</t>
  </si>
  <si>
    <t>AIQ Item</t>
  </si>
  <si>
    <t>MTL Item</t>
  </si>
  <si>
    <t>AUW Item</t>
  </si>
  <si>
    <t>SMX Item</t>
  </si>
  <si>
    <t>NZX Item</t>
  </si>
  <si>
    <t>KEI Item</t>
  </si>
  <si>
    <t>GMO Item</t>
  </si>
  <si>
    <t>DRK Item</t>
  </si>
  <si>
    <t>ONY Item</t>
  </si>
  <si>
    <t>XLN Item</t>
  </si>
  <si>
    <t>XZI Item</t>
  </si>
  <si>
    <t>RGS Item</t>
  </si>
  <si>
    <t>BYE Item</t>
  </si>
  <si>
    <t>FKD Item</t>
  </si>
  <si>
    <t>DIO Item</t>
  </si>
  <si>
    <t>MQW Item</t>
  </si>
  <si>
    <t>PEN Item</t>
  </si>
  <si>
    <t>MWN Item</t>
  </si>
  <si>
    <t>BSV Item</t>
  </si>
  <si>
    <t>MFB Item</t>
  </si>
  <si>
    <t>IAF Item</t>
  </si>
  <si>
    <t>OYO Item</t>
  </si>
  <si>
    <t>XLF Item</t>
  </si>
  <si>
    <t>HAI Item</t>
  </si>
  <si>
    <t>IKV Item</t>
  </si>
  <si>
    <t>III Item</t>
  </si>
  <si>
    <t>FPO Item</t>
  </si>
  <si>
    <t>PXE Item</t>
  </si>
  <si>
    <t>KFE Item</t>
  </si>
  <si>
    <t>KKL Item</t>
  </si>
  <si>
    <t>LFD Item</t>
  </si>
  <si>
    <t>RRT Item</t>
  </si>
  <si>
    <t>YQS Item</t>
  </si>
  <si>
    <t>WPF Item</t>
  </si>
  <si>
    <t>ZMY Item</t>
  </si>
  <si>
    <t>XFU Item</t>
  </si>
  <si>
    <t>SBX Item</t>
  </si>
  <si>
    <t>LXS Item</t>
  </si>
  <si>
    <t>JTV Item</t>
  </si>
  <si>
    <t>XWP Item</t>
  </si>
  <si>
    <t>WPE Item</t>
  </si>
  <si>
    <t>NBK Item</t>
  </si>
  <si>
    <t>VIN Item</t>
  </si>
  <si>
    <t>MSH Item</t>
  </si>
  <si>
    <t>JZO Item</t>
  </si>
  <si>
    <t>YTX Item</t>
  </si>
  <si>
    <t>FEK Item</t>
  </si>
  <si>
    <t>XNB Item</t>
  </si>
  <si>
    <t>YWP Item</t>
  </si>
  <si>
    <t>NWT Item</t>
  </si>
  <si>
    <t>MOQ Item</t>
  </si>
  <si>
    <t>OAP Item</t>
  </si>
  <si>
    <t>LOP Item</t>
  </si>
  <si>
    <t>UXD Item</t>
  </si>
  <si>
    <t>EWM Item</t>
  </si>
  <si>
    <t>TGL Item</t>
  </si>
  <si>
    <t>RCA Item</t>
  </si>
  <si>
    <t>CRF Item</t>
  </si>
  <si>
    <t>THO Item</t>
  </si>
  <si>
    <t>TTM Item</t>
  </si>
  <si>
    <t>MGO Item</t>
  </si>
  <si>
    <t>RDD Item</t>
  </si>
  <si>
    <t>AIL Item</t>
  </si>
  <si>
    <t>SVF Item</t>
  </si>
  <si>
    <t>RGD Item</t>
  </si>
  <si>
    <t>FFT Item</t>
  </si>
  <si>
    <t>UBV Item</t>
  </si>
  <si>
    <t>NSN Item</t>
  </si>
  <si>
    <t>JUE Item</t>
  </si>
  <si>
    <t>CMU Item</t>
  </si>
  <si>
    <t>GYH Item</t>
  </si>
  <si>
    <t>SCW Item</t>
  </si>
  <si>
    <t>XZF Item</t>
  </si>
  <si>
    <t>GLG Item</t>
  </si>
  <si>
    <t>MYE Item</t>
  </si>
  <si>
    <t>EVO Item</t>
  </si>
  <si>
    <t>YHI Item</t>
  </si>
  <si>
    <t>HKD Item</t>
  </si>
  <si>
    <t>GYK Item</t>
  </si>
  <si>
    <t>PUA Item</t>
  </si>
  <si>
    <t>NGZ Item</t>
  </si>
  <si>
    <t>BJI Item</t>
  </si>
  <si>
    <t>KKF Item</t>
  </si>
  <si>
    <t>EFD Item</t>
  </si>
  <si>
    <t>UPA Item</t>
  </si>
  <si>
    <t>SNK Item</t>
  </si>
  <si>
    <t>KHA Item</t>
  </si>
  <si>
    <t>FZY Item</t>
  </si>
  <si>
    <t>SRN Item</t>
  </si>
  <si>
    <t>AEW Item</t>
  </si>
  <si>
    <t>PET Item</t>
  </si>
  <si>
    <t>EYP Item</t>
  </si>
  <si>
    <t>PKE Item</t>
  </si>
  <si>
    <t>CCV Item</t>
  </si>
  <si>
    <t>YNQ Item</t>
  </si>
  <si>
    <t>HMW Item</t>
  </si>
  <si>
    <t>TGO Item</t>
  </si>
  <si>
    <t>KXJ Item</t>
  </si>
  <si>
    <t>FSD Item</t>
  </si>
  <si>
    <t>NFU Item</t>
  </si>
  <si>
    <t>UMN Item</t>
  </si>
  <si>
    <t>TMF Item</t>
  </si>
  <si>
    <t>YVD Item</t>
  </si>
  <si>
    <t>KQN Item</t>
  </si>
  <si>
    <t>WBN Item</t>
  </si>
  <si>
    <t>CNG Item</t>
  </si>
  <si>
    <t>YHA Item</t>
  </si>
  <si>
    <t>ILP Item</t>
  </si>
  <si>
    <t>HGQ Item</t>
  </si>
  <si>
    <t>BPJ Item</t>
  </si>
  <si>
    <t>ONK Item</t>
  </si>
  <si>
    <t>EZU Item</t>
  </si>
  <si>
    <t>UCA Item</t>
  </si>
  <si>
    <t>KNX Item</t>
  </si>
  <si>
    <t>PBH Item</t>
  </si>
  <si>
    <t>CVY Item</t>
  </si>
  <si>
    <t>QGM Item</t>
  </si>
  <si>
    <t>QPM Item</t>
  </si>
  <si>
    <t>ETU Item</t>
  </si>
  <si>
    <t>CNH Item</t>
  </si>
  <si>
    <t>YIP Item</t>
  </si>
  <si>
    <t>WVS Item</t>
  </si>
  <si>
    <t>EIE Item</t>
  </si>
  <si>
    <t>AIM Item</t>
  </si>
  <si>
    <t>HAK Item</t>
  </si>
  <si>
    <t>BCD Item</t>
  </si>
  <si>
    <t>NCH Item</t>
  </si>
  <si>
    <t>IWN Item</t>
  </si>
  <si>
    <t>KYW Item</t>
  </si>
  <si>
    <t>ITT Item</t>
  </si>
  <si>
    <t>CNN Item</t>
  </si>
  <si>
    <t>MKA Item</t>
  </si>
  <si>
    <t>KFB Item</t>
  </si>
  <si>
    <t>XIM Item</t>
  </si>
  <si>
    <t>VGE Item</t>
  </si>
  <si>
    <t>WWB Item</t>
  </si>
  <si>
    <t>RHM Item</t>
  </si>
  <si>
    <t>ZQH Item</t>
  </si>
  <si>
    <t>EUH Item</t>
  </si>
  <si>
    <t>FMP Item</t>
  </si>
  <si>
    <t>LVG Item</t>
  </si>
  <si>
    <t>EAP Item</t>
  </si>
  <si>
    <t>LVD Item</t>
  </si>
  <si>
    <t>QSA Item</t>
  </si>
  <si>
    <t>JLK Item</t>
  </si>
  <si>
    <t>XBY Item</t>
  </si>
  <si>
    <t>GAK Item</t>
  </si>
  <si>
    <t>SQZ Item</t>
  </si>
  <si>
    <t>UWT Item</t>
  </si>
  <si>
    <t>JZS Item</t>
  </si>
  <si>
    <t>MPS Item</t>
  </si>
  <si>
    <t>EYG Item</t>
  </si>
  <si>
    <t>ACF Item</t>
  </si>
  <si>
    <t>XVI Item</t>
  </si>
  <si>
    <t>ZCL Item</t>
  </si>
  <si>
    <t>PQT Item</t>
  </si>
  <si>
    <t>JXK Item</t>
  </si>
  <si>
    <t>VCN Item</t>
  </si>
  <si>
    <t>KPO Item</t>
  </si>
  <si>
    <t>XHR Item</t>
  </si>
  <si>
    <t>JGS Item</t>
  </si>
  <si>
    <t>ZFB Item</t>
  </si>
  <si>
    <t>TBQ Item</t>
  </si>
  <si>
    <t>IAG Item</t>
  </si>
  <si>
    <t>UGN Item</t>
  </si>
  <si>
    <t>AWF Item</t>
  </si>
  <si>
    <t>WLY Item</t>
  </si>
  <si>
    <t>BNH Item</t>
  </si>
  <si>
    <t>TYZ Item</t>
  </si>
  <si>
    <t>STR Item</t>
  </si>
  <si>
    <t>KST Item</t>
  </si>
  <si>
    <t>VBF Item</t>
  </si>
  <si>
    <t>FLS Item</t>
  </si>
  <si>
    <t>JUV Item</t>
  </si>
  <si>
    <t>LRH Item</t>
  </si>
  <si>
    <t>VYV Item</t>
  </si>
  <si>
    <t>WWD Item</t>
  </si>
  <si>
    <t>OLN Item</t>
  </si>
  <si>
    <t>EHO Item</t>
  </si>
  <si>
    <t>GPQ Item</t>
  </si>
  <si>
    <t>VPY Item</t>
  </si>
  <si>
    <t>OGH Item</t>
  </si>
  <si>
    <t>VDA Item</t>
  </si>
  <si>
    <t>AYF Item</t>
  </si>
  <si>
    <t>HQT Item</t>
  </si>
  <si>
    <t>VNQ Item</t>
  </si>
  <si>
    <t>SWQ Item</t>
  </si>
  <si>
    <t>FZK Item</t>
  </si>
  <si>
    <t>PUD Item</t>
  </si>
  <si>
    <t>IYT Item</t>
  </si>
  <si>
    <t>KBY Item</t>
  </si>
  <si>
    <t>VYM Item</t>
  </si>
  <si>
    <t>DVC Item</t>
  </si>
  <si>
    <t>QDA Item</t>
  </si>
  <si>
    <t>MQP Item</t>
  </si>
  <si>
    <t>PJA Item</t>
  </si>
  <si>
    <t>QBL Item</t>
  </si>
  <si>
    <t>ATV Item</t>
  </si>
  <si>
    <t>LEO Item</t>
  </si>
  <si>
    <t>JFF Item</t>
  </si>
  <si>
    <t>ULJ Item</t>
  </si>
  <si>
    <t>WCX Item</t>
  </si>
  <si>
    <t>UZP Item</t>
  </si>
  <si>
    <t>UDH Item</t>
  </si>
  <si>
    <t>WIP Item</t>
  </si>
  <si>
    <t>QJV Item</t>
  </si>
  <si>
    <t>ICN Item</t>
  </si>
  <si>
    <t>YGD Item</t>
  </si>
  <si>
    <t>LCU Item</t>
  </si>
  <si>
    <t>LFI Item</t>
  </si>
  <si>
    <t>BUZ Item</t>
  </si>
  <si>
    <t>FPF Item</t>
  </si>
  <si>
    <t>ZAW Item</t>
  </si>
  <si>
    <t>ENW Item</t>
  </si>
  <si>
    <t>KVA Item</t>
  </si>
  <si>
    <t>UVO Item</t>
  </si>
  <si>
    <t>UNH Item</t>
  </si>
  <si>
    <t>UDS Item</t>
  </si>
  <si>
    <t>WMW Item</t>
  </si>
  <si>
    <t>QTS Item</t>
  </si>
  <si>
    <t>CJK Item</t>
  </si>
  <si>
    <t>WWU Item</t>
  </si>
  <si>
    <t>WJP Item</t>
  </si>
  <si>
    <t>IZV Item</t>
  </si>
  <si>
    <t>EXM Item</t>
  </si>
  <si>
    <t>MQT Item</t>
  </si>
  <si>
    <t>XYL Item</t>
  </si>
  <si>
    <t>ILS Item</t>
  </si>
  <si>
    <t>XXH Item</t>
  </si>
  <si>
    <t>DNA Item</t>
  </si>
  <si>
    <t>YIT Item</t>
  </si>
  <si>
    <t>BTJ Item</t>
  </si>
  <si>
    <t>WXR Item</t>
  </si>
  <si>
    <t>RFR Item</t>
  </si>
  <si>
    <t>EAR Item</t>
  </si>
  <si>
    <t>KJV Item</t>
  </si>
  <si>
    <t>PUJ Item</t>
  </si>
  <si>
    <t>NIV Item</t>
  </si>
  <si>
    <t>QDR Item</t>
  </si>
  <si>
    <t>QRV Item</t>
  </si>
  <si>
    <t>HUO Item</t>
  </si>
  <si>
    <t>ZAH Item</t>
  </si>
  <si>
    <t>SXT Item</t>
  </si>
  <si>
    <t>DRO Item</t>
  </si>
  <si>
    <t>ESJ Item</t>
  </si>
  <si>
    <t>YAK Item</t>
  </si>
  <si>
    <t>RYV Item</t>
  </si>
  <si>
    <t>PAY Item</t>
  </si>
  <si>
    <t>GHH Item</t>
  </si>
  <si>
    <t>TLQ Item</t>
  </si>
  <si>
    <t>TUL Item</t>
  </si>
  <si>
    <t>NJY Item</t>
  </si>
  <si>
    <t>QLL Item</t>
  </si>
  <si>
    <t>KSG Item</t>
  </si>
  <si>
    <t>Jan</t>
  </si>
  <si>
    <t>FEB</t>
  </si>
  <si>
    <t>MAR</t>
  </si>
  <si>
    <t>APR</t>
  </si>
  <si>
    <t>Nagpur</t>
  </si>
  <si>
    <t>Growth %</t>
  </si>
  <si>
    <t>D</t>
  </si>
  <si>
    <t>E</t>
  </si>
  <si>
    <t>Name</t>
  </si>
  <si>
    <t>Salary</t>
  </si>
  <si>
    <t>Malcom Pingault</t>
  </si>
  <si>
    <t>Melinda McGregor</t>
  </si>
  <si>
    <t>Annie Philips</t>
  </si>
  <si>
    <t>Rita Greg</t>
  </si>
  <si>
    <t>Cynthia Roberts</t>
  </si>
  <si>
    <t>Michael Lee</t>
  </si>
  <si>
    <t>Sandra Lawrence</t>
  </si>
  <si>
    <t>Kevin Mayers</t>
  </si>
  <si>
    <t>Adam Long</t>
  </si>
  <si>
    <t>Jamie Morrison</t>
  </si>
  <si>
    <t>Maureen O'Connor</t>
  </si>
  <si>
    <t>Jesse Bennet</t>
  </si>
  <si>
    <t>James Owens</t>
  </si>
  <si>
    <t>Pamela Carter</t>
  </si>
  <si>
    <t>Anna Morris</t>
  </si>
  <si>
    <t>Jim Jones</t>
  </si>
  <si>
    <t>Michael Robertson</t>
  </si>
  <si>
    <t>Lila Owens</t>
  </si>
  <si>
    <t>Eleonora Morrell</t>
  </si>
  <si>
    <t>Kate Gable</t>
  </si>
  <si>
    <t>Mary Miller</t>
  </si>
  <si>
    <t>Kelly Ryan</t>
  </si>
  <si>
    <t>Lisa Ryan</t>
  </si>
  <si>
    <t>Carol Thomas</t>
  </si>
  <si>
    <t>Nancy Van Hof</t>
  </si>
  <si>
    <t>Mickey Thomas</t>
  </si>
  <si>
    <t>Simon Goldstein</t>
  </si>
  <si>
    <t>Jacob Schmidt</t>
  </si>
  <si>
    <t>Jennifer Thompson</t>
  </si>
  <si>
    <t>Jessica Roberts</t>
  </si>
  <si>
    <t>Tina Adams</t>
  </si>
  <si>
    <t>Jackie Jones</t>
  </si>
  <si>
    <t>Samuel Gregory</t>
  </si>
  <si>
    <t>Luke Linden</t>
  </si>
  <si>
    <t>Jim Motts</t>
  </si>
  <si>
    <t>Greg Hope</t>
  </si>
  <si>
    <t>Aiden Kiln</t>
  </si>
  <si>
    <t>Spencer Morgan</t>
  </si>
  <si>
    <t>Minnie Dungen</t>
  </si>
  <si>
    <t>Joe Pecks</t>
  </si>
  <si>
    <t>Carla Johnson</t>
  </si>
  <si>
    <t>Denise Ryan</t>
  </si>
  <si>
    <t>Thomas Carroll</t>
  </si>
  <si>
    <t>Shannon Kelly</t>
  </si>
  <si>
    <t>James Adams</t>
  </si>
  <si>
    <t>Roger Jones</t>
  </si>
  <si>
    <t>Annie Gregory</t>
  </si>
  <si>
    <t>Melissa Linden</t>
  </si>
  <si>
    <t>Rita Knapp</t>
  </si>
  <si>
    <t>Paul Hope</t>
  </si>
  <si>
    <t>Rebecca Kiln</t>
  </si>
  <si>
    <t>Cynthia Tate</t>
  </si>
  <si>
    <t>Michael Morgan</t>
  </si>
  <si>
    <t>Sandra Dungen</t>
  </si>
  <si>
    <t>Kendra Pecks</t>
  </si>
  <si>
    <t>Jamie Ryan</t>
  </si>
  <si>
    <t>Maureen Carroll</t>
  </si>
  <si>
    <t>Stuart James</t>
  </si>
  <si>
    <t>Jesse Light</t>
  </si>
  <si>
    <t>Mark Morrison</t>
  </si>
  <si>
    <t>Kaylen O'Connor</t>
  </si>
  <si>
    <t>Jim Young</t>
  </si>
  <si>
    <t>Greg Bennet</t>
  </si>
  <si>
    <t>William Carter</t>
  </si>
  <si>
    <t>Minnie Jones</t>
  </si>
  <si>
    <t>Joe Robertson</t>
  </si>
  <si>
    <t>Carla Anderson</t>
  </si>
  <si>
    <t>Debbie Owens</t>
  </si>
  <si>
    <t>Denise Morrell</t>
  </si>
  <si>
    <t>Thomas Gable</t>
  </si>
  <si>
    <t>Melinda Ryan</t>
  </si>
  <si>
    <t>James Thomas</t>
  </si>
  <si>
    <t>Roger Van Hof</t>
  </si>
  <si>
    <t>Annie Thomas</t>
  </si>
  <si>
    <t>Mary Goldstein</t>
  </si>
  <si>
    <t>Rita Perry</t>
  </si>
  <si>
    <t>Trevor Thompson</t>
  </si>
  <si>
    <t>Paul Roberts</t>
  </si>
  <si>
    <t>Cynthia Adams</t>
  </si>
  <si>
    <t>Michael Jones</t>
  </si>
  <si>
    <t>Sandra Gregory</t>
  </si>
  <si>
    <t>Kendra Long</t>
  </si>
  <si>
    <t>Kevin Morrison</t>
  </si>
  <si>
    <t>Jamie Young</t>
  </si>
  <si>
    <t>Maureen Bennet</t>
  </si>
  <si>
    <t>Stuart Owens</t>
  </si>
  <si>
    <t>Malcom Morris</t>
  </si>
  <si>
    <t>Shannon Jones</t>
  </si>
  <si>
    <t>Melinda Robertson</t>
  </si>
  <si>
    <t>James Anderson</t>
  </si>
  <si>
    <t>Annie Morrell</t>
  </si>
  <si>
    <t>Melissa Gable</t>
  </si>
  <si>
    <t>Trevor Ryan</t>
  </si>
  <si>
    <t>Paul Thomas</t>
  </si>
  <si>
    <t>Rebecca Van Hof</t>
  </si>
  <si>
    <t>Cynthia Thomas</t>
  </si>
  <si>
    <t>Sandra Goldstein</t>
  </si>
  <si>
    <t>Kendra Schmidt</t>
  </si>
  <si>
    <t>Kevin Thompson</t>
  </si>
  <si>
    <t>Adam Roberts</t>
  </si>
  <si>
    <t>Jamie Taylor</t>
  </si>
  <si>
    <t>Stuart Jones</t>
  </si>
  <si>
    <t>Jesse Gregory</t>
  </si>
  <si>
    <t>James Pingault</t>
  </si>
  <si>
    <t>Jim Overmire</t>
  </si>
  <si>
    <t>Michael Williams</t>
  </si>
  <si>
    <t>Jeffrey Philips</t>
  </si>
  <si>
    <t>Eleonora Smith</t>
  </si>
  <si>
    <t>Kate Greg</t>
  </si>
  <si>
    <t>Mary Johnson</t>
  </si>
  <si>
    <t>Kelly Anderson</t>
  </si>
  <si>
    <t>Lisa Austin</t>
  </si>
  <si>
    <t>Carol Roberts</t>
  </si>
  <si>
    <t>Nancy Lee</t>
  </si>
  <si>
    <t>Mickey Lawrence</t>
  </si>
  <si>
    <t>Donald James</t>
  </si>
  <si>
    <t>Simon Mayers</t>
  </si>
  <si>
    <t>Jennifer Morrison</t>
  </si>
  <si>
    <t>Jessica O'Connor</t>
  </si>
  <si>
    <t>Zachary Young</t>
  </si>
  <si>
    <t>Tina Bennet</t>
  </si>
  <si>
    <t>Samuel Carter</t>
  </si>
  <si>
    <t>Luke Morris</t>
  </si>
  <si>
    <t>Mark Jones</t>
  </si>
  <si>
    <t>Kaylen Robertson</t>
  </si>
  <si>
    <t>Greg Owens</t>
  </si>
  <si>
    <t>William Gable</t>
  </si>
  <si>
    <t>Spencer Miller</t>
  </si>
  <si>
    <t>Minnie Ryan</t>
  </si>
  <si>
    <t>Carla Thomas</t>
  </si>
  <si>
    <t>Debbie Van Hof</t>
  </si>
  <si>
    <t>Denise Thomas</t>
  </si>
  <si>
    <t>Ryan Goldstein</t>
  </si>
  <si>
    <t>Shannon Schmidt</t>
  </si>
  <si>
    <t>Melinda Thompson</t>
  </si>
  <si>
    <t>James Roberts</t>
  </si>
  <si>
    <t>Annie Adams</t>
  </si>
  <si>
    <t>Mary Gregory</t>
  </si>
  <si>
    <t>Trevor Fulkerson</t>
  </si>
  <si>
    <t>Paul Knapp</t>
  </si>
  <si>
    <t>Cynthia Hope</t>
  </si>
  <si>
    <t>Michael Kiln</t>
  </si>
  <si>
    <t>Sandra Tate</t>
  </si>
  <si>
    <t>Kendra Morgan</t>
  </si>
  <si>
    <t>Kevin Dungen</t>
  </si>
  <si>
    <t>Adam Pecks</t>
  </si>
  <si>
    <t>Jamie Johnson</t>
  </si>
  <si>
    <t>Rate per pcs</t>
  </si>
  <si>
    <t>Profit</t>
  </si>
  <si>
    <t xml:space="preserve">Task </t>
  </si>
  <si>
    <t>Start date</t>
  </si>
  <si>
    <t>Finish date</t>
  </si>
  <si>
    <t>Duration</t>
  </si>
  <si>
    <t>Plan Analysis</t>
  </si>
  <si>
    <t>Actual Analysis</t>
  </si>
  <si>
    <t xml:space="preserve">Plan Design </t>
  </si>
  <si>
    <t xml:space="preserve">Actual Design </t>
  </si>
  <si>
    <t>Plan Development</t>
  </si>
  <si>
    <t xml:space="preserve">Actual Development Start </t>
  </si>
  <si>
    <t>s007</t>
  </si>
  <si>
    <t>Return</t>
  </si>
  <si>
    <t xml:space="preserve">Vendor Registration Form </t>
  </si>
  <si>
    <t>Vendor Name</t>
  </si>
  <si>
    <t>Address</t>
  </si>
  <si>
    <t>City</t>
  </si>
  <si>
    <t>Pin Code</t>
  </si>
  <si>
    <t>Contact No</t>
  </si>
  <si>
    <t>&gt;1/1/2000</t>
  </si>
  <si>
    <t>&gt;1/1/2002</t>
  </si>
  <si>
    <t xml:space="preserve">Employee Name </t>
  </si>
  <si>
    <t>Employee No</t>
  </si>
  <si>
    <t>=Countif($H$2:$H$13,H2)&lt;=1</t>
  </si>
  <si>
    <t>S0123</t>
  </si>
  <si>
    <t>Amit</t>
  </si>
  <si>
    <t xml:space="preserve">Sales </t>
  </si>
  <si>
    <t>India</t>
  </si>
  <si>
    <t>UK</t>
  </si>
  <si>
    <t>Hr</t>
  </si>
  <si>
    <t>Months</t>
  </si>
  <si>
    <t>Feb</t>
  </si>
  <si>
    <t>Mar</t>
  </si>
  <si>
    <t>Apr</t>
  </si>
  <si>
    <t>May</t>
  </si>
  <si>
    <t>Jun</t>
  </si>
  <si>
    <t>Jul</t>
  </si>
  <si>
    <t>Aug</t>
  </si>
  <si>
    <t>Sep</t>
  </si>
  <si>
    <t>Oct</t>
  </si>
  <si>
    <t>Nov</t>
  </si>
  <si>
    <t>Dec</t>
  </si>
  <si>
    <t>Target</t>
  </si>
  <si>
    <t xml:space="preserve">Per day production </t>
  </si>
  <si>
    <t>Mobile Brand</t>
  </si>
  <si>
    <t>Market Share</t>
  </si>
  <si>
    <t>BenQ Mobile</t>
  </si>
  <si>
    <t>LG</t>
  </si>
  <si>
    <t>Sony Ericsson</t>
  </si>
  <si>
    <t>Samsung</t>
  </si>
  <si>
    <t>Motorola</t>
  </si>
  <si>
    <t>Nokia</t>
  </si>
  <si>
    <t xml:space="preserve">Mobile </t>
  </si>
  <si>
    <t>Product 1</t>
  </si>
  <si>
    <t>Product 2</t>
  </si>
  <si>
    <t>Product 3</t>
  </si>
  <si>
    <t>Product 4</t>
  </si>
  <si>
    <t>Product 5</t>
  </si>
  <si>
    <t>Product 6</t>
  </si>
  <si>
    <t>Product 7</t>
  </si>
  <si>
    <t>&gt;=100</t>
  </si>
  <si>
    <t>Formula</t>
  </si>
  <si>
    <t>Results</t>
  </si>
  <si>
    <t>Example Data</t>
  </si>
  <si>
    <t>Sum</t>
  </si>
  <si>
    <t>SumIf</t>
  </si>
  <si>
    <t>Average</t>
  </si>
  <si>
    <t>Average If</t>
  </si>
  <si>
    <t>Count</t>
  </si>
  <si>
    <t>aa</t>
  </si>
  <si>
    <t>xyz</t>
  </si>
  <si>
    <t>abc</t>
  </si>
  <si>
    <t>x</t>
  </si>
  <si>
    <t>Count Blank</t>
  </si>
  <si>
    <t>Count If</t>
  </si>
  <si>
    <t>Maximum</t>
  </si>
  <si>
    <t>Minimum</t>
  </si>
  <si>
    <t>Absolute</t>
  </si>
  <si>
    <t>Even</t>
  </si>
  <si>
    <t>Odd</t>
  </si>
  <si>
    <t>ram</t>
  </si>
  <si>
    <t>Excel</t>
  </si>
  <si>
    <t>excel</t>
  </si>
  <si>
    <t>Trim</t>
  </si>
  <si>
    <t xml:space="preserve">     India  is     great   country</t>
  </si>
  <si>
    <t>Mr.</t>
  </si>
  <si>
    <t>Ram</t>
  </si>
  <si>
    <t>Kumar</t>
  </si>
  <si>
    <t>Sharma</t>
  </si>
  <si>
    <t>MID</t>
  </si>
  <si>
    <t>Ramesh Kumar</t>
  </si>
  <si>
    <t>RAMESH KUMAR</t>
  </si>
  <si>
    <t>Item Description1 DRAFT</t>
  </si>
  <si>
    <t xml:space="preserve">Item Description2 Final </t>
  </si>
  <si>
    <t>Compare</t>
  </si>
  <si>
    <t>Portable DVD-Video Player</t>
  </si>
  <si>
    <t>SlimX CD/MP3 Player with 8 min ASP and UpgradKolkatable FirmDelhire</t>
  </si>
  <si>
    <t>Sony Portable Mini-Disc Player/Recorder</t>
  </si>
  <si>
    <t>MP3-CD Player/Mumbair Kit/Dot Matrix Display/Anti-Skip</t>
  </si>
  <si>
    <t>DVD-Video Player with MP3 Playback</t>
  </si>
  <si>
    <t>CD/MP3 Player with 120 Second Anti-Shock</t>
  </si>
  <si>
    <t xml:space="preserve">Wireless LCD TV </t>
  </si>
  <si>
    <t>Portable DVD Player</t>
  </si>
  <si>
    <t>3-CD 120-Delhitt CD-R/RW Compatible Compact Stereo</t>
  </si>
  <si>
    <t>CD Executive Mini System</t>
  </si>
  <si>
    <t>Executive Microsystem with Woodgrain SpKolkatakers</t>
  </si>
  <si>
    <t xml:space="preserve">Wireless TV </t>
  </si>
  <si>
    <t>CD-MP3 Jukebox--8 min ASP and Artist, Title, Genre, and Album Directory</t>
  </si>
  <si>
    <t>DVD Player with Progressive SMumbain, MP3, PAL, and Karaoke</t>
  </si>
  <si>
    <t>Sony Minidisc Recorder</t>
  </si>
  <si>
    <t>Acoustic ResKolkatarch Wireless Surround LCD TV s</t>
  </si>
  <si>
    <t>CD/CD-R Executive Desktop System with Cherrywood SpKolkataker</t>
  </si>
  <si>
    <t>Item Description</t>
  </si>
  <si>
    <t>Product Slno</t>
  </si>
  <si>
    <t>marks1</t>
  </si>
  <si>
    <t>marks2</t>
  </si>
  <si>
    <t>Relative Reference</t>
  </si>
  <si>
    <t>Sales in INR</t>
  </si>
  <si>
    <t xml:space="preserve">USD Conversion Rate </t>
  </si>
  <si>
    <t>Absolute Reference</t>
  </si>
  <si>
    <t>UDS</t>
  </si>
  <si>
    <t>EURO</t>
  </si>
  <si>
    <t>In USD</t>
  </si>
  <si>
    <t>IN EURO</t>
  </si>
  <si>
    <t>IN UK</t>
  </si>
  <si>
    <t>Mixed Reference</t>
  </si>
  <si>
    <t xml:space="preserve">Citizen </t>
  </si>
  <si>
    <t>Age</t>
  </si>
  <si>
    <t>Vote Right</t>
  </si>
  <si>
    <t>F</t>
  </si>
  <si>
    <t>Firm</t>
  </si>
  <si>
    <t>Example 1</t>
  </si>
  <si>
    <t>Example 2</t>
  </si>
  <si>
    <t>Example 3</t>
  </si>
  <si>
    <t>Company</t>
  </si>
  <si>
    <t>H</t>
  </si>
  <si>
    <t>HUF</t>
  </si>
  <si>
    <t xml:space="preserve">Pan No </t>
  </si>
  <si>
    <t>ALIPA2010R</t>
  </si>
  <si>
    <t>Qualification</t>
  </si>
  <si>
    <t>Experience</t>
  </si>
  <si>
    <t>Eligible</t>
  </si>
  <si>
    <t>Student name</t>
  </si>
  <si>
    <t>Result</t>
  </si>
  <si>
    <t>if % marks &gt;=50 then Pass other wise fail</t>
  </si>
  <si>
    <t>AGSPG1100B</t>
  </si>
  <si>
    <t>AAJFK8605J</t>
  </si>
  <si>
    <t>AAACB1015A</t>
  </si>
  <si>
    <t>How many Reps get the Bonus?</t>
  </si>
  <si>
    <t>AAAHB1169P</t>
  </si>
  <si>
    <t>Sales
Figures</t>
  </si>
  <si>
    <t>New 
Customers</t>
  </si>
  <si>
    <t>Bonus?</t>
  </si>
  <si>
    <t>Hopes</t>
  </si>
  <si>
    <t>G</t>
  </si>
  <si>
    <t>Michaels</t>
  </si>
  <si>
    <t>Payton</t>
  </si>
  <si>
    <t>Shimada</t>
  </si>
  <si>
    <t>Lichty</t>
  </si>
  <si>
    <t>Brewer</t>
  </si>
  <si>
    <t>Byers</t>
  </si>
  <si>
    <t>Gruber</t>
  </si>
  <si>
    <t>Hall</t>
  </si>
  <si>
    <t>Decker</t>
  </si>
  <si>
    <t>Tung</t>
  </si>
  <si>
    <t>Braven</t>
  </si>
  <si>
    <t>Ross</t>
  </si>
  <si>
    <t>Alber</t>
  </si>
  <si>
    <t>Kayes</t>
  </si>
  <si>
    <t>Hoadley</t>
  </si>
  <si>
    <t>Stephens</t>
  </si>
  <si>
    <t>Goode</t>
  </si>
  <si>
    <t>Deniro</t>
  </si>
  <si>
    <t>Reis</t>
  </si>
  <si>
    <t>Moore</t>
  </si>
  <si>
    <t>Novak</t>
  </si>
  <si>
    <t>Pletcher</t>
  </si>
  <si>
    <t>Christensen</t>
  </si>
  <si>
    <t>Dumont</t>
  </si>
  <si>
    <t>Burns</t>
  </si>
  <si>
    <t>Reynolds</t>
  </si>
  <si>
    <t>Moody</t>
  </si>
  <si>
    <t>Jacobsen</t>
  </si>
  <si>
    <t>Ray</t>
  </si>
  <si>
    <t>Macdonald</t>
  </si>
  <si>
    <t>Neal</t>
  </si>
  <si>
    <t>Snow</t>
  </si>
  <si>
    <t>Lang</t>
  </si>
  <si>
    <t>Olson</t>
  </si>
  <si>
    <t>Ingram</t>
  </si>
  <si>
    <t>Sampson</t>
  </si>
  <si>
    <t>Trueblood</t>
  </si>
  <si>
    <t>Mills</t>
  </si>
  <si>
    <t>Lower Limit</t>
  </si>
  <si>
    <t>Upper Limit</t>
  </si>
  <si>
    <t>Frequency Class</t>
  </si>
  <si>
    <t>Material No</t>
  </si>
  <si>
    <t>Price</t>
  </si>
  <si>
    <t>BQ No</t>
  </si>
  <si>
    <t>Quantity</t>
  </si>
  <si>
    <t>0-160</t>
  </si>
  <si>
    <t>21S130HS</t>
  </si>
  <si>
    <t>161-320</t>
  </si>
  <si>
    <t>20S211S</t>
  </si>
  <si>
    <t>321-480</t>
  </si>
  <si>
    <t>Values</t>
  </si>
  <si>
    <t>Class</t>
  </si>
  <si>
    <t>20S411S</t>
  </si>
  <si>
    <t>481-640</t>
  </si>
  <si>
    <t>21S120HS</t>
  </si>
  <si>
    <t>641-800</t>
  </si>
  <si>
    <t>20S710</t>
  </si>
  <si>
    <t>801-960</t>
  </si>
  <si>
    <t>20S1010S</t>
  </si>
  <si>
    <t>961-1120</t>
  </si>
  <si>
    <t>20S810S</t>
  </si>
  <si>
    <t>1121-1280</t>
  </si>
  <si>
    <t>20S1110S</t>
  </si>
  <si>
    <t>1281-1440</t>
  </si>
  <si>
    <t>20S410S</t>
  </si>
  <si>
    <t>1441-1600</t>
  </si>
  <si>
    <t>24S150HS</t>
  </si>
  <si>
    <t>1601-1760</t>
  </si>
  <si>
    <t>20S111S</t>
  </si>
  <si>
    <t>1761-1920</t>
  </si>
  <si>
    <t>21S135H</t>
  </si>
  <si>
    <t>2081-2240</t>
  </si>
  <si>
    <t>20S210S</t>
  </si>
  <si>
    <t>2241-2400</t>
  </si>
  <si>
    <t>25S160S</t>
  </si>
  <si>
    <t>2401-2560</t>
  </si>
  <si>
    <t>37S020S</t>
  </si>
  <si>
    <t>21S160S</t>
  </si>
  <si>
    <t>20S600S</t>
  </si>
  <si>
    <t>21S200S</t>
  </si>
  <si>
    <t>21S125HS</t>
  </si>
  <si>
    <t>25S170S</t>
  </si>
  <si>
    <t>427STP900S</t>
  </si>
  <si>
    <t>435SRY971S</t>
  </si>
  <si>
    <t>51GE2405HS</t>
  </si>
  <si>
    <t>451SCC841S</t>
  </si>
  <si>
    <t>451MA7405S</t>
  </si>
  <si>
    <t>55GCR016HS</t>
  </si>
  <si>
    <t>455SCC841S</t>
  </si>
  <si>
    <t>455SVE861S</t>
  </si>
  <si>
    <t>455SVT911S</t>
  </si>
  <si>
    <t>70HH198001</t>
  </si>
  <si>
    <t>70HH198002</t>
  </si>
  <si>
    <t>70HH198003</t>
  </si>
  <si>
    <t>70HH198004</t>
  </si>
  <si>
    <t>70HH198006</t>
  </si>
  <si>
    <t>70HH198007</t>
  </si>
  <si>
    <t>70HH198011</t>
  </si>
  <si>
    <t>70HH198029</t>
  </si>
  <si>
    <t>70HH198035</t>
  </si>
  <si>
    <t>70HHSFN002</t>
  </si>
  <si>
    <t>70HHSFN022</t>
  </si>
  <si>
    <t>0HHSRYH001</t>
  </si>
  <si>
    <t>70HHSST001</t>
  </si>
  <si>
    <t>70HHSTC001</t>
  </si>
  <si>
    <t>70HHSTC002</t>
  </si>
  <si>
    <t>70HHSTC003</t>
  </si>
  <si>
    <t>70HHSTC004</t>
  </si>
  <si>
    <t>70HHSTC008</t>
  </si>
  <si>
    <t>70HHSTN001</t>
  </si>
  <si>
    <t>70HHSTN004</t>
  </si>
  <si>
    <t>70HHSTN005</t>
  </si>
  <si>
    <t>70HHSTN006</t>
  </si>
  <si>
    <t>70HHSTN007</t>
  </si>
  <si>
    <t>70HHSTN008</t>
  </si>
  <si>
    <t>070HHSTP01</t>
  </si>
  <si>
    <t>070HHSTP02</t>
  </si>
  <si>
    <t>070HHSTP03</t>
  </si>
  <si>
    <t>070HHSTP04</t>
  </si>
  <si>
    <t>070HHSTP05</t>
  </si>
  <si>
    <t>070HHSTP06</t>
  </si>
  <si>
    <t>070HHSTP07</t>
  </si>
  <si>
    <t>070HHSTP08</t>
  </si>
  <si>
    <t>070HHSTP09</t>
  </si>
  <si>
    <t>070HHSTP10</t>
  </si>
  <si>
    <t>070HHSTP11</t>
  </si>
  <si>
    <t>070HHSTP12</t>
  </si>
  <si>
    <t>070HHSTP13</t>
  </si>
  <si>
    <t>070HHSTP14</t>
  </si>
  <si>
    <t>070HHSTP15</t>
  </si>
  <si>
    <t>070HHSTP16</t>
  </si>
  <si>
    <t>070HHSTP17</t>
  </si>
  <si>
    <t>070HHSTP18</t>
  </si>
  <si>
    <t>070HHSTP19</t>
  </si>
  <si>
    <t>70HHSTR001</t>
  </si>
  <si>
    <t>70HHSZJ001</t>
  </si>
  <si>
    <t>70HHSZJ002</t>
  </si>
  <si>
    <t>70HHSZJ003</t>
  </si>
  <si>
    <t>70HHSZJ004</t>
  </si>
  <si>
    <t>70HHSZJ005</t>
  </si>
  <si>
    <t>70HHSZJ006</t>
  </si>
  <si>
    <t>70HHSZJ007</t>
  </si>
  <si>
    <t>70HHSZJ008</t>
  </si>
  <si>
    <t>70HHSZJ009</t>
  </si>
  <si>
    <t>70HHSZJ010</t>
  </si>
  <si>
    <t>70HHSZJ011</t>
  </si>
  <si>
    <t>70HHSZJ012</t>
  </si>
  <si>
    <t>100198900S</t>
  </si>
  <si>
    <t>100SRC921S</t>
  </si>
  <si>
    <t>100SRY900S</t>
  </si>
  <si>
    <t>100SRY960S</t>
  </si>
  <si>
    <t>100STC921S</t>
  </si>
  <si>
    <t>100STCA20S</t>
  </si>
  <si>
    <t>100STP900S</t>
  </si>
  <si>
    <t>100STR940S</t>
  </si>
  <si>
    <t>100SVE900S</t>
  </si>
  <si>
    <t>100SVE910S</t>
  </si>
  <si>
    <t>100SWA900S</t>
  </si>
  <si>
    <t>102GT8B00S</t>
  </si>
  <si>
    <t>133SPH900S</t>
  </si>
  <si>
    <t>191GB4000S</t>
  </si>
  <si>
    <t>191SCJ710S</t>
  </si>
  <si>
    <t>191SCN010S</t>
  </si>
  <si>
    <t>191SRC920S</t>
  </si>
  <si>
    <t>191SRSC10S</t>
  </si>
  <si>
    <t>200198900S</t>
  </si>
  <si>
    <t>200SFV770S</t>
  </si>
  <si>
    <t>200SRY960S</t>
  </si>
  <si>
    <t>200SSP901S</t>
  </si>
  <si>
    <t>200SSP911S</t>
  </si>
  <si>
    <t>200SST870S</t>
  </si>
  <si>
    <t>200STC921S</t>
  </si>
  <si>
    <t>200STCA00S</t>
  </si>
  <si>
    <t>200STCA20S</t>
  </si>
  <si>
    <t>200STP900S</t>
  </si>
  <si>
    <t>200STR790S</t>
  </si>
  <si>
    <t>200STRA20S</t>
  </si>
  <si>
    <t>200STRA40S</t>
  </si>
  <si>
    <t>200SVE900S</t>
  </si>
  <si>
    <t>200SVE910S</t>
  </si>
  <si>
    <t>200SWA940S</t>
  </si>
  <si>
    <t>200SZN900S</t>
  </si>
  <si>
    <t>203GC7300S</t>
  </si>
  <si>
    <t>204GCC000S</t>
  </si>
  <si>
    <t>204SWP900S</t>
  </si>
  <si>
    <t>209SWP900S</t>
  </si>
  <si>
    <t>211STP900S</t>
  </si>
  <si>
    <t>215SSP910S</t>
  </si>
  <si>
    <t>215STC901S</t>
  </si>
  <si>
    <t>216SRM840S</t>
  </si>
  <si>
    <t>216STC901S</t>
  </si>
  <si>
    <t>217SRM840S</t>
  </si>
  <si>
    <t>217STC901S</t>
  </si>
  <si>
    <t>220GCC000S</t>
  </si>
  <si>
    <t>230SPH900S</t>
  </si>
  <si>
    <t>321SST940S</t>
  </si>
  <si>
    <t>321SWA940S</t>
  </si>
  <si>
    <t>330198000S</t>
  </si>
  <si>
    <t>330198D00S</t>
  </si>
  <si>
    <t>330AADH00S</t>
  </si>
  <si>
    <t>330SCC730S</t>
  </si>
  <si>
    <t>330SCC830S</t>
  </si>
  <si>
    <t>330SCC870S</t>
  </si>
  <si>
    <t>330SCC900S</t>
  </si>
  <si>
    <t>330SFV760S</t>
  </si>
  <si>
    <t>330SRY901S</t>
  </si>
  <si>
    <t>330SRY960S</t>
  </si>
  <si>
    <t>330SRY970S</t>
  </si>
  <si>
    <t>330SST941S</t>
  </si>
  <si>
    <t>330STC901S</t>
  </si>
  <si>
    <t>330STCA20S</t>
  </si>
  <si>
    <t>330STN760S</t>
  </si>
  <si>
    <t>330STR940S</t>
  </si>
  <si>
    <t>330STRA20S</t>
  </si>
  <si>
    <t>330SVE860S</t>
  </si>
  <si>
    <t>330SVE900S</t>
  </si>
  <si>
    <t>330SVH760S</t>
  </si>
  <si>
    <t>330SVN900S</t>
  </si>
  <si>
    <t>330SVN970S</t>
  </si>
  <si>
    <t>330SWA930S</t>
  </si>
  <si>
    <t>330SZJ900S</t>
  </si>
  <si>
    <t>341198900S</t>
  </si>
  <si>
    <t>341AADH00S</t>
  </si>
  <si>
    <t>341AADH10S</t>
  </si>
  <si>
    <t>341AAEH00S</t>
  </si>
  <si>
    <t>341SCC730S</t>
  </si>
  <si>
    <t>341SCC830S</t>
  </si>
  <si>
    <t>41SCC830ZS</t>
  </si>
  <si>
    <t>341SCC870S</t>
  </si>
  <si>
    <t>341SCC900S</t>
  </si>
  <si>
    <t>341SFV770S</t>
  </si>
  <si>
    <t>341SRY900S</t>
  </si>
  <si>
    <t>341SRY960S</t>
  </si>
  <si>
    <t>341SST870S</t>
  </si>
  <si>
    <t>341SST941S</t>
  </si>
  <si>
    <t>341SSTA30S</t>
  </si>
  <si>
    <t>341STC900S</t>
  </si>
  <si>
    <t>341STC920S</t>
  </si>
  <si>
    <t>341STCA20S</t>
  </si>
  <si>
    <t>341STN900S</t>
  </si>
  <si>
    <t>341STR920S</t>
  </si>
  <si>
    <t>341STR940S</t>
  </si>
  <si>
    <t>341STR960S</t>
  </si>
  <si>
    <t>341STRA20S</t>
  </si>
  <si>
    <t>341SVE900S</t>
  </si>
  <si>
    <t>341SVN900S</t>
  </si>
  <si>
    <t>341SWA900S</t>
  </si>
  <si>
    <t>341SWA930S</t>
  </si>
  <si>
    <t>341SWA941S</t>
  </si>
  <si>
    <t>341SWH961S</t>
  </si>
  <si>
    <t>341SWH971S</t>
  </si>
  <si>
    <t>341SZJ900S</t>
  </si>
  <si>
    <t>341SZN900S</t>
  </si>
  <si>
    <t>342STP950S</t>
  </si>
  <si>
    <t>344GW3980S</t>
  </si>
  <si>
    <t>345SWP900S</t>
  </si>
  <si>
    <t>355SRY900S</t>
  </si>
  <si>
    <t>360STC901S</t>
  </si>
  <si>
    <t>360STCA20S</t>
  </si>
  <si>
    <t>360STN760S</t>
  </si>
  <si>
    <t>360STN901S</t>
  </si>
  <si>
    <t>360STR901S</t>
  </si>
  <si>
    <t>360STRA00S</t>
  </si>
  <si>
    <t>360SVE860S</t>
  </si>
  <si>
    <t>360SVN901S</t>
  </si>
  <si>
    <t>360SWH961S</t>
  </si>
  <si>
    <t>361GFC770S</t>
  </si>
  <si>
    <t>361SFN851S</t>
  </si>
  <si>
    <t>361SPH900S</t>
  </si>
  <si>
    <t>361SRC921S</t>
  </si>
  <si>
    <t>361SRY960S</t>
  </si>
  <si>
    <t>361SRY970S</t>
  </si>
  <si>
    <t>361SZJ900S</t>
  </si>
  <si>
    <t>363437620S</t>
  </si>
  <si>
    <t>366SGA900S</t>
  </si>
  <si>
    <t>393SCJ710S</t>
  </si>
  <si>
    <t>393SCN010S</t>
  </si>
  <si>
    <t>393SWS900S</t>
  </si>
  <si>
    <t>394035010S</t>
  </si>
  <si>
    <t>394GW8681S</t>
  </si>
  <si>
    <t>394SPH901S</t>
  </si>
  <si>
    <t>395GB4780S</t>
  </si>
  <si>
    <t>395GBJ731S</t>
  </si>
  <si>
    <t>395SCJ710S</t>
  </si>
  <si>
    <t>395SCN000S</t>
  </si>
  <si>
    <t>395SCN010S</t>
  </si>
  <si>
    <t>395SPH901S</t>
  </si>
  <si>
    <t>395SRP980S</t>
  </si>
  <si>
    <t>395SRP981S</t>
  </si>
  <si>
    <t>395STC901S</t>
  </si>
  <si>
    <t>395SWS900S</t>
  </si>
  <si>
    <t>000SRY960S</t>
  </si>
  <si>
    <t>000SRY971S</t>
  </si>
  <si>
    <t>100SFN851S</t>
  </si>
  <si>
    <t>100STC900S</t>
  </si>
  <si>
    <t>100STN900S</t>
  </si>
  <si>
    <t>100STR780S</t>
  </si>
  <si>
    <t>100STR900S</t>
  </si>
  <si>
    <t>100STR942S</t>
  </si>
  <si>
    <t>100STRA40S</t>
  </si>
  <si>
    <t>100SZJ900S</t>
  </si>
  <si>
    <t>101SCC940S</t>
  </si>
  <si>
    <t>101SST940S</t>
  </si>
  <si>
    <t>101STP900S</t>
  </si>
  <si>
    <t>101SWA930S</t>
  </si>
  <si>
    <t>101SWH960S</t>
  </si>
  <si>
    <t>101SWP900S</t>
  </si>
  <si>
    <t>191437020S</t>
  </si>
  <si>
    <t>191GF6000S</t>
  </si>
  <si>
    <t>191GS4762S</t>
  </si>
  <si>
    <t>191SCN000S</t>
  </si>
  <si>
    <t>191SPH901S</t>
  </si>
  <si>
    <t>191SRP980S</t>
  </si>
  <si>
    <t>191SWS900S</t>
  </si>
  <si>
    <t>200SCC940S</t>
  </si>
  <si>
    <t>200SPH901S</t>
  </si>
  <si>
    <t>200SRC922S</t>
  </si>
  <si>
    <t>200SST940S</t>
  </si>
  <si>
    <t>200SSTA10S</t>
  </si>
  <si>
    <t>200STN900S</t>
  </si>
  <si>
    <t>200STR900S</t>
  </si>
  <si>
    <t>200STRA00S</t>
  </si>
  <si>
    <t>200SVH950S</t>
  </si>
  <si>
    <t>200SVN970S</t>
  </si>
  <si>
    <t>200SWA930S</t>
  </si>
  <si>
    <t>200SWH960S</t>
  </si>
  <si>
    <t>200SWP900S</t>
  </si>
  <si>
    <t>200SZJ900S</t>
  </si>
  <si>
    <t>204439305S</t>
  </si>
  <si>
    <t>204SPHP00S</t>
  </si>
  <si>
    <t>204SRC305S</t>
  </si>
  <si>
    <t>204SRM305S</t>
  </si>
  <si>
    <t>204SWPP00S</t>
  </si>
  <si>
    <t>205SSP305S</t>
  </si>
  <si>
    <t>206SCN305S</t>
  </si>
  <si>
    <t>206SPH900S</t>
  </si>
  <si>
    <t>206SRC305S</t>
  </si>
  <si>
    <t>208SCS920S</t>
  </si>
  <si>
    <t>209GB4685S</t>
  </si>
  <si>
    <t>210SSP910S</t>
  </si>
  <si>
    <t>211SPH900S</t>
  </si>
  <si>
    <t>211STP901S</t>
  </si>
  <si>
    <t>237GB4305S</t>
  </si>
  <si>
    <t>237SPH305S</t>
  </si>
  <si>
    <t>245GB4305S</t>
  </si>
  <si>
    <t>50GF6000HS</t>
  </si>
  <si>
    <t>51GF6000RS</t>
  </si>
  <si>
    <t>251SEH910S</t>
  </si>
  <si>
    <t>251SPH901S</t>
  </si>
  <si>
    <t>251SPH840S</t>
  </si>
  <si>
    <t>251SRC921S</t>
  </si>
  <si>
    <t>251SRMB41S</t>
  </si>
  <si>
    <t>251SSP910S</t>
  </si>
  <si>
    <t>251SST942S</t>
  </si>
  <si>
    <t>251ST0711S</t>
  </si>
  <si>
    <t>251SWP901S</t>
  </si>
  <si>
    <t>271383000S</t>
  </si>
  <si>
    <t>301GB6900S</t>
  </si>
  <si>
    <t>301SWA900S</t>
  </si>
  <si>
    <t>301SWH960S</t>
  </si>
  <si>
    <t>310STN900S</t>
  </si>
  <si>
    <t>310SVE900S</t>
  </si>
  <si>
    <t>331198910S</t>
  </si>
  <si>
    <t>331GB0910S</t>
  </si>
  <si>
    <t>331SRY960S</t>
  </si>
  <si>
    <t>339SCJ710S</t>
  </si>
  <si>
    <t>339ST0711S</t>
  </si>
  <si>
    <t>341GB6910S</t>
  </si>
  <si>
    <t>341SPGT00S</t>
  </si>
  <si>
    <t>341STR780S</t>
  </si>
  <si>
    <t>341STR900S</t>
  </si>
  <si>
    <t>341SWH960S</t>
  </si>
  <si>
    <t>361035000S</t>
  </si>
  <si>
    <t>361SEZ900S</t>
  </si>
  <si>
    <t>361STCA20S</t>
  </si>
  <si>
    <t>361STR900S</t>
  </si>
  <si>
    <t>361STRA00S</t>
  </si>
  <si>
    <t>391GB6910S</t>
  </si>
  <si>
    <t>391SRM840S</t>
  </si>
  <si>
    <t>391SRSC10S</t>
  </si>
  <si>
    <t>91STP900AS</t>
  </si>
  <si>
    <t>391SWP900S</t>
  </si>
  <si>
    <t>94198900HS</t>
  </si>
  <si>
    <t>394GB4680S</t>
  </si>
  <si>
    <t>394SRSC10S</t>
  </si>
  <si>
    <t>395GB2000S</t>
  </si>
  <si>
    <t>395GW8681S</t>
  </si>
  <si>
    <t>395SRSC10S</t>
  </si>
  <si>
    <t>397SSP910S</t>
  </si>
  <si>
    <t>000SAG900S</t>
  </si>
  <si>
    <t>000SCC900S</t>
  </si>
  <si>
    <t>000SEH900S</t>
  </si>
  <si>
    <t>000SRC922S</t>
  </si>
  <si>
    <t>000SRY903S</t>
  </si>
  <si>
    <t>000STC902S</t>
  </si>
  <si>
    <t>000STN900S</t>
  </si>
  <si>
    <t>000STP900S</t>
  </si>
  <si>
    <t>000SWA940S</t>
  </si>
  <si>
    <t>000SWP900S</t>
  </si>
  <si>
    <t>000SZJ900S</t>
  </si>
  <si>
    <t>011198771S</t>
  </si>
  <si>
    <t>11GN5315HS</t>
  </si>
  <si>
    <t>11SCC305HS</t>
  </si>
  <si>
    <t>011SCC942S</t>
  </si>
  <si>
    <t>011SCJ305S</t>
  </si>
  <si>
    <t>011SRC920S</t>
  </si>
  <si>
    <t>011SRM305S</t>
  </si>
  <si>
    <t>011SRY900S</t>
  </si>
  <si>
    <t>011STC305S</t>
  </si>
  <si>
    <t>011SWP900S</t>
  </si>
  <si>
    <t>012198771S</t>
  </si>
  <si>
    <t>12GN5315HS</t>
  </si>
  <si>
    <t>12SCC305HS</t>
  </si>
  <si>
    <t>012SCC942S</t>
  </si>
  <si>
    <t>012SWP900S</t>
  </si>
  <si>
    <t>013198771S</t>
  </si>
  <si>
    <t>13GN5315HS</t>
  </si>
  <si>
    <t>13SCC305HS</t>
  </si>
  <si>
    <t>013SCC942S</t>
  </si>
  <si>
    <t>013SWP900S</t>
  </si>
  <si>
    <t>014SCC942S</t>
  </si>
  <si>
    <t>021SCJ305S</t>
  </si>
  <si>
    <t>021SRC920S</t>
  </si>
  <si>
    <t>021SRM305S</t>
  </si>
  <si>
    <t>021STC305S</t>
  </si>
  <si>
    <t>031SCJ305S</t>
  </si>
  <si>
    <t>031SRC920S</t>
  </si>
  <si>
    <t>031SRM305S</t>
  </si>
  <si>
    <t>031STC305S</t>
  </si>
  <si>
    <t>101GN5910S</t>
  </si>
  <si>
    <t>101SCC901S</t>
  </si>
  <si>
    <t>101SFN851S</t>
  </si>
  <si>
    <t>101SPH901S</t>
  </si>
  <si>
    <t>101SRC921S</t>
  </si>
  <si>
    <t>101SRY901S</t>
  </si>
  <si>
    <t>101SSP910S</t>
  </si>
  <si>
    <t>101STC900S</t>
  </si>
  <si>
    <t>102SCC315S</t>
  </si>
  <si>
    <t>102SEH305S</t>
  </si>
  <si>
    <t>102SPH901S</t>
  </si>
  <si>
    <t>102SRC920S</t>
  </si>
  <si>
    <t>102SSP305S</t>
  </si>
  <si>
    <t>102STC305S</t>
  </si>
  <si>
    <t>102SWP900S</t>
  </si>
  <si>
    <t>03GN5325HS</t>
  </si>
  <si>
    <t>103SCC315S</t>
  </si>
  <si>
    <t>103SEH305S</t>
  </si>
  <si>
    <t>103SPH901S</t>
  </si>
  <si>
    <t>103SRC920S</t>
  </si>
  <si>
    <t>103SSP305S</t>
  </si>
  <si>
    <t>103STC305S</t>
  </si>
  <si>
    <t>103SWP900S</t>
  </si>
  <si>
    <t>105STC305S</t>
  </si>
  <si>
    <t>111087000S</t>
  </si>
  <si>
    <t>111440000S</t>
  </si>
  <si>
    <t>111SRC920S</t>
  </si>
  <si>
    <t>111SSP910S</t>
  </si>
  <si>
    <t>115001000S</t>
  </si>
  <si>
    <t>201GF6300S</t>
  </si>
  <si>
    <t>201SFH850S</t>
  </si>
  <si>
    <t>201SRM840S</t>
  </si>
  <si>
    <t>380SCN300S</t>
  </si>
  <si>
    <t>380SRM840S</t>
  </si>
  <si>
    <t>81SCC900HS</t>
  </si>
  <si>
    <t>381SPH900S</t>
  </si>
  <si>
    <t>411SRM840S</t>
  </si>
  <si>
    <t>421SRM840S</t>
  </si>
  <si>
    <t>422SRM840S</t>
  </si>
  <si>
    <t>426SRM840S</t>
  </si>
  <si>
    <t>427SRM840S</t>
  </si>
  <si>
    <t>428SRM840S</t>
  </si>
  <si>
    <t>429SRM840S</t>
  </si>
  <si>
    <t>538SRM840S</t>
  </si>
  <si>
    <t>13AACAE1HH</t>
  </si>
  <si>
    <t>13SRYHE1HH</t>
  </si>
  <si>
    <t>13STCAE1HH</t>
  </si>
  <si>
    <t>13STCJE1HH</t>
  </si>
  <si>
    <t>13STNHE1HH</t>
  </si>
  <si>
    <t>13STPJE1HH</t>
  </si>
  <si>
    <t>13STRAE1HH</t>
  </si>
  <si>
    <t>13STRFE1HH</t>
  </si>
  <si>
    <t>3STRMCE1HH</t>
  </si>
  <si>
    <t>3STRMFE1HH</t>
  </si>
  <si>
    <t>13SVEGE1HH</t>
  </si>
  <si>
    <t>13SVHHE1HH</t>
  </si>
  <si>
    <t>13SVNFE1HH</t>
  </si>
  <si>
    <t>13SWAGE1HH</t>
  </si>
  <si>
    <t>13SZJAE1HH</t>
  </si>
  <si>
    <t>13SZNAE1HH</t>
  </si>
  <si>
    <t>13SUPHE1HH</t>
  </si>
  <si>
    <t>100GB6910S</t>
  </si>
  <si>
    <t>100SCC900S</t>
  </si>
  <si>
    <t>100SRC922S</t>
  </si>
  <si>
    <t>100SST941S</t>
  </si>
  <si>
    <t>100SWP901S</t>
  </si>
  <si>
    <t>150GCC000S</t>
  </si>
  <si>
    <t>311035000S</t>
  </si>
  <si>
    <t>11SN6931HS</t>
  </si>
  <si>
    <t>311SPH900S</t>
  </si>
  <si>
    <t>321GB6900S</t>
  </si>
  <si>
    <t>21SEH900HS</t>
  </si>
  <si>
    <t>321SPH900S</t>
  </si>
  <si>
    <t>321SRM840S</t>
  </si>
  <si>
    <t>321STC900S</t>
  </si>
  <si>
    <t>321SWP900S</t>
  </si>
  <si>
    <t>401178000S</t>
  </si>
  <si>
    <t>401SCW851S</t>
  </si>
  <si>
    <t>01SEH901HS</t>
  </si>
  <si>
    <t>401SFB751S</t>
  </si>
  <si>
    <t>401SPH900S</t>
  </si>
  <si>
    <t>401STC900S</t>
  </si>
  <si>
    <t>401SWP901S</t>
  </si>
  <si>
    <t>430SSP910S</t>
  </si>
  <si>
    <t>430SST940S</t>
  </si>
  <si>
    <t>430SWP900S</t>
  </si>
  <si>
    <t>31035020RS</t>
  </si>
  <si>
    <t>431GCC000S</t>
  </si>
  <si>
    <t>431GN5910S</t>
  </si>
  <si>
    <t>31SEH900RS</t>
  </si>
  <si>
    <t>431STC900S</t>
  </si>
  <si>
    <t>440SWP900S</t>
  </si>
  <si>
    <t>451035000S</t>
  </si>
  <si>
    <t>451437000S</t>
  </si>
  <si>
    <t>451GCC000S</t>
  </si>
  <si>
    <t>451SRM840S</t>
  </si>
  <si>
    <t>451STC900S</t>
  </si>
  <si>
    <t>452STC900S</t>
  </si>
  <si>
    <t>456SG2950S</t>
  </si>
  <si>
    <t>461GCC000S</t>
  </si>
  <si>
    <t>500035020S</t>
  </si>
  <si>
    <t>500SBB900S</t>
  </si>
  <si>
    <t>500SW1900S</t>
  </si>
  <si>
    <t>02086000RS</t>
  </si>
  <si>
    <t>510SPH900S</t>
  </si>
  <si>
    <t>510SSP911S</t>
  </si>
  <si>
    <t>510STC900S</t>
  </si>
  <si>
    <t>510SVE900S</t>
  </si>
  <si>
    <t>510SWP900S</t>
  </si>
  <si>
    <t>511SPH900S</t>
  </si>
  <si>
    <t>513SBB900S</t>
  </si>
  <si>
    <t>513SRC920S</t>
  </si>
  <si>
    <t>520SPH840S</t>
  </si>
  <si>
    <t>520SRC921S</t>
  </si>
  <si>
    <t>520SRY970S</t>
  </si>
  <si>
    <t>520STC901S</t>
  </si>
  <si>
    <t>520STN900S</t>
  </si>
  <si>
    <t>520SVE900S</t>
  </si>
  <si>
    <t>521SRC920S</t>
  </si>
  <si>
    <t>523SEH910S</t>
  </si>
  <si>
    <t>531035000S</t>
  </si>
  <si>
    <t>531SRC920S</t>
  </si>
  <si>
    <t>535437000S</t>
  </si>
  <si>
    <t>541GB4680S</t>
  </si>
  <si>
    <t>50GB0910RS</t>
  </si>
  <si>
    <t>550SCT690S</t>
  </si>
  <si>
    <t>550SFB000S</t>
  </si>
  <si>
    <t>560SCW851S</t>
  </si>
  <si>
    <t>560SCW880S</t>
  </si>
  <si>
    <t>560SGH900S</t>
  </si>
  <si>
    <t>560SSP910S</t>
  </si>
  <si>
    <t>566086030S</t>
  </si>
  <si>
    <t>10086000RS</t>
  </si>
  <si>
    <t>610SPH900S</t>
  </si>
  <si>
    <t>610SSP910S</t>
  </si>
  <si>
    <t>611STP900S</t>
  </si>
  <si>
    <t>611SWP900S</t>
  </si>
  <si>
    <t>615035000S</t>
  </si>
  <si>
    <t>70035030HS</t>
  </si>
  <si>
    <t>675178000S</t>
  </si>
  <si>
    <t>711GCC000S</t>
  </si>
  <si>
    <t>11GN5910HS</t>
  </si>
  <si>
    <t>711SBB900S</t>
  </si>
  <si>
    <t>711SRC921S</t>
  </si>
  <si>
    <t>711SSP910S</t>
  </si>
  <si>
    <t>711STC900S</t>
  </si>
  <si>
    <t>711SVY900S</t>
  </si>
  <si>
    <t>721GCC000S</t>
  </si>
  <si>
    <t>21GF6010HS</t>
  </si>
  <si>
    <t>721SBB900S</t>
  </si>
  <si>
    <t>721SRC921S</t>
  </si>
  <si>
    <t>721SSP910S</t>
  </si>
  <si>
    <t>721STC900S</t>
  </si>
  <si>
    <t>721SVE900S</t>
  </si>
  <si>
    <t>721SVY900S</t>
  </si>
  <si>
    <t>751GBG900S</t>
  </si>
  <si>
    <t>751SCC900S</t>
  </si>
  <si>
    <t>751SEH910S</t>
  </si>
  <si>
    <t>751SPH900S</t>
  </si>
  <si>
    <t>751SRM871S</t>
  </si>
  <si>
    <t>751STN900S</t>
  </si>
  <si>
    <t>761SCC900S</t>
  </si>
  <si>
    <t>761SEH910S</t>
  </si>
  <si>
    <t>761STN900S</t>
  </si>
  <si>
    <t>771GB4680S</t>
  </si>
  <si>
    <t>775SWP900S</t>
  </si>
  <si>
    <t>775MA6000S</t>
  </si>
  <si>
    <t>776SPH900S</t>
  </si>
  <si>
    <t>781HA0770S</t>
  </si>
  <si>
    <t>781MA6000S</t>
  </si>
  <si>
    <t>100GF6000S</t>
  </si>
  <si>
    <t>100SFB000S</t>
  </si>
  <si>
    <t>100SFN850S</t>
  </si>
  <si>
    <t>100SRM840S</t>
  </si>
  <si>
    <t>119178000S</t>
  </si>
  <si>
    <t>130SRM840S</t>
  </si>
  <si>
    <t>133GFC901S</t>
  </si>
  <si>
    <t>133SVY900S</t>
  </si>
  <si>
    <t>135SVY900S</t>
  </si>
  <si>
    <t>384178000S</t>
  </si>
  <si>
    <t>421035010S</t>
  </si>
  <si>
    <t>421107000S</t>
  </si>
  <si>
    <t>421SPH900S</t>
  </si>
  <si>
    <t>430440030S</t>
  </si>
  <si>
    <t>431STC901S</t>
  </si>
  <si>
    <t>436107000S</t>
  </si>
  <si>
    <t>436SRM840S</t>
  </si>
  <si>
    <t>439198000S</t>
  </si>
  <si>
    <t>441198000S</t>
  </si>
  <si>
    <t>41STC900AS</t>
  </si>
  <si>
    <t>446107000S</t>
  </si>
  <si>
    <t>459107000S</t>
  </si>
  <si>
    <t>459ST0710S</t>
  </si>
  <si>
    <t>459SWS900S</t>
  </si>
  <si>
    <t>510SRY970S</t>
  </si>
  <si>
    <t>600SRY970S</t>
  </si>
  <si>
    <t>611STC900S</t>
  </si>
  <si>
    <t>650SRC900S</t>
  </si>
  <si>
    <t>650SVE931S</t>
  </si>
  <si>
    <t>651198900S</t>
  </si>
  <si>
    <t>651STN900S</t>
  </si>
  <si>
    <t>651STP900S</t>
  </si>
  <si>
    <t>651SVN900S</t>
  </si>
  <si>
    <t>651SWP900S</t>
  </si>
  <si>
    <t>661198000S</t>
  </si>
  <si>
    <t>661STC900S</t>
  </si>
  <si>
    <t>010SPH902S</t>
  </si>
  <si>
    <t>010SPH901S</t>
  </si>
  <si>
    <t>010SSP911S</t>
  </si>
  <si>
    <t>11198901AS</t>
  </si>
  <si>
    <t>012SFN852S</t>
  </si>
  <si>
    <t>012SPH901S</t>
  </si>
  <si>
    <t>012STC901S</t>
  </si>
  <si>
    <t>012STRA01S</t>
  </si>
  <si>
    <t>012SZN901S</t>
  </si>
  <si>
    <t>013883305S</t>
  </si>
  <si>
    <t>013SRB901S</t>
  </si>
  <si>
    <t>013SRC921S</t>
  </si>
  <si>
    <t>013SRY901S</t>
  </si>
  <si>
    <t>013SST901S</t>
  </si>
  <si>
    <t>014SPH901S</t>
  </si>
  <si>
    <t>014STRA01S</t>
  </si>
  <si>
    <t>016GAHA00S</t>
  </si>
  <si>
    <t>016SFN851S</t>
  </si>
  <si>
    <t>016SPH651S</t>
  </si>
  <si>
    <t>016SPH901S</t>
  </si>
  <si>
    <t>016SPP901S</t>
  </si>
  <si>
    <t>016SPWH01S</t>
  </si>
  <si>
    <t>016SRC921S</t>
  </si>
  <si>
    <t>016SRY902S</t>
  </si>
  <si>
    <t>016SSP911S</t>
  </si>
  <si>
    <t>016SST901S</t>
  </si>
  <si>
    <t>016SST942S</t>
  </si>
  <si>
    <t>016SW7930S</t>
  </si>
  <si>
    <t>022SCC305S</t>
  </si>
  <si>
    <t>022STP901S</t>
  </si>
  <si>
    <t>022STRA01S</t>
  </si>
  <si>
    <t>022SWP901S</t>
  </si>
  <si>
    <t>028SPH901S</t>
  </si>
  <si>
    <t>028SPP901S</t>
  </si>
  <si>
    <t>028STT901S</t>
  </si>
  <si>
    <t>046SRY901S</t>
  </si>
  <si>
    <t>046STN901S</t>
  </si>
  <si>
    <t>046SVC901S</t>
  </si>
  <si>
    <t>050STN901S</t>
  </si>
  <si>
    <t>060GEY642S</t>
  </si>
  <si>
    <t>060SPH701S</t>
  </si>
  <si>
    <t>060STC901S</t>
  </si>
  <si>
    <t>060SWP901S</t>
  </si>
  <si>
    <t>076SPH901S</t>
  </si>
  <si>
    <t>083STR941S</t>
  </si>
  <si>
    <t>100198771S</t>
  </si>
  <si>
    <t>100198772S</t>
  </si>
  <si>
    <t>100198D01S</t>
  </si>
  <si>
    <t>100SCC941S</t>
  </si>
  <si>
    <t>100SCC942S</t>
  </si>
  <si>
    <t>100SFN931S</t>
  </si>
  <si>
    <t>100SFV761S</t>
  </si>
  <si>
    <t>100SRC923S</t>
  </si>
  <si>
    <t>100SRY901S</t>
  </si>
  <si>
    <t>100SST901S</t>
  </si>
  <si>
    <t>100SST921S</t>
  </si>
  <si>
    <t>100SST945S</t>
  </si>
  <si>
    <t>100SSTA12S</t>
  </si>
  <si>
    <t>100STC902S</t>
  </si>
  <si>
    <t>100STCA21S</t>
  </si>
  <si>
    <t>100STN902S</t>
  </si>
  <si>
    <t>100STP903S</t>
  </si>
  <si>
    <t>100STP951S</t>
  </si>
  <si>
    <t>100STRA01S</t>
  </si>
  <si>
    <t>100STRA21S</t>
  </si>
  <si>
    <t>100SVE861S</t>
  </si>
  <si>
    <t>100SVE902S</t>
  </si>
  <si>
    <t>100SVH762S</t>
  </si>
  <si>
    <t>100SVH851S</t>
  </si>
  <si>
    <t>100SVH901S</t>
  </si>
  <si>
    <t>100SWA935S</t>
  </si>
  <si>
    <t>100SWH762S</t>
  </si>
  <si>
    <t>100SWH961S</t>
  </si>
  <si>
    <t>100SZJ904S</t>
  </si>
  <si>
    <t>100SZN902S</t>
  </si>
  <si>
    <t>101198P20S</t>
  </si>
  <si>
    <t>111SRY901S</t>
  </si>
  <si>
    <t>118STRA01S</t>
  </si>
  <si>
    <t>140STN901S</t>
  </si>
  <si>
    <t>150STN700S</t>
  </si>
  <si>
    <t>150SZJ900S</t>
  </si>
  <si>
    <t>155883005S</t>
  </si>
  <si>
    <t>155SFR701S</t>
  </si>
  <si>
    <t>155SPH901S</t>
  </si>
  <si>
    <t>155SRC921S</t>
  </si>
  <si>
    <t>155SRS861S</t>
  </si>
  <si>
    <t>155SRY901S</t>
  </si>
  <si>
    <t>155SST901S</t>
  </si>
  <si>
    <t>165SCC305S</t>
  </si>
  <si>
    <t>165SFN851S</t>
  </si>
  <si>
    <t>165SRP761S</t>
  </si>
  <si>
    <t>165SST901S</t>
  </si>
  <si>
    <t>165STRA01S</t>
  </si>
  <si>
    <t>165SWA931S</t>
  </si>
  <si>
    <t>180SGF911S</t>
  </si>
  <si>
    <t>199428305S</t>
  </si>
  <si>
    <t>99428771HS</t>
  </si>
  <si>
    <t>99GN1671HS</t>
  </si>
  <si>
    <t>199SST901S</t>
  </si>
  <si>
    <t>199SVE930S</t>
  </si>
  <si>
    <t>199SZN901S</t>
  </si>
  <si>
    <t>201SCC870S</t>
  </si>
  <si>
    <t>201SRP980S</t>
  </si>
  <si>
    <t>201SRP981S</t>
  </si>
  <si>
    <t>201STC900S</t>
  </si>
  <si>
    <t>201STRA00S</t>
  </si>
  <si>
    <t>210SFB000S</t>
  </si>
  <si>
    <t>210SFN850S</t>
  </si>
  <si>
    <t>210SRC923S</t>
  </si>
  <si>
    <t>210SRY971S</t>
  </si>
  <si>
    <t>210SSP911S</t>
  </si>
  <si>
    <t>210STR941S</t>
  </si>
  <si>
    <t>210SVE900S</t>
  </si>
  <si>
    <t>210SVN970S</t>
  </si>
  <si>
    <t>211459750S</t>
  </si>
  <si>
    <t>211GB5750S</t>
  </si>
  <si>
    <t>211STC900S</t>
  </si>
  <si>
    <t>211SWP900S</t>
  </si>
  <si>
    <t>212STP900S</t>
  </si>
  <si>
    <t>212SWP900S</t>
  </si>
  <si>
    <t>217SSP910S</t>
  </si>
  <si>
    <t>219MN4000S</t>
  </si>
  <si>
    <t>229SRP600S</t>
  </si>
  <si>
    <t>229SRP601S</t>
  </si>
  <si>
    <t>305SFN850S</t>
  </si>
  <si>
    <t>410SRY973S</t>
  </si>
  <si>
    <t>410STR941S</t>
  </si>
  <si>
    <t>422SRY972S</t>
  </si>
  <si>
    <t>422STR941S</t>
  </si>
  <si>
    <t>450GFM901S</t>
  </si>
  <si>
    <t>450SPH701S</t>
  </si>
  <si>
    <t>460MFJD01S</t>
  </si>
  <si>
    <t>700STR941S</t>
  </si>
  <si>
    <t>700SWT900S</t>
  </si>
  <si>
    <t>713SRY970S</t>
  </si>
  <si>
    <t>718STR940S</t>
  </si>
  <si>
    <t>719SPH700S</t>
  </si>
  <si>
    <t>910GB2010S</t>
  </si>
  <si>
    <t>950166010S</t>
  </si>
  <si>
    <t>950SCC900S</t>
  </si>
  <si>
    <t>950SRP980S</t>
  </si>
  <si>
    <t>950SRP981S</t>
  </si>
  <si>
    <t>950SRY900S</t>
  </si>
  <si>
    <t>950STN700S</t>
  </si>
  <si>
    <t>950STR901S</t>
  </si>
  <si>
    <t>950SVE900S</t>
  </si>
  <si>
    <t>950SVH900S</t>
  </si>
  <si>
    <t>950SVN900S</t>
  </si>
  <si>
    <t>950SZJ900S</t>
  </si>
  <si>
    <t>951SEV900S</t>
  </si>
  <si>
    <t>952SCC900S</t>
  </si>
  <si>
    <t>952SVE000S</t>
  </si>
  <si>
    <t>952SVH900S</t>
  </si>
  <si>
    <t>952SVN900S</t>
  </si>
  <si>
    <t>952SZJ900S</t>
  </si>
  <si>
    <t>955STCA20S</t>
  </si>
  <si>
    <t>955STR900S</t>
  </si>
  <si>
    <t>110SCC870S</t>
  </si>
  <si>
    <t>110STC901S</t>
  </si>
  <si>
    <t>110SWP900S</t>
  </si>
  <si>
    <t>111198900S</t>
  </si>
  <si>
    <t>199STR900S</t>
  </si>
  <si>
    <t>205GBG850S</t>
  </si>
  <si>
    <t>210SCC870S</t>
  </si>
  <si>
    <t>210SCC940S</t>
  </si>
  <si>
    <t>210SST940S</t>
  </si>
  <si>
    <t>210STC900S</t>
  </si>
  <si>
    <t>210STC920S</t>
  </si>
  <si>
    <t>210STP900S</t>
  </si>
  <si>
    <t>210SVH870S</t>
  </si>
  <si>
    <t>210SWA840S</t>
  </si>
  <si>
    <t>11198740HS</t>
  </si>
  <si>
    <t>211198770S</t>
  </si>
  <si>
    <t>11SCC900HS</t>
  </si>
  <si>
    <t>211SRY900S</t>
  </si>
  <si>
    <t>211SRY970S</t>
  </si>
  <si>
    <t>211STN700S</t>
  </si>
  <si>
    <t>211SVN900S</t>
  </si>
  <si>
    <t>211SZJ901S</t>
  </si>
  <si>
    <t>212SCC900S</t>
  </si>
  <si>
    <t>212STC900S</t>
  </si>
  <si>
    <t>13SCC900HS</t>
  </si>
  <si>
    <t>213SCJ690S</t>
  </si>
  <si>
    <t>213SRY900S</t>
  </si>
  <si>
    <t>213STC900S</t>
  </si>
  <si>
    <t>213STP900S</t>
  </si>
  <si>
    <t>213STR940S</t>
  </si>
  <si>
    <t>213SWA940S</t>
  </si>
  <si>
    <t>214SRY900S</t>
  </si>
  <si>
    <t>214STR940S</t>
  </si>
  <si>
    <t>215SRP980S</t>
  </si>
  <si>
    <t>217SST940S</t>
  </si>
  <si>
    <t>217STR900S</t>
  </si>
  <si>
    <t>219SVE900S</t>
  </si>
  <si>
    <t>220STC900S</t>
  </si>
  <si>
    <t>220SVH760S</t>
  </si>
  <si>
    <t>220SWA940S</t>
  </si>
  <si>
    <t>222SCC940S</t>
  </si>
  <si>
    <t>222SVE900S</t>
  </si>
  <si>
    <t>222SZJ902S</t>
  </si>
  <si>
    <t>225STC900S</t>
  </si>
  <si>
    <t>225STC920S</t>
  </si>
  <si>
    <t>225STN700S</t>
  </si>
  <si>
    <t>225STP900S</t>
  </si>
  <si>
    <t>225SVN900S</t>
  </si>
  <si>
    <t>232SRY900S</t>
  </si>
  <si>
    <t>232STN700S</t>
  </si>
  <si>
    <t>232STN900S</t>
  </si>
  <si>
    <t>234SCC940S</t>
  </si>
  <si>
    <t>234SS4770S</t>
  </si>
  <si>
    <t>234STC900S</t>
  </si>
  <si>
    <t>234STR900S</t>
  </si>
  <si>
    <t>234SVE860S</t>
  </si>
  <si>
    <t>234SVE900S</t>
  </si>
  <si>
    <t>235SRY900S</t>
  </si>
  <si>
    <t>235STC900S</t>
  </si>
  <si>
    <t>235STP900S</t>
  </si>
  <si>
    <t>245STP900S</t>
  </si>
  <si>
    <t>245SVE900S</t>
  </si>
  <si>
    <t>251SCC900S</t>
  </si>
  <si>
    <t>251SCC940S</t>
  </si>
  <si>
    <t>251STC900S</t>
  </si>
  <si>
    <t>251SWA940S</t>
  </si>
  <si>
    <t>253GBG850S</t>
  </si>
  <si>
    <t>253SCC900S</t>
  </si>
  <si>
    <t>253SFN850S</t>
  </si>
  <si>
    <t>253SST940S</t>
  </si>
  <si>
    <t>253STC900S</t>
  </si>
  <si>
    <t>253STP900S</t>
  </si>
  <si>
    <t>253STR940S</t>
  </si>
  <si>
    <t>363SREB00S</t>
  </si>
  <si>
    <t>371STN700S</t>
  </si>
  <si>
    <t>373SZJ900S</t>
  </si>
  <si>
    <t>410SZJ901S</t>
  </si>
  <si>
    <t>0AADH70ZAS</t>
  </si>
  <si>
    <t>0AADH70ZBS</t>
  </si>
  <si>
    <t>0AADH70ZCS</t>
  </si>
  <si>
    <t>0AADH70ZDS</t>
  </si>
  <si>
    <t>0AADH70ZES</t>
  </si>
  <si>
    <t>0AADH70ZFS</t>
  </si>
  <si>
    <t>0AADH70ZGS</t>
  </si>
  <si>
    <t>0AADH70ZHS</t>
  </si>
  <si>
    <t>0AAEH00ZAS</t>
  </si>
  <si>
    <t>0AAEH00ZBS</t>
  </si>
  <si>
    <t>0AAEH00ZCS</t>
  </si>
  <si>
    <t>0AAEH00ZDS</t>
  </si>
  <si>
    <t>0AAEH00ZES</t>
  </si>
  <si>
    <t>0AAEH00ZFS</t>
  </si>
  <si>
    <t>0AAEH00ZGS</t>
  </si>
  <si>
    <t>0SCC730ZAS</t>
  </si>
  <si>
    <t>0SCC730ZBS</t>
  </si>
  <si>
    <t>0SCC730ZFS</t>
  </si>
  <si>
    <t>0SCC730ZGS</t>
  </si>
  <si>
    <t>0SCC730ZHS</t>
  </si>
  <si>
    <t>0SCC730ZSS</t>
  </si>
  <si>
    <t>0SCC830ZAS</t>
  </si>
  <si>
    <t>0SCC830ZBS</t>
  </si>
  <si>
    <t>0SCC830ZES</t>
  </si>
  <si>
    <t>0SCC830ZHS</t>
  </si>
  <si>
    <t>0SCC830ZSS</t>
  </si>
  <si>
    <t>0SCC870ZAS</t>
  </si>
  <si>
    <t>0SCC870ZHS</t>
  </si>
  <si>
    <t>0SCC940ZAS</t>
  </si>
  <si>
    <t>0SRC760ZAS</t>
  </si>
  <si>
    <t>0SRC760ZBS</t>
  </si>
  <si>
    <t>0SRC760ZCS</t>
  </si>
  <si>
    <t>0SRC760ZES</t>
  </si>
  <si>
    <t>0SRC760ZFS</t>
  </si>
  <si>
    <t>0SRC900ZDS</t>
  </si>
  <si>
    <t>0SRY970ZAS</t>
  </si>
  <si>
    <t>0SRY970ZBS</t>
  </si>
  <si>
    <t>0SRY970ZCS</t>
  </si>
  <si>
    <t>0SRY970ZDS</t>
  </si>
  <si>
    <t>0SRY970ZES</t>
  </si>
  <si>
    <t>0SST860ZAS</t>
  </si>
  <si>
    <t>0SST860ZBS</t>
  </si>
  <si>
    <t>0SST860ZDS</t>
  </si>
  <si>
    <t>0SST900ZAS</t>
  </si>
  <si>
    <t>0SST900ZBS</t>
  </si>
  <si>
    <t>0SST920ZBS</t>
  </si>
  <si>
    <t>0SST930ZFS</t>
  </si>
  <si>
    <t>0SST940ZBS</t>
  </si>
  <si>
    <t>0SST950ZAS</t>
  </si>
  <si>
    <t>0SST950ZBS</t>
  </si>
  <si>
    <t>0SST950ZCS</t>
  </si>
  <si>
    <t>0SST950ZDS</t>
  </si>
  <si>
    <t>0SST950ZES</t>
  </si>
  <si>
    <t>0SSTA10ZDS</t>
  </si>
  <si>
    <t>0SSTA20ZAS</t>
  </si>
  <si>
    <t>0SSTA20ZBS</t>
  </si>
  <si>
    <t>0SSTA20ZCS</t>
  </si>
  <si>
    <t>0SSTA20ZDS</t>
  </si>
  <si>
    <t>0STC900ZES</t>
  </si>
  <si>
    <t>0STC900ZFS</t>
  </si>
  <si>
    <t>0STC900ZGS</t>
  </si>
  <si>
    <t>0STC900ZHS</t>
  </si>
  <si>
    <t>0STC940ZAS</t>
  </si>
  <si>
    <t>0STC940ZBS</t>
  </si>
  <si>
    <t>0STC940ZCS</t>
  </si>
  <si>
    <t>0STC940ZDS</t>
  </si>
  <si>
    <t>0STC940ZFS</t>
  </si>
  <si>
    <t>0STCA00ZAS</t>
  </si>
  <si>
    <t>0STCA00ZBS</t>
  </si>
  <si>
    <t>0STCA00ZCS</t>
  </si>
  <si>
    <t>0STCA00ZDS</t>
  </si>
  <si>
    <t>0STCA00ZES</t>
  </si>
  <si>
    <t>0STCA00ZFS</t>
  </si>
  <si>
    <t>0STN760ZAS</t>
  </si>
  <si>
    <t>0STN760ZBS</t>
  </si>
  <si>
    <t>0STN760ZCS</t>
  </si>
  <si>
    <t>0STN760ZDS</t>
  </si>
  <si>
    <t>0STN760ZES</t>
  </si>
  <si>
    <t>0STN950ZAS</t>
  </si>
  <si>
    <t>0STN950ZBS</t>
  </si>
  <si>
    <t>0STN950ZFS</t>
  </si>
  <si>
    <t>500STP900S</t>
  </si>
  <si>
    <t>0STR780ZAS</t>
  </si>
  <si>
    <t>0STR780ZBS</t>
  </si>
  <si>
    <t>0STR780ZCS</t>
  </si>
  <si>
    <t>0STR860ZAS</t>
  </si>
  <si>
    <t>0STR860ZBS</t>
  </si>
  <si>
    <t>0STR860ZCS</t>
  </si>
  <si>
    <t>0STR860ZDS</t>
  </si>
  <si>
    <t>0STRA00ZAS</t>
  </si>
  <si>
    <t>0STRA00ZBS</t>
  </si>
  <si>
    <t>0STRA00ZCS</t>
  </si>
  <si>
    <t>0STRA00ZDS</t>
  </si>
  <si>
    <t>0STRA00ZES</t>
  </si>
  <si>
    <t>0STRA00ZFS</t>
  </si>
  <si>
    <t>0STRA20ZAS</t>
  </si>
  <si>
    <t>0STRA20ZDS</t>
  </si>
  <si>
    <t>0SVE860ZAS</t>
  </si>
  <si>
    <t>0SVE860ZBS</t>
  </si>
  <si>
    <t>0SVE860ZDS</t>
  </si>
  <si>
    <t>0SVE900ZDS</t>
  </si>
  <si>
    <t>0SVE900ZES</t>
  </si>
  <si>
    <t>0SVE930ZAS</t>
  </si>
  <si>
    <t>0SVE930ZCS</t>
  </si>
  <si>
    <t>0SWA831ZAS</t>
  </si>
  <si>
    <t>0SWA831ZBS</t>
  </si>
  <si>
    <t>0SWA831ZCS</t>
  </si>
  <si>
    <t>0SWA831ZDS</t>
  </si>
  <si>
    <t>0SWA831ZES</t>
  </si>
  <si>
    <t>0SWA831ZFS</t>
  </si>
  <si>
    <t>0SWA831ZGS</t>
  </si>
  <si>
    <t>0SWA910ZAS</t>
  </si>
  <si>
    <t>0SWA910ZBS</t>
  </si>
  <si>
    <t>0SWA910ZCS</t>
  </si>
  <si>
    <t>0SWA940ZAS</t>
  </si>
  <si>
    <t>0SWA940ZBS</t>
  </si>
  <si>
    <t>0SWA940ZCS</t>
  </si>
  <si>
    <t>0SWH900ZBS</t>
  </si>
  <si>
    <t>0SWH900ZDS</t>
  </si>
  <si>
    <t>0SWH900ZFS</t>
  </si>
  <si>
    <t>0SWH970ZAS</t>
  </si>
  <si>
    <t>0SWH970ZBS</t>
  </si>
  <si>
    <t>0SWH970ZCS</t>
  </si>
  <si>
    <t>0SWH970ZDS</t>
  </si>
  <si>
    <t>0SWH970ZFS</t>
  </si>
  <si>
    <t>0SWH970ZGS</t>
  </si>
  <si>
    <t>0SWH970ZHS</t>
  </si>
  <si>
    <t>500SWHY00S</t>
  </si>
  <si>
    <t>500SZN900S</t>
  </si>
  <si>
    <t>0P11771ZBS</t>
  </si>
  <si>
    <t>0P11771ZCS</t>
  </si>
  <si>
    <t>0P26900ZCS</t>
  </si>
  <si>
    <t>503SCT690S</t>
  </si>
  <si>
    <t>5AAFH60ZAS</t>
  </si>
  <si>
    <t>5AAFH60ZBS</t>
  </si>
  <si>
    <t>5AAFH60ZCS</t>
  </si>
  <si>
    <t>5AAFH60ZES</t>
  </si>
  <si>
    <t>5AAFH60ZFS</t>
  </si>
  <si>
    <t>5AAFH60ZGS</t>
  </si>
  <si>
    <t>5STCA00ZBS</t>
  </si>
  <si>
    <t>5STCA20ZAS</t>
  </si>
  <si>
    <t>5STCA20ZBS</t>
  </si>
  <si>
    <t>5STCA20ZCS</t>
  </si>
  <si>
    <t>5STCA20ZDS</t>
  </si>
  <si>
    <t>5STCA20ZES</t>
  </si>
  <si>
    <t>5STCA20ZFS</t>
  </si>
  <si>
    <t>5STCA20ZGS</t>
  </si>
  <si>
    <t>5STN950ZBS</t>
  </si>
  <si>
    <t>5SVH760ZAS</t>
  </si>
  <si>
    <t>5SVH760ZCS</t>
  </si>
  <si>
    <t>5SVH760ZES</t>
  </si>
  <si>
    <t>5SVH760ZGS</t>
  </si>
  <si>
    <t>5SVH850ZES</t>
  </si>
  <si>
    <t>5SVH850ZGS</t>
  </si>
  <si>
    <t>5SVH900ZCS</t>
  </si>
  <si>
    <t>5SVH950ZFS</t>
  </si>
  <si>
    <t>506SCC730S</t>
  </si>
  <si>
    <t>506STN700S</t>
  </si>
  <si>
    <t>506STR700S</t>
  </si>
  <si>
    <t>506STR900S</t>
  </si>
  <si>
    <t>7SCC905ZMS</t>
  </si>
  <si>
    <t>7SVE930ZAS</t>
  </si>
  <si>
    <t>8SCC905ZMS</t>
  </si>
  <si>
    <t>8SVE930ZAS</t>
  </si>
  <si>
    <t>509SZJ900S</t>
  </si>
  <si>
    <t>1SCC830ZCS</t>
  </si>
  <si>
    <t>1SCC900ZVS</t>
  </si>
  <si>
    <t>1SCC900ZWS</t>
  </si>
  <si>
    <t>1SCC900ZZS</t>
  </si>
  <si>
    <t>1SCC905ZAS</t>
  </si>
  <si>
    <t>1SCC905ZBS</t>
  </si>
  <si>
    <t>1SCC905ZDS</t>
  </si>
  <si>
    <t>1SWH970ZAS</t>
  </si>
  <si>
    <t>1SWH970ZDS</t>
  </si>
  <si>
    <t>1SWH970ZFS</t>
  </si>
  <si>
    <t>512SCC900S</t>
  </si>
  <si>
    <t>0SFN770ZAS</t>
  </si>
  <si>
    <t>0SFN770ZGS</t>
  </si>
  <si>
    <t>0SFN870ZAS</t>
  </si>
  <si>
    <t>0SFN870ZBS</t>
  </si>
  <si>
    <t>0SFN870ZCS</t>
  </si>
  <si>
    <t>0SFN870ZES</t>
  </si>
  <si>
    <t>0SRY860ZAS</t>
  </si>
  <si>
    <t>0SRY860ZBS</t>
  </si>
  <si>
    <t>0SRY860ZCS</t>
  </si>
  <si>
    <t>0SRY860ZES</t>
  </si>
  <si>
    <t>0SRY930ZBS</t>
  </si>
  <si>
    <t>0SRY960ZAS</t>
  </si>
  <si>
    <t>0SRY960ZBS</t>
  </si>
  <si>
    <t>0SRY960ZCS</t>
  </si>
  <si>
    <t>0SRY960ZDS</t>
  </si>
  <si>
    <t>0STR840ZDS</t>
  </si>
  <si>
    <t>0STRA40ZAS</t>
  </si>
  <si>
    <t>0STRA40ZDS</t>
  </si>
  <si>
    <t>0STRA70ZBS</t>
  </si>
  <si>
    <t>0STRA70ZCS</t>
  </si>
  <si>
    <t>0SVN870ZBS</t>
  </si>
  <si>
    <t>0SVN870ZDS</t>
  </si>
  <si>
    <t>0SVN870ZES</t>
  </si>
  <si>
    <t>0SVN870ZFS</t>
  </si>
  <si>
    <t>0SVN870ZGS</t>
  </si>
  <si>
    <t>0SVN970ZAS</t>
  </si>
  <si>
    <t>0SVN970ZBS</t>
  </si>
  <si>
    <t>0SVN970ZCS</t>
  </si>
  <si>
    <t>0SVN970ZES</t>
  </si>
  <si>
    <t>0SVN970ZFS</t>
  </si>
  <si>
    <t>0SVN970ZGS</t>
  </si>
  <si>
    <t>0SZJ900ZAS</t>
  </si>
  <si>
    <t>0SZJ900ZBS</t>
  </si>
  <si>
    <t>0SZJ900ZCS</t>
  </si>
  <si>
    <t>0SZJ900ZDS</t>
  </si>
  <si>
    <t>0SZJ900ZES</t>
  </si>
  <si>
    <t>1SRY930ZAS</t>
  </si>
  <si>
    <t>525SVE900S</t>
  </si>
  <si>
    <t>529SVN900S</t>
  </si>
  <si>
    <t>570SRY970S</t>
  </si>
  <si>
    <t>611198900S</t>
  </si>
  <si>
    <t>611SCC900S</t>
  </si>
  <si>
    <t>611SFN850S</t>
  </si>
  <si>
    <t>613SCC900S</t>
  </si>
  <si>
    <t>613STRA00S</t>
  </si>
  <si>
    <t>620384900S</t>
  </si>
  <si>
    <t>620GE2931S</t>
  </si>
  <si>
    <t>20SCC870AS</t>
  </si>
  <si>
    <t>620SCC900S</t>
  </si>
  <si>
    <t>620SRP980S</t>
  </si>
  <si>
    <t>620SST961S</t>
  </si>
  <si>
    <t>620STCA01S</t>
  </si>
  <si>
    <t>620SWA930S</t>
  </si>
  <si>
    <t>632176770S</t>
  </si>
  <si>
    <t>646MN8700S</t>
  </si>
  <si>
    <t>681SRC900S</t>
  </si>
  <si>
    <t>681SRY900S</t>
  </si>
  <si>
    <t>681SST940S</t>
  </si>
  <si>
    <t>681STC900S</t>
  </si>
  <si>
    <t>681STN700S</t>
  </si>
  <si>
    <t>681SVE900S</t>
  </si>
  <si>
    <t>681SVH760S</t>
  </si>
  <si>
    <t>681SVN900S</t>
  </si>
  <si>
    <t>681SWA940S</t>
  </si>
  <si>
    <t>681SZJ900S</t>
  </si>
  <si>
    <t>682SZJ900S</t>
  </si>
  <si>
    <t>683SPH900S</t>
  </si>
  <si>
    <t>684SPH840S</t>
  </si>
  <si>
    <t>711S0XA31S</t>
  </si>
  <si>
    <t>910198900S</t>
  </si>
  <si>
    <t>910GBG850S</t>
  </si>
  <si>
    <t>910SCC900S</t>
  </si>
  <si>
    <t>910SFN850S</t>
  </si>
  <si>
    <t>910SRC900S</t>
  </si>
  <si>
    <t>910SRY900S</t>
  </si>
  <si>
    <t>910SRY970S</t>
  </si>
  <si>
    <t>910SST940S</t>
  </si>
  <si>
    <t>910STC900S</t>
  </si>
  <si>
    <t>910STN700S</t>
  </si>
  <si>
    <t>910STR940S</t>
  </si>
  <si>
    <t>910STRA00S</t>
  </si>
  <si>
    <t>910STRA20S</t>
  </si>
  <si>
    <t>910STRA40S</t>
  </si>
  <si>
    <t>910SVE860S</t>
  </si>
  <si>
    <t>910SVE900S</t>
  </si>
  <si>
    <t>910SVH760S</t>
  </si>
  <si>
    <t>910SVH850S</t>
  </si>
  <si>
    <t>910SVN900S</t>
  </si>
  <si>
    <t>910SWA940S</t>
  </si>
  <si>
    <t>910SWH760S</t>
  </si>
  <si>
    <t>910SWH970S</t>
  </si>
  <si>
    <t>910SZJ900S</t>
  </si>
  <si>
    <t>920SRY860S</t>
  </si>
  <si>
    <t>920SRY900S</t>
  </si>
  <si>
    <t>920SRY970S</t>
  </si>
  <si>
    <t>920STP305S</t>
  </si>
  <si>
    <t>920SZN305S</t>
  </si>
  <si>
    <t>950SPH900S</t>
  </si>
  <si>
    <t>950STN720S</t>
  </si>
  <si>
    <t>950SVE860S</t>
  </si>
  <si>
    <t>950SWP900S</t>
  </si>
  <si>
    <t>240198770S</t>
  </si>
  <si>
    <t>241SCC900S</t>
  </si>
  <si>
    <t>241STC900S</t>
  </si>
  <si>
    <t>291GBG850S</t>
  </si>
  <si>
    <t>291SFN850S</t>
  </si>
  <si>
    <t>291SRY930S</t>
  </si>
  <si>
    <t>291STC900S</t>
  </si>
  <si>
    <t>292GY1610S</t>
  </si>
  <si>
    <t>293SPS900S</t>
  </si>
  <si>
    <t>293STP900S</t>
  </si>
  <si>
    <t>293SVT900S</t>
  </si>
  <si>
    <t>300SFN850S</t>
  </si>
  <si>
    <t>300SRC910S</t>
  </si>
  <si>
    <t>300SRY960S</t>
  </si>
  <si>
    <t>300SRY970S</t>
  </si>
  <si>
    <t>300STN700S</t>
  </si>
  <si>
    <t>300STP890S</t>
  </si>
  <si>
    <t>300SVE860S</t>
  </si>
  <si>
    <t>300SVE900S</t>
  </si>
  <si>
    <t>300SVN900S</t>
  </si>
  <si>
    <t>300SVN970S</t>
  </si>
  <si>
    <t>300SZJ900S</t>
  </si>
  <si>
    <t>300SZN900S</t>
  </si>
  <si>
    <t>311SCC730S</t>
  </si>
  <si>
    <t>311SRY900S</t>
  </si>
  <si>
    <t>311SRY920S</t>
  </si>
  <si>
    <t>311SRY970S</t>
  </si>
  <si>
    <t>311SRY980S</t>
  </si>
  <si>
    <t>311SVN900S</t>
  </si>
  <si>
    <t>311SVN950S</t>
  </si>
  <si>
    <t>311SVN970S</t>
  </si>
  <si>
    <t>312STN700S</t>
  </si>
  <si>
    <t>312SVE860S</t>
  </si>
  <si>
    <t>312SVE900S</t>
  </si>
  <si>
    <t>312SVE930S</t>
  </si>
  <si>
    <t>313SVE860S</t>
  </si>
  <si>
    <t>317SFN880S</t>
  </si>
  <si>
    <t>317SRY970S</t>
  </si>
  <si>
    <t>317SST940S</t>
  </si>
  <si>
    <t>317SST950S</t>
  </si>
  <si>
    <t>317SVE900S</t>
  </si>
  <si>
    <t>317SVH900S</t>
  </si>
  <si>
    <t>317SVN900S</t>
  </si>
  <si>
    <t>318STP900S</t>
  </si>
  <si>
    <t>318STP950S</t>
  </si>
  <si>
    <t>18STP950ZS</t>
  </si>
  <si>
    <t>318SZN900S</t>
  </si>
  <si>
    <t>319SFN851S</t>
  </si>
  <si>
    <t>319SFN880S</t>
  </si>
  <si>
    <t>319SRP900S</t>
  </si>
  <si>
    <t>319SWP900S</t>
  </si>
  <si>
    <t>320SZJ900S</t>
  </si>
  <si>
    <t>340STR900S</t>
  </si>
  <si>
    <t>340STR940S</t>
  </si>
  <si>
    <t>340STRA00S</t>
  </si>
  <si>
    <t>340SVE860S</t>
  </si>
  <si>
    <t>340SVE900S</t>
  </si>
  <si>
    <t>340SVE930S</t>
  </si>
  <si>
    <t>345SZJ900S</t>
  </si>
  <si>
    <t>345MBT610S</t>
  </si>
  <si>
    <t>50198740HS</t>
  </si>
  <si>
    <t>350198770S</t>
  </si>
  <si>
    <t>350GBG850S</t>
  </si>
  <si>
    <t>50SCC900HS</t>
  </si>
  <si>
    <t>350SST900S</t>
  </si>
  <si>
    <t>350SST920S</t>
  </si>
  <si>
    <t>350SST940S</t>
  </si>
  <si>
    <t>350SST950S</t>
  </si>
  <si>
    <t>350STC900S</t>
  </si>
  <si>
    <t>350STCA20S</t>
  </si>
  <si>
    <t>350STR860S</t>
  </si>
  <si>
    <t>350STR940S</t>
  </si>
  <si>
    <t>350STRA00S</t>
  </si>
  <si>
    <t>350STRA20S</t>
  </si>
  <si>
    <t>350STRA40S</t>
  </si>
  <si>
    <t>350SVH760S</t>
  </si>
  <si>
    <t>350SVH900S</t>
  </si>
  <si>
    <t>350SWA830S</t>
  </si>
  <si>
    <t>350SWA910S</t>
  </si>
  <si>
    <t>350SWA940S</t>
  </si>
  <si>
    <t>350SWH900S</t>
  </si>
  <si>
    <t>350P11660S</t>
  </si>
  <si>
    <t>351STRA20S</t>
  </si>
  <si>
    <t>355SSTA10S</t>
  </si>
  <si>
    <t>355STC900S</t>
  </si>
  <si>
    <t>355STCA20S</t>
  </si>
  <si>
    <t>355STR840S</t>
  </si>
  <si>
    <t>355STR900S</t>
  </si>
  <si>
    <t>355STRA00S</t>
  </si>
  <si>
    <t>355STRA21S</t>
  </si>
  <si>
    <t>355SVH760S</t>
  </si>
  <si>
    <t>355SWA830S</t>
  </si>
  <si>
    <t>355SWA940S</t>
  </si>
  <si>
    <t>355SWH760S</t>
  </si>
  <si>
    <t>355SWH970S</t>
  </si>
  <si>
    <t>355SZJ900S</t>
  </si>
  <si>
    <t>360SZJ900S</t>
  </si>
  <si>
    <t>421438000S</t>
  </si>
  <si>
    <t>421438670S</t>
  </si>
  <si>
    <t>421SZJ900S</t>
  </si>
  <si>
    <t>422SZJ900S</t>
  </si>
  <si>
    <t>442SFN850S</t>
  </si>
  <si>
    <t>442SRC900S</t>
  </si>
  <si>
    <t>600198770S</t>
  </si>
  <si>
    <t>600SCC942S</t>
  </si>
  <si>
    <t>600SCC944S</t>
  </si>
  <si>
    <t>600SFN880S</t>
  </si>
  <si>
    <t>600SRC900S</t>
  </si>
  <si>
    <t>600SRY901S</t>
  </si>
  <si>
    <t>600SSP901S</t>
  </si>
  <si>
    <t>600SWA930S</t>
  </si>
  <si>
    <t>600SWP901S</t>
  </si>
  <si>
    <t>600SZJ901S</t>
  </si>
  <si>
    <t>601SVE860S</t>
  </si>
  <si>
    <t>601SZJ900S</t>
  </si>
  <si>
    <t>602SRE850S</t>
  </si>
  <si>
    <t>604SZJ900S</t>
  </si>
  <si>
    <t>640SCC940S</t>
  </si>
  <si>
    <t>640SPH900S</t>
  </si>
  <si>
    <t>640STC900S</t>
  </si>
  <si>
    <t>640STN900S</t>
  </si>
  <si>
    <t>640STRA00S</t>
  </si>
  <si>
    <t>640SWP900S</t>
  </si>
  <si>
    <t>645SZN900S</t>
  </si>
  <si>
    <t>645MT4730S</t>
  </si>
  <si>
    <t>652SCC940S</t>
  </si>
  <si>
    <t>652SPH840S</t>
  </si>
  <si>
    <t>652STC900S</t>
  </si>
  <si>
    <t>652SWP900S</t>
  </si>
  <si>
    <t>653SPH840S</t>
  </si>
  <si>
    <t>653STC900S</t>
  </si>
  <si>
    <t>655SVE900S</t>
  </si>
  <si>
    <t>805SPH900S</t>
  </si>
  <si>
    <t>807SPH900S</t>
  </si>
  <si>
    <t>040SZJ900S</t>
  </si>
  <si>
    <t>050SZJ900S</t>
  </si>
  <si>
    <t>052SV0000S</t>
  </si>
  <si>
    <t>055SZJ900S</t>
  </si>
  <si>
    <t>510STP900S</t>
  </si>
  <si>
    <t>610SPH840S</t>
  </si>
  <si>
    <t>610SWP900S</t>
  </si>
  <si>
    <t>621STP900S</t>
  </si>
  <si>
    <t>625SPH840S</t>
  </si>
  <si>
    <t>631STP900S</t>
  </si>
  <si>
    <t>639GBC000S</t>
  </si>
  <si>
    <t>20S110S</t>
  </si>
  <si>
    <t>20S1120S</t>
  </si>
  <si>
    <t>20S310S</t>
  </si>
  <si>
    <t>20S510S</t>
  </si>
  <si>
    <t>20S710S</t>
  </si>
  <si>
    <t>20S910S</t>
  </si>
  <si>
    <t>395GFC901S</t>
  </si>
  <si>
    <t>21S135HS</t>
  </si>
  <si>
    <t>21S140S</t>
  </si>
  <si>
    <t>21S150S</t>
  </si>
  <si>
    <t>21S170S</t>
  </si>
  <si>
    <t>21S180S</t>
  </si>
  <si>
    <t>21S190S</t>
  </si>
  <si>
    <t>21S201S</t>
  </si>
  <si>
    <t>21S210S</t>
  </si>
  <si>
    <t>21S211S</t>
  </si>
  <si>
    <t>21S220S</t>
  </si>
  <si>
    <t>21S230S</t>
  </si>
  <si>
    <t>21S240S</t>
  </si>
  <si>
    <t>21S250S</t>
  </si>
  <si>
    <t>21S260S</t>
  </si>
  <si>
    <t>21S270S</t>
  </si>
  <si>
    <t>21S280S</t>
  </si>
  <si>
    <t>100SCS650S</t>
  </si>
  <si>
    <t>100SEH900S</t>
  </si>
  <si>
    <t>100SPH900S</t>
  </si>
  <si>
    <t>00SRY900RS</t>
  </si>
  <si>
    <t>00STC902RS</t>
  </si>
  <si>
    <t>100SVE860S</t>
  </si>
  <si>
    <t>105SPH900S</t>
  </si>
  <si>
    <t>109STP900S</t>
  </si>
  <si>
    <t>09SWP900SS</t>
  </si>
  <si>
    <t>110GN5910S</t>
  </si>
  <si>
    <t>110SPH900S</t>
  </si>
  <si>
    <t>110SST900S</t>
  </si>
  <si>
    <t>110SST940S</t>
  </si>
  <si>
    <t>113SWP900S</t>
  </si>
  <si>
    <t>115SPGT00S</t>
  </si>
  <si>
    <t>115SSP910S</t>
  </si>
  <si>
    <t>116SPGT00S</t>
  </si>
  <si>
    <t>120GN5910S</t>
  </si>
  <si>
    <t>120SRM840S</t>
  </si>
  <si>
    <t>120STC900S</t>
  </si>
  <si>
    <t>121198900S</t>
  </si>
  <si>
    <t>121SB5720S</t>
  </si>
  <si>
    <t>121SPS900S</t>
  </si>
  <si>
    <t>121STP900S</t>
  </si>
  <si>
    <t>121SWP900S</t>
  </si>
  <si>
    <t>125SW7900S</t>
  </si>
  <si>
    <t>131SPH900S</t>
  </si>
  <si>
    <t>131SWP900S</t>
  </si>
  <si>
    <t>132SPH900S</t>
  </si>
  <si>
    <t>201GF6000S</t>
  </si>
  <si>
    <t>201SBW900S</t>
  </si>
  <si>
    <t>201SPGT00S</t>
  </si>
  <si>
    <t>201SPM850S</t>
  </si>
  <si>
    <t>201MJ8000S</t>
  </si>
  <si>
    <t>201MR8000S</t>
  </si>
  <si>
    <t>205SPGT00S</t>
  </si>
  <si>
    <t>311107000S</t>
  </si>
  <si>
    <t>321SE8000S</t>
  </si>
  <si>
    <t>321SPS900S</t>
  </si>
  <si>
    <t>350107010S</t>
  </si>
  <si>
    <t>350115020S</t>
  </si>
  <si>
    <t>350SPGT00S</t>
  </si>
  <si>
    <t>350SPH900S</t>
  </si>
  <si>
    <t>350SWP900S</t>
  </si>
  <si>
    <t>355SPS900S</t>
  </si>
  <si>
    <t>355SRM840S</t>
  </si>
  <si>
    <t>361437000S</t>
  </si>
  <si>
    <t>361GFM900S</t>
  </si>
  <si>
    <t>361SCC900S</t>
  </si>
  <si>
    <t>361SPGT00S</t>
  </si>
  <si>
    <t>361SPS900S</t>
  </si>
  <si>
    <t>361SST940S</t>
  </si>
  <si>
    <t>366SSP910S</t>
  </si>
  <si>
    <t>401GF6000S</t>
  </si>
  <si>
    <t>401SGG910S</t>
  </si>
  <si>
    <t>401SRM840S</t>
  </si>
  <si>
    <t>401STP901S</t>
  </si>
  <si>
    <t>530SWP900S</t>
  </si>
  <si>
    <t>535SPH901S</t>
  </si>
  <si>
    <t>631HF7003S</t>
  </si>
  <si>
    <t>804148000S</t>
  </si>
  <si>
    <t>810198000S</t>
  </si>
  <si>
    <t>810SBB900S</t>
  </si>
  <si>
    <t>810STC900S</t>
  </si>
  <si>
    <t>815166000S</t>
  </si>
  <si>
    <t>847166000S</t>
  </si>
  <si>
    <t>870198900S</t>
  </si>
  <si>
    <t>870SAG900S</t>
  </si>
  <si>
    <t>870SCC900S</t>
  </si>
  <si>
    <t>870SFN850S</t>
  </si>
  <si>
    <t>870SRC900S</t>
  </si>
  <si>
    <t>870SRY860S</t>
  </si>
  <si>
    <t>870SRY900S</t>
  </si>
  <si>
    <t>870SRY970S</t>
  </si>
  <si>
    <t>870STC900S</t>
  </si>
  <si>
    <t>870STCA00S</t>
  </si>
  <si>
    <t>870STN700S</t>
  </si>
  <si>
    <t>870STN950S</t>
  </si>
  <si>
    <t>870STR940S</t>
  </si>
  <si>
    <t>870SVE860S</t>
  </si>
  <si>
    <t>870SVE900S</t>
  </si>
  <si>
    <t>70SVH900AS</t>
  </si>
  <si>
    <t>870SVN900S</t>
  </si>
  <si>
    <t>870SWA910S</t>
  </si>
  <si>
    <t>870SWA940S</t>
  </si>
  <si>
    <t>870SWH970S</t>
  </si>
  <si>
    <t>870SZJ900S</t>
  </si>
  <si>
    <t>871116670S</t>
  </si>
  <si>
    <t>22S130HS</t>
  </si>
  <si>
    <t>22S141HS</t>
  </si>
  <si>
    <t>22S150S</t>
  </si>
  <si>
    <t>22S160S</t>
  </si>
  <si>
    <t>22S170S</t>
  </si>
  <si>
    <t>22S180S</t>
  </si>
  <si>
    <t>22S190S</t>
  </si>
  <si>
    <t>112198010S</t>
  </si>
  <si>
    <t>120GN5912S</t>
  </si>
  <si>
    <t>121SBB900S</t>
  </si>
  <si>
    <t>21SEH900RS</t>
  </si>
  <si>
    <t>121SRC921S</t>
  </si>
  <si>
    <t>121SST901S</t>
  </si>
  <si>
    <t>121STN900S</t>
  </si>
  <si>
    <t>121SVE860S</t>
  </si>
  <si>
    <t>123SGH900S</t>
  </si>
  <si>
    <t>205SRP982S</t>
  </si>
  <si>
    <t>211GF6000S</t>
  </si>
  <si>
    <t>211SCT690S</t>
  </si>
  <si>
    <t>211SHA940S</t>
  </si>
  <si>
    <t>211SST940S</t>
  </si>
  <si>
    <t>211STR940S</t>
  </si>
  <si>
    <t>216GF6000S</t>
  </si>
  <si>
    <t>17GF6000HS</t>
  </si>
  <si>
    <t>220SRE790S</t>
  </si>
  <si>
    <t>220STN900S</t>
  </si>
  <si>
    <t>220SVN970S</t>
  </si>
  <si>
    <t>221GF6000S</t>
  </si>
  <si>
    <t>221SCT690S</t>
  </si>
  <si>
    <t>221SRY900S</t>
  </si>
  <si>
    <t>221STC900S</t>
  </si>
  <si>
    <t>221STR940S</t>
  </si>
  <si>
    <t>224SRP980S</t>
  </si>
  <si>
    <t>225SPH900S</t>
  </si>
  <si>
    <t>226SPH900S</t>
  </si>
  <si>
    <t>233SPH900S</t>
  </si>
  <si>
    <t>238SPH900S</t>
  </si>
  <si>
    <t>411SPH900S</t>
  </si>
  <si>
    <t>411SWP900S</t>
  </si>
  <si>
    <t>421GB4770S</t>
  </si>
  <si>
    <t>421GCC000S</t>
  </si>
  <si>
    <t>421SSP910S</t>
  </si>
  <si>
    <t>421STC900S</t>
  </si>
  <si>
    <t>421SVN900S</t>
  </si>
  <si>
    <t>422GB4770S</t>
  </si>
  <si>
    <t>422GCC000S</t>
  </si>
  <si>
    <t>427SW1900S</t>
  </si>
  <si>
    <t>430SPH901S</t>
  </si>
  <si>
    <t>431GF6000S</t>
  </si>
  <si>
    <t>431SPH900S</t>
  </si>
  <si>
    <t>431SRM840S</t>
  </si>
  <si>
    <t>431SVN900S</t>
  </si>
  <si>
    <t>432SSP910S</t>
  </si>
  <si>
    <t>441GB4770S</t>
  </si>
  <si>
    <t>441SBB900S</t>
  </si>
  <si>
    <t>441SRM840S</t>
  </si>
  <si>
    <t>441STC901S</t>
  </si>
  <si>
    <t>441SVN900S</t>
  </si>
  <si>
    <t>451GB4770S</t>
  </si>
  <si>
    <t>451GS4760S</t>
  </si>
  <si>
    <t>451SBB900S</t>
  </si>
  <si>
    <t>451SRY970S</t>
  </si>
  <si>
    <t>451SST940S</t>
  </si>
  <si>
    <t>451STC901S</t>
  </si>
  <si>
    <t>451STN900S</t>
  </si>
  <si>
    <t>451SVN900S</t>
  </si>
  <si>
    <t>461GF6000S</t>
  </si>
  <si>
    <t>461GS4760S</t>
  </si>
  <si>
    <t>461SFN880S</t>
  </si>
  <si>
    <t>461SST940S</t>
  </si>
  <si>
    <t>461STC901S</t>
  </si>
  <si>
    <t>461SVN900S</t>
  </si>
  <si>
    <t>471GF6000S</t>
  </si>
  <si>
    <t>471GN5910S</t>
  </si>
  <si>
    <t>471SCN000S</t>
  </si>
  <si>
    <t>471STC902S</t>
  </si>
  <si>
    <t>471SVN900S</t>
  </si>
  <si>
    <t>472SSP910S</t>
  </si>
  <si>
    <t>481GB4770S</t>
  </si>
  <si>
    <t>481GF6000S</t>
  </si>
  <si>
    <t>481HF7000S</t>
  </si>
  <si>
    <t>481SCN000S</t>
  </si>
  <si>
    <t>481STC902S</t>
  </si>
  <si>
    <t>481STN901S</t>
  </si>
  <si>
    <t>481SVN900S</t>
  </si>
  <si>
    <t>491SCN000S</t>
  </si>
  <si>
    <t>491SSP910S</t>
  </si>
  <si>
    <t>491SVN900S</t>
  </si>
  <si>
    <t>492SSP910S</t>
  </si>
  <si>
    <t>501SCN000S</t>
  </si>
  <si>
    <t>501SRY900S</t>
  </si>
  <si>
    <t>501SVN900S</t>
  </si>
  <si>
    <t>11SCN010HS</t>
  </si>
  <si>
    <t>511SRY900S</t>
  </si>
  <si>
    <t>511SRY970S</t>
  </si>
  <si>
    <t>801178000S</t>
  </si>
  <si>
    <t>801GF6000S</t>
  </si>
  <si>
    <t>801SCT690S</t>
  </si>
  <si>
    <t>801SRE850S</t>
  </si>
  <si>
    <t>801SRY970S</t>
  </si>
  <si>
    <t>801SSP910S</t>
  </si>
  <si>
    <t>802040000S</t>
  </si>
  <si>
    <t>811SR3600S</t>
  </si>
  <si>
    <t>23S140HS</t>
  </si>
  <si>
    <t>23S240HS</t>
  </si>
  <si>
    <t>23S250S</t>
  </si>
  <si>
    <t>11GF6000RS</t>
  </si>
  <si>
    <t>211SRM840S</t>
  </si>
  <si>
    <t>211SW1900S</t>
  </si>
  <si>
    <t>212SRM840S</t>
  </si>
  <si>
    <t>241SPH900S</t>
  </si>
  <si>
    <t>241SRM840S</t>
  </si>
  <si>
    <t>242SRM840S</t>
  </si>
  <si>
    <t>61028010HS</t>
  </si>
  <si>
    <t>263028000S</t>
  </si>
  <si>
    <t>301198900S</t>
  </si>
  <si>
    <t>301SCN000S</t>
  </si>
  <si>
    <t>301SSP910S</t>
  </si>
  <si>
    <t>301STC900S</t>
  </si>
  <si>
    <t>301SWA930S</t>
  </si>
  <si>
    <t>410SSP860S</t>
  </si>
  <si>
    <t>410SSP910S</t>
  </si>
  <si>
    <t>410STC900S</t>
  </si>
  <si>
    <t>411198900S</t>
  </si>
  <si>
    <t>411GB4770S</t>
  </si>
  <si>
    <t>421200000S</t>
  </si>
  <si>
    <t>425198900S</t>
  </si>
  <si>
    <t>430SST900S</t>
  </si>
  <si>
    <t>430STC900S</t>
  </si>
  <si>
    <t>430STN900S</t>
  </si>
  <si>
    <t>430SW1900S</t>
  </si>
  <si>
    <t>435GB4770S</t>
  </si>
  <si>
    <t>435HF7000S</t>
  </si>
  <si>
    <t>435SRC920S</t>
  </si>
  <si>
    <t>435STC900S</t>
  </si>
  <si>
    <t>610GF6000S</t>
  </si>
  <si>
    <t>610GN5900S</t>
  </si>
  <si>
    <t>610SC6000S</t>
  </si>
  <si>
    <t>610SST940S</t>
  </si>
  <si>
    <t>610STR940S</t>
  </si>
  <si>
    <t>621107760S</t>
  </si>
  <si>
    <t>639SPGT00S</t>
  </si>
  <si>
    <t>641041000S</t>
  </si>
  <si>
    <t>641STC900S</t>
  </si>
  <si>
    <t>51035000HS</t>
  </si>
  <si>
    <t>651107000S</t>
  </si>
  <si>
    <t>651SRC920S</t>
  </si>
  <si>
    <t>651SSP910S</t>
  </si>
  <si>
    <t>651STC900S</t>
  </si>
  <si>
    <t>652035000S</t>
  </si>
  <si>
    <t>652SPH900S</t>
  </si>
  <si>
    <t>652SSP910S</t>
  </si>
  <si>
    <t>700SAG900S</t>
  </si>
  <si>
    <t>700SFN850S</t>
  </si>
  <si>
    <t>700SVE900S</t>
  </si>
  <si>
    <t>700P11900S</t>
  </si>
  <si>
    <t>701SCC900S</t>
  </si>
  <si>
    <t>701SFN850S</t>
  </si>
  <si>
    <t>701SFV760S</t>
  </si>
  <si>
    <t>701SRY970S</t>
  </si>
  <si>
    <t>701SST940S</t>
  </si>
  <si>
    <t>701SST950S</t>
  </si>
  <si>
    <t>701STC900S</t>
  </si>
  <si>
    <t>701STN700S</t>
  </si>
  <si>
    <t>701STRA00S</t>
  </si>
  <si>
    <t>701SVE900S</t>
  </si>
  <si>
    <t>701SWA940S</t>
  </si>
  <si>
    <t>70ASRC900S</t>
  </si>
  <si>
    <t>710SZJ900S</t>
  </si>
  <si>
    <t>720SFN850S</t>
  </si>
  <si>
    <t>781SR3770S</t>
  </si>
  <si>
    <t>24S160S</t>
  </si>
  <si>
    <t>24S170S</t>
  </si>
  <si>
    <t>24S180S</t>
  </si>
  <si>
    <t>24S190S</t>
  </si>
  <si>
    <t>24S200S</t>
  </si>
  <si>
    <t>25S180S</t>
  </si>
  <si>
    <t>26S170HS</t>
  </si>
  <si>
    <t>26S180S</t>
  </si>
  <si>
    <t>26S190S</t>
  </si>
  <si>
    <t>26S200S</t>
  </si>
  <si>
    <t>26S201S</t>
  </si>
  <si>
    <t>26S210S</t>
  </si>
  <si>
    <t>26S220S</t>
  </si>
  <si>
    <t>26S230S</t>
  </si>
  <si>
    <t>26S240S</t>
  </si>
  <si>
    <t>27S180HS</t>
  </si>
  <si>
    <t>27S181S</t>
  </si>
  <si>
    <t>27S182S</t>
  </si>
  <si>
    <t>101SWA940S</t>
  </si>
  <si>
    <t>102SWA940S</t>
  </si>
  <si>
    <t>103GB4700S</t>
  </si>
  <si>
    <t>110SEV900S</t>
  </si>
  <si>
    <t>110SEW900S</t>
  </si>
  <si>
    <t>110STC921S</t>
  </si>
  <si>
    <t>110STN900S</t>
  </si>
  <si>
    <t>110SWA940S</t>
  </si>
  <si>
    <t>120SPH901S</t>
  </si>
  <si>
    <t>120SRM851S</t>
  </si>
  <si>
    <t>20STRA00AS</t>
  </si>
  <si>
    <t>120SWA941S</t>
  </si>
  <si>
    <t>25SFC791HS</t>
  </si>
  <si>
    <t>130SFB000S</t>
  </si>
  <si>
    <t>131STC920S</t>
  </si>
  <si>
    <t>131STN900S</t>
  </si>
  <si>
    <t>140SFB000S</t>
  </si>
  <si>
    <t>142SW1900S</t>
  </si>
  <si>
    <t>150SPH900S</t>
  </si>
  <si>
    <t>211178000S</t>
  </si>
  <si>
    <t>221198010S</t>
  </si>
  <si>
    <t>221437000S</t>
  </si>
  <si>
    <t>221SCJ710S</t>
  </si>
  <si>
    <t>221STN900S</t>
  </si>
  <si>
    <t>223GCC000S</t>
  </si>
  <si>
    <t>223SRM840S</t>
  </si>
  <si>
    <t>230STP900S</t>
  </si>
  <si>
    <t>230SVT900S</t>
  </si>
  <si>
    <t>231SRM840S</t>
  </si>
  <si>
    <t>241STN700S</t>
  </si>
  <si>
    <t>241SZJ900S</t>
  </si>
  <si>
    <t>250STP900S</t>
  </si>
  <si>
    <t>250SVT900S</t>
  </si>
  <si>
    <t>251GBG850S</t>
  </si>
  <si>
    <t>251GF6000S</t>
  </si>
  <si>
    <t>251SFN850S</t>
  </si>
  <si>
    <t>251STN900S</t>
  </si>
  <si>
    <t>253397000S</t>
  </si>
  <si>
    <t>253SCJ710S</t>
  </si>
  <si>
    <t>253SPH900S</t>
  </si>
  <si>
    <t>253SVT900S</t>
  </si>
  <si>
    <t>255SPH900S</t>
  </si>
  <si>
    <t>261198000S</t>
  </si>
  <si>
    <t>261SCJ710S</t>
  </si>
  <si>
    <t>261SRM840S</t>
  </si>
  <si>
    <t>262198000S</t>
  </si>
  <si>
    <t>265SPH900S</t>
  </si>
  <si>
    <t>271SPH900S</t>
  </si>
  <si>
    <t>281GCC000S</t>
  </si>
  <si>
    <t>281SPH900S</t>
  </si>
  <si>
    <t>300GBG850S</t>
  </si>
  <si>
    <t>300SPH900S</t>
  </si>
  <si>
    <t>300SRC900S</t>
  </si>
  <si>
    <t>300SRY860S</t>
  </si>
  <si>
    <t>300SRY900S</t>
  </si>
  <si>
    <t>300SST920S</t>
  </si>
  <si>
    <t>300STN760S</t>
  </si>
  <si>
    <t>300SVT900S</t>
  </si>
  <si>
    <t>301SZJ900S</t>
  </si>
  <si>
    <t>302SAG900S</t>
  </si>
  <si>
    <t>302STC900S</t>
  </si>
  <si>
    <t>307SFN850S</t>
  </si>
  <si>
    <t>30A198740S</t>
  </si>
  <si>
    <t>30ASAG900S</t>
  </si>
  <si>
    <t>30ASSTA10S</t>
  </si>
  <si>
    <t>30ASTC900S</t>
  </si>
  <si>
    <t>30ASTR840S</t>
  </si>
  <si>
    <t>30ASVH850S</t>
  </si>
  <si>
    <t>30ASWA940S</t>
  </si>
  <si>
    <t>30ASWH760S</t>
  </si>
  <si>
    <t>311SC5000S</t>
  </si>
  <si>
    <t>333300000S</t>
  </si>
  <si>
    <t>28S190HS</t>
  </si>
  <si>
    <t>28S191S</t>
  </si>
  <si>
    <t>28S200S</t>
  </si>
  <si>
    <t>28S210S</t>
  </si>
  <si>
    <t>28S220S</t>
  </si>
  <si>
    <t>28S230S</t>
  </si>
  <si>
    <t>28S240S</t>
  </si>
  <si>
    <t>28S250S</t>
  </si>
  <si>
    <t>28S260S</t>
  </si>
  <si>
    <t>28S270S</t>
  </si>
  <si>
    <t>28S280S</t>
  </si>
  <si>
    <t>28S290S</t>
  </si>
  <si>
    <t>28S300S</t>
  </si>
  <si>
    <t>28S310S</t>
  </si>
  <si>
    <t>29S200S</t>
  </si>
  <si>
    <t>29S210S</t>
  </si>
  <si>
    <t>29S300S</t>
  </si>
  <si>
    <t>301198303S</t>
  </si>
  <si>
    <t>301198902S</t>
  </si>
  <si>
    <t>301198905S</t>
  </si>
  <si>
    <t>301GBG840S</t>
  </si>
  <si>
    <t>401SFN851S</t>
  </si>
  <si>
    <t>401STE910S</t>
  </si>
  <si>
    <t>401STN901S</t>
  </si>
  <si>
    <t>401SVE901S</t>
  </si>
  <si>
    <t>410GB6920S</t>
  </si>
  <si>
    <t>410SCC900S</t>
  </si>
  <si>
    <t>410SFN851S</t>
  </si>
  <si>
    <t>410SRC900S</t>
  </si>
  <si>
    <t>410SRY900S</t>
  </si>
  <si>
    <t>410SST921S</t>
  </si>
  <si>
    <t>410SST941S</t>
  </si>
  <si>
    <t>410STCA21S</t>
  </si>
  <si>
    <t>410STN901S</t>
  </si>
  <si>
    <t>410STP890S</t>
  </si>
  <si>
    <t>410STP951S</t>
  </si>
  <si>
    <t>410STRA01S</t>
  </si>
  <si>
    <t>410SVE861S</t>
  </si>
  <si>
    <t>410SVE901S</t>
  </si>
  <si>
    <t>410SVH901S</t>
  </si>
  <si>
    <t>410SVN901S</t>
  </si>
  <si>
    <t>410SWA931S</t>
  </si>
  <si>
    <t>410SWH961S</t>
  </si>
  <si>
    <t>410SWP901S</t>
  </si>
  <si>
    <t>500198900S</t>
  </si>
  <si>
    <t>500SCC690S</t>
  </si>
  <si>
    <t>500SCC710S</t>
  </si>
  <si>
    <t>500SCC870S</t>
  </si>
  <si>
    <t>500SCC900S</t>
  </si>
  <si>
    <t>500SCC940S</t>
  </si>
  <si>
    <t>500SFN850S</t>
  </si>
  <si>
    <t>500SRC900S</t>
  </si>
  <si>
    <t>500SRY861S</t>
  </si>
  <si>
    <t>500SRY901S</t>
  </si>
  <si>
    <t>500SST920S</t>
  </si>
  <si>
    <t>500SST940S</t>
  </si>
  <si>
    <t>500STC900S</t>
  </si>
  <si>
    <t>500STCA21S</t>
  </si>
  <si>
    <t>500STN900S</t>
  </si>
  <si>
    <t>500STRA01S</t>
  </si>
  <si>
    <t>500SVE861S</t>
  </si>
  <si>
    <t>500SVE900S</t>
  </si>
  <si>
    <t>500SVN900S</t>
  </si>
  <si>
    <t>500SVN971S</t>
  </si>
  <si>
    <t>500SWA930S</t>
  </si>
  <si>
    <t>500SZJ900S</t>
  </si>
  <si>
    <t>510SRY900S</t>
  </si>
  <si>
    <t>510SRY971S</t>
  </si>
  <si>
    <t>510STP891S</t>
  </si>
  <si>
    <t>510STR941S</t>
  </si>
  <si>
    <t>510SWP901S</t>
  </si>
  <si>
    <t>605SWP901S</t>
  </si>
  <si>
    <t>700098150S</t>
  </si>
  <si>
    <t>700GN5900S</t>
  </si>
  <si>
    <t>700SFC930S</t>
  </si>
  <si>
    <t>700SJ9020S</t>
  </si>
  <si>
    <t>700SM1020S</t>
  </si>
  <si>
    <t>700SSP910S</t>
  </si>
  <si>
    <t>700SSPB01S</t>
  </si>
  <si>
    <t>700STCA21S</t>
  </si>
  <si>
    <t>700STP890S</t>
  </si>
  <si>
    <t>700STP950S</t>
  </si>
  <si>
    <t>700STRA01S</t>
  </si>
  <si>
    <t>700SWA831S</t>
  </si>
  <si>
    <t>700SWP901S</t>
  </si>
  <si>
    <t>30S110S</t>
  </si>
  <si>
    <t>30S210S</t>
  </si>
  <si>
    <t>30S310S</t>
  </si>
  <si>
    <t>100198D00S</t>
  </si>
  <si>
    <t>100GBG850S</t>
  </si>
  <si>
    <t>100SFN970S</t>
  </si>
  <si>
    <t>100SRC900S</t>
  </si>
  <si>
    <t>100SSP911S</t>
  </si>
  <si>
    <t>100SSPB01S</t>
  </si>
  <si>
    <t>100SST870S</t>
  </si>
  <si>
    <t>100SST920S</t>
  </si>
  <si>
    <t>100STC920S</t>
  </si>
  <si>
    <t>100STR921S</t>
  </si>
  <si>
    <t>100STR961S</t>
  </si>
  <si>
    <t>100SVH850S</t>
  </si>
  <si>
    <t>100SVH871S</t>
  </si>
  <si>
    <t>100SWA941S</t>
  </si>
  <si>
    <t>100SWH971S</t>
  </si>
  <si>
    <t>100SZN901S</t>
  </si>
  <si>
    <t>110198901S</t>
  </si>
  <si>
    <t>110198902S</t>
  </si>
  <si>
    <t>110198905S</t>
  </si>
  <si>
    <t>110SCC900S</t>
  </si>
  <si>
    <t>110SCC901S</t>
  </si>
  <si>
    <t>110SCC905S</t>
  </si>
  <si>
    <t>110SFN851S</t>
  </si>
  <si>
    <t>110SRC900S</t>
  </si>
  <si>
    <t>110SRY901S</t>
  </si>
  <si>
    <t>110SRY971S</t>
  </si>
  <si>
    <t>110SSP911S</t>
  </si>
  <si>
    <t>110SSPB01S</t>
  </si>
  <si>
    <t>110SST871S</t>
  </si>
  <si>
    <t>110SST921S</t>
  </si>
  <si>
    <t>110SST941S</t>
  </si>
  <si>
    <t>110STC902S</t>
  </si>
  <si>
    <t>110STP890S</t>
  </si>
  <si>
    <t>110STRA01S</t>
  </si>
  <si>
    <t>110SVH901S</t>
  </si>
  <si>
    <t>110SWA931S</t>
  </si>
  <si>
    <t>110SWA941S</t>
  </si>
  <si>
    <t>110SWH971S</t>
  </si>
  <si>
    <t>110SWP901S</t>
  </si>
  <si>
    <t>120198902S</t>
  </si>
  <si>
    <t>120198905S</t>
  </si>
  <si>
    <t>120GBG840S</t>
  </si>
  <si>
    <t>120GBG850S</t>
  </si>
  <si>
    <t>20SCC900BS</t>
  </si>
  <si>
    <t>120SCC900S</t>
  </si>
  <si>
    <t>20SCC901BS</t>
  </si>
  <si>
    <t>120SCC901S</t>
  </si>
  <si>
    <t>120SCC905S</t>
  </si>
  <si>
    <t>120SFN851S</t>
  </si>
  <si>
    <t>120SRC900S</t>
  </si>
  <si>
    <t>120SRY901S</t>
  </si>
  <si>
    <t>120SRY971S</t>
  </si>
  <si>
    <t>120SSP911S</t>
  </si>
  <si>
    <t>120SSPB01S</t>
  </si>
  <si>
    <t>120SST871S</t>
  </si>
  <si>
    <t>120SST941S</t>
  </si>
  <si>
    <t>120STC901S</t>
  </si>
  <si>
    <t>120STC922S</t>
  </si>
  <si>
    <t>120STP890S</t>
  </si>
  <si>
    <t>120STR901S</t>
  </si>
  <si>
    <t>120STR902S</t>
  </si>
  <si>
    <t>120STR941S</t>
  </si>
  <si>
    <t>120STRA01S</t>
  </si>
  <si>
    <t>120SVH850S</t>
  </si>
  <si>
    <t>120SVH871S</t>
  </si>
  <si>
    <t>120SVH901S</t>
  </si>
  <si>
    <t>120SWA931S</t>
  </si>
  <si>
    <t>120SWH961S</t>
  </si>
  <si>
    <t>120SZN900S</t>
  </si>
  <si>
    <t>121198303S</t>
  </si>
  <si>
    <t>121198902S</t>
  </si>
  <si>
    <t>121198905S</t>
  </si>
  <si>
    <t>121GBG840S</t>
  </si>
  <si>
    <t>122198303S</t>
  </si>
  <si>
    <t>122198902S</t>
  </si>
  <si>
    <t>122198905S</t>
  </si>
  <si>
    <t>122SCC900S</t>
  </si>
  <si>
    <t>122SCC901S</t>
  </si>
  <si>
    <t>200SCN003S</t>
  </si>
  <si>
    <t>201SG8004S</t>
  </si>
  <si>
    <t>201SPTA01S</t>
  </si>
  <si>
    <t>201SPW901S</t>
  </si>
  <si>
    <t>201SS5901S</t>
  </si>
  <si>
    <t>201MBE008S</t>
  </si>
  <si>
    <t>201MEW921S</t>
  </si>
  <si>
    <t>02GB2700HS</t>
  </si>
  <si>
    <t>204SG8004S</t>
  </si>
  <si>
    <t>204SS5901S</t>
  </si>
  <si>
    <t>205SWA941S</t>
  </si>
  <si>
    <t>206SPW901S</t>
  </si>
  <si>
    <t>206SW1901S</t>
  </si>
  <si>
    <t>208SWA941S</t>
  </si>
  <si>
    <t>210STP890S</t>
  </si>
  <si>
    <t>210SWA941S</t>
  </si>
  <si>
    <t>212STP890S</t>
  </si>
  <si>
    <t>13GB4701HS</t>
  </si>
  <si>
    <t>214STP890S</t>
  </si>
  <si>
    <t>500GBG850S</t>
  </si>
  <si>
    <t>500SC5000S</t>
  </si>
  <si>
    <t>500SCT691S</t>
  </si>
  <si>
    <t>00GBH870HS</t>
  </si>
  <si>
    <t>600SPH701S</t>
  </si>
  <si>
    <t>600SRC901S</t>
  </si>
  <si>
    <t>600SRY861S</t>
  </si>
  <si>
    <t>600SRY900S</t>
  </si>
  <si>
    <t>600SSP861S</t>
  </si>
  <si>
    <t>600SSP910S</t>
  </si>
  <si>
    <t>600STC900S</t>
  </si>
  <si>
    <t>600STC901S</t>
  </si>
  <si>
    <t>600STP890S</t>
  </si>
  <si>
    <t>600STRA01S</t>
  </si>
  <si>
    <t>600SVE900S</t>
  </si>
  <si>
    <t>600SVS900S</t>
  </si>
  <si>
    <t>600SWA831S</t>
  </si>
  <si>
    <t>600SWA931S</t>
  </si>
  <si>
    <t>600SWF841S</t>
  </si>
  <si>
    <t>600SWS901S</t>
  </si>
  <si>
    <t>600SZN901S</t>
  </si>
  <si>
    <t>700124000S</t>
  </si>
  <si>
    <t>916SPH901S</t>
  </si>
  <si>
    <t>916SRM841S</t>
  </si>
  <si>
    <t>16SST920AS</t>
  </si>
  <si>
    <t>917SPH901S</t>
  </si>
  <si>
    <t>31S110S</t>
  </si>
  <si>
    <t>31S210S</t>
  </si>
  <si>
    <t>100198D10S</t>
  </si>
  <si>
    <t>100SCC690S</t>
  </si>
  <si>
    <t>100SCC710S</t>
  </si>
  <si>
    <t>100SCC871S</t>
  </si>
  <si>
    <t>100SCC940S</t>
  </si>
  <si>
    <t>100SFN870S</t>
  </si>
  <si>
    <t>100SRC920S</t>
  </si>
  <si>
    <t>100SRY860S</t>
  </si>
  <si>
    <t>100SRY970S</t>
  </si>
  <si>
    <t>100SST900S</t>
  </si>
  <si>
    <t>100SST940S</t>
  </si>
  <si>
    <t>100SST950S</t>
  </si>
  <si>
    <t>100SSTA10S</t>
  </si>
  <si>
    <t>100SSTA20S</t>
  </si>
  <si>
    <t>100SSTA30S</t>
  </si>
  <si>
    <t>100STN700S</t>
  </si>
  <si>
    <t>100STP890S</t>
  </si>
  <si>
    <t>100STP950S</t>
  </si>
  <si>
    <t>100STR920S</t>
  </si>
  <si>
    <t>100STR960S</t>
  </si>
  <si>
    <t>100STRA00S</t>
  </si>
  <si>
    <t>100STRA20S</t>
  </si>
  <si>
    <t>100STRA50S</t>
  </si>
  <si>
    <t>100SVH780S</t>
  </si>
  <si>
    <t>100SVH870S</t>
  </si>
  <si>
    <t>100SVH900S</t>
  </si>
  <si>
    <t>100SVN900S</t>
  </si>
  <si>
    <t>100SVN970S</t>
  </si>
  <si>
    <t>100SWA940S</t>
  </si>
  <si>
    <t>100SZN900S</t>
  </si>
  <si>
    <t>102SCC840S</t>
  </si>
  <si>
    <t>108SE8000S</t>
  </si>
  <si>
    <t>126463770S</t>
  </si>
  <si>
    <t>161404000S</t>
  </si>
  <si>
    <t>401SFN970S</t>
  </si>
  <si>
    <t>401SRY900S</t>
  </si>
  <si>
    <t>401SRY970S</t>
  </si>
  <si>
    <t>401STC921S</t>
  </si>
  <si>
    <t>401STN900S</t>
  </si>
  <si>
    <t>401STRA00S</t>
  </si>
  <si>
    <t>401STRA20S</t>
  </si>
  <si>
    <t>401SVE900S</t>
  </si>
  <si>
    <t>401SVN900S</t>
  </si>
  <si>
    <t>401SVN970S</t>
  </si>
  <si>
    <t>401SZJ900S</t>
  </si>
  <si>
    <t>410SFN970S</t>
  </si>
  <si>
    <t>410STC920S</t>
  </si>
  <si>
    <t>410STN900S</t>
  </si>
  <si>
    <t>410STRA00S</t>
  </si>
  <si>
    <t>410SVE860S</t>
  </si>
  <si>
    <t>410SVH871S</t>
  </si>
  <si>
    <t>410SVN900S</t>
  </si>
  <si>
    <t>410SWA941S</t>
  </si>
  <si>
    <t>410SZJ900S</t>
  </si>
  <si>
    <t>601SCT690S</t>
  </si>
  <si>
    <t>601SRY971S</t>
  </si>
  <si>
    <t>601STC920S</t>
  </si>
  <si>
    <t>601STN900S</t>
  </si>
  <si>
    <t>601STR920S</t>
  </si>
  <si>
    <t>601STR960S</t>
  </si>
  <si>
    <t>601STRA20S</t>
  </si>
  <si>
    <t>602SVN900S</t>
  </si>
  <si>
    <t>976SCT690S</t>
  </si>
  <si>
    <t>32S110S</t>
  </si>
  <si>
    <t>32S210S</t>
  </si>
  <si>
    <t>32S310S</t>
  </si>
  <si>
    <t>100198950S</t>
  </si>
  <si>
    <t>00SCC690AS</t>
  </si>
  <si>
    <t>00SCC710AS</t>
  </si>
  <si>
    <t>100SFN740S</t>
  </si>
  <si>
    <t>00SST930AS</t>
  </si>
  <si>
    <t>100SST951S</t>
  </si>
  <si>
    <t>100STC901S</t>
  </si>
  <si>
    <t>00STN901AS</t>
  </si>
  <si>
    <t>00STN921AS</t>
  </si>
  <si>
    <t>100SVE901S</t>
  </si>
  <si>
    <t>106MAZ003S</t>
  </si>
  <si>
    <t>10A198D00S</t>
  </si>
  <si>
    <t>10ASCC870S</t>
  </si>
  <si>
    <t>10ASRC760S</t>
  </si>
  <si>
    <t>10ASRY861S</t>
  </si>
  <si>
    <t>0ASRY930AS</t>
  </si>
  <si>
    <t>10ASRY971S</t>
  </si>
  <si>
    <t>10ASST900S</t>
  </si>
  <si>
    <t>10ASTCA20S</t>
  </si>
  <si>
    <t>10ASTRA21S</t>
  </si>
  <si>
    <t>10ASVE861S</t>
  </si>
  <si>
    <t>10ASVH901S</t>
  </si>
  <si>
    <t>10ASVN900S</t>
  </si>
  <si>
    <t>10ASWA830S</t>
  </si>
  <si>
    <t>10ASWA930S</t>
  </si>
  <si>
    <t>10ASWH960S</t>
  </si>
  <si>
    <t>10ASZJ901S</t>
  </si>
  <si>
    <t>10ASZN901S</t>
  </si>
  <si>
    <t>110SCC830S</t>
  </si>
  <si>
    <t>110SCC910S</t>
  </si>
  <si>
    <t>110SCC940S</t>
  </si>
  <si>
    <t>10SRY930AS</t>
  </si>
  <si>
    <t>110SST951S</t>
  </si>
  <si>
    <t>10STN901AS</t>
  </si>
  <si>
    <t>110STR940S</t>
  </si>
  <si>
    <t>110STRA21S</t>
  </si>
  <si>
    <t>110SVE861S</t>
  </si>
  <si>
    <t>110SVE901S</t>
  </si>
  <si>
    <t>110SVH900S</t>
  </si>
  <si>
    <t>110SVN900S</t>
  </si>
  <si>
    <t>110SZJ901S</t>
  </si>
  <si>
    <t>119SRY901S</t>
  </si>
  <si>
    <t>20SCC690AS</t>
  </si>
  <si>
    <t>20SCC710AS</t>
  </si>
  <si>
    <t>120SCC870S</t>
  </si>
  <si>
    <t>120SCC940S</t>
  </si>
  <si>
    <t>120SFN740S</t>
  </si>
  <si>
    <t>120SST900S</t>
  </si>
  <si>
    <t>20SST930AS</t>
  </si>
  <si>
    <t>120SZN901S</t>
  </si>
  <si>
    <t>130GBG850S</t>
  </si>
  <si>
    <t>130SZN901S</t>
  </si>
  <si>
    <t>150SRY971S</t>
  </si>
  <si>
    <t>150STC901S</t>
  </si>
  <si>
    <t>150STN900S</t>
  </si>
  <si>
    <t>180SVE901S</t>
  </si>
  <si>
    <t>185SVE901S</t>
  </si>
  <si>
    <t>186SVE901S</t>
  </si>
  <si>
    <t>186SVE930S</t>
  </si>
  <si>
    <t>18ASVE930S</t>
  </si>
  <si>
    <t>301SVE900S</t>
  </si>
  <si>
    <t>301SVN900S</t>
  </si>
  <si>
    <t>302SVN900S</t>
  </si>
  <si>
    <t>400198920S</t>
  </si>
  <si>
    <t>400SAG900S</t>
  </si>
  <si>
    <t>400SCC900S</t>
  </si>
  <si>
    <t>400SCC901S</t>
  </si>
  <si>
    <t>400SRY901S</t>
  </si>
  <si>
    <t>400SST930S</t>
  </si>
  <si>
    <t>400SST940S</t>
  </si>
  <si>
    <t>400SST950S</t>
  </si>
  <si>
    <t>400STC900S</t>
  </si>
  <si>
    <t>400STN900S</t>
  </si>
  <si>
    <t>400STP890S</t>
  </si>
  <si>
    <t>400STR901S</t>
  </si>
  <si>
    <t>400SVE901S</t>
  </si>
  <si>
    <t>401STR901S</t>
  </si>
  <si>
    <t>402GBG850S</t>
  </si>
  <si>
    <t>402SCC690S</t>
  </si>
  <si>
    <t>02SCC690ZS</t>
  </si>
  <si>
    <t>402SCC710S</t>
  </si>
  <si>
    <t>402SCC730S</t>
  </si>
  <si>
    <t>402SCC830S</t>
  </si>
  <si>
    <t>402SCC900S</t>
  </si>
  <si>
    <t>402SRY901S</t>
  </si>
  <si>
    <t>402SRY930S</t>
  </si>
  <si>
    <t>402STP890S</t>
  </si>
  <si>
    <t>402SVE861S</t>
  </si>
  <si>
    <t>402SVE930S</t>
  </si>
  <si>
    <t>402SWH960S</t>
  </si>
  <si>
    <t>403STR841S</t>
  </si>
  <si>
    <t>403STR901S</t>
  </si>
  <si>
    <t>407SCC900S</t>
  </si>
  <si>
    <t>40ASCC690S</t>
  </si>
  <si>
    <t>40ASCC710S</t>
  </si>
  <si>
    <t>40ASCC730S</t>
  </si>
  <si>
    <t>40ASCC830S</t>
  </si>
  <si>
    <t>40ASRY861S</t>
  </si>
  <si>
    <t>40ASRY930S</t>
  </si>
  <si>
    <t>40ASRY970S</t>
  </si>
  <si>
    <t>40ASTCA21S</t>
  </si>
  <si>
    <t>40ASTR841S</t>
  </si>
  <si>
    <t>40ASTRA21S</t>
  </si>
  <si>
    <t>ASVE861ZAS</t>
  </si>
  <si>
    <t>ASVE861ZBS</t>
  </si>
  <si>
    <t>ASVE861ZCS</t>
  </si>
  <si>
    <t>ASVE861ZDS</t>
  </si>
  <si>
    <t>ASVE861ZES</t>
  </si>
  <si>
    <t>ASVE930ZAS</t>
  </si>
  <si>
    <t>ASVE930ZCS</t>
  </si>
  <si>
    <t>40ASVH760S</t>
  </si>
  <si>
    <t>40ASVH900S</t>
  </si>
  <si>
    <t>40ASVN900S</t>
  </si>
  <si>
    <t>40ASWA930S</t>
  </si>
  <si>
    <t>40ASWH961S</t>
  </si>
  <si>
    <t>40ASZJ901S</t>
  </si>
  <si>
    <t>40ASZN901S</t>
  </si>
  <si>
    <t>40BSRC760S</t>
  </si>
  <si>
    <t>410SRY970S</t>
  </si>
  <si>
    <t>410SZN901S</t>
  </si>
  <si>
    <t>412STRA21S</t>
  </si>
  <si>
    <t>0SVE861ZAS</t>
  </si>
  <si>
    <t>450198920S</t>
  </si>
  <si>
    <t>450SAG900S</t>
  </si>
  <si>
    <t>450SCC900S</t>
  </si>
  <si>
    <t>450SRY901S</t>
  </si>
  <si>
    <t>450SST950S</t>
  </si>
  <si>
    <t>450STC900S</t>
  </si>
  <si>
    <t>450STP890S</t>
  </si>
  <si>
    <t>450STR901S</t>
  </si>
  <si>
    <t>450SVE901S</t>
  </si>
  <si>
    <t>452GBG850S</t>
  </si>
  <si>
    <t>452SCC710S</t>
  </si>
  <si>
    <t>452SCC830S</t>
  </si>
  <si>
    <t>452SCC900S</t>
  </si>
  <si>
    <t>452SRY901S</t>
  </si>
  <si>
    <t>452SRY930S</t>
  </si>
  <si>
    <t>452STP890S</t>
  </si>
  <si>
    <t>452STRA21S</t>
  </si>
  <si>
    <t>452SVE861S</t>
  </si>
  <si>
    <t>452SVE930S</t>
  </si>
  <si>
    <t>452SWH960S</t>
  </si>
  <si>
    <t>453STR841S</t>
  </si>
  <si>
    <t>453STR901S</t>
  </si>
  <si>
    <t>455SST940S</t>
  </si>
  <si>
    <t>45ASCC690S</t>
  </si>
  <si>
    <t>45ASCC710S</t>
  </si>
  <si>
    <t>45ASCC730S</t>
  </si>
  <si>
    <t>45ASCC830S</t>
  </si>
  <si>
    <t>45ASRY861S</t>
  </si>
  <si>
    <t>45ASRY930S</t>
  </si>
  <si>
    <t>45ASRY970S</t>
  </si>
  <si>
    <t>45ASTCA21S</t>
  </si>
  <si>
    <t>45ASTR841S</t>
  </si>
  <si>
    <t>45ASTRA21S</t>
  </si>
  <si>
    <t>45ASVH760S</t>
  </si>
  <si>
    <t>45ASVH900S</t>
  </si>
  <si>
    <t>45ASVN900S</t>
  </si>
  <si>
    <t>45ASWA930S</t>
  </si>
  <si>
    <t>45ASWH961S</t>
  </si>
  <si>
    <t>45ASZJ901S</t>
  </si>
  <si>
    <t>45ASZN901S</t>
  </si>
  <si>
    <t>45BSRC760S</t>
  </si>
  <si>
    <t>460SRY970S</t>
  </si>
  <si>
    <t>460SZN901S</t>
  </si>
  <si>
    <t>490SCC900S</t>
  </si>
  <si>
    <t>491SAF003S</t>
  </si>
  <si>
    <t>491SRC900S</t>
  </si>
  <si>
    <t>491SST920S</t>
  </si>
  <si>
    <t>491MAZ003S</t>
  </si>
  <si>
    <t>505STRA21S</t>
  </si>
  <si>
    <t>600198740S</t>
  </si>
  <si>
    <t>600SCC871S</t>
  </si>
  <si>
    <t>600SCC900S</t>
  </si>
  <si>
    <t>600SFN850S</t>
  </si>
  <si>
    <t>600SST940S</t>
  </si>
  <si>
    <t>600STR901S</t>
  </si>
  <si>
    <t>600STR940S</t>
  </si>
  <si>
    <t>603STR841S</t>
  </si>
  <si>
    <t>603SWA831S</t>
  </si>
  <si>
    <t>605SVN900S</t>
  </si>
  <si>
    <t>606SVN900S</t>
  </si>
  <si>
    <t>60ASCC690S</t>
  </si>
  <si>
    <t>60ASCC710S</t>
  </si>
  <si>
    <t>60ASCC730S</t>
  </si>
  <si>
    <t>60ASCC830S</t>
  </si>
  <si>
    <t>60ASRY861S</t>
  </si>
  <si>
    <t>60ASRY930S</t>
  </si>
  <si>
    <t>60ASTCA21S</t>
  </si>
  <si>
    <t>60ASTR841S</t>
  </si>
  <si>
    <t>60ASTR861S</t>
  </si>
  <si>
    <t>60ASTRA21S</t>
  </si>
  <si>
    <t>60ASTRA41S</t>
  </si>
  <si>
    <t>60ASVH760S</t>
  </si>
  <si>
    <t>60ASVN900S</t>
  </si>
  <si>
    <t>60ASWA831S</t>
  </si>
  <si>
    <t>60ASWA930S</t>
  </si>
  <si>
    <t>60ASWH961S</t>
  </si>
  <si>
    <t>60ASZJ901S</t>
  </si>
  <si>
    <t>60BSCC790S</t>
  </si>
  <si>
    <t>619459840S</t>
  </si>
  <si>
    <t>641198740S</t>
  </si>
  <si>
    <t>641198920S</t>
  </si>
  <si>
    <t>650198740S</t>
  </si>
  <si>
    <t>650SCC900S</t>
  </si>
  <si>
    <t>650SFN850S</t>
  </si>
  <si>
    <t>650SRY901S</t>
  </si>
  <si>
    <t>650STC900S</t>
  </si>
  <si>
    <t>650STN900S</t>
  </si>
  <si>
    <t>650STR901S</t>
  </si>
  <si>
    <t>650STR940S</t>
  </si>
  <si>
    <t>653STR841S</t>
  </si>
  <si>
    <t>65ASCC690S</t>
  </si>
  <si>
    <t>65ASCC710S</t>
  </si>
  <si>
    <t>65ASCC730S</t>
  </si>
  <si>
    <t>65ASCC830S</t>
  </si>
  <si>
    <t>65ASRY861S</t>
  </si>
  <si>
    <t>65ASRY930S</t>
  </si>
  <si>
    <t>65ASTCA21S</t>
  </si>
  <si>
    <t>65ASTR841S</t>
  </si>
  <si>
    <t>65ASTR861S</t>
  </si>
  <si>
    <t>65ASTRA21S</t>
  </si>
  <si>
    <t>65ASTRA41S</t>
  </si>
  <si>
    <t>65ASVH900S</t>
  </si>
  <si>
    <t>65ASVN900S</t>
  </si>
  <si>
    <t>65ASWA831S</t>
  </si>
  <si>
    <t>65ASWA930S</t>
  </si>
  <si>
    <t>65ASWH961S</t>
  </si>
  <si>
    <t>65ASZJ901S</t>
  </si>
  <si>
    <t>65BSRC900S</t>
  </si>
  <si>
    <t>700GBG850S</t>
  </si>
  <si>
    <t>700SVE901S</t>
  </si>
  <si>
    <t>701GN5830S</t>
  </si>
  <si>
    <t>701SFN740S</t>
  </si>
  <si>
    <t>701SST930S</t>
  </si>
  <si>
    <t>701SST941S</t>
  </si>
  <si>
    <t>701STN900S</t>
  </si>
  <si>
    <t>701STP890S</t>
  </si>
  <si>
    <t>701STR901S</t>
  </si>
  <si>
    <t>701SVN971S</t>
  </si>
  <si>
    <t>701SZJ901S</t>
  </si>
  <si>
    <t>702198900S</t>
  </si>
  <si>
    <t>02198D00AS</t>
  </si>
  <si>
    <t>702SCC690S</t>
  </si>
  <si>
    <t>702SCC830S</t>
  </si>
  <si>
    <t>702SCC870S</t>
  </si>
  <si>
    <t>702SST920S</t>
  </si>
  <si>
    <t>702STR901S</t>
  </si>
  <si>
    <t>702SWA830S</t>
  </si>
  <si>
    <t>703GN5830S</t>
  </si>
  <si>
    <t>703SRC890S</t>
  </si>
  <si>
    <t>703SST941S</t>
  </si>
  <si>
    <t>703STC900S</t>
  </si>
  <si>
    <t>703STCA21S</t>
  </si>
  <si>
    <t>703STP890S</t>
  </si>
  <si>
    <t>703SVH900S</t>
  </si>
  <si>
    <t>703SVN900S</t>
  </si>
  <si>
    <t>704SCC870S</t>
  </si>
  <si>
    <t>704SRC890S</t>
  </si>
  <si>
    <t>704SST930S</t>
  </si>
  <si>
    <t>704STP890S</t>
  </si>
  <si>
    <t>704SVN900S</t>
  </si>
  <si>
    <t>705STR901S</t>
  </si>
  <si>
    <t>70A198D00S</t>
  </si>
  <si>
    <t>70ASCC690S</t>
  </si>
  <si>
    <t>70ASCC860S</t>
  </si>
  <si>
    <t>70ASCC870S</t>
  </si>
  <si>
    <t>70ASFN960S</t>
  </si>
  <si>
    <t>70ASRC890S</t>
  </si>
  <si>
    <t>70ASRY930S</t>
  </si>
  <si>
    <t>70ASRY971S</t>
  </si>
  <si>
    <t>70ASST900S</t>
  </si>
  <si>
    <t>70ASTCA21S</t>
  </si>
  <si>
    <t>70ASVE861S</t>
  </si>
  <si>
    <t>70ASVH901S</t>
  </si>
  <si>
    <t>70ASVN901S</t>
  </si>
  <si>
    <t>70ASWA830S</t>
  </si>
  <si>
    <t>70ASZN901S</t>
  </si>
  <si>
    <t>70BSVE930S</t>
  </si>
  <si>
    <t>710SRY971S</t>
  </si>
  <si>
    <t>710STP890S</t>
  </si>
  <si>
    <t>710SVE861S</t>
  </si>
  <si>
    <t>710SVE901S</t>
  </si>
  <si>
    <t>710SVE930S</t>
  </si>
  <si>
    <t>710SZN901S</t>
  </si>
  <si>
    <t>713SRY901S</t>
  </si>
  <si>
    <t>713SRY930S</t>
  </si>
  <si>
    <t>720SVE900S</t>
  </si>
  <si>
    <t>72ASZJH00S</t>
  </si>
  <si>
    <t>72BSVE930S</t>
  </si>
  <si>
    <t>741GN2000S</t>
  </si>
  <si>
    <t>741SAS971S</t>
  </si>
  <si>
    <t>41SBA930AS</t>
  </si>
  <si>
    <t>41SCC860AS</t>
  </si>
  <si>
    <t>741SRY861S</t>
  </si>
  <si>
    <t>741SST920S</t>
  </si>
  <si>
    <t>741STC900S</t>
  </si>
  <si>
    <t>753STP890S</t>
  </si>
  <si>
    <t>941SZJ901S</t>
  </si>
  <si>
    <t>991SZJ901S</t>
  </si>
  <si>
    <t>33S110S</t>
  </si>
  <si>
    <t>33S111S</t>
  </si>
  <si>
    <t>33S112S</t>
  </si>
  <si>
    <t>33S122S</t>
  </si>
  <si>
    <t>33S130S</t>
  </si>
  <si>
    <t>33S131S</t>
  </si>
  <si>
    <t>33S132S</t>
  </si>
  <si>
    <t>33S141S</t>
  </si>
  <si>
    <t>33SRYGE1HH</t>
  </si>
  <si>
    <t>33SRYHE1HH</t>
  </si>
  <si>
    <t>33SRYJE1HH</t>
  </si>
  <si>
    <t>33SRYSE1HH</t>
  </si>
  <si>
    <t>3SSTGSE1HH</t>
  </si>
  <si>
    <t>3SSTSDE1HH</t>
  </si>
  <si>
    <t>3SSTSSE1HH</t>
  </si>
  <si>
    <t>33STCHE1HH</t>
  </si>
  <si>
    <t>33STCJE1HH</t>
  </si>
  <si>
    <t>33STNHE1HH</t>
  </si>
  <si>
    <t>33STPJE1HH</t>
  </si>
  <si>
    <t>33STRHE1HH</t>
  </si>
  <si>
    <t>33STRJE1HH</t>
  </si>
  <si>
    <t>33STRSE1HH</t>
  </si>
  <si>
    <t>33SVEFE1HH</t>
  </si>
  <si>
    <t>33SVEGE1HH</t>
  </si>
  <si>
    <t>33SVHGE1HH</t>
  </si>
  <si>
    <t>33SVHHE1HH</t>
  </si>
  <si>
    <t>33SVNFE1HH</t>
  </si>
  <si>
    <t>33SVNHE1HH</t>
  </si>
  <si>
    <t>33SWAHE1HH</t>
  </si>
  <si>
    <t>33SWAHE2HH</t>
  </si>
  <si>
    <t>33SWHFE1HH</t>
  </si>
  <si>
    <t>33SWHFE2HH</t>
  </si>
  <si>
    <t>33SZJAE1HH</t>
  </si>
  <si>
    <t>33SZNAE1HH</t>
  </si>
  <si>
    <t>351657921S</t>
  </si>
  <si>
    <t>901066000S</t>
  </si>
  <si>
    <t>901388611S</t>
  </si>
  <si>
    <t>901SB7000S</t>
  </si>
  <si>
    <t>901SSP910S</t>
  </si>
  <si>
    <t>901MJ6732S</t>
  </si>
  <si>
    <t>902259000S</t>
  </si>
  <si>
    <t>904SRY971S</t>
  </si>
  <si>
    <t>904SST920S</t>
  </si>
  <si>
    <t>904STE900S</t>
  </si>
  <si>
    <t>904STP900S</t>
  </si>
  <si>
    <t>904SVE900S</t>
  </si>
  <si>
    <t>905271000S</t>
  </si>
  <si>
    <t>906447710S</t>
  </si>
  <si>
    <t>906447711S</t>
  </si>
  <si>
    <t>906GS8700S</t>
  </si>
  <si>
    <t>906SST920S</t>
  </si>
  <si>
    <t>906SVN900S</t>
  </si>
  <si>
    <t>907SVN901S</t>
  </si>
  <si>
    <t>908634611S</t>
  </si>
  <si>
    <t>908GA7700S</t>
  </si>
  <si>
    <t>908STP890S</t>
  </si>
  <si>
    <t>908SVE900S</t>
  </si>
  <si>
    <t>908SVN900S</t>
  </si>
  <si>
    <t>908MB9800S</t>
  </si>
  <si>
    <t>909GBG840S</t>
  </si>
  <si>
    <t>909SVE900S</t>
  </si>
  <si>
    <t>930SWA930S</t>
  </si>
  <si>
    <t>010198900S</t>
  </si>
  <si>
    <t>10198D00AS</t>
  </si>
  <si>
    <t>010AADH00S</t>
  </si>
  <si>
    <t>010AAEH00S</t>
  </si>
  <si>
    <t>010SCC690S</t>
  </si>
  <si>
    <t>010SCC710S</t>
  </si>
  <si>
    <t>010SCC830S</t>
  </si>
  <si>
    <t>10SCC870AS</t>
  </si>
  <si>
    <t>010SCC900S</t>
  </si>
  <si>
    <t>10SCC940AS</t>
  </si>
  <si>
    <t>010SFN740S</t>
  </si>
  <si>
    <t>010SFN850S</t>
  </si>
  <si>
    <t>010SFV760S</t>
  </si>
  <si>
    <t>010SRC900S</t>
  </si>
  <si>
    <t>010SRY860S</t>
  </si>
  <si>
    <t>010SRY900S</t>
  </si>
  <si>
    <t>010SRY930S</t>
  </si>
  <si>
    <t>010SRY960S</t>
  </si>
  <si>
    <t>010SRY970S</t>
  </si>
  <si>
    <t>010SST860S</t>
  </si>
  <si>
    <t>010SST900S</t>
  </si>
  <si>
    <t>010SST920S</t>
  </si>
  <si>
    <t>010SST930S</t>
  </si>
  <si>
    <t>010SST940S</t>
  </si>
  <si>
    <t>010SST950S</t>
  </si>
  <si>
    <t>010SST970S</t>
  </si>
  <si>
    <t>010STC900S</t>
  </si>
  <si>
    <t>010STCA20S</t>
  </si>
  <si>
    <t>010STN900S</t>
  </si>
  <si>
    <t>010STP900S</t>
  </si>
  <si>
    <t>010STR840S</t>
  </si>
  <si>
    <t>010STR860S</t>
  </si>
  <si>
    <t>010STR900S</t>
  </si>
  <si>
    <t>010STR940S</t>
  </si>
  <si>
    <t>010STRA20S</t>
  </si>
  <si>
    <t>010STRA40S</t>
  </si>
  <si>
    <t>010SVE860S</t>
  </si>
  <si>
    <t>010SVE900S</t>
  </si>
  <si>
    <t>010SVE930S</t>
  </si>
  <si>
    <t>010SVH850S</t>
  </si>
  <si>
    <t>010SVH900S</t>
  </si>
  <si>
    <t>010SVN901S</t>
  </si>
  <si>
    <t>010SWA930S</t>
  </si>
  <si>
    <t>010SWH960S</t>
  </si>
  <si>
    <t>010SZJ900S</t>
  </si>
  <si>
    <t>010SZN900S</t>
  </si>
  <si>
    <t>00198D00AS</t>
  </si>
  <si>
    <t>100AADH00S</t>
  </si>
  <si>
    <t>100AAEH00S</t>
  </si>
  <si>
    <t>00SCC900AS</t>
  </si>
  <si>
    <t>100SE6830S</t>
  </si>
  <si>
    <t>100SRY861S</t>
  </si>
  <si>
    <t>100SRY971S</t>
  </si>
  <si>
    <t>100SST930S</t>
  </si>
  <si>
    <t>100STR840S</t>
  </si>
  <si>
    <t>100STR860S</t>
  </si>
  <si>
    <t>100SWA930S</t>
  </si>
  <si>
    <t>105SRY900S</t>
  </si>
  <si>
    <t>106STC900S</t>
  </si>
  <si>
    <t>114SVE861S</t>
  </si>
  <si>
    <t>121AAEH00S</t>
  </si>
  <si>
    <t>121SCC900S</t>
  </si>
  <si>
    <t>121SRY861S</t>
  </si>
  <si>
    <t>121SRY960S</t>
  </si>
  <si>
    <t>121STC900S</t>
  </si>
  <si>
    <t>121SVH850S</t>
  </si>
  <si>
    <t>121SVN901S</t>
  </si>
  <si>
    <t>121SWA930S</t>
  </si>
  <si>
    <t>122AAEH00S</t>
  </si>
  <si>
    <t>122SRY960S</t>
  </si>
  <si>
    <t>122STC900S</t>
  </si>
  <si>
    <t>122STP900S</t>
  </si>
  <si>
    <t>122SV8680S</t>
  </si>
  <si>
    <t>122SVE871S</t>
  </si>
  <si>
    <t>122SVH850S</t>
  </si>
  <si>
    <t>122SVN901S</t>
  </si>
  <si>
    <t>122SWA930S</t>
  </si>
  <si>
    <t>150GBG840S</t>
  </si>
  <si>
    <t>150GBG850S</t>
  </si>
  <si>
    <t>150SFN850S</t>
  </si>
  <si>
    <t>150SFN870S</t>
  </si>
  <si>
    <t>150SFN970S</t>
  </si>
  <si>
    <t>150SPH880S</t>
  </si>
  <si>
    <t>150SRC900S</t>
  </si>
  <si>
    <t>150SRC910S</t>
  </si>
  <si>
    <t>150SRC920S</t>
  </si>
  <si>
    <t>150SRY900S</t>
  </si>
  <si>
    <t>150STC920S</t>
  </si>
  <si>
    <t>150STCA20S</t>
  </si>
  <si>
    <t>150STN710S</t>
  </si>
  <si>
    <t>150STN910S</t>
  </si>
  <si>
    <t>150STP890S</t>
  </si>
  <si>
    <t>150SVE861S</t>
  </si>
  <si>
    <t>150SVE900S</t>
  </si>
  <si>
    <t>150SVE910S</t>
  </si>
  <si>
    <t>150SVN971S</t>
  </si>
  <si>
    <t>150SWA841S</t>
  </si>
  <si>
    <t>150SZJ901S</t>
  </si>
  <si>
    <t>160STP890S</t>
  </si>
  <si>
    <t>160SWP901S</t>
  </si>
  <si>
    <t>161GBJM30S</t>
  </si>
  <si>
    <t>161STR941S</t>
  </si>
  <si>
    <t>170SPH842S</t>
  </si>
  <si>
    <t>170STP890S</t>
  </si>
  <si>
    <t>180STP890S</t>
  </si>
  <si>
    <t>180SWP901S</t>
  </si>
  <si>
    <t>200GBG850S</t>
  </si>
  <si>
    <t>200SCC710S</t>
  </si>
  <si>
    <t>200SFN850S</t>
  </si>
  <si>
    <t>200SFN970S</t>
  </si>
  <si>
    <t>200SRC900S</t>
  </si>
  <si>
    <t>200SRC920S</t>
  </si>
  <si>
    <t>200SRY900S</t>
  </si>
  <si>
    <t>200SRY971S</t>
  </si>
  <si>
    <t>200SST930S</t>
  </si>
  <si>
    <t>200SST950S</t>
  </si>
  <si>
    <t>200STC900S</t>
  </si>
  <si>
    <t>200STC920S</t>
  </si>
  <si>
    <t>200STN700S</t>
  </si>
  <si>
    <t>200STP890S</t>
  </si>
  <si>
    <t>200STRA21S</t>
  </si>
  <si>
    <t>200SVE861S</t>
  </si>
  <si>
    <t>200SVH870S</t>
  </si>
  <si>
    <t>200SVH900S</t>
  </si>
  <si>
    <t>200SVN900S</t>
  </si>
  <si>
    <t>200SVN971S</t>
  </si>
  <si>
    <t>200SVT911S</t>
  </si>
  <si>
    <t>200SWA831S</t>
  </si>
  <si>
    <t>200SWA841S</t>
  </si>
  <si>
    <t>200SWH970S</t>
  </si>
  <si>
    <t>200SZJ901S</t>
  </si>
  <si>
    <t>210198900S</t>
  </si>
  <si>
    <t>210198D00S</t>
  </si>
  <si>
    <t>210SCC900S</t>
  </si>
  <si>
    <t>210SST900S</t>
  </si>
  <si>
    <t>330413000S</t>
  </si>
  <si>
    <t>340SCC841S</t>
  </si>
  <si>
    <t>340SCC900S</t>
  </si>
  <si>
    <t>340SCS900S</t>
  </si>
  <si>
    <t>340SFN850S</t>
  </si>
  <si>
    <t>340SRC900S</t>
  </si>
  <si>
    <t>340SST950S</t>
  </si>
  <si>
    <t>340STCA21S</t>
  </si>
  <si>
    <t>340STP890S</t>
  </si>
  <si>
    <t>340SWP911S</t>
  </si>
  <si>
    <t>40MA5670HS</t>
  </si>
  <si>
    <t>350198900S</t>
  </si>
  <si>
    <t>350SCC900S</t>
  </si>
  <si>
    <t>350SFN850S</t>
  </si>
  <si>
    <t>50SVE930AS</t>
  </si>
  <si>
    <t>50SVH870AS</t>
  </si>
  <si>
    <t>350SWA930S</t>
  </si>
  <si>
    <t>350SZJ901S</t>
  </si>
  <si>
    <t>357SCC900S</t>
  </si>
  <si>
    <t>357SCT690S</t>
  </si>
  <si>
    <t>357STN700S</t>
  </si>
  <si>
    <t>400SCC870S</t>
  </si>
  <si>
    <t>400SCC940S</t>
  </si>
  <si>
    <t>400SRY970S</t>
  </si>
  <si>
    <t>400SST920S</t>
  </si>
  <si>
    <t>750001000S</t>
  </si>
  <si>
    <t>750SCS920S</t>
  </si>
  <si>
    <t>752SRM840S</t>
  </si>
  <si>
    <t>753035010S</t>
  </si>
  <si>
    <t>753GS4760S</t>
  </si>
  <si>
    <t>753SCS920S</t>
  </si>
  <si>
    <t>759STC900S</t>
  </si>
  <si>
    <t>759STN900S</t>
  </si>
  <si>
    <t>759STR900S</t>
  </si>
  <si>
    <t>759STR960S</t>
  </si>
  <si>
    <t>759STRA01S</t>
  </si>
  <si>
    <t>759SVN900S</t>
  </si>
  <si>
    <t>850SCN000S</t>
  </si>
  <si>
    <t>850SR3870S</t>
  </si>
  <si>
    <t>35S010S</t>
  </si>
  <si>
    <t>35S020S</t>
  </si>
  <si>
    <t>35S110S</t>
  </si>
  <si>
    <t>35S120S</t>
  </si>
  <si>
    <t>35S200S</t>
  </si>
  <si>
    <t>35S300S</t>
  </si>
  <si>
    <t>35S310S</t>
  </si>
  <si>
    <t>36S000S</t>
  </si>
  <si>
    <t>36S010S</t>
  </si>
  <si>
    <t>36S020S</t>
  </si>
  <si>
    <t>36S030S</t>
  </si>
  <si>
    <t>080STP890S</t>
  </si>
  <si>
    <t>100AACH00S</t>
  </si>
  <si>
    <t>100AADH63S</t>
  </si>
  <si>
    <t>100AAFH00S</t>
  </si>
  <si>
    <t>100SCC730S</t>
  </si>
  <si>
    <t>100SCC830S</t>
  </si>
  <si>
    <t>100SFN960S</t>
  </si>
  <si>
    <t>100SRC760S</t>
  </si>
  <si>
    <t>100SRY961S</t>
  </si>
  <si>
    <t>100SRY981S</t>
  </si>
  <si>
    <t>100SST860S</t>
  </si>
  <si>
    <t>100STC910S</t>
  </si>
  <si>
    <t>100STCA01S</t>
  </si>
  <si>
    <t>100STN761S</t>
  </si>
  <si>
    <t>100STN901S</t>
  </si>
  <si>
    <t>100STN921S</t>
  </si>
  <si>
    <t>100STN950S</t>
  </si>
  <si>
    <t>100STR851S</t>
  </si>
  <si>
    <t>100STR861S</t>
  </si>
  <si>
    <t>100STR881S</t>
  </si>
  <si>
    <t>100STR901S</t>
  </si>
  <si>
    <t>100STR911S</t>
  </si>
  <si>
    <t>100STR941S</t>
  </si>
  <si>
    <t>100STRA31S</t>
  </si>
  <si>
    <t>100STRA41S</t>
  </si>
  <si>
    <t>100STRA51S</t>
  </si>
  <si>
    <t>100SVE930S</t>
  </si>
  <si>
    <t>100SVH760S</t>
  </si>
  <si>
    <t>100SVN971S</t>
  </si>
  <si>
    <t>100SWA830S</t>
  </si>
  <si>
    <t>100SWA870S</t>
  </si>
  <si>
    <t>100SWA911S</t>
  </si>
  <si>
    <t>100SWA931S</t>
  </si>
  <si>
    <t>100SWH750S</t>
  </si>
  <si>
    <t>100SWH900S</t>
  </si>
  <si>
    <t>100SWH962S</t>
  </si>
  <si>
    <t>100SWHY00S</t>
  </si>
  <si>
    <t>100SZJ901S</t>
  </si>
  <si>
    <t>105SRJ901S</t>
  </si>
  <si>
    <t>105SRY970S</t>
  </si>
  <si>
    <t>109SPH901S</t>
  </si>
  <si>
    <t>0SRC900ZAS</t>
  </si>
  <si>
    <t>0SRC900ZCS</t>
  </si>
  <si>
    <t>0SRC900ZFS</t>
  </si>
  <si>
    <t>0SRC900ZGS</t>
  </si>
  <si>
    <t>110SRY861S</t>
  </si>
  <si>
    <t>110SRY961S</t>
  </si>
  <si>
    <t>110STN901S</t>
  </si>
  <si>
    <t>110SVE930S</t>
  </si>
  <si>
    <t>110SVN901S</t>
  </si>
  <si>
    <t>112SRY861S</t>
  </si>
  <si>
    <t>112SRY901S</t>
  </si>
  <si>
    <t>112SRY971S</t>
  </si>
  <si>
    <t>120STN901S</t>
  </si>
  <si>
    <t>120STN921S</t>
  </si>
  <si>
    <t>120STN950S</t>
  </si>
  <si>
    <t>200198720S</t>
  </si>
  <si>
    <t>200198D00S</t>
  </si>
  <si>
    <t>200AAFH71S</t>
  </si>
  <si>
    <t>200GBG840S</t>
  </si>
  <si>
    <t>200SST900S</t>
  </si>
  <si>
    <t>200SST920S</t>
  </si>
  <si>
    <t>200SST941S</t>
  </si>
  <si>
    <t>00STC902AS</t>
  </si>
  <si>
    <t>200STCA01S</t>
  </si>
  <si>
    <t>200STCA21S</t>
  </si>
  <si>
    <t>200STN761S</t>
  </si>
  <si>
    <t>200STN901S</t>
  </si>
  <si>
    <t>200STP941S</t>
  </si>
  <si>
    <t>200STP951S</t>
  </si>
  <si>
    <t>200STR841S</t>
  </si>
  <si>
    <t>200STR861S</t>
  </si>
  <si>
    <t>200STR901S</t>
  </si>
  <si>
    <t>200STR941S</t>
  </si>
  <si>
    <t>200SVE930S</t>
  </si>
  <si>
    <t>200SVH901S</t>
  </si>
  <si>
    <t>200SVN901S</t>
  </si>
  <si>
    <t>10198720SS</t>
  </si>
  <si>
    <t>210198D10S</t>
  </si>
  <si>
    <t>210AADH00S</t>
  </si>
  <si>
    <t>210AADH63S</t>
  </si>
  <si>
    <t>210AAEH51S</t>
  </si>
  <si>
    <t>210GBG840S</t>
  </si>
  <si>
    <t>210SCC730S</t>
  </si>
  <si>
    <t>10SCC830RS</t>
  </si>
  <si>
    <t>210SCC830S</t>
  </si>
  <si>
    <t>210SCC871S</t>
  </si>
  <si>
    <t>210SRC900S</t>
  </si>
  <si>
    <t>210SST860S</t>
  </si>
  <si>
    <t>210SST920S</t>
  </si>
  <si>
    <t>210SST930S</t>
  </si>
  <si>
    <t>210SST941S</t>
  </si>
  <si>
    <t>210SST951S</t>
  </si>
  <si>
    <t>210SSTA10S</t>
  </si>
  <si>
    <t>210SSTA20S</t>
  </si>
  <si>
    <t>210STP941S</t>
  </si>
  <si>
    <t>210STP951S</t>
  </si>
  <si>
    <t>210SWA831S</t>
  </si>
  <si>
    <t>210SWA832S</t>
  </si>
  <si>
    <t>210SWA911S</t>
  </si>
  <si>
    <t>210SWA930S</t>
  </si>
  <si>
    <t>210SWH751S</t>
  </si>
  <si>
    <t>210SWH901S</t>
  </si>
  <si>
    <t>210SWH961S</t>
  </si>
  <si>
    <t>210SZN901S</t>
  </si>
  <si>
    <t>211AAFH00S</t>
  </si>
  <si>
    <t>211STC901S</t>
  </si>
  <si>
    <t>11STC902AS</t>
  </si>
  <si>
    <t>211STC910S</t>
  </si>
  <si>
    <t>11STC912AS</t>
  </si>
  <si>
    <t>211STCA21S</t>
  </si>
  <si>
    <t>211STP890S</t>
  </si>
  <si>
    <t>211STR841S</t>
  </si>
  <si>
    <t>211STR851S</t>
  </si>
  <si>
    <t>211STR861S</t>
  </si>
  <si>
    <t>211STR881S</t>
  </si>
  <si>
    <t>211STR901S</t>
  </si>
  <si>
    <t>211STR911S</t>
  </si>
  <si>
    <t>211STR941S</t>
  </si>
  <si>
    <t>211STR971S</t>
  </si>
  <si>
    <t>211STRA21S</t>
  </si>
  <si>
    <t>211STRA31S</t>
  </si>
  <si>
    <t>211STRA41S</t>
  </si>
  <si>
    <t>211STRA51S</t>
  </si>
  <si>
    <t>211SVE861S</t>
  </si>
  <si>
    <t>211SVH760S</t>
  </si>
  <si>
    <t>211SVH901S</t>
  </si>
  <si>
    <t>211SWA831S</t>
  </si>
  <si>
    <t>211SWA832S</t>
  </si>
  <si>
    <t>211SWA871S</t>
  </si>
  <si>
    <t>211SZN901S</t>
  </si>
  <si>
    <t>212STCA01S</t>
  </si>
  <si>
    <t>212STCA21S</t>
  </si>
  <si>
    <t>212STR861S</t>
  </si>
  <si>
    <t>212STR901S</t>
  </si>
  <si>
    <t>212STR941S</t>
  </si>
  <si>
    <t>212STRA21S</t>
  </si>
  <si>
    <t>212SVE861S</t>
  </si>
  <si>
    <t>212SVH901S</t>
  </si>
  <si>
    <t>212SWA831S</t>
  </si>
  <si>
    <t>212SZN901S</t>
  </si>
  <si>
    <t>213SVN971S</t>
  </si>
  <si>
    <t>213SZN901S</t>
  </si>
  <si>
    <t>214SVN971S</t>
  </si>
  <si>
    <t>215SST940S</t>
  </si>
  <si>
    <t>215SVN971S</t>
  </si>
  <si>
    <t>215MH0008S</t>
  </si>
  <si>
    <t>220STP890S</t>
  </si>
  <si>
    <t>221GBG840S</t>
  </si>
  <si>
    <t>223STN901S</t>
  </si>
  <si>
    <t>30SCC900AS</t>
  </si>
  <si>
    <t>243323000S</t>
  </si>
  <si>
    <t>246198D00S</t>
  </si>
  <si>
    <t>246SST940S</t>
  </si>
  <si>
    <t>250SRC760S</t>
  </si>
  <si>
    <t>250STN901S</t>
  </si>
  <si>
    <t>250SVE900S</t>
  </si>
  <si>
    <t>250SVE930S</t>
  </si>
  <si>
    <t>300AADH00S</t>
  </si>
  <si>
    <t>300AADH63S</t>
  </si>
  <si>
    <t>300AAEH01S</t>
  </si>
  <si>
    <t>300AAFH71S</t>
  </si>
  <si>
    <t>300SCC730S</t>
  </si>
  <si>
    <t>00SCC830RS</t>
  </si>
  <si>
    <t>300SCC830S</t>
  </si>
  <si>
    <t>300SCC871S</t>
  </si>
  <si>
    <t>300SST860S</t>
  </si>
  <si>
    <t>300SST951S</t>
  </si>
  <si>
    <t>300SSTA20S</t>
  </si>
  <si>
    <t>300STC900S</t>
  </si>
  <si>
    <t>300STCA01S</t>
  </si>
  <si>
    <t>300STCA21S</t>
  </si>
  <si>
    <t>300STR861S</t>
  </si>
  <si>
    <t>300STR901S</t>
  </si>
  <si>
    <t>300SVH870S</t>
  </si>
  <si>
    <t>300SVH901S</t>
  </si>
  <si>
    <t>300SVN901S</t>
  </si>
  <si>
    <t>300SWA930S</t>
  </si>
  <si>
    <t>300SWH901S</t>
  </si>
  <si>
    <t>300SWH961S</t>
  </si>
  <si>
    <t>300SZJ901S</t>
  </si>
  <si>
    <t>302SZN901S</t>
  </si>
  <si>
    <t>12STC900AS</t>
  </si>
  <si>
    <t>400SVN971S</t>
  </si>
  <si>
    <t>400SZJ901S</t>
  </si>
  <si>
    <t>610198900S</t>
  </si>
  <si>
    <t>610SCC730S</t>
  </si>
  <si>
    <t>610SCC830S</t>
  </si>
  <si>
    <t>610SCC900S</t>
  </si>
  <si>
    <t>610SST900S</t>
  </si>
  <si>
    <t>610SST920S</t>
  </si>
  <si>
    <t>610SST941S</t>
  </si>
  <si>
    <t>610SST951S</t>
  </si>
  <si>
    <t>610SWH961S</t>
  </si>
  <si>
    <t>12SCC830RS</t>
  </si>
  <si>
    <t>612SCC900S</t>
  </si>
  <si>
    <t>612SRC900S</t>
  </si>
  <si>
    <t>612SRY901S</t>
  </si>
  <si>
    <t>612SRY971S</t>
  </si>
  <si>
    <t>612SRY981S</t>
  </si>
  <si>
    <t>612SST900S</t>
  </si>
  <si>
    <t>612SST920S</t>
  </si>
  <si>
    <t>612SST941S</t>
  </si>
  <si>
    <t>612SSTA10S</t>
  </si>
  <si>
    <t>613SRY861S</t>
  </si>
  <si>
    <t>613SRY901S</t>
  </si>
  <si>
    <t>14SCC830RS</t>
  </si>
  <si>
    <t>614SCC900S</t>
  </si>
  <si>
    <t>614SRC760S</t>
  </si>
  <si>
    <t>5SRC900ZAS</t>
  </si>
  <si>
    <t>5SRC900ZDS</t>
  </si>
  <si>
    <t>615SVE901S</t>
  </si>
  <si>
    <t>615SVN901S</t>
  </si>
  <si>
    <t>617198900S</t>
  </si>
  <si>
    <t>617198920S</t>
  </si>
  <si>
    <t>617SRC900S</t>
  </si>
  <si>
    <t>618STN901S</t>
  </si>
  <si>
    <t>618STN921S</t>
  </si>
  <si>
    <t>618SVE901S</t>
  </si>
  <si>
    <t>618SVE930S</t>
  </si>
  <si>
    <t>618SVN901S</t>
  </si>
  <si>
    <t>700SPH901S</t>
  </si>
  <si>
    <t>700SRY900S</t>
  </si>
  <si>
    <t>700STRA21S</t>
  </si>
  <si>
    <t>700SWA830S</t>
  </si>
  <si>
    <t>700SZN900S</t>
  </si>
  <si>
    <t>750SPH701S</t>
  </si>
  <si>
    <t>800GBG840S</t>
  </si>
  <si>
    <t>800SCC870S</t>
  </si>
  <si>
    <t>800SCC900S</t>
  </si>
  <si>
    <t>800SFN900S</t>
  </si>
  <si>
    <t>800SRY900S</t>
  </si>
  <si>
    <t>800SRY961S</t>
  </si>
  <si>
    <t>800SST861S</t>
  </si>
  <si>
    <t>800SST950S</t>
  </si>
  <si>
    <t>800STC900S</t>
  </si>
  <si>
    <t>800STCA21S</t>
  </si>
  <si>
    <t>800STR900S</t>
  </si>
  <si>
    <t>800STRA01S</t>
  </si>
  <si>
    <t>800SVE901S</t>
  </si>
  <si>
    <t>800SVH870S</t>
  </si>
  <si>
    <t>800SVH900S</t>
  </si>
  <si>
    <t>800SVN901S</t>
  </si>
  <si>
    <t>800SWA930S</t>
  </si>
  <si>
    <t>800SWH961S</t>
  </si>
  <si>
    <t>800SZN901S</t>
  </si>
  <si>
    <t>105399600S</t>
  </si>
  <si>
    <t>110198900S</t>
  </si>
  <si>
    <t>110SRY900S</t>
  </si>
  <si>
    <t>110SRY930S</t>
  </si>
  <si>
    <t>110STC900S</t>
  </si>
  <si>
    <t>120SZJ901S</t>
  </si>
  <si>
    <t>301GN0601S</t>
  </si>
  <si>
    <t>301SS4010S</t>
  </si>
  <si>
    <t>301SRY971S</t>
  </si>
  <si>
    <t>301STP890S</t>
  </si>
  <si>
    <t>301SVN901S</t>
  </si>
  <si>
    <t>301SVN971S</t>
  </si>
  <si>
    <t>301SWA831S</t>
  </si>
  <si>
    <t>301SWA931S</t>
  </si>
  <si>
    <t>301SWH961S</t>
  </si>
  <si>
    <t>306GE7000S</t>
  </si>
  <si>
    <t>306SS4000S</t>
  </si>
  <si>
    <t>501STP890S</t>
  </si>
  <si>
    <t>501SWH971S</t>
  </si>
  <si>
    <t>501MCSG00S</t>
  </si>
  <si>
    <t>502SSP910S</t>
  </si>
  <si>
    <t>506SPH900S</t>
  </si>
  <si>
    <t>506SWA840S</t>
  </si>
  <si>
    <t>506SWA940S</t>
  </si>
  <si>
    <t>770SRY971S</t>
  </si>
  <si>
    <t>770STR942S</t>
  </si>
  <si>
    <t>38S000S</t>
  </si>
  <si>
    <t>38S010S</t>
  </si>
  <si>
    <t>38S030S</t>
  </si>
  <si>
    <t>510198900S</t>
  </si>
  <si>
    <t>0GBG760ZHS</t>
  </si>
  <si>
    <t>510SCC600S</t>
  </si>
  <si>
    <t>10SCC600ZS</t>
  </si>
  <si>
    <t>510SCC900S</t>
  </si>
  <si>
    <t>0SFN850ZAS</t>
  </si>
  <si>
    <t>510SRC900S</t>
  </si>
  <si>
    <t>510SRY860S</t>
  </si>
  <si>
    <t>510SST940S</t>
  </si>
  <si>
    <t>10SST940ZS</t>
  </si>
  <si>
    <t>0SST940ZZS</t>
  </si>
  <si>
    <t>510STCA20S</t>
  </si>
  <si>
    <t>510STN700S</t>
  </si>
  <si>
    <t>510STN760S</t>
  </si>
  <si>
    <t>510STR900S</t>
  </si>
  <si>
    <t>510STR940S</t>
  </si>
  <si>
    <t>10STR940ZS</t>
  </si>
  <si>
    <t>510SVE860S</t>
  </si>
  <si>
    <t>10SVE900ZS</t>
  </si>
  <si>
    <t>510SVN900S</t>
  </si>
  <si>
    <t>510SWA940S</t>
  </si>
  <si>
    <t>510SWH970S</t>
  </si>
  <si>
    <t>510SZJ900S</t>
  </si>
  <si>
    <t>520198900S</t>
  </si>
  <si>
    <t>520SCC600S</t>
  </si>
  <si>
    <t>20SCC600ZS</t>
  </si>
  <si>
    <t>20SCC830ZS</t>
  </si>
  <si>
    <t>520SCC900S</t>
  </si>
  <si>
    <t>520SRC900S</t>
  </si>
  <si>
    <t>520SRY900S</t>
  </si>
  <si>
    <t>520SST940S</t>
  </si>
  <si>
    <t>20SST940ZS</t>
  </si>
  <si>
    <t>520STC900S</t>
  </si>
  <si>
    <t>520STCA20S</t>
  </si>
  <si>
    <t>520STN700S</t>
  </si>
  <si>
    <t>520STN760S</t>
  </si>
  <si>
    <t>520STR900S</t>
  </si>
  <si>
    <t>520STR940S</t>
  </si>
  <si>
    <t>20STR940ZS</t>
  </si>
  <si>
    <t>520SVE860S</t>
  </si>
  <si>
    <t>520SVN900S</t>
  </si>
  <si>
    <t>520SWA940S</t>
  </si>
  <si>
    <t>530GBG900S</t>
  </si>
  <si>
    <t>530SST940S</t>
  </si>
  <si>
    <t>530SZJ900S</t>
  </si>
  <si>
    <t>531205013S</t>
  </si>
  <si>
    <t>531SCS690S</t>
  </si>
  <si>
    <t>531SRC900S</t>
  </si>
  <si>
    <t>531SRY900S</t>
  </si>
  <si>
    <t>531STE910S</t>
  </si>
  <si>
    <t>531STE912S</t>
  </si>
  <si>
    <t>543198770S</t>
  </si>
  <si>
    <t>543198900S</t>
  </si>
  <si>
    <t>543GBG850S</t>
  </si>
  <si>
    <t>543SFN850S</t>
  </si>
  <si>
    <t>543SRY900S</t>
  </si>
  <si>
    <t>543STN700S</t>
  </si>
  <si>
    <t>543STR900S</t>
  </si>
  <si>
    <t>544198770S</t>
  </si>
  <si>
    <t>544198900S</t>
  </si>
  <si>
    <t>544GBG850S</t>
  </si>
  <si>
    <t>544SRY900S</t>
  </si>
  <si>
    <t>544STN700S</t>
  </si>
  <si>
    <t>545001000S</t>
  </si>
  <si>
    <t>546SCT690S</t>
  </si>
  <si>
    <t>546SPGT00S</t>
  </si>
  <si>
    <t>546SRY900S</t>
  </si>
  <si>
    <t>546STN700S</t>
  </si>
  <si>
    <t>546STR900S</t>
  </si>
  <si>
    <t>546SVE860S</t>
  </si>
  <si>
    <t>46SVE900ZS</t>
  </si>
  <si>
    <t>546SW8900S</t>
  </si>
  <si>
    <t>591SCC900S</t>
  </si>
  <si>
    <t>201GN5760S</t>
  </si>
  <si>
    <t>201SST940S</t>
  </si>
  <si>
    <t>201SVH760S</t>
  </si>
  <si>
    <t>201SZJ900S</t>
  </si>
  <si>
    <t>241GB4770S</t>
  </si>
  <si>
    <t>241SFN850S</t>
  </si>
  <si>
    <t>241SRC900S</t>
  </si>
  <si>
    <t>241SRY900S</t>
  </si>
  <si>
    <t>241SSP900S</t>
  </si>
  <si>
    <t>241SST941S</t>
  </si>
  <si>
    <t>301SFN850S</t>
  </si>
  <si>
    <t>301SRC900S</t>
  </si>
  <si>
    <t>301SRE900S</t>
  </si>
  <si>
    <t>301SRY900S</t>
  </si>
  <si>
    <t>301SST940S</t>
  </si>
  <si>
    <t>301STCA00S</t>
  </si>
  <si>
    <t>301STN700S</t>
  </si>
  <si>
    <t>301STR700S</t>
  </si>
  <si>
    <t>301STR900S</t>
  </si>
  <si>
    <t>303GBG850S</t>
  </si>
  <si>
    <t>303SCC600S</t>
  </si>
  <si>
    <t>303SFN850S</t>
  </si>
  <si>
    <t>303SRC900S</t>
  </si>
  <si>
    <t>303SRY900S</t>
  </si>
  <si>
    <t>303SRY930S</t>
  </si>
  <si>
    <t>303SST940S</t>
  </si>
  <si>
    <t>303STC900S</t>
  </si>
  <si>
    <t>303STR900S</t>
  </si>
  <si>
    <t>304198900S</t>
  </si>
  <si>
    <t>304STC900S</t>
  </si>
  <si>
    <t>311SFN850S</t>
  </si>
  <si>
    <t>311SRY930S</t>
  </si>
  <si>
    <t>311SVE900S</t>
  </si>
  <si>
    <t>312SZJ900S</t>
  </si>
  <si>
    <t>601198900S</t>
  </si>
  <si>
    <t>601198D00S</t>
  </si>
  <si>
    <t>1SFN850ZAS</t>
  </si>
  <si>
    <t>601SRC900S</t>
  </si>
  <si>
    <t>601SRY900S</t>
  </si>
  <si>
    <t>601SRY931S</t>
  </si>
  <si>
    <t>601SSP900S</t>
  </si>
  <si>
    <t>601STC900S</t>
  </si>
  <si>
    <t>601STN951S</t>
  </si>
  <si>
    <t>601STR700S</t>
  </si>
  <si>
    <t>01STR702ZS</t>
  </si>
  <si>
    <t>601STR900S</t>
  </si>
  <si>
    <t>01STR940ZS</t>
  </si>
  <si>
    <t>601SVE861S</t>
  </si>
  <si>
    <t>601SVE871S</t>
  </si>
  <si>
    <t>601SVE901S</t>
  </si>
  <si>
    <t>1SVE901ZCS</t>
  </si>
  <si>
    <t>1SVE901ZES</t>
  </si>
  <si>
    <t>601SVH920S</t>
  </si>
  <si>
    <t>01SVH920ZS</t>
  </si>
  <si>
    <t>601SVN981S</t>
  </si>
  <si>
    <t>601SWP900S</t>
  </si>
  <si>
    <t>603198900S</t>
  </si>
  <si>
    <t>605GBG850S</t>
  </si>
  <si>
    <t>605SZJ900S</t>
  </si>
  <si>
    <t>611SRY900S</t>
  </si>
  <si>
    <t>611SRY930S</t>
  </si>
  <si>
    <t>611SST940S</t>
  </si>
  <si>
    <t>611SWA940S</t>
  </si>
  <si>
    <t>615198900S</t>
  </si>
  <si>
    <t>615SCC600S</t>
  </si>
  <si>
    <t>620198900S</t>
  </si>
  <si>
    <t>620SFN850S</t>
  </si>
  <si>
    <t>620SSP900S</t>
  </si>
  <si>
    <t>620STC900S</t>
  </si>
  <si>
    <t>620SZJ900S</t>
  </si>
  <si>
    <t>650SPH900S</t>
  </si>
  <si>
    <t>701GBG850S</t>
  </si>
  <si>
    <t>701SZJ900S</t>
  </si>
  <si>
    <t>702SPH900S</t>
  </si>
  <si>
    <t>702SWP900S</t>
  </si>
  <si>
    <t>705MERD00S</t>
  </si>
  <si>
    <t>711397000S</t>
  </si>
  <si>
    <t>711GE2650S</t>
  </si>
  <si>
    <t>711SCC730S</t>
  </si>
  <si>
    <t>711SCC905S</t>
  </si>
  <si>
    <t>711SFN850S</t>
  </si>
  <si>
    <t>711SST940S</t>
  </si>
  <si>
    <t>711SST952S</t>
  </si>
  <si>
    <t>711STR901S</t>
  </si>
  <si>
    <t>711SZJ901S</t>
  </si>
  <si>
    <t>712168000S</t>
  </si>
  <si>
    <t>712SCS920S</t>
  </si>
  <si>
    <t>712SFN850S</t>
  </si>
  <si>
    <t>712STN700S</t>
  </si>
  <si>
    <t>712SVE900S</t>
  </si>
  <si>
    <t>712SZJ901S</t>
  </si>
  <si>
    <t>712P11000S</t>
  </si>
  <si>
    <t>753SWF901S</t>
  </si>
  <si>
    <t>100153600S</t>
  </si>
  <si>
    <t>00153600ZS</t>
  </si>
  <si>
    <t>100SPS900S</t>
  </si>
  <si>
    <t>100SRY930S</t>
  </si>
  <si>
    <t>0SRY930ZCS</t>
  </si>
  <si>
    <t>100STR700S</t>
  </si>
  <si>
    <t>115SRY971S</t>
  </si>
  <si>
    <t>115SVN971S</t>
  </si>
  <si>
    <t>120365670S</t>
  </si>
  <si>
    <t>125SRP981S</t>
  </si>
  <si>
    <t>125SST921S</t>
  </si>
  <si>
    <t>125SST922S</t>
  </si>
  <si>
    <t>125SST940S</t>
  </si>
  <si>
    <t>125STN701S</t>
  </si>
  <si>
    <t>141400010S</t>
  </si>
  <si>
    <t>141SFN850S</t>
  </si>
  <si>
    <t>141STC900S</t>
  </si>
  <si>
    <t>141SVT900S</t>
  </si>
  <si>
    <t>141SZJ900S</t>
  </si>
  <si>
    <t>142SAS890S</t>
  </si>
  <si>
    <t>151110000S</t>
  </si>
  <si>
    <t>155SRY970S</t>
  </si>
  <si>
    <t>216MAS003S</t>
  </si>
  <si>
    <t>251SRY971S</t>
  </si>
  <si>
    <t>251SRY981S</t>
  </si>
  <si>
    <t>251SVN971S</t>
  </si>
  <si>
    <t>51SVN971ZS</t>
  </si>
  <si>
    <t>310SRY970S</t>
  </si>
  <si>
    <t>310SVE870S</t>
  </si>
  <si>
    <t>310SVN970S</t>
  </si>
  <si>
    <t>52568003HS</t>
  </si>
  <si>
    <t>53461771HS</t>
  </si>
  <si>
    <t>410SCT690S</t>
  </si>
  <si>
    <t>410SPH840S</t>
  </si>
  <si>
    <t>410SRY930S</t>
  </si>
  <si>
    <t>410SST940S</t>
  </si>
  <si>
    <t>410STN700S</t>
  </si>
  <si>
    <t>410SWP900S</t>
  </si>
  <si>
    <t>431198770S</t>
  </si>
  <si>
    <t>431198900S</t>
  </si>
  <si>
    <t>431STR900S</t>
  </si>
  <si>
    <t>431SVN970S</t>
  </si>
  <si>
    <t>434286000S</t>
  </si>
  <si>
    <t>434ME1670S</t>
  </si>
  <si>
    <t>450STP900S</t>
  </si>
  <si>
    <t>450SZN910S</t>
  </si>
  <si>
    <t>451SCC600S</t>
  </si>
  <si>
    <t>451SCC900S</t>
  </si>
  <si>
    <t>451SFN850S</t>
  </si>
  <si>
    <t>451SRC900S</t>
  </si>
  <si>
    <t>451SRY900S</t>
  </si>
  <si>
    <t>451SRY930S</t>
  </si>
  <si>
    <t>451STN700S</t>
  </si>
  <si>
    <t>451SVE901S</t>
  </si>
  <si>
    <t>451SZJ900S</t>
  </si>
  <si>
    <t>455SSP900S</t>
  </si>
  <si>
    <t>456SSP900S</t>
  </si>
  <si>
    <t>459SSP900S</t>
  </si>
  <si>
    <t>472SPH900S</t>
  </si>
  <si>
    <t>511SW7881S</t>
  </si>
  <si>
    <t>512SRY971S</t>
  </si>
  <si>
    <t>301GBG850S</t>
  </si>
  <si>
    <t>301SPH900S</t>
  </si>
  <si>
    <t>301SSP900S</t>
  </si>
  <si>
    <t>311046000S</t>
  </si>
  <si>
    <t>311198900S</t>
  </si>
  <si>
    <t>311SRC900S</t>
  </si>
  <si>
    <t>312STRA30S</t>
  </si>
  <si>
    <t>601SCC870S</t>
  </si>
  <si>
    <t>601SCC900S</t>
  </si>
  <si>
    <t>601SFN850S</t>
  </si>
  <si>
    <t>601SRC910S</t>
  </si>
  <si>
    <t>01SRY900ZS</t>
  </si>
  <si>
    <t>601STR730S</t>
  </si>
  <si>
    <t>601STR940S</t>
  </si>
  <si>
    <t>601SVN971S</t>
  </si>
  <si>
    <t>610STP900S</t>
  </si>
  <si>
    <t>620400000S</t>
  </si>
  <si>
    <t>620SPH900S</t>
  </si>
  <si>
    <t>620STP900S</t>
  </si>
  <si>
    <t>650STP900S</t>
  </si>
  <si>
    <t>680410000S</t>
  </si>
  <si>
    <t>680SSPB00S</t>
  </si>
  <si>
    <t>701AACH00S</t>
  </si>
  <si>
    <t>701GE6750S</t>
  </si>
  <si>
    <t>701SRC910S</t>
  </si>
  <si>
    <t>711GE3610S</t>
  </si>
  <si>
    <t>800SRC910S</t>
  </si>
  <si>
    <t>800SRY971S</t>
  </si>
  <si>
    <t>800STR910S</t>
  </si>
  <si>
    <t>800SVE861S</t>
  </si>
  <si>
    <t>800SVE900S</t>
  </si>
  <si>
    <t>800SVN971S</t>
  </si>
  <si>
    <t>800SZJ901S</t>
  </si>
  <si>
    <t>803150000S</t>
  </si>
  <si>
    <t>804SFN850S</t>
  </si>
  <si>
    <t>804SVE901S</t>
  </si>
  <si>
    <t>805150010S</t>
  </si>
  <si>
    <t>805GBG850S</t>
  </si>
  <si>
    <t>805STC900S</t>
  </si>
  <si>
    <t>805STP900S</t>
  </si>
  <si>
    <t>805SVE901S</t>
  </si>
  <si>
    <t>805SWP900S</t>
  </si>
  <si>
    <t>806SST900S</t>
  </si>
  <si>
    <t>809170000S</t>
  </si>
  <si>
    <t>811SPH900S</t>
  </si>
  <si>
    <t>830198D00S</t>
  </si>
  <si>
    <t>830GN5830S</t>
  </si>
  <si>
    <t>830SCC900S</t>
  </si>
  <si>
    <t>830SRY900S</t>
  </si>
  <si>
    <t>830SRY960S</t>
  </si>
  <si>
    <t>830SST920S</t>
  </si>
  <si>
    <t>830SST940S</t>
  </si>
  <si>
    <t>830STN700S</t>
  </si>
  <si>
    <t>830STN710S</t>
  </si>
  <si>
    <t>830STN950S</t>
  </si>
  <si>
    <t>830STP900S</t>
  </si>
  <si>
    <t>830STR700S</t>
  </si>
  <si>
    <t>830STR730S</t>
  </si>
  <si>
    <t>830STR940S</t>
  </si>
  <si>
    <t>830STR970S</t>
  </si>
  <si>
    <t>830SVE900S</t>
  </si>
  <si>
    <t>830SVH900S</t>
  </si>
  <si>
    <t>30SWA830AS</t>
  </si>
  <si>
    <t>830SWA830S</t>
  </si>
  <si>
    <t>830SWA910S</t>
  </si>
  <si>
    <t>830SZN900S</t>
  </si>
  <si>
    <t>831198900S</t>
  </si>
  <si>
    <t>831198D00S</t>
  </si>
  <si>
    <t>831SAG900S</t>
  </si>
  <si>
    <t>831SCC900S</t>
  </si>
  <si>
    <t>831SRM860S</t>
  </si>
  <si>
    <t>831SRY900S</t>
  </si>
  <si>
    <t>831SST920S</t>
  </si>
  <si>
    <t>831SST940S</t>
  </si>
  <si>
    <t>831STC900S</t>
  </si>
  <si>
    <t>831STN710S</t>
  </si>
  <si>
    <t>831STN950S</t>
  </si>
  <si>
    <t>831STP900S</t>
  </si>
  <si>
    <t>831STR730S</t>
  </si>
  <si>
    <t>831SVE900S</t>
  </si>
  <si>
    <t>831P14900S</t>
  </si>
  <si>
    <t>840198900S</t>
  </si>
  <si>
    <t>840SAG900S</t>
  </si>
  <si>
    <t>840P14900S</t>
  </si>
  <si>
    <t>010SAG900S</t>
  </si>
  <si>
    <t>010SCC300S</t>
  </si>
  <si>
    <t>010SCC870S</t>
  </si>
  <si>
    <t>010STN700S</t>
  </si>
  <si>
    <t>010STP901S</t>
  </si>
  <si>
    <t>010STR700S</t>
  </si>
  <si>
    <t>010SWP910S</t>
  </si>
  <si>
    <t>107SCC841S</t>
  </si>
  <si>
    <t>07MN5006HS</t>
  </si>
  <si>
    <t>108SCC841S</t>
  </si>
  <si>
    <t>08MH4006HS</t>
  </si>
  <si>
    <t>108MH7922S</t>
  </si>
  <si>
    <t>09GE2006HS</t>
  </si>
  <si>
    <t>111MAJG41S</t>
  </si>
  <si>
    <t>125SCC900S</t>
  </si>
  <si>
    <t>125SZJ900S</t>
  </si>
  <si>
    <t>126SCC840S</t>
  </si>
  <si>
    <t>126SFN850S</t>
  </si>
  <si>
    <t>126SRY900S</t>
  </si>
  <si>
    <t>126SRY970S</t>
  </si>
  <si>
    <t>126SVE860S</t>
  </si>
  <si>
    <t>126SVE900S</t>
  </si>
  <si>
    <t>32166016HS</t>
  </si>
  <si>
    <t>132SCC841S</t>
  </si>
  <si>
    <t>133SCC841S</t>
  </si>
  <si>
    <t>133SCC900S</t>
  </si>
  <si>
    <t>33MA3006HS</t>
  </si>
  <si>
    <t>141SWP910S</t>
  </si>
  <si>
    <t>160SRY970S</t>
  </si>
  <si>
    <t>164SRY970S</t>
  </si>
  <si>
    <t>164SZJ900S</t>
  </si>
  <si>
    <t>165SRY970S</t>
  </si>
  <si>
    <t>170SRY970S</t>
  </si>
  <si>
    <t>01GT4691HS</t>
  </si>
  <si>
    <t>203MCC006S</t>
  </si>
  <si>
    <t>03MG3016HS</t>
  </si>
  <si>
    <t>15SA3732HS</t>
  </si>
  <si>
    <t>16166006HS</t>
  </si>
  <si>
    <t>216SPP861S</t>
  </si>
  <si>
    <t>16SW6901HS</t>
  </si>
  <si>
    <t>220SCC841S</t>
  </si>
  <si>
    <t>250SCC841S</t>
  </si>
  <si>
    <t>51SR3000RS</t>
  </si>
  <si>
    <t>251SRY930S</t>
  </si>
  <si>
    <t>251SSP861S</t>
  </si>
  <si>
    <t>251SSP901S</t>
  </si>
  <si>
    <t>251STN711S</t>
  </si>
  <si>
    <t>251SVE861S</t>
  </si>
  <si>
    <t>251SVE901S</t>
  </si>
  <si>
    <t>290SCC841S</t>
  </si>
  <si>
    <t>90SGB611HS</t>
  </si>
  <si>
    <t>351SZJ901S</t>
  </si>
  <si>
    <t>352SCC841S</t>
  </si>
  <si>
    <t>410STRA20S</t>
  </si>
  <si>
    <t>410SWP910S</t>
  </si>
  <si>
    <t>435GB2720S</t>
  </si>
  <si>
    <t>440SZN910S</t>
  </si>
  <si>
    <t>450198900S</t>
  </si>
  <si>
    <t>450GBG850S</t>
  </si>
  <si>
    <t>450SCC710S</t>
  </si>
  <si>
    <t>450SFN870S</t>
  </si>
  <si>
    <t>450SRC900S</t>
  </si>
  <si>
    <t>450SST920S</t>
  </si>
  <si>
    <t>450STN700S</t>
  </si>
  <si>
    <t>450STRA20S</t>
  </si>
  <si>
    <t>451473000S</t>
  </si>
  <si>
    <t>453SWP911S</t>
  </si>
  <si>
    <t>510SCC841S</t>
  </si>
  <si>
    <t>510SSP901S</t>
  </si>
  <si>
    <t>510STR731S</t>
  </si>
  <si>
    <t>510SVN901S</t>
  </si>
  <si>
    <t>513GW0911S</t>
  </si>
  <si>
    <t>13HA2006HS</t>
  </si>
  <si>
    <t>515SCC841S</t>
  </si>
  <si>
    <t>517166000S</t>
  </si>
  <si>
    <t>517SCC841S</t>
  </si>
  <si>
    <t>519SCC841S</t>
  </si>
  <si>
    <t>520GW0911S</t>
  </si>
  <si>
    <t>520SCC841S</t>
  </si>
  <si>
    <t>20MG7006HS</t>
  </si>
  <si>
    <t>521GW0911S</t>
  </si>
  <si>
    <t>21HA2006HS</t>
  </si>
  <si>
    <t>526SCC841S</t>
  </si>
  <si>
    <t>30471831HS</t>
  </si>
  <si>
    <t>530SCC841S</t>
  </si>
  <si>
    <t>500SCC901S</t>
  </si>
  <si>
    <t>500SRY970S</t>
  </si>
  <si>
    <t>500SRY980S</t>
  </si>
  <si>
    <t>500STN700S</t>
  </si>
  <si>
    <t>500STR940S</t>
  </si>
  <si>
    <t>500STRA00S</t>
  </si>
  <si>
    <t>500SVE860S</t>
  </si>
  <si>
    <t>500SVN970S</t>
  </si>
  <si>
    <t>500SWA830S</t>
  </si>
  <si>
    <t>500SWA910S</t>
  </si>
  <si>
    <t>514198900S</t>
  </si>
  <si>
    <t>514SCC900S</t>
  </si>
  <si>
    <t>514SCJ690S</t>
  </si>
  <si>
    <t>515SFN850S</t>
  </si>
  <si>
    <t>515SVE900S</t>
  </si>
  <si>
    <t>525SSO003S</t>
  </si>
  <si>
    <t>100SCC731S</t>
  </si>
  <si>
    <t>100SCC831S</t>
  </si>
  <si>
    <t>0SFV760ZAS</t>
  </si>
  <si>
    <t>0SFV760ZBS</t>
  </si>
  <si>
    <t>100STCA00S</t>
  </si>
  <si>
    <t>100STR720S</t>
  </si>
  <si>
    <t>100STR870S</t>
  </si>
  <si>
    <t>100SWA840S</t>
  </si>
  <si>
    <t>100SWH970S</t>
  </si>
  <si>
    <t>160SCC900S</t>
  </si>
  <si>
    <t>160STC900S</t>
  </si>
  <si>
    <t>60STC900ZS</t>
  </si>
  <si>
    <t>160STR900S</t>
  </si>
  <si>
    <t>169STN700S</t>
  </si>
  <si>
    <t>186SCC870S</t>
  </si>
  <si>
    <t>186SRY900S</t>
  </si>
  <si>
    <t>186STR940S</t>
  </si>
  <si>
    <t>186SVN900S</t>
  </si>
  <si>
    <t>186SWA830S</t>
  </si>
  <si>
    <t>0SVE860ZCS</t>
  </si>
  <si>
    <t>0SVE860ZES</t>
  </si>
  <si>
    <t>0SVN900ZAS</t>
  </si>
  <si>
    <t>0SVN900ZBS</t>
  </si>
  <si>
    <t>0SVN900ZCS</t>
  </si>
  <si>
    <t>0SVN900ZDS</t>
  </si>
  <si>
    <t>0SVN900ZES</t>
  </si>
  <si>
    <t>200SVN950S</t>
  </si>
  <si>
    <t>0SVN970ZDS</t>
  </si>
  <si>
    <t>265SVE860S</t>
  </si>
  <si>
    <t>265SVN900S</t>
  </si>
  <si>
    <t>275SVE860S</t>
  </si>
  <si>
    <t>275SVN900S</t>
  </si>
  <si>
    <t>300SVN950S</t>
  </si>
  <si>
    <t>301GN5900S</t>
  </si>
  <si>
    <t>301SEM900S</t>
  </si>
  <si>
    <t>302GN5900S</t>
  </si>
  <si>
    <t>315SZJ900S</t>
  </si>
  <si>
    <t>325198910S</t>
  </si>
  <si>
    <t>325SZJ900S</t>
  </si>
  <si>
    <t>325SZN900S</t>
  </si>
  <si>
    <t>326SZN900S</t>
  </si>
  <si>
    <t>330STP900S</t>
  </si>
  <si>
    <t>338STP900S</t>
  </si>
  <si>
    <t>352GW0730S</t>
  </si>
  <si>
    <t>353SRY900S</t>
  </si>
  <si>
    <t>354428000S</t>
  </si>
  <si>
    <t>355SPH900S</t>
  </si>
  <si>
    <t>400SCC730S</t>
  </si>
  <si>
    <t>00SCC730ZS</t>
  </si>
  <si>
    <t>400SFV740S</t>
  </si>
  <si>
    <t>400SRY960S</t>
  </si>
  <si>
    <t>0SRY980ZAS</t>
  </si>
  <si>
    <t>0SRY980ZBS</t>
  </si>
  <si>
    <t>400STC940S</t>
  </si>
  <si>
    <t>0STCA20ZAS</t>
  </si>
  <si>
    <t>0STCA20ZES</t>
  </si>
  <si>
    <t>0STCA20ZGS</t>
  </si>
  <si>
    <t>0STR940ZBS</t>
  </si>
  <si>
    <t>0STR940ZCS</t>
  </si>
  <si>
    <t>0STRA00ZXS</t>
  </si>
  <si>
    <t>0STRA00ZYS</t>
  </si>
  <si>
    <t>0STRA20ZFS</t>
  </si>
  <si>
    <t>400SVE860S</t>
  </si>
  <si>
    <t>00SVE900RS</t>
  </si>
  <si>
    <t>00SVH901ZS</t>
  </si>
  <si>
    <t>400SVN870S</t>
  </si>
  <si>
    <t>00SVN870ZS</t>
  </si>
  <si>
    <t>400SVN900S</t>
  </si>
  <si>
    <t>00SVN900ZS</t>
  </si>
  <si>
    <t>410SCC730S</t>
  </si>
  <si>
    <t>412SFV740S</t>
  </si>
  <si>
    <t>414SFV740S</t>
  </si>
  <si>
    <t>420SCC730S</t>
  </si>
  <si>
    <t>450SRY970S</t>
  </si>
  <si>
    <t>0SRY980ZDS</t>
  </si>
  <si>
    <t>450SVE860S</t>
  </si>
  <si>
    <t>50SVE900RS</t>
  </si>
  <si>
    <t>451GB6920S</t>
  </si>
  <si>
    <t>500198910S</t>
  </si>
  <si>
    <t>00GBG850HS</t>
  </si>
  <si>
    <t>500SAG900S</t>
  </si>
  <si>
    <t>00SFN850HS</t>
  </si>
  <si>
    <t>500SRY860S</t>
  </si>
  <si>
    <t>500SVE930S</t>
  </si>
  <si>
    <t>500SWH760S</t>
  </si>
  <si>
    <t>500SWP900S</t>
  </si>
  <si>
    <t>501STP900S</t>
  </si>
  <si>
    <t>503GCC000S</t>
  </si>
  <si>
    <t>505SCC900S</t>
  </si>
  <si>
    <t>512STC900S</t>
  </si>
  <si>
    <t>523SAG900S</t>
  </si>
  <si>
    <t>526SCT690S</t>
  </si>
  <si>
    <t>530SAG900S</t>
  </si>
  <si>
    <t>530SCC900S</t>
  </si>
  <si>
    <t>30SFN850HS</t>
  </si>
  <si>
    <t>530SRC900S</t>
  </si>
  <si>
    <t>530SRY970S</t>
  </si>
  <si>
    <t>530STN700S</t>
  </si>
  <si>
    <t>530STP900S</t>
  </si>
  <si>
    <t>530SVE900S</t>
  </si>
  <si>
    <t>532SZJ900S</t>
  </si>
  <si>
    <t>535SWP900S</t>
  </si>
  <si>
    <t>536SPH900S</t>
  </si>
  <si>
    <t>537SZJ900S</t>
  </si>
  <si>
    <t>600SVE870S</t>
  </si>
  <si>
    <t>00SVE900ZS</t>
  </si>
  <si>
    <t>600SVN870S</t>
  </si>
  <si>
    <t>600SVN900S</t>
  </si>
  <si>
    <t>600SVN970S</t>
  </si>
  <si>
    <t>603SB4000S</t>
  </si>
  <si>
    <t>603SFN850S</t>
  </si>
  <si>
    <t>603SVE900S</t>
  </si>
  <si>
    <t>610198740S</t>
  </si>
  <si>
    <t>610SAG900S</t>
  </si>
  <si>
    <t>610SRC900S</t>
  </si>
  <si>
    <t>610STN700S</t>
  </si>
  <si>
    <t>612SBB900S</t>
  </si>
  <si>
    <t>612SRY970S</t>
  </si>
  <si>
    <t>614413000S</t>
  </si>
  <si>
    <t>618SCC000S</t>
  </si>
  <si>
    <t>618SEB000S</t>
  </si>
  <si>
    <t>619425010S</t>
  </si>
  <si>
    <t>619SCC000S</t>
  </si>
  <si>
    <t>619SFN850S</t>
  </si>
  <si>
    <t>619SRY970S</t>
  </si>
  <si>
    <t>621STC900S</t>
  </si>
  <si>
    <t>621SZN900S</t>
  </si>
  <si>
    <t>630SRY860S</t>
  </si>
  <si>
    <t>630SRY900S</t>
  </si>
  <si>
    <t>630SRY970S</t>
  </si>
  <si>
    <t>638SRY970S</t>
  </si>
  <si>
    <t>639SRY970S</t>
  </si>
  <si>
    <t>640SRY860S</t>
  </si>
  <si>
    <t>640SRY900S</t>
  </si>
  <si>
    <t>640SRY970S</t>
  </si>
  <si>
    <t>642SBB900S</t>
  </si>
  <si>
    <t>642SRY970S</t>
  </si>
  <si>
    <t>643SCT690S</t>
  </si>
  <si>
    <t>643SRY970S</t>
  </si>
  <si>
    <t>644445840S</t>
  </si>
  <si>
    <t>660GB2000S</t>
  </si>
  <si>
    <t>661425670S</t>
  </si>
  <si>
    <t>661GBG850S</t>
  </si>
  <si>
    <t>661SAS900S</t>
  </si>
  <si>
    <t>661SFN850S</t>
  </si>
  <si>
    <t>661SRY970S</t>
  </si>
  <si>
    <t>661SVE860S</t>
  </si>
  <si>
    <t>661SVN900S</t>
  </si>
  <si>
    <t>662GBG850S</t>
  </si>
  <si>
    <t>700SVE860S</t>
  </si>
  <si>
    <t>700SVN870S</t>
  </si>
  <si>
    <t>700SVN900S</t>
  </si>
  <si>
    <t>701198910S</t>
  </si>
  <si>
    <t>701SRC900S</t>
  </si>
  <si>
    <t>01SRC900ZS</t>
  </si>
  <si>
    <t>701SRY900S</t>
  </si>
  <si>
    <t>701STCA20S</t>
  </si>
  <si>
    <t>701STR900S</t>
  </si>
  <si>
    <t>701STR940S</t>
  </si>
  <si>
    <t>701STRA60S</t>
  </si>
  <si>
    <t>701SWA830S</t>
  </si>
  <si>
    <t>701SWH760S</t>
  </si>
  <si>
    <t>702SRC900S</t>
  </si>
  <si>
    <t>702SST940S</t>
  </si>
  <si>
    <t>702STC900S</t>
  </si>
  <si>
    <t>702STCA20S</t>
  </si>
  <si>
    <t>702STN700S</t>
  </si>
  <si>
    <t>02STN700ZS</t>
  </si>
  <si>
    <t>702STR900S</t>
  </si>
  <si>
    <t>702STR940S</t>
  </si>
  <si>
    <t>702STRA00S</t>
  </si>
  <si>
    <t>702STRA60S</t>
  </si>
  <si>
    <t>706SZJ900S</t>
  </si>
  <si>
    <t>710461770S</t>
  </si>
  <si>
    <t>710SGA940S</t>
  </si>
  <si>
    <t>710STP900S</t>
  </si>
  <si>
    <t>712438730S</t>
  </si>
  <si>
    <t>713438730S</t>
  </si>
  <si>
    <t>5GBG850ZHS</t>
  </si>
  <si>
    <t>715SCC900S</t>
  </si>
  <si>
    <t>715SE8000S</t>
  </si>
  <si>
    <t>715SFN850S</t>
  </si>
  <si>
    <t>715STP900S</t>
  </si>
  <si>
    <t>6GBG850ZHS</t>
  </si>
  <si>
    <t>717SFN850S</t>
  </si>
  <si>
    <t>718SCC900S</t>
  </si>
  <si>
    <t>718SFN850S</t>
  </si>
  <si>
    <t>718SRY970S</t>
  </si>
  <si>
    <t>720SRY970S</t>
  </si>
  <si>
    <t>720SVE861S</t>
  </si>
  <si>
    <t>720SZN900S</t>
  </si>
  <si>
    <t>730SRY970S</t>
  </si>
  <si>
    <t>730SZN900S</t>
  </si>
  <si>
    <t>801SFN850S</t>
  </si>
  <si>
    <t>801SRY900S</t>
  </si>
  <si>
    <t>802198740S</t>
  </si>
  <si>
    <t>803198D00S</t>
  </si>
  <si>
    <t>803S06600S</t>
  </si>
  <si>
    <t>803SCC870S</t>
  </si>
  <si>
    <t>803SCC900S</t>
  </si>
  <si>
    <t>803SFN850S</t>
  </si>
  <si>
    <t>803SST940S</t>
  </si>
  <si>
    <t>803STC900S</t>
  </si>
  <si>
    <t>803STN700S</t>
  </si>
  <si>
    <t>803STR840S</t>
  </si>
  <si>
    <t>803STR900S</t>
  </si>
  <si>
    <t>803SVE900S</t>
  </si>
  <si>
    <t>803SVH760S</t>
  </si>
  <si>
    <t>803SWA940S</t>
  </si>
  <si>
    <t>803SWH760S</t>
  </si>
  <si>
    <t>803SZJ900S</t>
  </si>
  <si>
    <t>805STN700S</t>
  </si>
  <si>
    <t>805SVE900S</t>
  </si>
  <si>
    <t>807P11900S</t>
  </si>
  <si>
    <t>807P11910S</t>
  </si>
  <si>
    <t>102SRY970S</t>
  </si>
  <si>
    <t>102STCA20S</t>
  </si>
  <si>
    <t>102STR840S</t>
  </si>
  <si>
    <t>102STRA00S</t>
  </si>
  <si>
    <t>102SVE860S</t>
  </si>
  <si>
    <t>102SVE900S</t>
  </si>
  <si>
    <t>102SVN950S</t>
  </si>
  <si>
    <t>103SCC870S</t>
  </si>
  <si>
    <t>103SCC900S</t>
  </si>
  <si>
    <t>103SFN850S</t>
  </si>
  <si>
    <t>103SRC900S</t>
  </si>
  <si>
    <t>103SRY860S</t>
  </si>
  <si>
    <t>103SRY900S</t>
  </si>
  <si>
    <t>103SRY970S</t>
  </si>
  <si>
    <t>103STC900S</t>
  </si>
  <si>
    <t>103STCA20S</t>
  </si>
  <si>
    <t>103STN700S</t>
  </si>
  <si>
    <t>103STN760S</t>
  </si>
  <si>
    <t>103STP900S</t>
  </si>
  <si>
    <t>103STR840S</t>
  </si>
  <si>
    <t>103STR940S</t>
  </si>
  <si>
    <t>103STRA00S</t>
  </si>
  <si>
    <t>103SVE860S</t>
  </si>
  <si>
    <t>103SVE900S</t>
  </si>
  <si>
    <t>103SVH760S</t>
  </si>
  <si>
    <t>103SVH900S</t>
  </si>
  <si>
    <t>103SVN900S</t>
  </si>
  <si>
    <t>103SVN950S</t>
  </si>
  <si>
    <t>103SWA940S</t>
  </si>
  <si>
    <t>103SWF900S</t>
  </si>
  <si>
    <t>103SWH970S</t>
  </si>
  <si>
    <t>103SZJ900S</t>
  </si>
  <si>
    <t>103SZN901S</t>
  </si>
  <si>
    <t>104198740S</t>
  </si>
  <si>
    <t>104SCC900S</t>
  </si>
  <si>
    <t>104SST940S</t>
  </si>
  <si>
    <t>104STP900S</t>
  </si>
  <si>
    <t>104SVH760S</t>
  </si>
  <si>
    <t>104SZN901S</t>
  </si>
  <si>
    <t>105STP901S</t>
  </si>
  <si>
    <t>105SZN900S</t>
  </si>
  <si>
    <t>109SVE860S</t>
  </si>
  <si>
    <t>111SVE860S</t>
  </si>
  <si>
    <t>314SPH900S</t>
  </si>
  <si>
    <t>315SPH900S</t>
  </si>
  <si>
    <t>316SPH900S</t>
  </si>
  <si>
    <t>334SPH900S</t>
  </si>
  <si>
    <t>400198900S</t>
  </si>
  <si>
    <t>0GBG850ZHS</t>
  </si>
  <si>
    <t>400SCC830S</t>
  </si>
  <si>
    <t>400SFN850S</t>
  </si>
  <si>
    <t>400SFN870S</t>
  </si>
  <si>
    <t>400SRC900S</t>
  </si>
  <si>
    <t>400SRP982S</t>
  </si>
  <si>
    <t>400SRY861S</t>
  </si>
  <si>
    <t>400SRY971S</t>
  </si>
  <si>
    <t>400SSP901S</t>
  </si>
  <si>
    <t>400SST900S</t>
  </si>
  <si>
    <t>400SST941S</t>
  </si>
  <si>
    <t>400SSTA11S</t>
  </si>
  <si>
    <t>400STC901S</t>
  </si>
  <si>
    <t>400STC911S</t>
  </si>
  <si>
    <t>400STN761S</t>
  </si>
  <si>
    <t>400STR911S</t>
  </si>
  <si>
    <t>400STRA01S</t>
  </si>
  <si>
    <t>400STRA11S</t>
  </si>
  <si>
    <t>400STRA70S</t>
  </si>
  <si>
    <t>400SVE861S</t>
  </si>
  <si>
    <t>400SVE931S</t>
  </si>
  <si>
    <t>400SVN901S</t>
  </si>
  <si>
    <t>400SVN950S</t>
  </si>
  <si>
    <t>400SWA910S</t>
  </si>
  <si>
    <t>400SWA941S</t>
  </si>
  <si>
    <t>400SWA971S</t>
  </si>
  <si>
    <t>00SWH900AS</t>
  </si>
  <si>
    <t>400SWP901S</t>
  </si>
  <si>
    <t>400P14900S</t>
  </si>
  <si>
    <t>401198900S</t>
  </si>
  <si>
    <t>401GBG850S</t>
  </si>
  <si>
    <t>401SAG900S</t>
  </si>
  <si>
    <t>401SCC900S</t>
  </si>
  <si>
    <t>401SFN850S</t>
  </si>
  <si>
    <t>401SRY901S</t>
  </si>
  <si>
    <t>401SSP901S</t>
  </si>
  <si>
    <t>401SST941S</t>
  </si>
  <si>
    <t>401STC901S</t>
  </si>
  <si>
    <t>401SVE861S</t>
  </si>
  <si>
    <t>401SZJ901S</t>
  </si>
  <si>
    <t>403447730S</t>
  </si>
  <si>
    <t>403SCC900S</t>
  </si>
  <si>
    <t>410198900S</t>
  </si>
  <si>
    <t>410GBG850S</t>
  </si>
  <si>
    <t>410SAG900S</t>
  </si>
  <si>
    <t>410SFN850S</t>
  </si>
  <si>
    <t>410SRP981S</t>
  </si>
  <si>
    <t>410SRY861S</t>
  </si>
  <si>
    <t>410SRY901S</t>
  </si>
  <si>
    <t>410SRY971S</t>
  </si>
  <si>
    <t>410SSP901S</t>
  </si>
  <si>
    <t>410STC901S</t>
  </si>
  <si>
    <t>412369000S</t>
  </si>
  <si>
    <t>412473000S</t>
  </si>
  <si>
    <t>412SAG900S</t>
  </si>
  <si>
    <t>412SCC900S</t>
  </si>
  <si>
    <t>412SS4003S</t>
  </si>
  <si>
    <t>413GC8003S</t>
  </si>
  <si>
    <t>415SPH900S</t>
  </si>
  <si>
    <t>420SCC830S</t>
  </si>
  <si>
    <t>420SFN850S</t>
  </si>
  <si>
    <t>420SFN870S</t>
  </si>
  <si>
    <t>420SRY901S</t>
  </si>
  <si>
    <t>420SRY971S</t>
  </si>
  <si>
    <t>420SSTA11S</t>
  </si>
  <si>
    <t>420STC901S</t>
  </si>
  <si>
    <t>420STR901S</t>
  </si>
  <si>
    <t>420STR911S</t>
  </si>
  <si>
    <t>420STRA01S</t>
  </si>
  <si>
    <t>420STRA11S</t>
  </si>
  <si>
    <t>420STRA70S</t>
  </si>
  <si>
    <t>420SVE901S</t>
  </si>
  <si>
    <t>20SVE901ZS</t>
  </si>
  <si>
    <t>420SVE931S</t>
  </si>
  <si>
    <t>420SVN971S</t>
  </si>
  <si>
    <t>420SWA941S</t>
  </si>
  <si>
    <t>420SWA971S</t>
  </si>
  <si>
    <t>421198900S</t>
  </si>
  <si>
    <t>421SAG900S</t>
  </si>
  <si>
    <t>425961010S</t>
  </si>
  <si>
    <t>425SCC840S</t>
  </si>
  <si>
    <t>425SST901S</t>
  </si>
  <si>
    <t>432SST901S</t>
  </si>
  <si>
    <t>437383720S</t>
  </si>
  <si>
    <t>437413000S</t>
  </si>
  <si>
    <t>437SCS690S</t>
  </si>
  <si>
    <t>437STC901S</t>
  </si>
  <si>
    <t>437SVN901S</t>
  </si>
  <si>
    <t>440SAG900S</t>
  </si>
  <si>
    <t>440SCC840S</t>
  </si>
  <si>
    <t>440SSP901S</t>
  </si>
  <si>
    <t>440STC901S</t>
  </si>
  <si>
    <t>440STR901S</t>
  </si>
  <si>
    <t>455198900S</t>
  </si>
  <si>
    <t>486GC8003S</t>
  </si>
  <si>
    <t>486SRP981S</t>
  </si>
  <si>
    <t>488STN701S</t>
  </si>
  <si>
    <t>500SCC830S</t>
  </si>
  <si>
    <t>500SFN870S</t>
  </si>
  <si>
    <t>500SRP982S</t>
  </si>
  <si>
    <t>500SRY971S</t>
  </si>
  <si>
    <t>500SST900S</t>
  </si>
  <si>
    <t>500SST941S</t>
  </si>
  <si>
    <t>500SSTA11S</t>
  </si>
  <si>
    <t>500STC901S</t>
  </si>
  <si>
    <t>500STC911S</t>
  </si>
  <si>
    <t>500STN701S</t>
  </si>
  <si>
    <t>500STN761S</t>
  </si>
  <si>
    <t>500STR901S</t>
  </si>
  <si>
    <t>500STR911S</t>
  </si>
  <si>
    <t>500STRA11S</t>
  </si>
  <si>
    <t>500STRA70S</t>
  </si>
  <si>
    <t>500SVE901S</t>
  </si>
  <si>
    <t>500SVE931S</t>
  </si>
  <si>
    <t>500SVN901S</t>
  </si>
  <si>
    <t>500SVN950S</t>
  </si>
  <si>
    <t>500SWA941S</t>
  </si>
  <si>
    <t>500SWHY01S</t>
  </si>
  <si>
    <t>500SWP901S</t>
  </si>
  <si>
    <t>500SZJ901S</t>
  </si>
  <si>
    <t>500P14900S</t>
  </si>
  <si>
    <t>510SRP981S</t>
  </si>
  <si>
    <t>520SCC830S</t>
  </si>
  <si>
    <t>520SFN850S</t>
  </si>
  <si>
    <t>520SRY901S</t>
  </si>
  <si>
    <t>520SRY971S</t>
  </si>
  <si>
    <t>520SSP861S</t>
  </si>
  <si>
    <t>520SSP901S</t>
  </si>
  <si>
    <t>520SSTA11S</t>
  </si>
  <si>
    <t>520STR901S</t>
  </si>
  <si>
    <t>520STR911S</t>
  </si>
  <si>
    <t>520STRA01S</t>
  </si>
  <si>
    <t>520STRA11S</t>
  </si>
  <si>
    <t>520STRA60S</t>
  </si>
  <si>
    <t>520STRA70S</t>
  </si>
  <si>
    <t>520SVE901S</t>
  </si>
  <si>
    <t>0SVE901ZCS</t>
  </si>
  <si>
    <t>520SVE931S</t>
  </si>
  <si>
    <t>520SVN971S</t>
  </si>
  <si>
    <t>520SWA941S</t>
  </si>
  <si>
    <t>520SWA971S</t>
  </si>
  <si>
    <t>521198900S</t>
  </si>
  <si>
    <t>521SAG900S</t>
  </si>
  <si>
    <t>601SAG900S</t>
  </si>
  <si>
    <t>2198900ZBS</t>
  </si>
  <si>
    <t>6198900ZBS</t>
  </si>
  <si>
    <t>615P11900S</t>
  </si>
  <si>
    <t>622SAG900S</t>
  </si>
  <si>
    <t>101SPS900S</t>
  </si>
  <si>
    <t>101STN700S</t>
  </si>
  <si>
    <t>109SC1003S</t>
  </si>
  <si>
    <t>110198740S</t>
  </si>
  <si>
    <t>110198D00S</t>
  </si>
  <si>
    <t>110SFN740S</t>
  </si>
  <si>
    <t>110SRY860S</t>
  </si>
  <si>
    <t>110STN700S</t>
  </si>
  <si>
    <t>110STN760S</t>
  </si>
  <si>
    <t>110STR900S</t>
  </si>
  <si>
    <t>110SVE860S</t>
  </si>
  <si>
    <t>110SVE870S</t>
  </si>
  <si>
    <t>110SVE910S</t>
  </si>
  <si>
    <t>110SVN970S</t>
  </si>
  <si>
    <t>110SZJ900S</t>
  </si>
  <si>
    <t>110P14900S</t>
  </si>
  <si>
    <t>141SCT690S</t>
  </si>
  <si>
    <t>141STN700S</t>
  </si>
  <si>
    <t>142SRY970S</t>
  </si>
  <si>
    <t>143SVE900S</t>
  </si>
  <si>
    <t>144GC4005S</t>
  </si>
  <si>
    <t>147STC900S</t>
  </si>
  <si>
    <t>170SCT690S</t>
  </si>
  <si>
    <t>170SRE850S</t>
  </si>
  <si>
    <t>170SRY900S</t>
  </si>
  <si>
    <t>170SST940S</t>
  </si>
  <si>
    <t>170STN700S</t>
  </si>
  <si>
    <t>170STR900S</t>
  </si>
  <si>
    <t>170SVE901S</t>
  </si>
  <si>
    <t>170SVN900S</t>
  </si>
  <si>
    <t>181001300S</t>
  </si>
  <si>
    <t>0198740ZAS</t>
  </si>
  <si>
    <t>0198740ZBS</t>
  </si>
  <si>
    <t>0GBG850ZAS</t>
  </si>
  <si>
    <t>0GBG850ZBS</t>
  </si>
  <si>
    <t>0SCC830ZCS</t>
  </si>
  <si>
    <t>400SCC871S</t>
  </si>
  <si>
    <t>0SCC900ZES</t>
  </si>
  <si>
    <t>0SCC900ZVS</t>
  </si>
  <si>
    <t>0SCC900ZWS</t>
  </si>
  <si>
    <t>0SCC900ZXS</t>
  </si>
  <si>
    <t>0SCC900ZZS</t>
  </si>
  <si>
    <t>0SCC905ZAS</t>
  </si>
  <si>
    <t>0SCC905ZBS</t>
  </si>
  <si>
    <t>400SRY900S</t>
  </si>
  <si>
    <t>00SRY900ZS</t>
  </si>
  <si>
    <t>0SST900ZFS</t>
  </si>
  <si>
    <t>0SST920ZAS</t>
  </si>
  <si>
    <t>0SST930ZAS</t>
  </si>
  <si>
    <t>0SST941ZAS</t>
  </si>
  <si>
    <t>0SST941ZDS</t>
  </si>
  <si>
    <t>0SST951ZAS</t>
  </si>
  <si>
    <t>0SST951ZDS</t>
  </si>
  <si>
    <t>400STCA21S</t>
  </si>
  <si>
    <t>400STN701S</t>
  </si>
  <si>
    <t>400STP901S</t>
  </si>
  <si>
    <t>400STR841S</t>
  </si>
  <si>
    <t>400SVE961S</t>
  </si>
  <si>
    <t>400SVH761S</t>
  </si>
  <si>
    <t>400SVH900S</t>
  </si>
  <si>
    <t>400SVN871S</t>
  </si>
  <si>
    <t>400SVN951S</t>
  </si>
  <si>
    <t>0SWH961ZAS</t>
  </si>
  <si>
    <t>0SWH961ZDS</t>
  </si>
  <si>
    <t>0SWH961ZFS</t>
  </si>
  <si>
    <t>400SWP900S</t>
  </si>
  <si>
    <t>0P11905ZAS</t>
  </si>
  <si>
    <t>0P11905ZBS</t>
  </si>
  <si>
    <t>0P11905ZCS</t>
  </si>
  <si>
    <t>410SCC871S</t>
  </si>
  <si>
    <t>410STN701S</t>
  </si>
  <si>
    <t>410STR901S</t>
  </si>
  <si>
    <t>76001020HS</t>
  </si>
  <si>
    <t>485088901S</t>
  </si>
  <si>
    <t>485488901S</t>
  </si>
  <si>
    <t>486056000S</t>
  </si>
  <si>
    <t>486SAG900S</t>
  </si>
  <si>
    <t>489331003S</t>
  </si>
  <si>
    <t>489399600S</t>
  </si>
  <si>
    <t>489399601S</t>
  </si>
  <si>
    <t>495098000S</t>
  </si>
  <si>
    <t>100SAG900S</t>
  </si>
  <si>
    <t>100SCC840S</t>
  </si>
  <si>
    <t>00SVE930ZS</t>
  </si>
  <si>
    <t>100SVN870S</t>
  </si>
  <si>
    <t>100SZN910S</t>
  </si>
  <si>
    <t>104SFN850S</t>
  </si>
  <si>
    <t>104SRY970S</t>
  </si>
  <si>
    <t>104SVE860S</t>
  </si>
  <si>
    <t>105SFN850S</t>
  </si>
  <si>
    <t>105SRC900S</t>
  </si>
  <si>
    <t>107GN5900S</t>
  </si>
  <si>
    <t>107STT910S</t>
  </si>
  <si>
    <t>107MB6630S</t>
  </si>
  <si>
    <t>108SR3770S</t>
  </si>
  <si>
    <t>131AAFH00S</t>
  </si>
  <si>
    <t>131SBB950S</t>
  </si>
  <si>
    <t>131SRY860S</t>
  </si>
  <si>
    <t>131STRA00S</t>
  </si>
  <si>
    <t>131STRA20S</t>
  </si>
  <si>
    <t>131SVN870S</t>
  </si>
  <si>
    <t>131SVN900S</t>
  </si>
  <si>
    <t>31SVN900ZS</t>
  </si>
  <si>
    <t>131SWA940S</t>
  </si>
  <si>
    <t>132124000S</t>
  </si>
  <si>
    <t>132SRY900S</t>
  </si>
  <si>
    <t>132SVE930S</t>
  </si>
  <si>
    <t>132SVN870S</t>
  </si>
  <si>
    <t>132SVN900S</t>
  </si>
  <si>
    <t>133198900S</t>
  </si>
  <si>
    <t>133SRY900S</t>
  </si>
  <si>
    <t>134028000S</t>
  </si>
  <si>
    <t>135198900S</t>
  </si>
  <si>
    <t>136198900S</t>
  </si>
  <si>
    <t>139198900S</t>
  </si>
  <si>
    <t>140GBG850S</t>
  </si>
  <si>
    <t>140SCC900S</t>
  </si>
  <si>
    <t>140SFN850S</t>
  </si>
  <si>
    <t>140SRY900S</t>
  </si>
  <si>
    <t>140SRY970S</t>
  </si>
  <si>
    <t>140SRY980S</t>
  </si>
  <si>
    <t>140STC900S</t>
  </si>
  <si>
    <t>140STP900S</t>
  </si>
  <si>
    <t>140STR840S</t>
  </si>
  <si>
    <t>140STRA20S</t>
  </si>
  <si>
    <t>140SVE860S</t>
  </si>
  <si>
    <t>140SWA830S</t>
  </si>
  <si>
    <t>140SZJ900S</t>
  </si>
  <si>
    <t>140SZN900S</t>
  </si>
  <si>
    <t>141SRPN40S</t>
  </si>
  <si>
    <t>150SRY970S</t>
  </si>
  <si>
    <t>150SVE860S</t>
  </si>
  <si>
    <t>155SZN900S</t>
  </si>
  <si>
    <t>160198900S</t>
  </si>
  <si>
    <t>166397940S</t>
  </si>
  <si>
    <t>166SFN850S</t>
  </si>
  <si>
    <t>166SRY900S</t>
  </si>
  <si>
    <t>166SRY980S</t>
  </si>
  <si>
    <t>166STC900S</t>
  </si>
  <si>
    <t>166STP900S</t>
  </si>
  <si>
    <t>166STR840S</t>
  </si>
  <si>
    <t>166STRA20S</t>
  </si>
  <si>
    <t>166SVE860S</t>
  </si>
  <si>
    <t>166SWA830S</t>
  </si>
  <si>
    <t>166SY0750S</t>
  </si>
  <si>
    <t>166SZJ900S</t>
  </si>
  <si>
    <t>166SZN900S</t>
  </si>
  <si>
    <t>167GE4000S</t>
  </si>
  <si>
    <t>167SPH900S</t>
  </si>
  <si>
    <t>168166000S</t>
  </si>
  <si>
    <t>168STP900S</t>
  </si>
  <si>
    <t>168SWP900S</t>
  </si>
  <si>
    <t>171198900S</t>
  </si>
  <si>
    <t>171SCC900S</t>
  </si>
  <si>
    <t>171SFN870S</t>
  </si>
  <si>
    <t>171STR700S</t>
  </si>
  <si>
    <t>172198900S</t>
  </si>
  <si>
    <t>172SCC900S</t>
  </si>
  <si>
    <t>172SFN850S</t>
  </si>
  <si>
    <t>172SRC900S</t>
  </si>
  <si>
    <t>172SRY970S</t>
  </si>
  <si>
    <t>172STC900S</t>
  </si>
  <si>
    <t>172STC920S</t>
  </si>
  <si>
    <t>172STP900S</t>
  </si>
  <si>
    <t>172SWP910S</t>
  </si>
  <si>
    <t>172SYJ900S</t>
  </si>
  <si>
    <t>173SPH900S</t>
  </si>
  <si>
    <t>173STC920S</t>
  </si>
  <si>
    <t>173STRA20S</t>
  </si>
  <si>
    <t>175198900S</t>
  </si>
  <si>
    <t>175AAFH00S</t>
  </si>
  <si>
    <t>175SCC840S</t>
  </si>
  <si>
    <t>75SFN850HS</t>
  </si>
  <si>
    <t>175SFN870S</t>
  </si>
  <si>
    <t>175SG8900S</t>
  </si>
  <si>
    <t>175SSP900S</t>
  </si>
  <si>
    <t>175STP900S</t>
  </si>
  <si>
    <t>175SVH850S</t>
  </si>
  <si>
    <t>175SZN910S</t>
  </si>
  <si>
    <t>176GBH870S</t>
  </si>
  <si>
    <t>178198900S</t>
  </si>
  <si>
    <t>178AAFH00S</t>
  </si>
  <si>
    <t>178SFN850S</t>
  </si>
  <si>
    <t>178STP900S</t>
  </si>
  <si>
    <t>178SVH850S</t>
  </si>
  <si>
    <t>178SWP910S</t>
  </si>
  <si>
    <t>179STC900S</t>
  </si>
  <si>
    <t>181SZJ900S</t>
  </si>
  <si>
    <t>182GW3980S</t>
  </si>
  <si>
    <t>182SFN850S</t>
  </si>
  <si>
    <t>182SZJ900S</t>
  </si>
  <si>
    <t>183SCWJ10S</t>
  </si>
  <si>
    <t>200198740S</t>
  </si>
  <si>
    <t>200SAG910S</t>
  </si>
  <si>
    <t>200SCC690S</t>
  </si>
  <si>
    <t>200SCC700S</t>
  </si>
  <si>
    <t>200SRY970S</t>
  </si>
  <si>
    <t>200STR700S</t>
  </si>
  <si>
    <t>200STR940S</t>
  </si>
  <si>
    <t>200STRA30S</t>
  </si>
  <si>
    <t>200SVE860S</t>
  </si>
  <si>
    <t>200P14900S</t>
  </si>
  <si>
    <t>5GBG850ZAS</t>
  </si>
  <si>
    <t>5GBG850ZBS</t>
  </si>
  <si>
    <t>5GBG850ZJS</t>
  </si>
  <si>
    <t>5GBG850ZSS</t>
  </si>
  <si>
    <t>5SZN900ZAS</t>
  </si>
  <si>
    <t>5SZN900ZBS</t>
  </si>
  <si>
    <t>5SZN900ZCS</t>
  </si>
  <si>
    <t>5SZN900ZDS</t>
  </si>
  <si>
    <t>5SZN900ZES</t>
  </si>
  <si>
    <t>5SZN900ZFS</t>
  </si>
  <si>
    <t>206SFV760S</t>
  </si>
  <si>
    <t>206STP900S</t>
  </si>
  <si>
    <t>7STP900ZAS</t>
  </si>
  <si>
    <t>7STP900ZBS</t>
  </si>
  <si>
    <t>7STP900ZCS</t>
  </si>
  <si>
    <t>7STP900ZES</t>
  </si>
  <si>
    <t>7STP900ZFS</t>
  </si>
  <si>
    <t>7STP900ZGS</t>
  </si>
  <si>
    <t>7STP900ZHS</t>
  </si>
  <si>
    <t>7STP900ZJS</t>
  </si>
  <si>
    <t>7STP930ZAS</t>
  </si>
  <si>
    <t>7STP930ZBS</t>
  </si>
  <si>
    <t>7STP930ZCS</t>
  </si>
  <si>
    <t>7STP930ZES</t>
  </si>
  <si>
    <t>7STP930ZFS</t>
  </si>
  <si>
    <t>7STP930ZGS</t>
  </si>
  <si>
    <t>7STP930ZHS</t>
  </si>
  <si>
    <t>7STP930ZJS</t>
  </si>
  <si>
    <t>7STP940ZBS</t>
  </si>
  <si>
    <t>7STP950ZBS</t>
  </si>
  <si>
    <t>7STP950ZES</t>
  </si>
  <si>
    <t>7STP950ZFS</t>
  </si>
  <si>
    <t>207STP960S</t>
  </si>
  <si>
    <t>208SCH900S</t>
  </si>
  <si>
    <t>209GAH000S</t>
  </si>
  <si>
    <t>211GN5900S</t>
  </si>
  <si>
    <t>211SEM900S</t>
  </si>
  <si>
    <t>212GN5900S</t>
  </si>
  <si>
    <t>214001010S</t>
  </si>
  <si>
    <t>214SA3732S</t>
  </si>
  <si>
    <t>214SA4701S</t>
  </si>
  <si>
    <t>215001000S</t>
  </si>
  <si>
    <t>215STR900S</t>
  </si>
  <si>
    <t>216SVN970S</t>
  </si>
  <si>
    <t>220074000S</t>
  </si>
  <si>
    <t>221SSP900S</t>
  </si>
  <si>
    <t>221STR900S</t>
  </si>
  <si>
    <t>222SCC900S</t>
  </si>
  <si>
    <t>222STR900S</t>
  </si>
  <si>
    <t>229028310S</t>
  </si>
  <si>
    <t>229SPE900S</t>
  </si>
  <si>
    <t>230SCC900S</t>
  </si>
  <si>
    <t>230SFN851S</t>
  </si>
  <si>
    <t>230SRY930S</t>
  </si>
  <si>
    <t>230SRY970S</t>
  </si>
  <si>
    <t>230SST900S</t>
  </si>
  <si>
    <t>230SST950S</t>
  </si>
  <si>
    <t>230STC900S</t>
  </si>
  <si>
    <t>230STN700S</t>
  </si>
  <si>
    <t>230STR900S</t>
  </si>
  <si>
    <t>230STR940S</t>
  </si>
  <si>
    <t>230SVE861S</t>
  </si>
  <si>
    <t>230SWH960S</t>
  </si>
  <si>
    <t>230SZJ900S</t>
  </si>
  <si>
    <t>250SZN900S</t>
  </si>
  <si>
    <t>252SVE860S</t>
  </si>
  <si>
    <t>600086000S</t>
  </si>
  <si>
    <t>600SST920S</t>
  </si>
  <si>
    <t>108STR780S</t>
  </si>
  <si>
    <t>0SZN910ZAS</t>
  </si>
  <si>
    <t>0SZN910ZCS</t>
  </si>
  <si>
    <t>0SZN910ZES</t>
  </si>
  <si>
    <t>0SZN910ZFS</t>
  </si>
  <si>
    <t>100198730S</t>
  </si>
  <si>
    <t>0AACH40ZAS</t>
  </si>
  <si>
    <t>0SCC830ZGS</t>
  </si>
  <si>
    <t>0SCC940ZBS</t>
  </si>
  <si>
    <t>0SCC940ZSS</t>
  </si>
  <si>
    <t>0SCC940ZVS</t>
  </si>
  <si>
    <t>0SCC940ZWS</t>
  </si>
  <si>
    <t>0SCC940ZXS</t>
  </si>
  <si>
    <t>0SCC940ZZS</t>
  </si>
  <si>
    <t>0SFN770ZES</t>
  </si>
  <si>
    <t>0SFN770ZFS</t>
  </si>
  <si>
    <t>0SRC760ZDS</t>
  </si>
  <si>
    <t>0SRC760ZGS</t>
  </si>
  <si>
    <t>0SRC760ZHS</t>
  </si>
  <si>
    <t>0SRY900ZAS</t>
  </si>
  <si>
    <t>0SRY900ZBS</t>
  </si>
  <si>
    <t>0SRY900ZES</t>
  </si>
  <si>
    <t>0SRY900ZGS</t>
  </si>
  <si>
    <t>0SRY960ZES</t>
  </si>
  <si>
    <t>0SST930ZCS</t>
  </si>
  <si>
    <t>0SST940ZAS</t>
  </si>
  <si>
    <t>0SST940ZCS</t>
  </si>
  <si>
    <t>0SST940ZDS</t>
  </si>
  <si>
    <t>0SST940ZES</t>
  </si>
  <si>
    <t>0STC900ZCS</t>
  </si>
  <si>
    <t>0STC940ZES</t>
  </si>
  <si>
    <t>0STCA20ZDS</t>
  </si>
  <si>
    <t>0STCA20ZFS</t>
  </si>
  <si>
    <t>0STN700ZAS</t>
  </si>
  <si>
    <t>0STN700ZBS</t>
  </si>
  <si>
    <t>0STN700ZCS</t>
  </si>
  <si>
    <t>0STN700ZDS</t>
  </si>
  <si>
    <t>0STN700ZES</t>
  </si>
  <si>
    <t>0STN700ZFS</t>
  </si>
  <si>
    <t>0STN700ZGS</t>
  </si>
  <si>
    <t>0STN700ZHS</t>
  </si>
  <si>
    <t>0STN760ZFS</t>
  </si>
  <si>
    <t>0STP900ZAS</t>
  </si>
  <si>
    <t>0STP900ZBS</t>
  </si>
  <si>
    <t>0STP900ZCS</t>
  </si>
  <si>
    <t>0STP900ZDS</t>
  </si>
  <si>
    <t>0STP900ZES</t>
  </si>
  <si>
    <t>0STP900ZFS</t>
  </si>
  <si>
    <t>0STP900ZGS</t>
  </si>
  <si>
    <t>0STP900ZHS</t>
  </si>
  <si>
    <t>0STP900ZJS</t>
  </si>
  <si>
    <t>0STP940ZBS</t>
  </si>
  <si>
    <t>0STP950ZES</t>
  </si>
  <si>
    <t>0STR900ZAS</t>
  </si>
  <si>
    <t>0STR900ZCS</t>
  </si>
  <si>
    <t>0STR900ZDS</t>
  </si>
  <si>
    <t>0STR900ZES</t>
  </si>
  <si>
    <t>0STR900ZGS</t>
  </si>
  <si>
    <t>0STR900ZHS</t>
  </si>
  <si>
    <t>0STR900ZSS</t>
  </si>
  <si>
    <t>0STRA20ZGS</t>
  </si>
  <si>
    <t>0SVE900ZAS</t>
  </si>
  <si>
    <t>0SVE900ZBS</t>
  </si>
  <si>
    <t>0SVE900ZCS</t>
  </si>
  <si>
    <t>0SVH900ZES</t>
  </si>
  <si>
    <t>0SVH900ZFS</t>
  </si>
  <si>
    <t>0SVN900ZFS</t>
  </si>
  <si>
    <t>0SVN900ZGS</t>
  </si>
  <si>
    <t>100SWA700S</t>
  </si>
  <si>
    <t>0SWA940ZES</t>
  </si>
  <si>
    <t>0SWA940ZFS</t>
  </si>
  <si>
    <t>0SWH970ZES</t>
  </si>
  <si>
    <t>100P11730S</t>
  </si>
  <si>
    <t>100P26900S</t>
  </si>
  <si>
    <t>1GBG850ZAS</t>
  </si>
  <si>
    <t>1GBG850ZBS</t>
  </si>
  <si>
    <t>1GBG850ZJS</t>
  </si>
  <si>
    <t>1SCC730ZAS</t>
  </si>
  <si>
    <t>1SCC730ZBS</t>
  </si>
  <si>
    <t>1SCC730ZCS</t>
  </si>
  <si>
    <t>1SCC730ZDS</t>
  </si>
  <si>
    <t>1SCC730ZES</t>
  </si>
  <si>
    <t>1SCC730ZFS</t>
  </si>
  <si>
    <t>1SCC730ZGS</t>
  </si>
  <si>
    <t>1SCC730ZHS</t>
  </si>
  <si>
    <t>1SCC730ZJS</t>
  </si>
  <si>
    <t>1SCC730ZSS</t>
  </si>
  <si>
    <t>1SCC730ZMS</t>
  </si>
  <si>
    <t>01SCC870ZS</t>
  </si>
  <si>
    <t>1SWA910ZDS</t>
  </si>
  <si>
    <t>1SWA910ZES</t>
  </si>
  <si>
    <t>2GBG850ZAS</t>
  </si>
  <si>
    <t>2GBG850ZBS</t>
  </si>
  <si>
    <t>2GBG850ZJS</t>
  </si>
  <si>
    <t>2GBG850ZSS</t>
  </si>
  <si>
    <t>102SCC870S</t>
  </si>
  <si>
    <t>102SFN850S</t>
  </si>
  <si>
    <t>102SRC900S</t>
  </si>
  <si>
    <t>102SRY900S</t>
  </si>
  <si>
    <t>102STC900S</t>
  </si>
  <si>
    <t>102STN700S</t>
  </si>
  <si>
    <t>102SVN900S</t>
  </si>
  <si>
    <t>102SWA910S</t>
  </si>
  <si>
    <t>103SST940S</t>
  </si>
  <si>
    <t>104428000S</t>
  </si>
  <si>
    <t>104SCC940S</t>
  </si>
  <si>
    <t>104STR940S</t>
  </si>
  <si>
    <t>105STC900S</t>
  </si>
  <si>
    <t>110STP900S</t>
  </si>
  <si>
    <t>110SZN900S</t>
  </si>
  <si>
    <t>150198D00S</t>
  </si>
  <si>
    <t>150P11900S</t>
  </si>
  <si>
    <t>0AAFH60ZAS</t>
  </si>
  <si>
    <t>0AAFH60ZBS</t>
  </si>
  <si>
    <t>0AAFH60ZCS</t>
  </si>
  <si>
    <t>0AAFH60ZES</t>
  </si>
  <si>
    <t>0AAFH60ZFS</t>
  </si>
  <si>
    <t>0AAFH60ZGS</t>
  </si>
  <si>
    <t>0SCC830ZDS</t>
  </si>
  <si>
    <t>0SCC830ZFS</t>
  </si>
  <si>
    <t>0SFN770ZBS</t>
  </si>
  <si>
    <t>0SFN850ZBS</t>
  </si>
  <si>
    <t>0SFN850ZCS</t>
  </si>
  <si>
    <t>0SFN850ZES</t>
  </si>
  <si>
    <t>0SFN850ZFS</t>
  </si>
  <si>
    <t>0STCA20ZBS</t>
  </si>
  <si>
    <t>0STCA20ZCS</t>
  </si>
  <si>
    <t>0STR780ZDS</t>
  </si>
  <si>
    <t>0STR780ZES</t>
  </si>
  <si>
    <t>0STR840ZAS</t>
  </si>
  <si>
    <t>0STR840ZBS</t>
  </si>
  <si>
    <t>0STR840ZCS</t>
  </si>
  <si>
    <t>0STR840ZES</t>
  </si>
  <si>
    <t>0STR840ZFS</t>
  </si>
  <si>
    <t>0STR900ZBS</t>
  </si>
  <si>
    <t>0STR900ZFS</t>
  </si>
  <si>
    <t>0STR900ZJS</t>
  </si>
  <si>
    <t>0STRA20ZBS</t>
  </si>
  <si>
    <t>0STRA20ZCS</t>
  </si>
  <si>
    <t>0STRA20ZES</t>
  </si>
  <si>
    <t>0SVE930ZES</t>
  </si>
  <si>
    <t>0SVH760ZAS</t>
  </si>
  <si>
    <t>0SVH760ZBS</t>
  </si>
  <si>
    <t>0SVH760ZCS</t>
  </si>
  <si>
    <t>0SVH760ZES</t>
  </si>
  <si>
    <t>0SVH760ZFS</t>
  </si>
  <si>
    <t>0SVH760ZGS</t>
  </si>
  <si>
    <t>0SVH900ZAS</t>
  </si>
  <si>
    <t>0SVH900ZBS</t>
  </si>
  <si>
    <t>0SVH900ZCS</t>
  </si>
  <si>
    <t>0SVH900ZGS</t>
  </si>
  <si>
    <t>0SVH950ZAS</t>
  </si>
  <si>
    <t>0SVH950ZBS</t>
  </si>
  <si>
    <t>0SVH950ZCS</t>
  </si>
  <si>
    <t>0SVH950ZGS</t>
  </si>
  <si>
    <t>301198770S</t>
  </si>
  <si>
    <t>301198910S</t>
  </si>
  <si>
    <t>1SRY860ZCS</t>
  </si>
  <si>
    <t>1SRY900ZAS</t>
  </si>
  <si>
    <t>1SRY900ZBS</t>
  </si>
  <si>
    <t>1SRY900ZDS</t>
  </si>
  <si>
    <t>1SRY900ZES</t>
  </si>
  <si>
    <t>1SRY900ZGS</t>
  </si>
  <si>
    <t>1SRY960ZBS</t>
  </si>
  <si>
    <t>1SRY960ZCS</t>
  </si>
  <si>
    <t>1SRY960ZES</t>
  </si>
  <si>
    <t>1STC900ZCS</t>
  </si>
  <si>
    <t>1STC900ZES</t>
  </si>
  <si>
    <t>1STC900ZFS</t>
  </si>
  <si>
    <t>1STN700ZAS</t>
  </si>
  <si>
    <t>1STN700ZCS</t>
  </si>
  <si>
    <t>1STN700ZDS</t>
  </si>
  <si>
    <t>1STN700ZES</t>
  </si>
  <si>
    <t>1STN700ZFS</t>
  </si>
  <si>
    <t>1STN700ZGS</t>
  </si>
  <si>
    <t>1SVE860ZAS</t>
  </si>
  <si>
    <t>1SVE860ZBS</t>
  </si>
  <si>
    <t>1SVE860ZCS</t>
  </si>
  <si>
    <t>1SVE860ZDS</t>
  </si>
  <si>
    <t>1SVE860ZES</t>
  </si>
  <si>
    <t>1SVE900ZAS</t>
  </si>
  <si>
    <t>1SVE900ZBS</t>
  </si>
  <si>
    <t>1SVE900ZCS</t>
  </si>
  <si>
    <t>1SVE900ZDS</t>
  </si>
  <si>
    <t>1SVE900ZES</t>
  </si>
  <si>
    <t>302STN700S</t>
  </si>
  <si>
    <t>302SWA830S</t>
  </si>
  <si>
    <t>302SWA940S</t>
  </si>
  <si>
    <t>303SWA830S</t>
  </si>
  <si>
    <t>303SWA940S</t>
  </si>
  <si>
    <t>304SRY900S</t>
  </si>
  <si>
    <t>304SWA940S</t>
  </si>
  <si>
    <t>305STN700S</t>
  </si>
  <si>
    <t>305SWA940S</t>
  </si>
  <si>
    <t>305SZJ900S</t>
  </si>
  <si>
    <t>309SVE860S</t>
  </si>
  <si>
    <t>30A198D00S</t>
  </si>
  <si>
    <t>30ASRC900S</t>
  </si>
  <si>
    <t>30ASST940S</t>
  </si>
  <si>
    <t>30ASTN700S</t>
  </si>
  <si>
    <t>0STN950ZCS</t>
  </si>
  <si>
    <t>0STN950ZDS</t>
  </si>
  <si>
    <t>311SCC740S</t>
  </si>
  <si>
    <t>311SCC840S</t>
  </si>
  <si>
    <t>311SCC870S</t>
  </si>
  <si>
    <t>311SCC900S</t>
  </si>
  <si>
    <t>311SST930S</t>
  </si>
  <si>
    <t>311SST950S</t>
  </si>
  <si>
    <t>311STC900S</t>
  </si>
  <si>
    <t>311STCA20S</t>
  </si>
  <si>
    <t>311STN720S</t>
  </si>
  <si>
    <t>311STR900S</t>
  </si>
  <si>
    <t>311STR940S</t>
  </si>
  <si>
    <t>311STRA00S</t>
  </si>
  <si>
    <t>311STRA20S</t>
  </si>
  <si>
    <t>311SVH900S</t>
  </si>
  <si>
    <t>311SWA830S</t>
  </si>
  <si>
    <t>311SWA940S</t>
  </si>
  <si>
    <t>311SWH970S</t>
  </si>
  <si>
    <t>311SZJ900S</t>
  </si>
  <si>
    <t>312149300S</t>
  </si>
  <si>
    <t>312SCC900S</t>
  </si>
  <si>
    <t>312SCT690S</t>
  </si>
  <si>
    <t>312SFN950S</t>
  </si>
  <si>
    <t>312SRC760S</t>
  </si>
  <si>
    <t>312SST950S</t>
  </si>
  <si>
    <t>312STC900S</t>
  </si>
  <si>
    <t>312STR900S</t>
  </si>
  <si>
    <t>313SCC900S</t>
  </si>
  <si>
    <t>314SCC900S</t>
  </si>
  <si>
    <t>314SRC900S</t>
  </si>
  <si>
    <t>314STC900S</t>
  </si>
  <si>
    <t>315STN700S</t>
  </si>
  <si>
    <t>315SVH900S</t>
  </si>
  <si>
    <t>320SFN850S</t>
  </si>
  <si>
    <t>330SFN850S</t>
  </si>
  <si>
    <t>330STN700S</t>
  </si>
  <si>
    <t>330SVE930S</t>
  </si>
  <si>
    <t>335SVE930S</t>
  </si>
  <si>
    <t>340STN700S</t>
  </si>
  <si>
    <t>340SVN900S</t>
  </si>
  <si>
    <t>5STR780ZAS</t>
  </si>
  <si>
    <t>5STR780ZBS</t>
  </si>
  <si>
    <t>5STR780ZCS</t>
  </si>
  <si>
    <t>345STR840S</t>
  </si>
  <si>
    <t>345STR900S</t>
  </si>
  <si>
    <t>345SVE930S</t>
  </si>
  <si>
    <t>346STR840S</t>
  </si>
  <si>
    <t>356STR840S</t>
  </si>
  <si>
    <t>403SVH900S</t>
  </si>
  <si>
    <t>404SVH900S</t>
  </si>
  <si>
    <t>414SVH900S</t>
  </si>
  <si>
    <t>421SVH900S</t>
  </si>
  <si>
    <t>1SVH950ZAS</t>
  </si>
  <si>
    <t>1SVH950ZES</t>
  </si>
  <si>
    <t>1SVH950ZFS</t>
  </si>
  <si>
    <t>1SVH950ZGS</t>
  </si>
  <si>
    <t>63AACAE1HH</t>
  </si>
  <si>
    <t>63AADAE1HH</t>
  </si>
  <si>
    <t>63AAEAE1HH</t>
  </si>
  <si>
    <t>63AAFAE1HH</t>
  </si>
  <si>
    <t>63AAGAE1HH</t>
  </si>
  <si>
    <t>63AANAE1HH</t>
  </si>
  <si>
    <t>63S06AE1HH</t>
  </si>
  <si>
    <t>100STC940S</t>
  </si>
  <si>
    <t>100STR740S</t>
  </si>
  <si>
    <t>100SVN950S</t>
  </si>
  <si>
    <t>108SRC760S</t>
  </si>
  <si>
    <t>108STC940S</t>
  </si>
  <si>
    <t>108STN700S</t>
  </si>
  <si>
    <t>10AAAGH20S</t>
  </si>
  <si>
    <t>10ASTR840S</t>
  </si>
  <si>
    <t>10ASTR860S</t>
  </si>
  <si>
    <t>10ASTRA20S</t>
  </si>
  <si>
    <t>10ASVE930S</t>
  </si>
  <si>
    <t>10ASWA940S</t>
  </si>
  <si>
    <t>0STP930ZAS</t>
  </si>
  <si>
    <t>0STP930ZBS</t>
  </si>
  <si>
    <t>0STP930ZCS</t>
  </si>
  <si>
    <t>0STP930ZES</t>
  </si>
  <si>
    <t>0STP930ZFS</t>
  </si>
  <si>
    <t>0STP930ZGS</t>
  </si>
  <si>
    <t>0STP930ZHS</t>
  </si>
  <si>
    <t>0STP930ZJS</t>
  </si>
  <si>
    <t>0STP930ZSS</t>
  </si>
  <si>
    <t>0STP940ZAS</t>
  </si>
  <si>
    <t>0STP940ZCS</t>
  </si>
  <si>
    <t>0STP940ZES</t>
  </si>
  <si>
    <t>0STP940ZFS</t>
  </si>
  <si>
    <t>0STP940ZGS</t>
  </si>
  <si>
    <t>0STP940ZHS</t>
  </si>
  <si>
    <t>0STP940ZJS</t>
  </si>
  <si>
    <t>0STP950ZAS</t>
  </si>
  <si>
    <t>0STP950ZBS</t>
  </si>
  <si>
    <t>0STP950ZCS</t>
  </si>
  <si>
    <t>0STP950ZDS</t>
  </si>
  <si>
    <t>0STP950ZFS</t>
  </si>
  <si>
    <t>0STP950ZGS</t>
  </si>
  <si>
    <t>0STP950ZHS</t>
  </si>
  <si>
    <t>0STP950ZJS</t>
  </si>
  <si>
    <t>200STP960S</t>
  </si>
  <si>
    <t>0STR740ZAS</t>
  </si>
  <si>
    <t>0STRA40ZBS</t>
  </si>
  <si>
    <t>0STRA40ZGS</t>
  </si>
  <si>
    <t>1SRY860ZAS</t>
  </si>
  <si>
    <t>1SRY860ZBS</t>
  </si>
  <si>
    <t>1SRY860ZDS</t>
  </si>
  <si>
    <t>1SRY860ZES</t>
  </si>
  <si>
    <t>1SRY930ZBS</t>
  </si>
  <si>
    <t>1SRY930ZES</t>
  </si>
  <si>
    <t>1SRY930ZGS</t>
  </si>
  <si>
    <t>1SRY960ZAS</t>
  </si>
  <si>
    <t>1SRY960ZDS</t>
  </si>
  <si>
    <t>1SRY960ZFS</t>
  </si>
  <si>
    <t>2SRY860ZAS</t>
  </si>
  <si>
    <t>2SRY860ZBS</t>
  </si>
  <si>
    <t>2SRY860ZCS</t>
  </si>
  <si>
    <t>2SRY860ZDS</t>
  </si>
  <si>
    <t>2SRY860ZES</t>
  </si>
  <si>
    <t>2SRY900ZGS</t>
  </si>
  <si>
    <t>2SRY930ZAS</t>
  </si>
  <si>
    <t>2SRY930ZBS</t>
  </si>
  <si>
    <t>2SRY930ZGS</t>
  </si>
  <si>
    <t>2SRY960ZAS</t>
  </si>
  <si>
    <t>2SRY960ZBS</t>
  </si>
  <si>
    <t>2SRY960ZCS</t>
  </si>
  <si>
    <t>2SRY960ZDS</t>
  </si>
  <si>
    <t>2SRY960ZES</t>
  </si>
  <si>
    <t>2SRY960ZFS</t>
  </si>
  <si>
    <t>3SRY970ZAS</t>
  </si>
  <si>
    <t>3SRY970ZBS</t>
  </si>
  <si>
    <t>3SRY970ZCS</t>
  </si>
  <si>
    <t>3SRY970ZES</t>
  </si>
  <si>
    <t>4SVN900ZAS</t>
  </si>
  <si>
    <t>4SVN900ZBS</t>
  </si>
  <si>
    <t>4SVN900ZDS</t>
  </si>
  <si>
    <t>4SVN900ZES</t>
  </si>
  <si>
    <t>4SVN900ZFS</t>
  </si>
  <si>
    <t>4SVN900ZGS</t>
  </si>
  <si>
    <t>4SVN970ZDS</t>
  </si>
  <si>
    <t>5SVN900ZAS</t>
  </si>
  <si>
    <t>5SVN900ZBS</t>
  </si>
  <si>
    <t>5SVN900ZCS</t>
  </si>
  <si>
    <t>5SVN900ZDS</t>
  </si>
  <si>
    <t>5SVN900ZES</t>
  </si>
  <si>
    <t>5SVN900ZFS</t>
  </si>
  <si>
    <t>5SVN900ZGS</t>
  </si>
  <si>
    <t>5SVN970ZDS</t>
  </si>
  <si>
    <t>5SVN970ZFS</t>
  </si>
  <si>
    <t>6SRY970ZAS</t>
  </si>
  <si>
    <t>6SRY970ZBS</t>
  </si>
  <si>
    <t>6SRY970ZCS</t>
  </si>
  <si>
    <t>6SRY970ZES</t>
  </si>
  <si>
    <t>06SVN900RS</t>
  </si>
  <si>
    <t>206SVN970S</t>
  </si>
  <si>
    <t>7SRY970ZAS</t>
  </si>
  <si>
    <t>7SRY970ZBS</t>
  </si>
  <si>
    <t>7SRY970ZCS</t>
  </si>
  <si>
    <t>1STP930ZAS</t>
  </si>
  <si>
    <t>212SRY900S</t>
  </si>
  <si>
    <t>212SRY970S</t>
  </si>
  <si>
    <t>213SRY970S</t>
  </si>
  <si>
    <t>214SRY970S</t>
  </si>
  <si>
    <t>215SRY970S</t>
  </si>
  <si>
    <t>220STR900S</t>
  </si>
  <si>
    <t>0SFV760ZJS</t>
  </si>
  <si>
    <t>0SFV760ZSS</t>
  </si>
  <si>
    <t>301SRY860S</t>
  </si>
  <si>
    <t>301SRY970S</t>
  </si>
  <si>
    <t>1SZN900ZAS</t>
  </si>
  <si>
    <t>1SZN900ZBS</t>
  </si>
  <si>
    <t>1SZN900ZCS</t>
  </si>
  <si>
    <t>1SZN900ZDS</t>
  </si>
  <si>
    <t>1SZN900ZES</t>
  </si>
  <si>
    <t>1SZN900ZFS</t>
  </si>
  <si>
    <t>302SRY900S</t>
  </si>
  <si>
    <t>302SRY970S</t>
  </si>
  <si>
    <t>303SRY970S</t>
  </si>
  <si>
    <t>303STP900S</t>
  </si>
  <si>
    <t>303SZN900S</t>
  </si>
  <si>
    <t>304SRY970S</t>
  </si>
  <si>
    <t>4SZN900ZAS</t>
  </si>
  <si>
    <t>4SZN900ZBS</t>
  </si>
  <si>
    <t>4SZN900ZCS</t>
  </si>
  <si>
    <t>4SZN900ZDS</t>
  </si>
  <si>
    <t>4SZN900ZES</t>
  </si>
  <si>
    <t>4SZN900ZFS</t>
  </si>
  <si>
    <t>305SRY970S</t>
  </si>
  <si>
    <t>5STP900ZAS</t>
  </si>
  <si>
    <t>5STP900ZCS</t>
  </si>
  <si>
    <t>5STP900ZDS</t>
  </si>
  <si>
    <t>5STP900ZES</t>
  </si>
  <si>
    <t>5STP900ZGS</t>
  </si>
  <si>
    <t>5STP900ZHS</t>
  </si>
  <si>
    <t>5STP900ZJS</t>
  </si>
  <si>
    <t>5STP950ZES</t>
  </si>
  <si>
    <t>306SRY970S</t>
  </si>
  <si>
    <t>307SRY970S</t>
  </si>
  <si>
    <t>10198D20AS</t>
  </si>
  <si>
    <t>310STP900S</t>
  </si>
  <si>
    <t>310SZN900S</t>
  </si>
  <si>
    <t>311198D20S</t>
  </si>
  <si>
    <t>311SRY960S</t>
  </si>
  <si>
    <t>311SVE861S</t>
  </si>
  <si>
    <t>312SVN900S</t>
  </si>
  <si>
    <t>312SVN970S</t>
  </si>
  <si>
    <t>313SRY900S</t>
  </si>
  <si>
    <t>313SVN900S</t>
  </si>
  <si>
    <t>314SRY900S</t>
  </si>
  <si>
    <t>315SRY900S</t>
  </si>
  <si>
    <t>315SRY970S</t>
  </si>
  <si>
    <t>315STCA20S</t>
  </si>
  <si>
    <t>315SVE860S</t>
  </si>
  <si>
    <t>315SVE900S</t>
  </si>
  <si>
    <t>315SVN900S</t>
  </si>
  <si>
    <t>315SWA940S</t>
  </si>
  <si>
    <t>316SWA940S</t>
  </si>
  <si>
    <t>317SRY960S</t>
  </si>
  <si>
    <t>320STR900S</t>
  </si>
  <si>
    <t>0SZN900ZAS</t>
  </si>
  <si>
    <t>0SZN900ZBS</t>
  </si>
  <si>
    <t>0SZN900ZCS</t>
  </si>
  <si>
    <t>0SZN900ZDS</t>
  </si>
  <si>
    <t>0SZN900ZES</t>
  </si>
  <si>
    <t>0SZN900ZFS</t>
  </si>
  <si>
    <t>321SFV760S</t>
  </si>
  <si>
    <t>5SRY970ZAS</t>
  </si>
  <si>
    <t>5SRY970ZBS</t>
  </si>
  <si>
    <t>5SRY970ZCS</t>
  </si>
  <si>
    <t>331SVE900S</t>
  </si>
  <si>
    <t>332SFV760S</t>
  </si>
  <si>
    <t>332SVE860S</t>
  </si>
  <si>
    <t>333SVE860S</t>
  </si>
  <si>
    <t>340SRY970S</t>
  </si>
  <si>
    <t>341SFV760S</t>
  </si>
  <si>
    <t>341SRY970S</t>
  </si>
  <si>
    <t>343SVE860S</t>
  </si>
  <si>
    <t>0STP940ZSS</t>
  </si>
  <si>
    <t>350STP950S</t>
  </si>
  <si>
    <t>360STP950S</t>
  </si>
  <si>
    <t>370STP950S</t>
  </si>
  <si>
    <t>411SRY960S</t>
  </si>
  <si>
    <t>581673000S</t>
  </si>
  <si>
    <t>582SCW870S</t>
  </si>
  <si>
    <t>10BSVE860S</t>
  </si>
  <si>
    <t>110SWA930S</t>
  </si>
  <si>
    <t>110MH7960S</t>
  </si>
  <si>
    <t>151MB1870S</t>
  </si>
  <si>
    <t>156198D00S</t>
  </si>
  <si>
    <t>156SCC870S</t>
  </si>
  <si>
    <t>156SRY900S</t>
  </si>
  <si>
    <t>156STR900S</t>
  </si>
  <si>
    <t>156SVE860S</t>
  </si>
  <si>
    <t>156SVN900S</t>
  </si>
  <si>
    <t>160SVN970S</t>
  </si>
  <si>
    <t>160MH7700S</t>
  </si>
  <si>
    <t>200SCC870S</t>
  </si>
  <si>
    <t>200SCC900S</t>
  </si>
  <si>
    <t>200SRY860S</t>
  </si>
  <si>
    <t>200SWA830S</t>
  </si>
  <si>
    <t>202SCC900S</t>
  </si>
  <si>
    <t>204SRY970S</t>
  </si>
  <si>
    <t>5SVH900ZGS</t>
  </si>
  <si>
    <t>5SVH950ZBS</t>
  </si>
  <si>
    <t>5SVH950ZCS</t>
  </si>
  <si>
    <t>5SVH950ZGS</t>
  </si>
  <si>
    <t>206SFN850S</t>
  </si>
  <si>
    <t>206SG8900S</t>
  </si>
  <si>
    <t>206STR900S</t>
  </si>
  <si>
    <t>209SAG900S</t>
  </si>
  <si>
    <t>20A198740S</t>
  </si>
  <si>
    <t>20ASTCA20S</t>
  </si>
  <si>
    <t>20ASTR900S</t>
  </si>
  <si>
    <t>20ASTRA20S</t>
  </si>
  <si>
    <t>20ASZN900S</t>
  </si>
  <si>
    <t>20BSZJ900S</t>
  </si>
  <si>
    <t>210GBG850S</t>
  </si>
  <si>
    <t>0SSTA20ZES</t>
  </si>
  <si>
    <t>5SFN770ZAS</t>
  </si>
  <si>
    <t>5SFN770ZBS</t>
  </si>
  <si>
    <t>5SFN770ZDS</t>
  </si>
  <si>
    <t>5SFN770ZFS</t>
  </si>
  <si>
    <t>5SFN770ZGS</t>
  </si>
  <si>
    <t>5SFN850ZBS</t>
  </si>
  <si>
    <t>5SFN850ZCS</t>
  </si>
  <si>
    <t>5SFN850ZFS</t>
  </si>
  <si>
    <t>215SRC900S</t>
  </si>
  <si>
    <t>5SRY860ZAS</t>
  </si>
  <si>
    <t>5SRY860ZBS</t>
  </si>
  <si>
    <t>5SRY860ZCS</t>
  </si>
  <si>
    <t>5SRY860ZDS</t>
  </si>
  <si>
    <t>5SRY860ZES</t>
  </si>
  <si>
    <t>5SRY900ZAS</t>
  </si>
  <si>
    <t>5SRY930ZAS</t>
  </si>
  <si>
    <t>5SRY930ZBS</t>
  </si>
  <si>
    <t>5SRY930ZGS</t>
  </si>
  <si>
    <t>5SRY960ZAS</t>
  </si>
  <si>
    <t>5SRY960ZBS</t>
  </si>
  <si>
    <t>5SRY960ZDS</t>
  </si>
  <si>
    <t>5SRY960ZES</t>
  </si>
  <si>
    <t>5SRY960ZFS</t>
  </si>
  <si>
    <t>5SRY970ZDS</t>
  </si>
  <si>
    <t>5SRY970ZES</t>
  </si>
  <si>
    <t>5SVH950ZAS</t>
  </si>
  <si>
    <t>ASST930ZAS</t>
  </si>
  <si>
    <t>ASST930ZCS</t>
  </si>
  <si>
    <t>ASST930ZDS</t>
  </si>
  <si>
    <t>ASST930ZFS</t>
  </si>
  <si>
    <t>220SY6000S</t>
  </si>
  <si>
    <t>221SVE860S</t>
  </si>
  <si>
    <t>5SFN850ZES</t>
  </si>
  <si>
    <t>225SRC900S</t>
  </si>
  <si>
    <t>5SRY900ZFS</t>
  </si>
  <si>
    <t>5SRY960ZCS</t>
  </si>
  <si>
    <t>5SRY980ZDS</t>
  </si>
  <si>
    <t>ASST930ZES</t>
  </si>
  <si>
    <t>0AAFH00ZAS</t>
  </si>
  <si>
    <t>0AAFH00ZBS</t>
  </si>
  <si>
    <t>0AAFH00ZCS</t>
  </si>
  <si>
    <t>0AAFH00ZES</t>
  </si>
  <si>
    <t>0AAFH00ZFS</t>
  </si>
  <si>
    <t>0AAFH00ZGS</t>
  </si>
  <si>
    <t>230GBG900S</t>
  </si>
  <si>
    <t>0SVE930ZGS</t>
  </si>
  <si>
    <t>5AADH70ZAS</t>
  </si>
  <si>
    <t>5AADH70ZCS</t>
  </si>
  <si>
    <t>5AADH70ZDS</t>
  </si>
  <si>
    <t>5AADH70ZES</t>
  </si>
  <si>
    <t>5AADH70ZFS</t>
  </si>
  <si>
    <t>5AADH70ZGS</t>
  </si>
  <si>
    <t>5AADH70ZHS</t>
  </si>
  <si>
    <t>5SCC730ZCS</t>
  </si>
  <si>
    <t>5SCC730ZGS</t>
  </si>
  <si>
    <t>5SCC730ZJS</t>
  </si>
  <si>
    <t>5SCC830ZAS</t>
  </si>
  <si>
    <t>5SCC830ZBS</t>
  </si>
  <si>
    <t>5SCC830ZCS</t>
  </si>
  <si>
    <t>5SCC830ZHS</t>
  </si>
  <si>
    <t>5SCC870ZAS</t>
  </si>
  <si>
    <t>5SCC870ZBS</t>
  </si>
  <si>
    <t>5SCC870ZDS</t>
  </si>
  <si>
    <t>5SCC870ZES</t>
  </si>
  <si>
    <t>5SCC870ZFS</t>
  </si>
  <si>
    <t>5SCC870ZHS</t>
  </si>
  <si>
    <t>235SPH900S</t>
  </si>
  <si>
    <t>235SRC900S</t>
  </si>
  <si>
    <t>235SRY970S</t>
  </si>
  <si>
    <t>5STC900ZAS</t>
  </si>
  <si>
    <t>5STC900ZCS</t>
  </si>
  <si>
    <t>5STC900ZFS</t>
  </si>
  <si>
    <t>5STC900ZGS</t>
  </si>
  <si>
    <t>5STC900ZHS</t>
  </si>
  <si>
    <t>5STCA00ZAS</t>
  </si>
  <si>
    <t>235STR900S</t>
  </si>
  <si>
    <t>235SVE860S</t>
  </si>
  <si>
    <t>235SVE900S</t>
  </si>
  <si>
    <t>235SVN900S</t>
  </si>
  <si>
    <t>5SWA910ZAS</t>
  </si>
  <si>
    <t>5SWA910ZBS</t>
  </si>
  <si>
    <t>5SWA910ZCS</t>
  </si>
  <si>
    <t>5SWH970ZDS</t>
  </si>
  <si>
    <t>5SWH970ZGS</t>
  </si>
  <si>
    <t>235SWHY00S</t>
  </si>
  <si>
    <t>6SCC905ZAS</t>
  </si>
  <si>
    <t>6SCC905ZBS</t>
  </si>
  <si>
    <t>6SCC905ZSS</t>
  </si>
  <si>
    <t>236SWA830S</t>
  </si>
  <si>
    <t>239GN2000S</t>
  </si>
  <si>
    <t>239STP900S</t>
  </si>
  <si>
    <t>0SCC730ZCS</t>
  </si>
  <si>
    <t>0SCC870ZBS</t>
  </si>
  <si>
    <t>0SCC870ZGS</t>
  </si>
  <si>
    <t>0STC900ZAS</t>
  </si>
  <si>
    <t>0STC900ZBS</t>
  </si>
  <si>
    <t>240STP900S</t>
  </si>
  <si>
    <t>0STR740ZES</t>
  </si>
  <si>
    <t>240SVE860S</t>
  </si>
  <si>
    <t>0SWA930ZAS</t>
  </si>
  <si>
    <t>0SWA930ZCS</t>
  </si>
  <si>
    <t>6SCC900ZZS</t>
  </si>
  <si>
    <t>247SCC770S</t>
  </si>
  <si>
    <t>248STR900S</t>
  </si>
  <si>
    <t>250SVN900S</t>
  </si>
  <si>
    <t>0SWA910ZFS</t>
  </si>
  <si>
    <t>6SCC900ZWS</t>
  </si>
  <si>
    <t>258STR900S</t>
  </si>
  <si>
    <t>0SRC780ZAS</t>
  </si>
  <si>
    <t>0SRC900ZBS</t>
  </si>
  <si>
    <t>0SRC900ZES</t>
  </si>
  <si>
    <t>260SVE900S</t>
  </si>
  <si>
    <t>260SVN900S</t>
  </si>
  <si>
    <t>6STR780ZAS</t>
  </si>
  <si>
    <t>6STR780ZBS</t>
  </si>
  <si>
    <t>6STR780ZCS</t>
  </si>
  <si>
    <t>6STR840ZJS</t>
  </si>
  <si>
    <t>6STR900ZAS</t>
  </si>
  <si>
    <t>6STR900ZCS</t>
  </si>
  <si>
    <t>266STRA00S</t>
  </si>
  <si>
    <t>267STR900S</t>
  </si>
  <si>
    <t>0STN700ZJS</t>
  </si>
  <si>
    <t>0STN720ZES</t>
  </si>
  <si>
    <t>0SRY860ZDS</t>
  </si>
  <si>
    <t>0SRY900ZFS</t>
  </si>
  <si>
    <t>0SRY930ZAS</t>
  </si>
  <si>
    <t>280SVN900S</t>
  </si>
  <si>
    <t>280SVN950S</t>
  </si>
  <si>
    <t>300STP900S</t>
  </si>
  <si>
    <t>0SWH900ZAS</t>
  </si>
  <si>
    <t>5SVN870ZFS</t>
  </si>
  <si>
    <t>5SVN870ZGS</t>
  </si>
  <si>
    <t>5SVN970ZAS</t>
  </si>
  <si>
    <t>5SVN970ZBS</t>
  </si>
  <si>
    <t>5SVN970ZGS</t>
  </si>
  <si>
    <t>5SVN970ZES</t>
  </si>
  <si>
    <t>100198750S</t>
  </si>
  <si>
    <t>100198770S</t>
  </si>
  <si>
    <t>100SCC790S</t>
  </si>
  <si>
    <t>100SCC860S</t>
  </si>
  <si>
    <t>100P11660S</t>
  </si>
  <si>
    <t>101443000S</t>
  </si>
  <si>
    <t>101SFN850S</t>
  </si>
  <si>
    <t>101SZJ900S</t>
  </si>
  <si>
    <t>102SCC900S</t>
  </si>
  <si>
    <t>102SST920S</t>
  </si>
  <si>
    <t>102SST930S</t>
  </si>
  <si>
    <t>103SCC860S</t>
  </si>
  <si>
    <t>105STP900S</t>
  </si>
  <si>
    <t>106198D00S</t>
  </si>
  <si>
    <t>106STP900S</t>
  </si>
  <si>
    <t>10ASFN850S</t>
  </si>
  <si>
    <t>110P26900S</t>
  </si>
  <si>
    <t>111SRY970S</t>
  </si>
  <si>
    <t>114SG7000S</t>
  </si>
  <si>
    <t>120SWA830S</t>
  </si>
  <si>
    <t>150SCC900S</t>
  </si>
  <si>
    <t>151SCC900S</t>
  </si>
  <si>
    <t>151SST920S</t>
  </si>
  <si>
    <t>151SST940S</t>
  </si>
  <si>
    <t>151STC900S</t>
  </si>
  <si>
    <t>151STCA20S</t>
  </si>
  <si>
    <t>151STP900S</t>
  </si>
  <si>
    <t>151STR900S</t>
  </si>
  <si>
    <t>151STRA20S</t>
  </si>
  <si>
    <t>151SVH900S</t>
  </si>
  <si>
    <t>151SZN900S</t>
  </si>
  <si>
    <t>201SVE900S</t>
  </si>
  <si>
    <t>201SVN900S</t>
  </si>
  <si>
    <t>131STP900S</t>
  </si>
  <si>
    <t>131SZN900S</t>
  </si>
  <si>
    <t>132STP900S</t>
  </si>
  <si>
    <t>132SZN900S</t>
  </si>
  <si>
    <t>134SZN900S</t>
  </si>
  <si>
    <t>141SFV760S</t>
  </si>
  <si>
    <t>141SZN900S</t>
  </si>
  <si>
    <t>145SZN900S</t>
  </si>
  <si>
    <t>146SFV760S</t>
  </si>
  <si>
    <t>200SCC860S</t>
  </si>
  <si>
    <t>1SWA940ZAS</t>
  </si>
  <si>
    <t>1SWA940ZCS</t>
  </si>
  <si>
    <t>02SCC730ZS</t>
  </si>
  <si>
    <t>03SCC730ZS</t>
  </si>
  <si>
    <t>255STP900S</t>
  </si>
  <si>
    <t>256SWP900S</t>
  </si>
  <si>
    <t>302SZJ900S</t>
  </si>
  <si>
    <t>871STP900S</t>
  </si>
  <si>
    <t>0STN720ZAS</t>
  </si>
  <si>
    <t>0STN720ZCS</t>
  </si>
  <si>
    <t>0SVH950ZFS</t>
  </si>
  <si>
    <t>009A730ZWS</t>
  </si>
  <si>
    <t>0SCC730ZDS</t>
  </si>
  <si>
    <t>0SCC730ZES</t>
  </si>
  <si>
    <t>0SCC870ZCS</t>
  </si>
  <si>
    <t>0SCC870ZDS</t>
  </si>
  <si>
    <t>0SCC870ZES</t>
  </si>
  <si>
    <t>0SCC870ZFS</t>
  </si>
  <si>
    <t>0SST860ZCS</t>
  </si>
  <si>
    <t>0SST860ZES</t>
  </si>
  <si>
    <t>0SST930ZDS</t>
  </si>
  <si>
    <t>0SST930ZES</t>
  </si>
  <si>
    <t>400SWA700S</t>
  </si>
  <si>
    <t>400SWA900S</t>
  </si>
  <si>
    <t>0SWA910ZDS</t>
  </si>
  <si>
    <t>0SWA940ZDS</t>
  </si>
  <si>
    <t>1SCC905ZMS</t>
  </si>
  <si>
    <t>402SCC840S</t>
  </si>
  <si>
    <t>402SCC870S</t>
  </si>
  <si>
    <t>402SST930S</t>
  </si>
  <si>
    <t>402SST950S</t>
  </si>
  <si>
    <t>402STC900S</t>
  </si>
  <si>
    <t>402STCA20S</t>
  </si>
  <si>
    <t>402STR900S</t>
  </si>
  <si>
    <t>402STRA21S</t>
  </si>
  <si>
    <t>402SWA830S</t>
  </si>
  <si>
    <t>402SWA940S</t>
  </si>
  <si>
    <t>403SCC830S</t>
  </si>
  <si>
    <t>4SCC900ZAS</t>
  </si>
  <si>
    <t>4SCC900ZBS</t>
  </si>
  <si>
    <t>407SCC902S</t>
  </si>
  <si>
    <t>0SWH900ZCS</t>
  </si>
  <si>
    <t>0SWH900ZES</t>
  </si>
  <si>
    <t>410SWHY00S</t>
  </si>
  <si>
    <t>450STP960S</t>
  </si>
  <si>
    <t>0SFN770ZDS</t>
  </si>
  <si>
    <t>500SWA700S</t>
  </si>
  <si>
    <t>0SWA830ZAS</t>
  </si>
  <si>
    <t>0SWA830ZBS</t>
  </si>
  <si>
    <t>0SWA830ZCS</t>
  </si>
  <si>
    <t>0SWA830ZDS</t>
  </si>
  <si>
    <t>0SWA830ZFS</t>
  </si>
  <si>
    <t>0SWA830ZGS</t>
  </si>
  <si>
    <t>501SZJ900S</t>
  </si>
  <si>
    <t>502SCC900S</t>
  </si>
  <si>
    <t>5SST860ZAS</t>
  </si>
  <si>
    <t>5SST860ZBS</t>
  </si>
  <si>
    <t>5SST860ZDS</t>
  </si>
  <si>
    <t>5SST880ZDS</t>
  </si>
  <si>
    <t>5SST900ZAS</t>
  </si>
  <si>
    <t>5SST900ZCS</t>
  </si>
  <si>
    <t>5SST900ZDS</t>
  </si>
  <si>
    <t>5SST930ZCS</t>
  </si>
  <si>
    <t>5SST940ZAS</t>
  </si>
  <si>
    <t>5SST940ZBS</t>
  </si>
  <si>
    <t>5SST950ZAS</t>
  </si>
  <si>
    <t>5SST950ZBS</t>
  </si>
  <si>
    <t>5SST950ZCS</t>
  </si>
  <si>
    <t>5SSTA11ZAS</t>
  </si>
  <si>
    <t>5SSTA11ZDS</t>
  </si>
  <si>
    <t>5SSTA21ZAS</t>
  </si>
  <si>
    <t>5SSTA21ZBS</t>
  </si>
  <si>
    <t>5SSTA21ZDS</t>
  </si>
  <si>
    <t>5SSTA21ZES</t>
  </si>
  <si>
    <t>5P26900ZDS</t>
  </si>
  <si>
    <t>508SPH900S</t>
  </si>
  <si>
    <t>510SCC870S</t>
  </si>
  <si>
    <t>510SCC940S</t>
  </si>
  <si>
    <t>510SSTA10S</t>
  </si>
  <si>
    <t>510SVN950S</t>
  </si>
  <si>
    <t>510SWA830S</t>
  </si>
  <si>
    <t>511STR900S</t>
  </si>
  <si>
    <t>1SVH780ZAS</t>
  </si>
  <si>
    <t>511SZN900S</t>
  </si>
  <si>
    <t>512SCC870S</t>
  </si>
  <si>
    <t>512SCC940S</t>
  </si>
  <si>
    <t>512SST940S</t>
  </si>
  <si>
    <t>512SSTA10S</t>
  </si>
  <si>
    <t>512STCA20S</t>
  </si>
  <si>
    <t>512SWA830S</t>
  </si>
  <si>
    <t>512SWA940S</t>
  </si>
  <si>
    <t>512SWH960S</t>
  </si>
  <si>
    <t>513STCA20S</t>
  </si>
  <si>
    <t>514SWA840S</t>
  </si>
  <si>
    <t>515SCC870S</t>
  </si>
  <si>
    <t>515SCC940S</t>
  </si>
  <si>
    <t>515SST940S</t>
  </si>
  <si>
    <t>515STC900S</t>
  </si>
  <si>
    <t>515STCA20S</t>
  </si>
  <si>
    <t>515SVH760S</t>
  </si>
  <si>
    <t>515SVH900S</t>
  </si>
  <si>
    <t>515SWA940S</t>
  </si>
  <si>
    <t>516STCA20S</t>
  </si>
  <si>
    <t>517STC900S</t>
  </si>
  <si>
    <t>517STC940S</t>
  </si>
  <si>
    <t>517STCA20S</t>
  </si>
  <si>
    <t>517STR900S</t>
  </si>
  <si>
    <t>518STC900S</t>
  </si>
  <si>
    <t>518STCA20S</t>
  </si>
  <si>
    <t>518STR900S</t>
  </si>
  <si>
    <t>518STR940S</t>
  </si>
  <si>
    <t>520STP900S</t>
  </si>
  <si>
    <t>520SVN870S</t>
  </si>
  <si>
    <t>520SVN950S</t>
  </si>
  <si>
    <t>520SVN970S</t>
  </si>
  <si>
    <t>520SZN900S</t>
  </si>
  <si>
    <t>530SSTA30S</t>
  </si>
  <si>
    <t>0SCT690ZAS</t>
  </si>
  <si>
    <t>542SRY900S</t>
  </si>
  <si>
    <t>542SRY960S</t>
  </si>
  <si>
    <t>542SRY970S</t>
  </si>
  <si>
    <t>545SCJ690S</t>
  </si>
  <si>
    <t>545SVN900S</t>
  </si>
  <si>
    <t>550198900S</t>
  </si>
  <si>
    <t>550SCC900S</t>
  </si>
  <si>
    <t>550SRY970S</t>
  </si>
  <si>
    <t>550STCA01S</t>
  </si>
  <si>
    <t>550STP960S</t>
  </si>
  <si>
    <t>550SVE900S</t>
  </si>
  <si>
    <t>550SWA911S</t>
  </si>
  <si>
    <t>550SZJ900S</t>
  </si>
  <si>
    <t>551300000S</t>
  </si>
  <si>
    <t>551GE2000S</t>
  </si>
  <si>
    <t>551MA6000S</t>
  </si>
  <si>
    <t>560SVE860S</t>
  </si>
  <si>
    <t>560SVE900S</t>
  </si>
  <si>
    <t>560SVE930S</t>
  </si>
  <si>
    <t>560SZN900S</t>
  </si>
  <si>
    <t>600SWA700S</t>
  </si>
  <si>
    <t>0SWA830ZES</t>
  </si>
  <si>
    <t>601MN5000S</t>
  </si>
  <si>
    <t>5SST880ZBS</t>
  </si>
  <si>
    <t>5SST920ZAS</t>
  </si>
  <si>
    <t>5SST930ZAS</t>
  </si>
  <si>
    <t>5SST930ZBS</t>
  </si>
  <si>
    <t>5SST930ZDS</t>
  </si>
  <si>
    <t>5SST950ZDS</t>
  </si>
  <si>
    <t>610SVN950S</t>
  </si>
  <si>
    <t>611SZN900S</t>
  </si>
  <si>
    <t>620SVN870S</t>
  </si>
  <si>
    <t>620SVN900S</t>
  </si>
  <si>
    <t>620SVN970S</t>
  </si>
  <si>
    <t>620SZN900S</t>
  </si>
  <si>
    <t>621198900S</t>
  </si>
  <si>
    <t>642SRY900S</t>
  </si>
  <si>
    <t>642SRY960S</t>
  </si>
  <si>
    <t>650SRY970S</t>
  </si>
  <si>
    <t>650SVE900S</t>
  </si>
  <si>
    <t>660SVE860S</t>
  </si>
  <si>
    <t>660SVE930S</t>
  </si>
  <si>
    <t>700SVE930S</t>
  </si>
  <si>
    <t>700SWH970S</t>
  </si>
  <si>
    <t>701STP900S</t>
  </si>
  <si>
    <t>2STP900ZAS</t>
  </si>
  <si>
    <t>2STP900ZCS</t>
  </si>
  <si>
    <t>2STP900ZGS</t>
  </si>
  <si>
    <t>2STP900ZJS</t>
  </si>
  <si>
    <t>2STP940ZBS</t>
  </si>
  <si>
    <t>711SVE930S</t>
  </si>
  <si>
    <t>712SVE930S</t>
  </si>
  <si>
    <t>720SZJ900S</t>
  </si>
  <si>
    <t>760SVE860S</t>
  </si>
  <si>
    <t>800SVE860S</t>
  </si>
  <si>
    <t>800SVE930S</t>
  </si>
  <si>
    <t>860SVE860S</t>
  </si>
  <si>
    <t>700198740S</t>
  </si>
  <si>
    <t>701198900S</t>
  </si>
  <si>
    <t>701198D00S</t>
  </si>
  <si>
    <t>701SCC860S</t>
  </si>
  <si>
    <t>01P26D00AS</t>
  </si>
  <si>
    <t>702SCC900S</t>
  </si>
  <si>
    <t>703425000S</t>
  </si>
  <si>
    <t>1STCA20ZAS</t>
  </si>
  <si>
    <t>1SVN970ZES</t>
  </si>
  <si>
    <t>2STCA20ZAS</t>
  </si>
  <si>
    <t>223STRA40S</t>
  </si>
  <si>
    <t>5STN760ZES</t>
  </si>
  <si>
    <t>6STN760ZES</t>
  </si>
  <si>
    <t>7STN760ZES</t>
  </si>
  <si>
    <t>8STN760ZES</t>
  </si>
  <si>
    <t>6SSTA10ZDS</t>
  </si>
  <si>
    <t>531SVE860S</t>
  </si>
  <si>
    <t>3STCA20ZCS</t>
  </si>
  <si>
    <t>833SVE860S</t>
  </si>
  <si>
    <t>834SVE860S</t>
  </si>
  <si>
    <t>117SCC830S</t>
  </si>
  <si>
    <t>117SCC900S</t>
  </si>
  <si>
    <t>117SWH970S</t>
  </si>
  <si>
    <t>501198740S</t>
  </si>
  <si>
    <t>501SCC870S</t>
  </si>
  <si>
    <t>501SCC900S</t>
  </si>
  <si>
    <t>501SST940S</t>
  </si>
  <si>
    <t>501STC900S</t>
  </si>
  <si>
    <t>501STR900S</t>
  </si>
  <si>
    <t>501STR940S</t>
  </si>
  <si>
    <t>501SWA940S</t>
  </si>
  <si>
    <t>560SFN850S</t>
  </si>
  <si>
    <t>560SRC900S</t>
  </si>
  <si>
    <t>560STN700S</t>
  </si>
  <si>
    <t>110198770S</t>
  </si>
  <si>
    <t>110198D10S</t>
  </si>
  <si>
    <t>0AACH41ZAS</t>
  </si>
  <si>
    <t>0AACH41ZSS</t>
  </si>
  <si>
    <t>0AACH41ZHS</t>
  </si>
  <si>
    <t>0AACH41ZMS</t>
  </si>
  <si>
    <t>0AACH41ZNS</t>
  </si>
  <si>
    <t>0AACH41ZPS</t>
  </si>
  <si>
    <t>0AACH41ZQS</t>
  </si>
  <si>
    <t>110AAEH31S</t>
  </si>
  <si>
    <t>110GBG850S</t>
  </si>
  <si>
    <t>110SAG900S</t>
  </si>
  <si>
    <t>110SCC760S</t>
  </si>
  <si>
    <t>110SCC860S</t>
  </si>
  <si>
    <t>110SFN950S</t>
  </si>
  <si>
    <t>110SRY970S</t>
  </si>
  <si>
    <t>0SRY980ZFS</t>
  </si>
  <si>
    <t>0STR700ZAS</t>
  </si>
  <si>
    <t>0STR700ZDS</t>
  </si>
  <si>
    <t>0STR910ZAS</t>
  </si>
  <si>
    <t>0STR910ZGS</t>
  </si>
  <si>
    <t>10SVN900RS</t>
  </si>
  <si>
    <t>10SVN950ZS</t>
  </si>
  <si>
    <t>110SWA700S</t>
  </si>
  <si>
    <t>0SWA910ZES</t>
  </si>
  <si>
    <t>115SRY970S</t>
  </si>
  <si>
    <t>120198D10S</t>
  </si>
  <si>
    <t>120AAEH31S</t>
  </si>
  <si>
    <t>120SCC760S</t>
  </si>
  <si>
    <t>120SCC830S</t>
  </si>
  <si>
    <t>120SFN950S</t>
  </si>
  <si>
    <t>120SRY970S</t>
  </si>
  <si>
    <t>120SST940S</t>
  </si>
  <si>
    <t>20SVN900RS</t>
  </si>
  <si>
    <t>20SVN950ZS</t>
  </si>
  <si>
    <t>120SWA700S</t>
  </si>
  <si>
    <t>150SVN900S</t>
  </si>
  <si>
    <t>010SCC940S</t>
  </si>
  <si>
    <t>216STC900S</t>
  </si>
  <si>
    <t>216STN700S</t>
  </si>
  <si>
    <t>216STP900S</t>
  </si>
  <si>
    <t>217STC900S</t>
  </si>
  <si>
    <t>001SFN850S</t>
  </si>
  <si>
    <t>001SRC900S</t>
  </si>
  <si>
    <t>002SW1900S</t>
  </si>
  <si>
    <t>003SFG000S</t>
  </si>
  <si>
    <t>003SSP910S</t>
  </si>
  <si>
    <t>004437000S</t>
  </si>
  <si>
    <t>004GHB700S</t>
  </si>
  <si>
    <t>005SY7000S</t>
  </si>
  <si>
    <t>008SRM840S</t>
  </si>
  <si>
    <t>12333000RS</t>
  </si>
  <si>
    <t>012SS3830S</t>
  </si>
  <si>
    <t>12SN6930HS</t>
  </si>
  <si>
    <t>017SPH900S</t>
  </si>
  <si>
    <t>019399010S</t>
  </si>
  <si>
    <t>022MG8000S</t>
  </si>
  <si>
    <t>31107010HS</t>
  </si>
  <si>
    <t>31GF6000RS</t>
  </si>
  <si>
    <t>31SFB000HS</t>
  </si>
  <si>
    <t>031SPH900S</t>
  </si>
  <si>
    <t>031STC900S</t>
  </si>
  <si>
    <t>32GF6000RS</t>
  </si>
  <si>
    <t>032STC900S</t>
  </si>
  <si>
    <t>033041020S</t>
  </si>
  <si>
    <t>033STC900S</t>
  </si>
  <si>
    <t>040SSP910S</t>
  </si>
  <si>
    <t>041SW1900S</t>
  </si>
  <si>
    <t>050SPH900S</t>
  </si>
  <si>
    <t>071171000S</t>
  </si>
  <si>
    <t>071MB0000S</t>
  </si>
  <si>
    <t>071MG8000S</t>
  </si>
  <si>
    <t>081035000S</t>
  </si>
  <si>
    <t>082035000S</t>
  </si>
  <si>
    <t>083SSP910S</t>
  </si>
  <si>
    <t>083SVH900S</t>
  </si>
  <si>
    <t>084SCJ710S</t>
  </si>
  <si>
    <t>084SRC920S</t>
  </si>
  <si>
    <t>084SRY900S</t>
  </si>
  <si>
    <t>084SRY960S</t>
  </si>
  <si>
    <t>084SST940S</t>
  </si>
  <si>
    <t>084STCA20S</t>
  </si>
  <si>
    <t>084STR940S</t>
  </si>
  <si>
    <t>084SVE930S</t>
  </si>
  <si>
    <t>084SVH950S</t>
  </si>
  <si>
    <t>084SWA930S</t>
  </si>
  <si>
    <t>084SWH960S</t>
  </si>
  <si>
    <t>084MN8010S</t>
  </si>
  <si>
    <t>085STC920S</t>
  </si>
  <si>
    <t>085SWA940S</t>
  </si>
  <si>
    <t>087SCJ710S</t>
  </si>
  <si>
    <t>087SRC920S</t>
  </si>
  <si>
    <t>087SRY900S</t>
  </si>
  <si>
    <t>087SRY960S</t>
  </si>
  <si>
    <t>087SST850S</t>
  </si>
  <si>
    <t>087SST940S</t>
  </si>
  <si>
    <t>087STCA20S</t>
  </si>
  <si>
    <t>087STN900S</t>
  </si>
  <si>
    <t>087STR940S</t>
  </si>
  <si>
    <t>087SVE900S</t>
  </si>
  <si>
    <t>087SVH900S</t>
  </si>
  <si>
    <t>087SVH950S</t>
  </si>
  <si>
    <t>087SWA930S</t>
  </si>
  <si>
    <t>087SWH960S</t>
  </si>
  <si>
    <t>100SV3700S</t>
  </si>
  <si>
    <t>101087720S</t>
  </si>
  <si>
    <t>101GE0000S</t>
  </si>
  <si>
    <t>101GJ6000S</t>
  </si>
  <si>
    <t>101SBH003S</t>
  </si>
  <si>
    <t>101SRY900S</t>
  </si>
  <si>
    <t>101STR900S</t>
  </si>
  <si>
    <t>101SVE860S</t>
  </si>
  <si>
    <t>102GB2720S</t>
  </si>
  <si>
    <t>104SCC870S</t>
  </si>
  <si>
    <t>104SRY960S</t>
  </si>
  <si>
    <t>105SJ9000S</t>
  </si>
  <si>
    <t>105SH8741S</t>
  </si>
  <si>
    <t>105SSP900S</t>
  </si>
  <si>
    <t>105SVE860S</t>
  </si>
  <si>
    <t>105SVN900S</t>
  </si>
  <si>
    <t>105MS5010S</t>
  </si>
  <si>
    <t>106GBG850S</t>
  </si>
  <si>
    <t>106GCC000S</t>
  </si>
  <si>
    <t>106SRY970S</t>
  </si>
  <si>
    <t>106SVN900S</t>
  </si>
  <si>
    <t>107GN1010S</t>
  </si>
  <si>
    <t>107GZ4670S</t>
  </si>
  <si>
    <t>107SAN900S</t>
  </si>
  <si>
    <t>107SRY970S</t>
  </si>
  <si>
    <t>107SST940S</t>
  </si>
  <si>
    <t>108223000S</t>
  </si>
  <si>
    <t>108SST940S</t>
  </si>
  <si>
    <t>109SPH900S</t>
  </si>
  <si>
    <t>109SB6000S</t>
  </si>
  <si>
    <t>110SVE900S</t>
  </si>
  <si>
    <t>11187000AS</t>
  </si>
  <si>
    <t>111187010S</t>
  </si>
  <si>
    <t>111362000S</t>
  </si>
  <si>
    <t>111SCC841S</t>
  </si>
  <si>
    <t>111SPH900S</t>
  </si>
  <si>
    <t>111SW3003S</t>
  </si>
  <si>
    <t>111MR5000S</t>
  </si>
  <si>
    <t>112SFN850S</t>
  </si>
  <si>
    <t>112STP900S</t>
  </si>
  <si>
    <t>112SVE860S</t>
  </si>
  <si>
    <t>112MC7000S</t>
  </si>
  <si>
    <t>112SB4000S</t>
  </si>
  <si>
    <t>113438000S</t>
  </si>
  <si>
    <t>113GS6010S</t>
  </si>
  <si>
    <t>113STP900S</t>
  </si>
  <si>
    <t>113SVH900S</t>
  </si>
  <si>
    <t>113SZJ900S</t>
  </si>
  <si>
    <t>14166000HS</t>
  </si>
  <si>
    <t>114310000S</t>
  </si>
  <si>
    <t>114SCC841S</t>
  </si>
  <si>
    <t>114SZJ900S</t>
  </si>
  <si>
    <t>115SPH900S</t>
  </si>
  <si>
    <t>115MV9000S</t>
  </si>
  <si>
    <t>116001010S</t>
  </si>
  <si>
    <t>116383720S</t>
  </si>
  <si>
    <t>116SAG900S</t>
  </si>
  <si>
    <t>116SCC900S</t>
  </si>
  <si>
    <t>116STP900S</t>
  </si>
  <si>
    <t>117065000S</t>
  </si>
  <si>
    <t>117STP900S</t>
  </si>
  <si>
    <t>117SY0860S</t>
  </si>
  <si>
    <t>118383000S</t>
  </si>
  <si>
    <t>120SAG900S</t>
  </si>
  <si>
    <t>121SBW900S</t>
  </si>
  <si>
    <t>122463770S</t>
  </si>
  <si>
    <t>122SVT941S</t>
  </si>
  <si>
    <t>123198000S</t>
  </si>
  <si>
    <t>123SAG900S</t>
  </si>
  <si>
    <t>123SRC900S</t>
  </si>
  <si>
    <t>123SRM860S</t>
  </si>
  <si>
    <t>123SSP871S</t>
  </si>
  <si>
    <t>123SSP901S</t>
  </si>
  <si>
    <t>123SST941S</t>
  </si>
  <si>
    <t>124SAE000S</t>
  </si>
  <si>
    <t>125MN1671S</t>
  </si>
  <si>
    <t>130MEE000S</t>
  </si>
  <si>
    <t>131SSP910S</t>
  </si>
  <si>
    <t>131MCS760S</t>
  </si>
  <si>
    <t>140SAE000S</t>
  </si>
  <si>
    <t>145MS9610S</t>
  </si>
  <si>
    <t>155SY4901S</t>
  </si>
  <si>
    <t>163SCN000S</t>
  </si>
  <si>
    <t>164SPH900S</t>
  </si>
  <si>
    <t>183SR8000S</t>
  </si>
  <si>
    <t>183STC900S</t>
  </si>
  <si>
    <t>191SRY970S</t>
  </si>
  <si>
    <t>191SVE860S</t>
  </si>
  <si>
    <t>01GF6000RS</t>
  </si>
  <si>
    <t>201SCC900S</t>
  </si>
  <si>
    <t>201MW3620S</t>
  </si>
  <si>
    <t>202SPH900S</t>
  </si>
  <si>
    <t>202SRM840S</t>
  </si>
  <si>
    <t>206001000S</t>
  </si>
  <si>
    <t>206250000S</t>
  </si>
  <si>
    <t>231087000S</t>
  </si>
  <si>
    <t>231198000S</t>
  </si>
  <si>
    <t>231SB5720S</t>
  </si>
  <si>
    <t>231SCS920S</t>
  </si>
  <si>
    <t>231SM7700S</t>
  </si>
  <si>
    <t>235SCZ000S</t>
  </si>
  <si>
    <t>301473000S</t>
  </si>
  <si>
    <t>301STP900S</t>
  </si>
  <si>
    <t>303SCC841S</t>
  </si>
  <si>
    <t>304159000S</t>
  </si>
  <si>
    <t>304438000S</t>
  </si>
  <si>
    <t>304GA6000S</t>
  </si>
  <si>
    <t>304SCS920S</t>
  </si>
  <si>
    <t>304SFN850S</t>
  </si>
  <si>
    <t>304SPH900S</t>
  </si>
  <si>
    <t>304SSP900S</t>
  </si>
  <si>
    <t>304SST942S</t>
  </si>
  <si>
    <t>304SZJ900S</t>
  </si>
  <si>
    <t>305169000S</t>
  </si>
  <si>
    <t>05GE8003RS</t>
  </si>
  <si>
    <t>305SPH900S</t>
  </si>
  <si>
    <t>305SSP900S</t>
  </si>
  <si>
    <t>305SVN900S</t>
  </si>
  <si>
    <t>306SF0000S</t>
  </si>
  <si>
    <t>306SRM840S</t>
  </si>
  <si>
    <t>306SST942S</t>
  </si>
  <si>
    <t>306STE911S</t>
  </si>
  <si>
    <t>306SVT941S</t>
  </si>
  <si>
    <t>307001000S</t>
  </si>
  <si>
    <t>307GJ6000S</t>
  </si>
  <si>
    <t>308357000S</t>
  </si>
  <si>
    <t>308SPH840S</t>
  </si>
  <si>
    <t>309357000S</t>
  </si>
  <si>
    <t>309SF0000S</t>
  </si>
  <si>
    <t>311MT3000S</t>
  </si>
  <si>
    <t>313172000S</t>
  </si>
  <si>
    <t>320GC3000S</t>
  </si>
  <si>
    <t>344SEV900S</t>
  </si>
  <si>
    <t>344SRP900S</t>
  </si>
  <si>
    <t>380MB2000S</t>
  </si>
  <si>
    <t>381SCC870S</t>
  </si>
  <si>
    <t>381SWA940S</t>
  </si>
  <si>
    <t>381SZJ900S</t>
  </si>
  <si>
    <t>401GCC000S</t>
  </si>
  <si>
    <t>403SN6930S</t>
  </si>
  <si>
    <t>403SPH900S</t>
  </si>
  <si>
    <t>404SPTA00S</t>
  </si>
  <si>
    <t>407259000S</t>
  </si>
  <si>
    <t>410HC4000S</t>
  </si>
  <si>
    <t>412187000S</t>
  </si>
  <si>
    <t>412329000S</t>
  </si>
  <si>
    <t>412SPH900S</t>
  </si>
  <si>
    <t>417360000S</t>
  </si>
  <si>
    <t>426SBN900S</t>
  </si>
  <si>
    <t>432086000S</t>
  </si>
  <si>
    <t>432SPTA00S</t>
  </si>
  <si>
    <t>435HB3000S</t>
  </si>
  <si>
    <t>441035000S</t>
  </si>
  <si>
    <t>441286000S</t>
  </si>
  <si>
    <t>441SA4700S</t>
  </si>
  <si>
    <t>441ME9000S</t>
  </si>
  <si>
    <t>442028000S</t>
  </si>
  <si>
    <t>442GF6000S</t>
  </si>
  <si>
    <t>443107000S</t>
  </si>
  <si>
    <t>443GF6000S</t>
  </si>
  <si>
    <t>450ZA0000S</t>
  </si>
  <si>
    <t>451001000S</t>
  </si>
  <si>
    <t>451198000S</t>
  </si>
  <si>
    <t>451365000S</t>
  </si>
  <si>
    <t>451GF6000S</t>
  </si>
  <si>
    <t>451SVT900S</t>
  </si>
  <si>
    <t>452GB4770S</t>
  </si>
  <si>
    <t>452SGH900S</t>
  </si>
  <si>
    <t>452SPH900S</t>
  </si>
  <si>
    <t>452SRM840S</t>
  </si>
  <si>
    <t>453SRM840S</t>
  </si>
  <si>
    <t>454107000S</t>
  </si>
  <si>
    <t>454SPH900S</t>
  </si>
  <si>
    <t>455SSP910S</t>
  </si>
  <si>
    <t>456SRM840S</t>
  </si>
  <si>
    <t>457SRM840S</t>
  </si>
  <si>
    <t>458SVS900S</t>
  </si>
  <si>
    <t>461035000S</t>
  </si>
  <si>
    <t>461357000S</t>
  </si>
  <si>
    <t>461459000S</t>
  </si>
  <si>
    <t>461GB4770S</t>
  </si>
  <si>
    <t>461SPS900S</t>
  </si>
  <si>
    <t>461STC900S</t>
  </si>
  <si>
    <t>463MH7000S</t>
  </si>
  <si>
    <t>471SW1900S</t>
  </si>
  <si>
    <t>474333000S</t>
  </si>
  <si>
    <t>475703000S</t>
  </si>
  <si>
    <t>481035000S</t>
  </si>
  <si>
    <t>501GBH730S</t>
  </si>
  <si>
    <t>501SPH900S</t>
  </si>
  <si>
    <t>501SPTA00S</t>
  </si>
  <si>
    <t>501STN700S</t>
  </si>
  <si>
    <t>502198900S</t>
  </si>
  <si>
    <t>502SRY930S</t>
  </si>
  <si>
    <t>503051870S</t>
  </si>
  <si>
    <t>503STR900S</t>
  </si>
  <si>
    <t>504964000S</t>
  </si>
  <si>
    <t>504SFN850S</t>
  </si>
  <si>
    <t>504SR3000S</t>
  </si>
  <si>
    <t>505425000S</t>
  </si>
  <si>
    <t>507GN5900S</t>
  </si>
  <si>
    <t>521028000S</t>
  </si>
  <si>
    <t>521292000S</t>
  </si>
  <si>
    <t>534MV4000S</t>
  </si>
  <si>
    <t>543SSP910S</t>
  </si>
  <si>
    <t>544283000S</t>
  </si>
  <si>
    <t>544439930S</t>
  </si>
  <si>
    <t>545300000S</t>
  </si>
  <si>
    <t>551178000S</t>
  </si>
  <si>
    <t>556044000S</t>
  </si>
  <si>
    <t>558STR900S</t>
  </si>
  <si>
    <t>559STN700S</t>
  </si>
  <si>
    <t>559STR900S</t>
  </si>
  <si>
    <t>559SVN900S</t>
  </si>
  <si>
    <t>560SVN900S</t>
  </si>
  <si>
    <t>563355000S</t>
  </si>
  <si>
    <t>601001000S</t>
  </si>
  <si>
    <t>601354000S</t>
  </si>
  <si>
    <t>601459000S</t>
  </si>
  <si>
    <t>601GF5730S</t>
  </si>
  <si>
    <t>601GFC780S</t>
  </si>
  <si>
    <t>601SAF003S</t>
  </si>
  <si>
    <t>601SFN851S</t>
  </si>
  <si>
    <t>601SPH900S</t>
  </si>
  <si>
    <t>602GB0900S</t>
  </si>
  <si>
    <t>602SPH900S</t>
  </si>
  <si>
    <t>602SRM840S</t>
  </si>
  <si>
    <t>603GF6000S</t>
  </si>
  <si>
    <t>603SPH900S</t>
  </si>
  <si>
    <t>605200000S</t>
  </si>
  <si>
    <t>661STR940S</t>
  </si>
  <si>
    <t>672SPH901S</t>
  </si>
  <si>
    <t>677SAN961S</t>
  </si>
  <si>
    <t>683GAZ930S</t>
  </si>
  <si>
    <t>701GF6000S</t>
  </si>
  <si>
    <t>701HB6010S</t>
  </si>
  <si>
    <t>702GB6910S</t>
  </si>
  <si>
    <t>704035000S</t>
  </si>
  <si>
    <t>704SRM840S</t>
  </si>
  <si>
    <t>741003000S</t>
  </si>
  <si>
    <t>741SFB000S</t>
  </si>
  <si>
    <t>741SGH900S</t>
  </si>
  <si>
    <t>741SPH900S</t>
  </si>
  <si>
    <t>753029000S</t>
  </si>
  <si>
    <t>755229000S</t>
  </si>
  <si>
    <t>756198000S</t>
  </si>
  <si>
    <t>756SCS690S</t>
  </si>
  <si>
    <t>801035000S</t>
  </si>
  <si>
    <t>899SVN900S</t>
  </si>
  <si>
    <t>912SPH900S</t>
  </si>
  <si>
    <t>001GCC000S</t>
  </si>
  <si>
    <t>001GF6000S</t>
  </si>
  <si>
    <t>001SCN003S</t>
  </si>
  <si>
    <t>001SRC920S</t>
  </si>
  <si>
    <t>001STC900S</t>
  </si>
  <si>
    <t>001STN900S</t>
  </si>
  <si>
    <t>002GCC000S</t>
  </si>
  <si>
    <t>002SSP911S</t>
  </si>
  <si>
    <t>002STC901S</t>
  </si>
  <si>
    <t>003SRC920S</t>
  </si>
  <si>
    <t>004STN900S</t>
  </si>
  <si>
    <t>004STP901S</t>
  </si>
  <si>
    <t>004SZJ900S</t>
  </si>
  <si>
    <t>005SCN003S</t>
  </si>
  <si>
    <t>005STN900S</t>
  </si>
  <si>
    <t>006GAZ980S</t>
  </si>
  <si>
    <t>006STN900S</t>
  </si>
  <si>
    <t>007SPH901S</t>
  </si>
  <si>
    <t>008SCS920S</t>
  </si>
  <si>
    <t>008SS6000S</t>
  </si>
  <si>
    <t>009GW3980S</t>
  </si>
  <si>
    <t>015SEH910S</t>
  </si>
  <si>
    <t>022STN900S</t>
  </si>
  <si>
    <t>051SYJ711S</t>
  </si>
  <si>
    <t>052SWF901S</t>
  </si>
  <si>
    <t>053719005S</t>
  </si>
  <si>
    <t>071SSP901S</t>
  </si>
  <si>
    <t>071STC900S</t>
  </si>
  <si>
    <t>071SVN900S</t>
  </si>
  <si>
    <t>072ST7003S</t>
  </si>
  <si>
    <t>101179710S</t>
  </si>
  <si>
    <t>102SC6003S</t>
  </si>
  <si>
    <t>103GAZ980S</t>
  </si>
  <si>
    <t>03GF6000RS</t>
  </si>
  <si>
    <t>201GBG900S</t>
  </si>
  <si>
    <t>201SCS920S</t>
  </si>
  <si>
    <t>201SEH910S</t>
  </si>
  <si>
    <t>201SPH901S</t>
  </si>
  <si>
    <t>202302010S</t>
  </si>
  <si>
    <t>202GE0005S</t>
  </si>
  <si>
    <t>202SSP910S</t>
  </si>
  <si>
    <t>202STH741S</t>
  </si>
  <si>
    <t>202STP900S</t>
  </si>
  <si>
    <t>203GB5760S</t>
  </si>
  <si>
    <t>203SPH901S</t>
  </si>
  <si>
    <t>203SSP910S</t>
  </si>
  <si>
    <t>204GBG850S</t>
  </si>
  <si>
    <t>204SCS920S</t>
  </si>
  <si>
    <t>204SPH901S</t>
  </si>
  <si>
    <t>204MC7003S</t>
  </si>
  <si>
    <t>205350000S</t>
  </si>
  <si>
    <t>206SCS920S</t>
  </si>
  <si>
    <t>208SB4670S</t>
  </si>
  <si>
    <t>208SPH901S</t>
  </si>
  <si>
    <t>211SWP901S</t>
  </si>
  <si>
    <t>216SSP910S</t>
  </si>
  <si>
    <t>252030003S</t>
  </si>
  <si>
    <t>253SSP901S</t>
  </si>
  <si>
    <t>253SZJ901S</t>
  </si>
  <si>
    <t>54GAA003RS</t>
  </si>
  <si>
    <t>55169000RS</t>
  </si>
  <si>
    <t>55GAA003RS</t>
  </si>
  <si>
    <t>255SPH901S</t>
  </si>
  <si>
    <t>255SWA941S</t>
  </si>
  <si>
    <t>256SZJ901S</t>
  </si>
  <si>
    <t>258SEJ900S</t>
  </si>
  <si>
    <t>262SV3831S</t>
  </si>
  <si>
    <t>301035000S</t>
  </si>
  <si>
    <t>301107000S</t>
  </si>
  <si>
    <t>301200000S</t>
  </si>
  <si>
    <t>301GF6000S</t>
  </si>
  <si>
    <t>301SCC770S</t>
  </si>
  <si>
    <t>302SEV900S</t>
  </si>
  <si>
    <t>303001000S</t>
  </si>
  <si>
    <t>303377000S</t>
  </si>
  <si>
    <t>303719000S</t>
  </si>
  <si>
    <t>303GF6000S</t>
  </si>
  <si>
    <t>303SCS920S</t>
  </si>
  <si>
    <t>304GB0910S</t>
  </si>
  <si>
    <t>304GB1900S</t>
  </si>
  <si>
    <t>304SPGT00S</t>
  </si>
  <si>
    <t>304MZ0760S</t>
  </si>
  <si>
    <t>305028150S</t>
  </si>
  <si>
    <t>305443740S</t>
  </si>
  <si>
    <t>305SRM840S</t>
  </si>
  <si>
    <t>305MC7000S</t>
  </si>
  <si>
    <t>306GF6000S</t>
  </si>
  <si>
    <t>306MG3000S</t>
  </si>
  <si>
    <t>307035000S</t>
  </si>
  <si>
    <t>307639000S</t>
  </si>
  <si>
    <t>307SRM840S</t>
  </si>
  <si>
    <t>309425003S</t>
  </si>
  <si>
    <t>309MJ0003S</t>
  </si>
  <si>
    <t>317171000S</t>
  </si>
  <si>
    <t>351642000S</t>
  </si>
  <si>
    <t>351GR1000S</t>
  </si>
  <si>
    <t>351SPH900S</t>
  </si>
  <si>
    <t>356SAG900S</t>
  </si>
  <si>
    <t>356SEH910S</t>
  </si>
  <si>
    <t>356SGH901S</t>
  </si>
  <si>
    <t>372SPH900S</t>
  </si>
  <si>
    <t>455MG8000S</t>
  </si>
  <si>
    <t>509GE2760S</t>
  </si>
  <si>
    <t>509SWA940S</t>
  </si>
  <si>
    <t>00060080HS</t>
  </si>
  <si>
    <t>00060100AS</t>
  </si>
  <si>
    <t>00060120AS</t>
  </si>
  <si>
    <t>00060160AS</t>
  </si>
  <si>
    <t>00060160HS</t>
  </si>
  <si>
    <t>00060200HS</t>
  </si>
  <si>
    <t>00060220AS</t>
  </si>
  <si>
    <t>00060400AS</t>
  </si>
  <si>
    <t>00080200HS</t>
  </si>
  <si>
    <t>00080250AS</t>
  </si>
  <si>
    <t>20060200AS</t>
  </si>
  <si>
    <t>25060250HS</t>
  </si>
  <si>
    <t>01060100AS</t>
  </si>
  <si>
    <t>01060120GS</t>
  </si>
  <si>
    <t>01060250GS</t>
  </si>
  <si>
    <t>01060320AS</t>
  </si>
  <si>
    <t>01060750AS</t>
  </si>
  <si>
    <t>01080320AS</t>
  </si>
  <si>
    <t>001200000S</t>
  </si>
  <si>
    <t>281110000S</t>
  </si>
  <si>
    <t>00060160BS</t>
  </si>
  <si>
    <t>00080280ES</t>
  </si>
  <si>
    <t>15100250ES</t>
  </si>
  <si>
    <t>040601200S</t>
  </si>
  <si>
    <t>0003006IGS</t>
  </si>
  <si>
    <t>00040081HS</t>
  </si>
  <si>
    <t>00040101HS</t>
  </si>
  <si>
    <t>00040121HS</t>
  </si>
  <si>
    <t>00040141AS</t>
  </si>
  <si>
    <t>00040160GS</t>
  </si>
  <si>
    <t>00040250GS</t>
  </si>
  <si>
    <t>00040400HS</t>
  </si>
  <si>
    <t>00050100GS</t>
  </si>
  <si>
    <t>00050101AS</t>
  </si>
  <si>
    <t>00050104JS</t>
  </si>
  <si>
    <t>00050120AS</t>
  </si>
  <si>
    <t>00050121GS</t>
  </si>
  <si>
    <t>00050161GS</t>
  </si>
  <si>
    <t>00050161HS</t>
  </si>
  <si>
    <t>00050200AS</t>
  </si>
  <si>
    <t>00050200GS</t>
  </si>
  <si>
    <t>00050200HS</t>
  </si>
  <si>
    <t>00050221GS</t>
  </si>
  <si>
    <t>00050250GS</t>
  </si>
  <si>
    <t>00050280AS</t>
  </si>
  <si>
    <t>00050300HS</t>
  </si>
  <si>
    <t>00060121AS</t>
  </si>
  <si>
    <t>00060161HS</t>
  </si>
  <si>
    <t>00060250GS</t>
  </si>
  <si>
    <t>00040120AS</t>
  </si>
  <si>
    <t>0040121GHS</t>
  </si>
  <si>
    <t>00050121HS</t>
  </si>
  <si>
    <t>00050160GS</t>
  </si>
  <si>
    <t>00060121HS</t>
  </si>
  <si>
    <t>00040121GS</t>
  </si>
  <si>
    <t>00050161AS</t>
  </si>
  <si>
    <t>00050251GS</t>
  </si>
  <si>
    <t>00060650GS</t>
  </si>
  <si>
    <t>910502507S</t>
  </si>
  <si>
    <t>910502807S</t>
  </si>
  <si>
    <t>910601607S</t>
  </si>
  <si>
    <t>920502007S</t>
  </si>
  <si>
    <t>920502507S</t>
  </si>
  <si>
    <t>920503507S</t>
  </si>
  <si>
    <t>920504507S</t>
  </si>
  <si>
    <t>010401200S</t>
  </si>
  <si>
    <t>390124510S</t>
  </si>
  <si>
    <t>390124680S</t>
  </si>
  <si>
    <t>390124710S</t>
  </si>
  <si>
    <t>390134510S</t>
  </si>
  <si>
    <t>390322280S</t>
  </si>
  <si>
    <t>390324310S</t>
  </si>
  <si>
    <t>390324320S</t>
  </si>
  <si>
    <t>390325120S</t>
  </si>
  <si>
    <t>390325210S</t>
  </si>
  <si>
    <t>390325220S</t>
  </si>
  <si>
    <t>390325320S</t>
  </si>
  <si>
    <t>390325380S</t>
  </si>
  <si>
    <t>390334220S</t>
  </si>
  <si>
    <t>390334320S</t>
  </si>
  <si>
    <t>390334380S</t>
  </si>
  <si>
    <t>390334420S</t>
  </si>
  <si>
    <t>390334480S</t>
  </si>
  <si>
    <t>390335280S</t>
  </si>
  <si>
    <t>391324220S</t>
  </si>
  <si>
    <t>391325210S</t>
  </si>
  <si>
    <t>391325280S</t>
  </si>
  <si>
    <t>01050700SS</t>
  </si>
  <si>
    <t>01060000SS</t>
  </si>
  <si>
    <t>01080000SS</t>
  </si>
  <si>
    <t>01100000SS</t>
  </si>
  <si>
    <t>01122000SS</t>
  </si>
  <si>
    <t>02050800SS</t>
  </si>
  <si>
    <t>02060000SS</t>
  </si>
  <si>
    <t>02080000SS</t>
  </si>
  <si>
    <t>401112000S</t>
  </si>
  <si>
    <t>21050700SS</t>
  </si>
  <si>
    <t>21080000SS</t>
  </si>
  <si>
    <t>21100000SS</t>
  </si>
  <si>
    <t>403008000S</t>
  </si>
  <si>
    <t>403010000S</t>
  </si>
  <si>
    <t>405006000S</t>
  </si>
  <si>
    <t>405008000S</t>
  </si>
  <si>
    <t>405008080S</t>
  </si>
  <si>
    <t>405010000S</t>
  </si>
  <si>
    <t>405012000S</t>
  </si>
  <si>
    <t>410105000S</t>
  </si>
  <si>
    <t>410106000S</t>
  </si>
  <si>
    <t>410108000S</t>
  </si>
  <si>
    <t>410108800S</t>
  </si>
  <si>
    <t>410110000S</t>
  </si>
  <si>
    <t>410208000S</t>
  </si>
  <si>
    <t>410210000S</t>
  </si>
  <si>
    <t>410310000S</t>
  </si>
  <si>
    <t>410912000S</t>
  </si>
  <si>
    <t>411106000S</t>
  </si>
  <si>
    <t>411110000S</t>
  </si>
  <si>
    <t>420116120S</t>
  </si>
  <si>
    <t>420116150S</t>
  </si>
  <si>
    <t>420120150S</t>
  </si>
  <si>
    <t>420125250S</t>
  </si>
  <si>
    <t>420130250S</t>
  </si>
  <si>
    <t>420130300S</t>
  </si>
  <si>
    <t>430110120S</t>
  </si>
  <si>
    <t>430303050S</t>
  </si>
  <si>
    <t>51012000HS</t>
  </si>
  <si>
    <t>451016000S</t>
  </si>
  <si>
    <t>452032000S</t>
  </si>
  <si>
    <t>460115000S</t>
  </si>
  <si>
    <t>014504040S</t>
  </si>
  <si>
    <t>014513040S</t>
  </si>
  <si>
    <t>014515040S</t>
  </si>
  <si>
    <t>014516540S</t>
  </si>
  <si>
    <t>500202080S</t>
  </si>
  <si>
    <t>500202130S</t>
  </si>
  <si>
    <t>053530020S</t>
  </si>
  <si>
    <t>053531050S</t>
  </si>
  <si>
    <t>054550020S</t>
  </si>
  <si>
    <t>055514010S</t>
  </si>
  <si>
    <t>058080020S</t>
  </si>
  <si>
    <t>501151000S</t>
  </si>
  <si>
    <t>501162000S</t>
  </si>
  <si>
    <t>501421101S</t>
  </si>
  <si>
    <t>501422100S</t>
  </si>
  <si>
    <t>501471202S</t>
  </si>
  <si>
    <t>501471302S</t>
  </si>
  <si>
    <t>501471702S</t>
  </si>
  <si>
    <t>501472102S</t>
  </si>
  <si>
    <t>501472302S</t>
  </si>
  <si>
    <t>501473100S</t>
  </si>
  <si>
    <t>501532001S</t>
  </si>
  <si>
    <t>501542000S</t>
  </si>
  <si>
    <t>501553000S</t>
  </si>
  <si>
    <t>501581000S</t>
  </si>
  <si>
    <t>501846250S</t>
  </si>
  <si>
    <t>501856320S</t>
  </si>
  <si>
    <t>502015100S</t>
  </si>
  <si>
    <t>000804008S</t>
  </si>
  <si>
    <t>011011000S</t>
  </si>
  <si>
    <t>010601200S</t>
  </si>
  <si>
    <t>010601208S</t>
  </si>
  <si>
    <t>010601600S</t>
  </si>
  <si>
    <t>010601607S</t>
  </si>
  <si>
    <t>010601608S</t>
  </si>
  <si>
    <t>010602000S</t>
  </si>
  <si>
    <t>010602007S</t>
  </si>
  <si>
    <t>010602008S</t>
  </si>
  <si>
    <t>010602200S</t>
  </si>
  <si>
    <t>010602208S</t>
  </si>
  <si>
    <t>010602500S</t>
  </si>
  <si>
    <t>010602518S</t>
  </si>
  <si>
    <t>010602800S</t>
  </si>
  <si>
    <t>010603000S</t>
  </si>
  <si>
    <t>010603200S</t>
  </si>
  <si>
    <t>010603500S</t>
  </si>
  <si>
    <t>010604500S</t>
  </si>
  <si>
    <t>010611000S</t>
  </si>
  <si>
    <t>010801600S</t>
  </si>
  <si>
    <t>010801607S</t>
  </si>
  <si>
    <t>010801608S</t>
  </si>
  <si>
    <t>010802000S</t>
  </si>
  <si>
    <t>010802208S</t>
  </si>
  <si>
    <t>010802508S</t>
  </si>
  <si>
    <t>010802800S</t>
  </si>
  <si>
    <t>010803000S</t>
  </si>
  <si>
    <t>010803007S</t>
  </si>
  <si>
    <t>010803200S</t>
  </si>
  <si>
    <t>010803500S</t>
  </si>
  <si>
    <t>010804000S</t>
  </si>
  <si>
    <t>010804500S</t>
  </si>
  <si>
    <t>011002000S</t>
  </si>
  <si>
    <t>011002500S</t>
  </si>
  <si>
    <t>011004507S</t>
  </si>
  <si>
    <t>010805000S</t>
  </si>
  <si>
    <t>010805508S</t>
  </si>
  <si>
    <t>010806000S</t>
  </si>
  <si>
    <t>010809500S</t>
  </si>
  <si>
    <t>011002507S</t>
  </si>
  <si>
    <t>011003500S</t>
  </si>
  <si>
    <t>011003502S</t>
  </si>
  <si>
    <t>011004007S</t>
  </si>
  <si>
    <t>011004508S</t>
  </si>
  <si>
    <t>011005500S</t>
  </si>
  <si>
    <t>010600802S</t>
  </si>
  <si>
    <t>010601002S</t>
  </si>
  <si>
    <t>010601207S</t>
  </si>
  <si>
    <t>010601400S</t>
  </si>
  <si>
    <t>010601402S</t>
  </si>
  <si>
    <t>010601800S</t>
  </si>
  <si>
    <t>010602207S</t>
  </si>
  <si>
    <t>010602507S</t>
  </si>
  <si>
    <t>010602808S</t>
  </si>
  <si>
    <t>010604000S</t>
  </si>
  <si>
    <t>010605000S</t>
  </si>
  <si>
    <t>010606000S</t>
  </si>
  <si>
    <t>010606500S</t>
  </si>
  <si>
    <t>010607000S</t>
  </si>
  <si>
    <t>010608000S</t>
  </si>
  <si>
    <t>010609500S</t>
  </si>
  <si>
    <t>006001000S</t>
  </si>
  <si>
    <t>006003000S</t>
  </si>
  <si>
    <t>006200000S</t>
  </si>
  <si>
    <t>006201000S</t>
  </si>
  <si>
    <t>006202000S</t>
  </si>
  <si>
    <t>006203000S</t>
  </si>
  <si>
    <t>006203010S</t>
  </si>
  <si>
    <t>006204000S</t>
  </si>
  <si>
    <t>006301000S</t>
  </si>
  <si>
    <t>06001010HS</t>
  </si>
  <si>
    <t>406202010S</t>
  </si>
  <si>
    <t>406203010S</t>
  </si>
  <si>
    <t>406301010S</t>
  </si>
  <si>
    <t>406302010S</t>
  </si>
  <si>
    <t>406303010S</t>
  </si>
  <si>
    <t>506005010S</t>
  </si>
  <si>
    <t>506202010S</t>
  </si>
  <si>
    <t>506203010S</t>
  </si>
  <si>
    <t>506301010S</t>
  </si>
  <si>
    <t>506302010S</t>
  </si>
  <si>
    <t>621105000S</t>
  </si>
  <si>
    <t>621106000S</t>
  </si>
  <si>
    <t>621108000S</t>
  </si>
  <si>
    <t>622030085S</t>
  </si>
  <si>
    <t>000601600S</t>
  </si>
  <si>
    <t>000602500S</t>
  </si>
  <si>
    <t>000802500S</t>
  </si>
  <si>
    <t>000803200S</t>
  </si>
  <si>
    <t>000601800S</t>
  </si>
  <si>
    <t>000603210S</t>
  </si>
  <si>
    <t>000611000S</t>
  </si>
  <si>
    <t>000802000S</t>
  </si>
  <si>
    <t>000804000S</t>
  </si>
  <si>
    <t>004520000S</t>
  </si>
  <si>
    <t>224125310S</t>
  </si>
  <si>
    <t>525116210S</t>
  </si>
  <si>
    <t>785123110S</t>
  </si>
  <si>
    <t>385117910S</t>
  </si>
  <si>
    <t>384125210S</t>
  </si>
  <si>
    <t>505123010S</t>
  </si>
  <si>
    <t>035116210S</t>
  </si>
  <si>
    <t>045117810S</t>
  </si>
  <si>
    <t>875116110S</t>
  </si>
  <si>
    <t>5656707M0S</t>
  </si>
  <si>
    <t>565671800S</t>
  </si>
  <si>
    <t>565773800S</t>
  </si>
  <si>
    <t>695791603S</t>
  </si>
  <si>
    <t>695891603S</t>
  </si>
  <si>
    <t>820010700S</t>
  </si>
  <si>
    <t>820011000S</t>
  </si>
  <si>
    <t>820011500S</t>
  </si>
  <si>
    <t>820030750S</t>
  </si>
  <si>
    <t>820031000S</t>
  </si>
  <si>
    <t>820031500S</t>
  </si>
  <si>
    <t>820032000S</t>
  </si>
  <si>
    <t>900110120S</t>
  </si>
  <si>
    <t>900114170S</t>
  </si>
  <si>
    <t>900612000S</t>
  </si>
  <si>
    <t>900622000S</t>
  </si>
  <si>
    <t>900801600S</t>
  </si>
  <si>
    <t>01GHB1050S</t>
  </si>
  <si>
    <t>01SPH0780S</t>
  </si>
  <si>
    <t>01SRY1250S</t>
  </si>
  <si>
    <t>01SST1000S</t>
  </si>
  <si>
    <t>01STT0980S</t>
  </si>
  <si>
    <t>01SVE1280S</t>
  </si>
  <si>
    <t>01SWA1050S</t>
  </si>
  <si>
    <t>01SWP0900S</t>
  </si>
  <si>
    <t>01SZJ1320S</t>
  </si>
  <si>
    <t>02GHB1050S</t>
  </si>
  <si>
    <t>039430380S</t>
  </si>
  <si>
    <t>03SPH0350S</t>
  </si>
  <si>
    <t>03SPH0380S</t>
  </si>
  <si>
    <t>03SRC0380S</t>
  </si>
  <si>
    <t>03SRM0350S</t>
  </si>
  <si>
    <t>03SRY0350S</t>
  </si>
  <si>
    <t>03SST0380S</t>
  </si>
  <si>
    <t>03STP0380S</t>
  </si>
  <si>
    <t>03STR0350S</t>
  </si>
  <si>
    <t>03SWP0350S</t>
  </si>
  <si>
    <t>04SN40350S</t>
  </si>
  <si>
    <t>99AMG000</t>
  </si>
  <si>
    <t>RNGTYPE004</t>
  </si>
  <si>
    <t>SPDSTRA01S</t>
  </si>
  <si>
    <t>&gt;0</t>
  </si>
  <si>
    <t>&lt;0</t>
  </si>
  <si>
    <t>=0</t>
  </si>
  <si>
    <t>F4-&gt; $A$1</t>
  </si>
  <si>
    <t xml:space="preserve">2nd Press </t>
  </si>
  <si>
    <t>F4-&gt; A$1</t>
  </si>
  <si>
    <t>3rd Time Press</t>
  </si>
  <si>
    <t>F4-&gt; $A1</t>
  </si>
  <si>
    <t>4th Time</t>
  </si>
  <si>
    <t>F4-&gt; A1</t>
  </si>
  <si>
    <t>Grade</t>
  </si>
  <si>
    <t>&lt;80 and &gt;=60</t>
  </si>
  <si>
    <t>&lt;60</t>
  </si>
  <si>
    <t>% Marks</t>
  </si>
  <si>
    <t>AJRPM2445A</t>
  </si>
  <si>
    <t>INDIA</t>
  </si>
  <si>
    <t>China</t>
  </si>
  <si>
    <t>US</t>
  </si>
  <si>
    <t xml:space="preserve">Qty </t>
  </si>
  <si>
    <t>Date of disptach</t>
  </si>
  <si>
    <t>Total Qty</t>
  </si>
  <si>
    <t>Country</t>
  </si>
  <si>
    <t>Oman</t>
  </si>
  <si>
    <t>South Africa</t>
  </si>
  <si>
    <t>UAE</t>
  </si>
  <si>
    <t>United Kingdom</t>
  </si>
  <si>
    <t>Roger owens</t>
  </si>
  <si>
    <t>Roger james</t>
  </si>
  <si>
    <t>Anna mcgregor</t>
  </si>
  <si>
    <t>Jackie owens</t>
  </si>
  <si>
    <t>Melissa james</t>
  </si>
  <si>
    <t>Luke long</t>
  </si>
  <si>
    <t>Melissa lee</t>
  </si>
  <si>
    <t>Maureen marks</t>
  </si>
  <si>
    <t>Adam marks</t>
  </si>
  <si>
    <t>Thomas lee</t>
  </si>
  <si>
    <t>Maureen adams</t>
  </si>
  <si>
    <t>Jacob long</t>
  </si>
  <si>
    <t>Shannon ryan</t>
  </si>
  <si>
    <t>Jesse carter</t>
  </si>
  <si>
    <t>Naveen mishra</t>
  </si>
  <si>
    <t>Mickey anderson</t>
  </si>
  <si>
    <t>Mary fulkerson</t>
  </si>
  <si>
    <t>Jim anderson</t>
  </si>
  <si>
    <t>Aiden owens</t>
  </si>
  <si>
    <t>Carroll, Jeff</t>
  </si>
  <si>
    <t>Thomas, Leena</t>
  </si>
  <si>
    <t>Mills, Beth</t>
  </si>
  <si>
    <t>Trueblood, Edwin</t>
  </si>
  <si>
    <t>Sampson, Mary Jane</t>
  </si>
  <si>
    <t>Ingram, Paul</t>
  </si>
  <si>
    <t>Olson, Geraldine</t>
  </si>
  <si>
    <t>Lang, Elizabeth</t>
  </si>
  <si>
    <t>Johnson, Jeffrey</t>
  </si>
  <si>
    <t>Snow, Robert</t>
  </si>
  <si>
    <t>Neal, Nancy</t>
  </si>
  <si>
    <t>Macdonald, Gary</t>
  </si>
  <si>
    <t>Ray, Lois</t>
  </si>
  <si>
    <t>Jacobsen, Holly</t>
  </si>
  <si>
    <t>Moody, Mike</t>
  </si>
  <si>
    <t>Reynolds, James</t>
  </si>
  <si>
    <t>Moore, Kathy</t>
  </si>
  <si>
    <t>Thomas, Paul</t>
  </si>
  <si>
    <t>Burns, Sue</t>
  </si>
  <si>
    <t>Dumont, Pauline</t>
  </si>
  <si>
    <t>Christensen, Gretta</t>
  </si>
  <si>
    <t>Pletcher, Jonna</t>
  </si>
  <si>
    <t>Novak, Chad</t>
  </si>
  <si>
    <t>Moore, James</t>
  </si>
  <si>
    <t>Reis, Shirley</t>
  </si>
  <si>
    <t>Anderson, Christine</t>
  </si>
  <si>
    <t>DeNiro, Lois</t>
  </si>
  <si>
    <t>Goode, Kyle</t>
  </si>
  <si>
    <t>Thomas, Allen</t>
  </si>
  <si>
    <t>Stephens, Ellen</t>
  </si>
  <si>
    <t>Hoadley, Fred</t>
  </si>
  <si>
    <t>Kayes, Bill</t>
  </si>
  <si>
    <t>Alber, Eric</t>
  </si>
  <si>
    <t>Ross, Kent</t>
  </si>
  <si>
    <t>Braven, Lisa</t>
  </si>
  <si>
    <t>How many employees are in division 2 and Expert both</t>
  </si>
  <si>
    <t>Tung, Shirley</t>
  </si>
  <si>
    <t>Decker, Kenny</t>
  </si>
  <si>
    <t>Hall, Patrick</t>
  </si>
  <si>
    <t>How many employees are not in Division 2? (Use &lt;&gt; for "not equal to.")</t>
  </si>
  <si>
    <t>Carroll, Cynthia</t>
  </si>
  <si>
    <t>Gruber, Dan</t>
  </si>
  <si>
    <t>Byers, Lee</t>
  </si>
  <si>
    <t>Brewer, Thomas</t>
  </si>
  <si>
    <t>How many employees have completed at least 10 hours of training?</t>
  </si>
  <si>
    <t>Lichty, Carie</t>
  </si>
  <si>
    <t>Shimada, David</t>
  </si>
  <si>
    <t>Payton, Elizabeth</t>
  </si>
  <si>
    <t>Michaels, Marcie</t>
  </si>
  <si>
    <t>How many employees have attained Expert level?</t>
  </si>
  <si>
    <t>Baker, Leilani</t>
  </si>
  <si>
    <t>`</t>
  </si>
  <si>
    <t>Browning, Florence</t>
  </si>
  <si>
    <t>Zimmerman, Aaron</t>
  </si>
  <si>
    <t>Martin, Sally</t>
  </si>
  <si>
    <t>How many employees are in Division 3?</t>
  </si>
  <si>
    <t>Ramey, Andrew</t>
  </si>
  <si>
    <r>
      <rPr>
        <sz val="10"/>
        <color indexed="9"/>
        <rFont val="Trebuchet MS"/>
        <family val="2"/>
      </rPr>
      <t xml:space="preserve">Type your functions in the </t>
    </r>
    <r>
      <rPr>
        <b/>
        <sz val="10"/>
        <color indexed="9"/>
        <rFont val="Trebuchet MS"/>
        <family val="2"/>
      </rPr>
      <t>shaded cell</t>
    </r>
    <r>
      <rPr>
        <sz val="10"/>
        <color indexed="9"/>
        <rFont val="Trebuchet MS"/>
        <family val="2"/>
      </rPr>
      <t xml:space="preserve"> below each question. </t>
    </r>
    <r>
      <rPr>
        <b/>
        <sz val="10"/>
        <color indexed="9"/>
        <rFont val="Trebuchet MS"/>
        <family val="2"/>
      </rPr>
      <t>Correct answers will appear in green font.</t>
    </r>
  </si>
  <si>
    <t>Proficiency level</t>
  </si>
  <si>
    <t>Training hours completed</t>
  </si>
  <si>
    <t>Nested IF Functions</t>
  </si>
  <si>
    <t>Bonus</t>
  </si>
  <si>
    <t>No Bonus</t>
  </si>
  <si>
    <t>DeNiro</t>
  </si>
  <si>
    <t>Project Name</t>
  </si>
  <si>
    <t>Status</t>
  </si>
  <si>
    <t>Completion %</t>
  </si>
  <si>
    <t>Project-1</t>
  </si>
  <si>
    <t>Project-2</t>
  </si>
  <si>
    <t>Project-3</t>
  </si>
  <si>
    <t>Project-4</t>
  </si>
  <si>
    <t>Project-5</t>
  </si>
  <si>
    <t>Project-6</t>
  </si>
  <si>
    <t>Project-7</t>
  </si>
  <si>
    <t>United States</t>
  </si>
  <si>
    <t>Spain</t>
  </si>
  <si>
    <t>Italy</t>
  </si>
  <si>
    <t>Germany</t>
  </si>
  <si>
    <t>France</t>
  </si>
  <si>
    <t>Iran</t>
  </si>
  <si>
    <t>Turkey</t>
  </si>
  <si>
    <t>Belgium</t>
  </si>
  <si>
    <t>Switzerland</t>
  </si>
  <si>
    <t>Netherlands</t>
  </si>
  <si>
    <t>Canada</t>
  </si>
  <si>
    <t>Brazil</t>
  </si>
  <si>
    <t>Portugal</t>
  </si>
  <si>
    <t>Austria</t>
  </si>
  <si>
    <t>Russia</t>
  </si>
  <si>
    <t>Israel</t>
  </si>
  <si>
    <t>Sweden</t>
  </si>
  <si>
    <t>Norway</t>
  </si>
  <si>
    <t>Australia</t>
  </si>
  <si>
    <t>Ireland</t>
  </si>
  <si>
    <t>Chile</t>
  </si>
  <si>
    <t>Denmark</t>
  </si>
  <si>
    <t>Poland</t>
  </si>
  <si>
    <t>Romania</t>
  </si>
  <si>
    <t>Ecuador</t>
  </si>
  <si>
    <t>Pakistan</t>
  </si>
  <si>
    <t>Peru</t>
  </si>
  <si>
    <t>Malaysia</t>
  </si>
  <si>
    <t>Philippines</t>
  </si>
  <si>
    <t>Indonesia</t>
  </si>
  <si>
    <t>Saudi Arabia</t>
  </si>
  <si>
    <t>Mexico</t>
  </si>
  <si>
    <t xml:space="preserve">Japan </t>
  </si>
  <si>
    <t>Reverse Vlookup</t>
  </si>
  <si>
    <t>Dynamic Vlookup</t>
  </si>
  <si>
    <t>Quarter Bouns</t>
  </si>
  <si>
    <t>half Bonus</t>
  </si>
  <si>
    <t>Full Bonus</t>
  </si>
  <si>
    <t>PMT()</t>
  </si>
  <si>
    <t xml:space="preserve">Bank Interest rate </t>
  </si>
  <si>
    <t>Loan Amount</t>
  </si>
  <si>
    <t>EMI</t>
  </si>
  <si>
    <t>PV()</t>
  </si>
  <si>
    <t>Row Labels</t>
  </si>
  <si>
    <t>Grand Total</t>
  </si>
  <si>
    <t>Sum of Sales</t>
  </si>
  <si>
    <t>2004</t>
  </si>
  <si>
    <t>2005</t>
  </si>
  <si>
    <t>2006</t>
  </si>
  <si>
    <t>Column Labels</t>
  </si>
  <si>
    <t>Years</t>
  </si>
  <si>
    <t>2004 Total</t>
  </si>
  <si>
    <t>2005 Total</t>
  </si>
  <si>
    <t>2006 Total</t>
  </si>
  <si>
    <t>(All)</t>
  </si>
  <si>
    <t>Analyze-&gt;Options  -&gt; Show Report Filter Pages</t>
  </si>
  <si>
    <t xml:space="preserve">How to Delete Multiple Sheet at same time </t>
  </si>
  <si>
    <t>1) Click on first Sheet and hold down shift key and select last sheet</t>
  </si>
  <si>
    <t>right click and delete</t>
  </si>
  <si>
    <t xml:space="preserve">How to create Calculated column </t>
  </si>
  <si>
    <t>Analyze-&gt;</t>
  </si>
  <si>
    <t xml:space="preserve">Field Item &amp; Sets -&gt; </t>
  </si>
  <si>
    <t>Calculated Field</t>
  </si>
  <si>
    <t>Sum of Profit</t>
  </si>
  <si>
    <t>3-cd 120-watt cd-r/rw compatible compact stereo</t>
  </si>
  <si>
    <t>Sale Amount</t>
  </si>
  <si>
    <t>Temp data</t>
  </si>
  <si>
    <t>Funnel Chart</t>
  </si>
  <si>
    <t>Lead</t>
  </si>
  <si>
    <t>Webinar</t>
  </si>
  <si>
    <t>Email response</t>
  </si>
  <si>
    <t>Sales Close</t>
  </si>
  <si>
    <t>Add Text</t>
  </si>
  <si>
    <t>DDDD</t>
  </si>
  <si>
    <t>Rules &amp; Criteria</t>
  </si>
  <si>
    <t>Marks1</t>
  </si>
  <si>
    <t>Marks2</t>
  </si>
  <si>
    <t>mp3-cd player/                  car kit /dot matrix                  display/anti-skip</t>
  </si>
  <si>
    <t>dvd-video             player                 with mp3                playback</t>
  </si>
  <si>
    <t>Cd/cd-r executive                desktop system           with cherrywood speakers</t>
  </si>
  <si>
    <t xml:space="preserve">                        Portable            dvd-video player</t>
  </si>
  <si>
    <t xml:space="preserve">                                         Wireless headphone</t>
  </si>
  <si>
    <t xml:space="preserve">                                            Portable dvd player</t>
  </si>
  <si>
    <t>Slimx cd/mp3              player with 8 min asp and upgradeable firmware</t>
  </si>
  <si>
    <t>Cd executive                     mini system</t>
  </si>
  <si>
    <t>Sales Figures</t>
  </si>
  <si>
    <t>New  Customers</t>
  </si>
  <si>
    <t>If sales figure&gt;5000 then 12% otherwise 5%</t>
  </si>
  <si>
    <t xml:space="preserve">Product Code </t>
  </si>
  <si>
    <t>Middle 3 Digit</t>
  </si>
  <si>
    <t>Days</t>
  </si>
  <si>
    <t>First 2 Digits</t>
  </si>
  <si>
    <t>10001-987-765</t>
  </si>
  <si>
    <t>Monday</t>
  </si>
  <si>
    <t>10002-765-654</t>
  </si>
  <si>
    <t>Tuesday</t>
  </si>
  <si>
    <t>10033-123-987</t>
  </si>
  <si>
    <t>Wednesday</t>
  </si>
  <si>
    <t>32144-243-765</t>
  </si>
  <si>
    <t>Thursday</t>
  </si>
  <si>
    <t>10001-987-766</t>
  </si>
  <si>
    <t>Friday</t>
  </si>
  <si>
    <t>10002-765-655</t>
  </si>
  <si>
    <t>Saturday</t>
  </si>
  <si>
    <t>10033-123-988</t>
  </si>
  <si>
    <t>Sunday</t>
  </si>
  <si>
    <t>32144-243-766</t>
  </si>
  <si>
    <t>10001-987-767</t>
  </si>
  <si>
    <t>State</t>
  </si>
  <si>
    <t>ZIP</t>
  </si>
  <si>
    <t>4603 SW 127TH TER Miramar FL 33027 United States</t>
  </si>
  <si>
    <t>2521 W Augusta Chicago IL 60622 United States</t>
  </si>
  <si>
    <t>4351 Boardwalk Dr Huntington Beach CA 92649 United States</t>
  </si>
  <si>
    <t>6912 Dovefield Lane Bartlett TN 38135 United States</t>
  </si>
  <si>
    <t>1555 Landmeier Rd Elk Grove Village Illinois 60007 United States</t>
  </si>
  <si>
    <t>3510 N Reta Ave Chicago IL 60657 United States</t>
  </si>
  <si>
    <t>13 Ashwood Circle Highlands NC 28741 United States</t>
  </si>
  <si>
    <t>4306 SE Washington St Milwaukie OR 97222 United States</t>
  </si>
  <si>
    <t>212 Godfrey Street Oceanside CA 92054 United States</t>
  </si>
  <si>
    <t>1917 3rd St S E Bemidji MN 56601 United States</t>
  </si>
  <si>
    <t>375 Fantail Loop B Lakeway TX 78734 United States</t>
  </si>
  <si>
    <t>4360 Richland Way Southside AL 35907 United States</t>
  </si>
  <si>
    <t>PO BOX 14 Waverly Hall GA 31831 United States</t>
  </si>
  <si>
    <t>2409 Bridgehampton Drive Parkville MD 21239 United States</t>
  </si>
  <si>
    <t>PO BOX 65978 University Place WA 98466 United States</t>
  </si>
  <si>
    <t>397 Arnold Rd Lawrenceville GA 30044 United States</t>
  </si>
  <si>
    <t>5913 Meadow Rose Elkridge MD 21075 United States</t>
  </si>
  <si>
    <t>617 Birdie Dr Rantoul IL 61866 United States</t>
  </si>
  <si>
    <t>111 River Walk Drive Asheville NC 28804 United States</t>
  </si>
  <si>
    <t>1150 Tyler Ave Annapolis MD 21403 United States</t>
  </si>
  <si>
    <t>PO Box 3471 Lynchburg VA 24503 United States</t>
  </si>
  <si>
    <t>1409 Grandin Rd SW Roanoke VA 24015 United States</t>
  </si>
  <si>
    <t>5300 NE 24th Terrace 326c Fort Lauderdale FL 33308 United States</t>
  </si>
  <si>
    <t>7403 Vernon Rd Henrico VA 23228 United States</t>
  </si>
  <si>
    <t>1412 Patrick Ct Maple Glen PA 19002 United States</t>
  </si>
  <si>
    <t>623 Parkview Dr Lake el Sinore CA 92530 United States</t>
  </si>
  <si>
    <t>3915 Wren Ln Orlando Florida 32803 United States</t>
  </si>
  <si>
    <t>3740 N Sayre Ave Chicago IL 60634 United States</t>
  </si>
  <si>
    <t>4930 National Ave San Jose CA 95124 United States</t>
  </si>
  <si>
    <t>412 Hunter Street West Palm Beach FL 33405 United States</t>
  </si>
  <si>
    <t>467 Orea Creek Rd Livingston MT 59047 United States</t>
  </si>
  <si>
    <t>2114 Ave C Council Bluffs IA 51501 United States</t>
  </si>
  <si>
    <t>360 East OKeefe Street Apt 8 East Palo Alto CA 94303 United States</t>
  </si>
  <si>
    <t>432 Emerald Cir Emerald Isle NC 28594 United States</t>
  </si>
  <si>
    <t>906 21 St San Diego CA 92102 United States</t>
  </si>
  <si>
    <t>2720 W 43rd street Minneapolis MN 55410 United States</t>
  </si>
  <si>
    <t>1324 Donald Dr Hays KS 67601 United States</t>
  </si>
  <si>
    <t>908 Song Sparrow Ct Arnold MD 21012 United States</t>
  </si>
  <si>
    <t>17026 Sioux Lane Gaithersburg MD 20878 United States</t>
  </si>
  <si>
    <t>5250 W 74th St., Suite 8 Edina Minnesota 55439 United States</t>
  </si>
  <si>
    <t>505 Scott Blvd Burr Ridge Illinois 80104 United States</t>
  </si>
  <si>
    <t>60 Presidents Dr Gray Court SC 29645 United States</t>
  </si>
  <si>
    <t>293 Spicebush Lane Dexter KY 42036 United States</t>
  </si>
  <si>
    <t>5335 Gillespie St Philadelphia PA 19124 United States</t>
  </si>
  <si>
    <t>7340 NE 142nd Pl Apt C Kirkland WA 98034 United States</t>
  </si>
  <si>
    <t>1621 Babington Way Mount Pleasant SC 29464 United States</t>
  </si>
  <si>
    <t>4186 Silver Dollar Ave Las Vegas NV 89102 United States</t>
  </si>
  <si>
    <t>205 34th street Virginia Beach VA 23451 United States</t>
  </si>
  <si>
    <t>4600 South Marion Road Sioux Falls SD 57106 United States</t>
  </si>
  <si>
    <t>151 Ormsby St Pewaukee WI 53072 United States</t>
  </si>
  <si>
    <t>517 Brookridge Dr Winston Salem NC 27103 United States</t>
  </si>
  <si>
    <t>316 East 5th Street Washington NC 27889 United States</t>
  </si>
  <si>
    <t>P O Box 1450 Ocracoke NC 27960 United States</t>
  </si>
  <si>
    <t>40 Raintree Road Sedona AZ 86351 United States</t>
  </si>
  <si>
    <t>507 Lincoln Ave Ingleside IL 60041 United States</t>
  </si>
  <si>
    <t>412 Highway 42 Ellison Bay WI 54210 United States</t>
  </si>
  <si>
    <t>9 Forest Drive Mimbres NM 88049 United States</t>
  </si>
  <si>
    <t>11248 Walton Drive Roscoe IL 61073 United States</t>
  </si>
  <si>
    <t>2867 Shadow Dr SE Rochester MN 55904 United States</t>
  </si>
  <si>
    <t>Healing Path Holistic Medicine Clinic Milwaukie OR 97222 United States</t>
  </si>
  <si>
    <t>8130 NW Oak Creek Dr Corvallis OR 97330 United States</t>
  </si>
  <si>
    <t>2110 116th Ave NE STC C Bellevue WA 98004 United States</t>
  </si>
  <si>
    <t>1308 Wakefield Drive Houston TX 77018 United States</t>
  </si>
  <si>
    <t>14548 CHARTERS BLUFF TRAIL Midlothian VA 23114 United States</t>
  </si>
  <si>
    <t>112 S Mennonite Rd Collegeville PA 19426 United States</t>
  </si>
  <si>
    <t>967 Lakeview Harbor Beach MI 48441 United States</t>
  </si>
  <si>
    <t>3427 Orlando Ave Parkville MD 21234 United States</t>
  </si>
  <si>
    <t>1297 Harbert Ave Memphis TN 38104 United States</t>
  </si>
  <si>
    <t>6007 Christie Ave Emeryville CA 94608 United States</t>
  </si>
  <si>
    <t>1N544 Bobolink Dr. Winfield Illinois 60190 United States</t>
  </si>
  <si>
    <t>1504 Holly Berry Way Anniston AL 36207 United States</t>
  </si>
  <si>
    <t>6712 N Lima Center Rd Whitewater WI 53190 United States</t>
  </si>
  <si>
    <t>2927 Celeste Drive Hephzibah GA 30815 United States</t>
  </si>
  <si>
    <t>430 S Euclid Oak Park IL 60302 United States</t>
  </si>
  <si>
    <t>1561 SW 194th Ave Pembroke Pines FL 33029 United States</t>
  </si>
  <si>
    <t>8355 RENNER BLVD LENEXA KS 66219 United States</t>
  </si>
  <si>
    <t>6837 4th Street N Saint Petersburg FL 33702 United States</t>
  </si>
  <si>
    <t>1794 Joybrook Rd Navarre FL 32566 United States</t>
  </si>
  <si>
    <t>291 Rio Vista Rd Telluride CO 81435 United States</t>
  </si>
  <si>
    <t>628 Twin Ponds Rd Breinigsville Pennsylvania 18031 United States</t>
  </si>
  <si>
    <t>10711 SW 46th St Miami FL 33165 United States</t>
  </si>
  <si>
    <t>1099 E 5690 S Murray UT 84121 United States</t>
  </si>
  <si>
    <t>10906 E Winner Rd Independence Missouri 64052 United States</t>
  </si>
  <si>
    <t>7080 Hwy 39 Somerset KY 42503 United States</t>
  </si>
  <si>
    <t>705 Mildred st ne Albuquerque NM 87123 United States</t>
  </si>
  <si>
    <t>2435 Lane 150 Hamilton Lake Hamilton IN 46742 United States</t>
  </si>
  <si>
    <t>150 Post Office Rd 2201 Waldorf MD 20604 United States</t>
  </si>
  <si>
    <t>5400 Ward Rd Bldg 1 Suite 100 Arvada Colorado 80002 United States</t>
  </si>
  <si>
    <t>350 Leah Ln Apt 2B Woodstock IL 60098 United States</t>
  </si>
  <si>
    <t>16323 Poppy Lane Eagle River AK 99577 United States</t>
  </si>
  <si>
    <t>2144 Pier Point Pl Virginia Beach VA 23455 United States</t>
  </si>
  <si>
    <t>16601 Lassen St Fountain Valley CA 92708 United States</t>
  </si>
  <si>
    <t>2109 lupine dr harrisonburg VA 22801 United States</t>
  </si>
  <si>
    <t>34249 Dorchester Road Gates mills OH 44040 United States</t>
  </si>
  <si>
    <t>2373 NW 185th Ave STE 1001 Hillsboro OR 97124 United States</t>
  </si>
  <si>
    <t>301 East Union Street Sandston VA 23150 United States</t>
  </si>
  <si>
    <t>1202 NE 83rd Terrace Kansas City MO 64118 United States</t>
  </si>
  <si>
    <t>2390 Rosedale Dr Las Cruces NM 88005 United States</t>
  </si>
  <si>
    <t>PO Box 444 Naples FL 34106 United States</t>
  </si>
  <si>
    <t>1320 Prospect Street Ashland OR 97520 United States</t>
  </si>
  <si>
    <t>4142 Sheridan Ave N Minneapolis MN 55412 United States</t>
  </si>
  <si>
    <t>932 Dewing Ave, Apt 5 Lafayette California 94549 United States</t>
  </si>
  <si>
    <t>1607 Felix Ln London KY 40741 United States</t>
  </si>
  <si>
    <t>PO Box 1814 Key West FL 33041 United States</t>
  </si>
  <si>
    <t>409 Campton St Ely Nevada 89301 United States</t>
  </si>
  <si>
    <t>184 Porch Swing Blvd Camdenton Missouri 65020 United States</t>
  </si>
  <si>
    <t>145 View Ct Aptos CA 95003 United States</t>
  </si>
  <si>
    <t>435 n 103rd st wauwatosa WI 53226 United States</t>
  </si>
  <si>
    <t>120 plantation drive Madison MS 39110 United States</t>
  </si>
  <si>
    <t>144 Sagamore Pkwy W West Lafayette Indiana 47906 United States</t>
  </si>
  <si>
    <t>1850 Twin Branch Dr Marietta GA 30062 United States</t>
  </si>
  <si>
    <t>554 E 4380 N Provo UT 84604 United States</t>
  </si>
  <si>
    <t>1104 Autumn Run Cir Fuquay Varina NC 27526 United States</t>
  </si>
  <si>
    <t>1446 Birchcrest Lane Charlottesville VA 22911 United States</t>
  </si>
  <si>
    <t>726 Shannon Way Lawrenceville GA 30044 United States</t>
  </si>
  <si>
    <t>3068 Cape Henry Court Virginia Beach VA 23451 United States</t>
  </si>
  <si>
    <t>PO Box 506 Greensboro AL 36744 United States</t>
  </si>
  <si>
    <t>160 Grand St Apt 1 Newburgh NY 12550 United States</t>
  </si>
  <si>
    <t>182 Sandpebble DR The Woodlands TX 77381 United States</t>
  </si>
  <si>
    <t>215 W Kenwood Dr Louisville KY 40214 United States</t>
  </si>
  <si>
    <t>913 Rose Ct Traverse City MI 49686 United States</t>
  </si>
  <si>
    <t>416 N Kendrick St Flagstaff Arizona 86001 United States</t>
  </si>
  <si>
    <t>52 Family Drive Florence AL 36533 United States</t>
  </si>
  <si>
    <t>1440 S Val Vista Drive Mesa AZ 85204 United States</t>
  </si>
  <si>
    <t>3455 Meridian Ave San Diego CA 92115 United States</t>
  </si>
  <si>
    <t>609 Hess Street Morgantown WV 26501 United States</t>
  </si>
  <si>
    <t>5031 whisper willow drive fairfax VA 22030 United States</t>
  </si>
  <si>
    <t>695 St Thomas Pkwy Redding CA 96003 United States</t>
  </si>
  <si>
    <t>3880 Wyllie Rd Princeville HI 96722 United States</t>
  </si>
  <si>
    <t>2322 West 4600 South Roy UT 84067 United States</t>
  </si>
  <si>
    <t>2468 23rd Ave DR NE Hickory NC 28601 United States</t>
  </si>
  <si>
    <t>410 Hillside Avenue Williston Park New York 11596 United States</t>
  </si>
  <si>
    <t>3318 Munstead Trail Frisco TX 75033 United States</t>
  </si>
  <si>
    <t>1112 Black Bear LN Long Pond PA 18334 United States</t>
  </si>
  <si>
    <t>410 MAGELLAN AVENUE HONOLULU HI 96813 United States</t>
  </si>
  <si>
    <t>4168 W Berteau Ave Chicago IL 60641 United States</t>
  </si>
  <si>
    <t>6506 S 70TH EAST AVE TULSA OK 74133 United States</t>
  </si>
  <si>
    <t>13058 Autumn Woods Way Fairfax VA 22033 United States</t>
  </si>
  <si>
    <t>N/A Spring Valley Nevada 89117 United States</t>
  </si>
  <si>
    <t>3102 Devonshire Rd Allentown PA 18103 United States</t>
  </si>
  <si>
    <t>215 Bridge Street Mont Clare PA 19453 United States</t>
  </si>
  <si>
    <t>959 Mitchell Lane Evans GA 30809 United States</t>
  </si>
  <si>
    <t>911 Hilltop Lawrence KS 66044 United States</t>
  </si>
  <si>
    <t>3333 burnt mill rd virginia VA 23452 United States</t>
  </si>
  <si>
    <t>2145 Southview Lane Mound MN 55364 United States</t>
  </si>
  <si>
    <t>400 E Simpson Street Lafayette CO 80026 United States</t>
  </si>
  <si>
    <t>13983 Summer Breeze Drive Jacksonville FL 32218 United States</t>
  </si>
  <si>
    <t>1211 rd 22 Sedan KS 67361 United States</t>
  </si>
  <si>
    <t>636 Saxony Blvd St Petersburg FL 33716 United States</t>
  </si>
  <si>
    <t>4600 e moody blvd apt 13G bunnell FL 32110 United States</t>
  </si>
  <si>
    <t>1913 Deslonde St NEW ORLEANS LA 70117 United States</t>
  </si>
  <si>
    <t>2010 Banner Lane St Cloud FL 34769 United States</t>
  </si>
  <si>
    <t>3040 Lakeshore Drive Riviera Beach FL 33404 United States</t>
  </si>
  <si>
    <t>95-305 Alaoki Place Mililani HI 96789 United States</t>
  </si>
  <si>
    <t>60649 South Lyon Trail South Lyon MI 48178 United States</t>
  </si>
  <si>
    <t>7269 Falling Timber Ct Las Vegas NV 89113 United States</t>
  </si>
  <si>
    <t>PO Box 221605 Denver CO 80222 United States</t>
  </si>
  <si>
    <t>9510 Kendelwick Dr NChesterfield VA 23236 United States</t>
  </si>
  <si>
    <t>900 N San Antonio Rd, #103 Los Altos California 94022 United States</t>
  </si>
  <si>
    <t>1209 Skyline dr Fairbanks AK 99712 United States</t>
  </si>
  <si>
    <t>1203 Sanders Kyle TX 78640 United States</t>
  </si>
  <si>
    <t>4498 Fabel St New Albany OH 43054 United States</t>
  </si>
  <si>
    <t>772 Rowland Blvd Novato CA 94947 United States</t>
  </si>
  <si>
    <t>6701 Mallards Cove Rd Jupiter FL 33458 United States</t>
  </si>
  <si>
    <t>PO Box 1068 Laguna NM 87026 United States</t>
  </si>
  <si>
    <t>6147 EDSALL RD ALEXANDRIA VA 22304 United States</t>
  </si>
  <si>
    <t>1859 Wilson Blvd 371 Arlington VA 22201 United States</t>
  </si>
  <si>
    <t>730 E Durant Ave Aspen CO 81611 United States</t>
  </si>
  <si>
    <t>4448 PENGUIN AVE North Las Vegas NV 89084 United States</t>
  </si>
  <si>
    <t>7056 Hopkins Circle Gloucester VA 23061 United States</t>
  </si>
  <si>
    <t>616 Mulberry Street Elizabethtown PA 17022 United States</t>
  </si>
  <si>
    <t>66 Overlook Terrace New York NY 10040 United States</t>
  </si>
  <si>
    <t>110 South Sterling Street Morganton NC 28655 United States</t>
  </si>
  <si>
    <t>2627 Arancia Dr Fort Collins CO 80521 United States</t>
  </si>
  <si>
    <t>911 Macomber St Chippewa Falls WI 54729 United States</t>
  </si>
  <si>
    <t>1005 Des Plaines Av Forest Park IL 60130 United States</t>
  </si>
  <si>
    <t>345 Deerfield Ave Irvine CA 92606 United States</t>
  </si>
  <si>
    <t>3514 S 300 E APT E Salt Lake Cty UT 84115 United States</t>
  </si>
  <si>
    <t>8520 West 61st Street Merriam KS 66202 United States</t>
  </si>
  <si>
    <t>4749 Thornbury Street Fairfax VA 22030 United States</t>
  </si>
  <si>
    <t>2921 Chapman St Oakland CA 94601 United States</t>
  </si>
  <si>
    <t>17 Tradewinds Aliso Viejo CA 92656 United States</t>
  </si>
  <si>
    <t>5752 Frieden Church Road McLeansville NC 27301 United States</t>
  </si>
  <si>
    <t>169 Toms Run Rd Pittsburgh PA 15237 United States</t>
  </si>
  <si>
    <t>113 S WILLIS AVE Independence MO 64050 United States</t>
  </si>
  <si>
    <t>5390 S W Tawakoni Rd Andover KS 67002 United States</t>
  </si>
  <si>
    <t>538 N Western Ave macomb IL 61455 United States</t>
  </si>
  <si>
    <t>8314 Rudy Brook Way Spring TX 77379 United States</t>
  </si>
  <si>
    <t>1021 Horse Shoe Drive Shelbyville KY 40065 United States</t>
  </si>
  <si>
    <t>2631 N 3889th Rd Sheridan IL 60551 United States</t>
  </si>
  <si>
    <t>529 Matadero Ave Palo Alto CA 94306 United States</t>
  </si>
  <si>
    <t>104 Calumet Court Lynchburg VA 24503 United States</t>
  </si>
  <si>
    <t>525 Colfax Street Dickinson ND 58601 United States</t>
  </si>
  <si>
    <t>6851 Cutting Blvd El Cerrito CA 94530 United States</t>
  </si>
  <si>
    <t>1300 Smith Ave S West St Paul MN 55118 United States</t>
  </si>
  <si>
    <t>101 Boylston Avenue East Seattle WA 98102 United States</t>
  </si>
  <si>
    <t>13805 Parkland Drive Rockville MD 20853 United States</t>
  </si>
  <si>
    <t>778 Lois Dr Sun Prairie Wisconsin 53590 United States</t>
  </si>
  <si>
    <t>1515 Mockingbird Ln Ste 540 Charlotte North Carolina 28209 United States</t>
  </si>
  <si>
    <t>427 Grove Ave Mohnton Pennsylvania 19540 United States</t>
  </si>
  <si>
    <t>59-712 A Kamehameha Hwy Pupukea Hawaii 96712 United States</t>
  </si>
  <si>
    <t>8222 Pond View Dr Gloucester VA 23061 United States</t>
  </si>
  <si>
    <t>1314 NW 90th Court Clive IA 50325 United States</t>
  </si>
  <si>
    <t>8030 Reserve Way Vienna VA 22182 United States</t>
  </si>
  <si>
    <t>1731 Elliot Drive Burbank CA 91504 United States</t>
  </si>
  <si>
    <t>4000 Gypsy Lane Philadelphia PA 19129 United States</t>
  </si>
  <si>
    <t>8607 Clifford Heights Santee CA 92071 United States</t>
  </si>
  <si>
    <t>2225 Juniper Berry Dr Las Vegas NV 89134 United States</t>
  </si>
  <si>
    <t>16741 S 4176 Rd Claremore OK 74017 United States</t>
  </si>
  <si>
    <t>308 BridgeBrook Lane Wexford PA 15090 United States</t>
  </si>
  <si>
    <t>1610 Sand Creek Dr Williston ND 58801 United States</t>
  </si>
  <si>
    <t>122 cr 2057 Skyline Dr oxford MS 38655 United States</t>
  </si>
  <si>
    <t>PO Box 6099 Anchorage AK 99506 United States</t>
  </si>
  <si>
    <t>90 Juneberry Dr Chapel Hill NC 27516 United States</t>
  </si>
  <si>
    <t>10834 W WILLOWBROOK DR SUN CITY AZ 85373 United States</t>
  </si>
  <si>
    <t>235 Roosevelt Avenue Eau Claire WI 54701 United States</t>
  </si>
  <si>
    <t>1088 N Lightning PL Meridian ID 83642 United States</t>
  </si>
  <si>
    <t>601 East 42 Street Brooklyn NY 11203 United States</t>
  </si>
  <si>
    <t>13180 Regina Drive Carmel IN 46074 United States</t>
  </si>
  <si>
    <t>PO Box 6434 Virginia Beach VA 23456 United States</t>
  </si>
  <si>
    <t>395 Del Monte Ctr Monterey CA 93940 United States</t>
  </si>
  <si>
    <t>Mobile Metro Detroit Detroit Michigan 48226 United States</t>
  </si>
  <si>
    <t>7800 Akron Road lockport NY 14094 United States</t>
  </si>
  <si>
    <t>3209NE 70TH TERRACE Gladstone MO 64119 United States</t>
  </si>
  <si>
    <t>1623 Kinghorn Road Pocatello ID 83201 United States</t>
  </si>
  <si>
    <t>4720 Nightingale Dr Colorado Springs CO 80918 United States</t>
  </si>
  <si>
    <t>PO Box 2046 Bever UT 84713 United States</t>
  </si>
  <si>
    <t>14463 Metro Park Way Ft Myers FL 33912 United States</t>
  </si>
  <si>
    <t>580 S Peak to Peak HWY Nederland CO 80466 United States</t>
  </si>
  <si>
    <t>524 Cascade Falls Drive Weston FL 33327 United States</t>
  </si>
  <si>
    <t>330 W Terra Cotta Ave Crystal Lake Illinois 60014 United States</t>
  </si>
  <si>
    <t>859 Tuition Drive Virginia Beach VA 23462 United States</t>
  </si>
  <si>
    <t>215 appledorn circle Asheville NC 28803 United States</t>
  </si>
  <si>
    <t>1842 Hackett Ave Mountain View CA 94043 United States</t>
  </si>
  <si>
    <t>131 Castleton Way San Bruno CA 94066 United States</t>
  </si>
  <si>
    <t>2663 West Lafayette Avenue Baltimore MD 21216 United States</t>
  </si>
  <si>
    <t>303 S Military Rd Winlock WA 98596 United States</t>
  </si>
  <si>
    <t>800 E Northwest Highway Mount Prospect IL 60056 United States</t>
  </si>
  <si>
    <t>144 SW Oxford Pl Lees Summit MO 64063 United States</t>
  </si>
  <si>
    <t>10200 Clubhouse Ct Ellicott City MD 21042 United States</t>
  </si>
  <si>
    <t>10939 Paradise Rd Henderson NV 89052 United States</t>
  </si>
  <si>
    <t>1721 N East 7th Street Oklahoma City OK 73117 United States</t>
  </si>
  <si>
    <t>1429 Hawk Valley Dr Little Elm TX 75068 United States</t>
  </si>
  <si>
    <t>14027 Summer Bay Ln Broomfield CO 80023 United States</t>
  </si>
  <si>
    <t>432 2nd st nw st michael MN 55376 United States</t>
  </si>
  <si>
    <t>N674 County Road H Palmyra WI 53156 United States</t>
  </si>
  <si>
    <t>12675 W Townsend St Brookfield WI 53005 United States</t>
  </si>
  <si>
    <t>656 Pearson St Unit 309C Des Plaines IL 60016 United States</t>
  </si>
  <si>
    <t>1113 Ellingwood Drive Accokeek MD 20607 United States</t>
  </si>
  <si>
    <t>287 Sunburst Lane Richmond UT 84333 United States</t>
  </si>
  <si>
    <t>11831 Rineyville Road Vine Grove KY 40175 United States</t>
  </si>
  <si>
    <t>2795 Yacolt Ave North Port FL 34286 United States</t>
  </si>
  <si>
    <t>1900 Van Buren St Hollywood FL 33020 United States</t>
  </si>
  <si>
    <t>N/A Cape Saint Claire Maryland 21409 United States</t>
  </si>
  <si>
    <t>PO Box 4664 Jackson WY 83001 United States</t>
  </si>
  <si>
    <t>1401 E 9th St Ste A Trenton MO 64683 United States</t>
  </si>
  <si>
    <t>N/A Eagan Minnesota 55123 United States</t>
  </si>
  <si>
    <t>640 16th St 602 San Diego CA 92101 United States</t>
  </si>
  <si>
    <t>511 NW 7th Place Cape Coral FL 33993 United States</t>
  </si>
  <si>
    <t>711 Ridgeview Ct Sellersville PA 18960 United States</t>
  </si>
  <si>
    <t>607 Biltmore Drive Virginia Beach VA 23454 United States</t>
  </si>
  <si>
    <t>929 N Astor St Milwaukee WI 53202 United States</t>
  </si>
  <si>
    <t>709 Brasher Ct Santa Rosa CA 95405 United States</t>
  </si>
  <si>
    <t>1239 Galway Dr Cary IL 60013 United States</t>
  </si>
  <si>
    <t>4825 N Hoyne 1N Chicago IL 60625 United States</t>
  </si>
  <si>
    <t>8140 Walnut Roast Way Las Vegas NV 89131 United States</t>
  </si>
  <si>
    <t>11916 Tranquil cove Euless TX 76040 United States</t>
  </si>
  <si>
    <t>26 Classic Ct S Palm Coast FL 32137 United States</t>
  </si>
  <si>
    <t>1044 Schoolgate Rd New Lenox IL 60451 United States</t>
  </si>
  <si>
    <t>1006 Riverview Court Mount Pleasant MI 48858 United States</t>
  </si>
  <si>
    <t>1202 6th ave Dodge City KS 67801 United States</t>
  </si>
  <si>
    <t>20464 Castle Ridge Road Mccalla AL 35111 United States</t>
  </si>
  <si>
    <t>4721 Wrentham Place Palm Harbor FL 34685 United States</t>
  </si>
  <si>
    <t>3600 Rockberry Rd Baltimore MD 21234 United States</t>
  </si>
  <si>
    <t>PO Box 981 Ashland OR 97520 United States</t>
  </si>
  <si>
    <t>204 Elm Way Boynton Beach Florida 33426 United States</t>
  </si>
  <si>
    <t>217 Fox Briar Lane Madison Heights VA 24572 United States</t>
  </si>
  <si>
    <t>1263 County Road Ph Onalaska WI 54650 United States</t>
  </si>
  <si>
    <t>5794 East Ski Bunny Circle Palmer AK 99645 United States</t>
  </si>
  <si>
    <t>2108 Edgehill Circle Johnson City TN 37601 United States</t>
  </si>
  <si>
    <t>145 East Fisher Street Eagle ID 83616 United States</t>
  </si>
  <si>
    <t>190 Liberty Furnace Rd Edinburg VA 22824 United States</t>
  </si>
  <si>
    <t>1118 22nd Street SW Loveland CO 80537 United States</t>
  </si>
  <si>
    <t>4545 NE 83rd Avenue Portland OR 97220 United States</t>
  </si>
  <si>
    <t>23510 Spinning Wheel Ct Aldie VA 20105 United States</t>
  </si>
  <si>
    <t>PO Box 4962 El Dorado Hills CA 95762 United States</t>
  </si>
  <si>
    <t>1539 N Mt Bella Road Richmond VA 23235 United States</t>
  </si>
  <si>
    <t>1705 Heron Ln N Oakdale MN 55128 United States</t>
  </si>
  <si>
    <t>PO Box 13 Anmoore WV 26323 United States</t>
  </si>
  <si>
    <t>55 Ash Avenue Bristol PA 19007 United States</t>
  </si>
  <si>
    <t>222 W21st Street SteF 230 Norfolk VA 23517 United States</t>
  </si>
  <si>
    <t>1500 Bay Road MIami Beach FL 33139 United States</t>
  </si>
  <si>
    <t>90 Beal Parkway NW Fort Walton Beach FL 32548 United States</t>
  </si>
  <si>
    <t>202 S Lennox St Braceville IL 60407 United States</t>
  </si>
  <si>
    <t>1504 Bradington Drive Fenton MO 63026 United States</t>
  </si>
  <si>
    <t>1045 Miami Way Boulder CO 80305 United States</t>
  </si>
  <si>
    <t>14 Paula Drive Newport News VA 23608 United States</t>
  </si>
  <si>
    <t>18003 Telford Ave Parker CO 80134 United States</t>
  </si>
  <si>
    <t>2451 View Way Lakeland FL 33810 United States</t>
  </si>
  <si>
    <t>6120 Dalhart Ave La Mesa CA 91942 United States</t>
  </si>
  <si>
    <t>3022 Javier Road Fairfax VA 22031 United States</t>
  </si>
  <si>
    <t>381 Golden Maple Dr Virginia Beach VA 23452 United States</t>
  </si>
  <si>
    <t>3929 Fulton St NW Apt 4 Washington DC 20007 United States</t>
  </si>
  <si>
    <t>545 Rainier Blvd Issaquah WA 98027 United States</t>
  </si>
  <si>
    <t>1132 Curtiss Street Downers Grove IL 60515 United States</t>
  </si>
  <si>
    <t>17425 E El Pueblo Blvd Fountain Hills AZ 85268 United States</t>
  </si>
  <si>
    <t>1755 e Hallandale Beach blvd Hallandale beach FL 33009 United States</t>
  </si>
  <si>
    <t>P O Box 181591 Arlington TX 76096 United States</t>
  </si>
  <si>
    <t>215 W Jensen St Arlington WA 98223 United States</t>
  </si>
  <si>
    <t>2502 VINE STREET ORLANDO FL 32806 United States</t>
  </si>
  <si>
    <t>1300 Cold Stream Court Asheville NC 28803 United States</t>
  </si>
  <si>
    <t>PO Box 1388 Pahoa HI 96778 United States</t>
  </si>
  <si>
    <t>410 E Park Ave Birchwood WI 54817 United States</t>
  </si>
  <si>
    <t>1470 Beacon Drive Kissimmee FL 34746 United States</t>
  </si>
  <si>
    <t>51 Cathedral Ln Sedona Arizona 86336 United States</t>
  </si>
  <si>
    <t>4900 Randall Pkwy Wilmington NC 28403 United States</t>
  </si>
  <si>
    <t>3914 Midvale Ave N Seattle WA 98103 United States</t>
  </si>
  <si>
    <t>2908 Harris Ave Key West FL 33040 United States</t>
  </si>
  <si>
    <t>118 Groce Street Glasgow KY 42141 United States</t>
  </si>
  <si>
    <t>6144 East US Hwy 20 Rolling Prairie IN 46371 United States</t>
  </si>
  <si>
    <t>1611 Kimberton Road Phoenixville PA 19460 United States</t>
  </si>
  <si>
    <t>PO Box 52058 Pacific Grove CA 93950 United States</t>
  </si>
  <si>
    <t>3802 Eau Claire Ave Weston WI 54476 United States</t>
  </si>
  <si>
    <t>1126 E Jefferson St Charlottesville VA 22902 United States</t>
  </si>
  <si>
    <t>732 S Financial Pl 511 Chicago IL 60605 United States</t>
  </si>
  <si>
    <t>868 Mcclelland St Salt Lake City UT 84102 United States</t>
  </si>
  <si>
    <t>10326 Royal Chapel Drive Dallas TX 75229 United States</t>
  </si>
  <si>
    <t>12 Bellhurst Rd Tonawanda NY 14150 United States</t>
  </si>
  <si>
    <t>499 Sunrise Road Perris CA 92570 United States</t>
  </si>
  <si>
    <t>1361 High Street Wadsworth OH 44281 United States</t>
  </si>
  <si>
    <t>820 N Superior Ave Tomah Wisconsin 54660 United States</t>
  </si>
  <si>
    <t>530 Locust Ave Port Chester NY 10573 United States</t>
  </si>
  <si>
    <t>4529 Spruce Street Philadelphia PA 19139 United States</t>
  </si>
  <si>
    <t>740 Paseo De Leon Newbury Park CA 91320 United States</t>
  </si>
  <si>
    <t>PO Box 364 Denton MT 59430 United States</t>
  </si>
  <si>
    <t>829 n lombard st Elmhurst IL 60126 United States</t>
  </si>
  <si>
    <t>PO Box 322 Tahoma CA 96142 United States</t>
  </si>
  <si>
    <t>903 49th Ave Dr W Bradenton FL 34207 United States</t>
  </si>
  <si>
    <t>16110 Fahey Rd Manchester MI 48158 United States</t>
  </si>
  <si>
    <t>208 W Mission St Strawberry Point IA 52076 United States</t>
  </si>
  <si>
    <t>4710 E 54th St Sioux Falls SD 57110 United States</t>
  </si>
  <si>
    <t>5201 Pole Road Alexandria VA 22309 United States</t>
  </si>
  <si>
    <t>83 East Stevens Street Saint Paul MN 55107 United States</t>
  </si>
  <si>
    <t>1062 Rowan Oak Circle Watkinsville GA 30677 United States</t>
  </si>
  <si>
    <t>6309 chaprice LN montgomary AL 36117 United States</t>
  </si>
  <si>
    <t>7703 Ingram Road San Antonio TX 78251 United States</t>
  </si>
  <si>
    <t>6631 pine lake drive Tinley park IL 60477 United States</t>
  </si>
  <si>
    <t>4730 Fairmount Street Dallas TX 75219 United States</t>
  </si>
  <si>
    <t>3005 Northridge Dr Farmington New Mexico 87401 United States</t>
  </si>
  <si>
    <t>646 Grand Canyon Cir Crystal Lake IL 60014 United States</t>
  </si>
  <si>
    <t>93 Greenway Road Stuarts Draft VA 24477 United States</t>
  </si>
  <si>
    <t>329 Mt Ararat Hill Afton VA 22920 United States</t>
  </si>
  <si>
    <t>2915 Benjamin Court Rapid City SD 57703 United States</t>
  </si>
  <si>
    <t>PO Box 1821 Staunton VA 24402 United States</t>
  </si>
  <si>
    <t>14735 County Road 255 Oronogo MO 64855 United States</t>
  </si>
  <si>
    <t>21777 Poinciana Southfield MI 48033 United States</t>
  </si>
  <si>
    <t>12213 Springside Lane Knoxville TN 37922 United States</t>
  </si>
  <si>
    <t>17002 LeJeune Rd Quantico VA 22134 United States</t>
  </si>
  <si>
    <t>2251 Wigwam Pkwy Henderson NV 89074 United States</t>
  </si>
  <si>
    <t>3206 Morning Glory Court Palm Beach gardens FL 33410 United States</t>
  </si>
  <si>
    <t>77 S Fenton Avenue Indianapolis IN 46219 United States</t>
  </si>
  <si>
    <t>PO Box 1682 Las Vegas NM 87701 United States</t>
  </si>
  <si>
    <t>7514 N Mopac Expy, Suite 300 Austin Texas 78731 United States</t>
  </si>
  <si>
    <t>4964 East Hereford Rd Hereford AZ 85615 United States</t>
  </si>
  <si>
    <t>1255 W Fresno Dr Jackson WY 83001 United States</t>
  </si>
  <si>
    <t>20975 W 125th St Olathe KS 66061 United States</t>
  </si>
  <si>
    <t>61136 22nd Avenue Mattawan MI 49071 United States</t>
  </si>
  <si>
    <t>1818 N Wells St, 3rd floor, Chicago, Illinois Chicago Illinois 60614 United States</t>
  </si>
  <si>
    <t>707 Dearborn Rd valparaiso IN 46385 United States</t>
  </si>
  <si>
    <t>3407 Hookipa Place Kihei HI 96753 United States</t>
  </si>
  <si>
    <t>614 Doisy Lane Champaign IL 61822 United States</t>
  </si>
  <si>
    <t>123 East Braeburn Dr Smyrna DE 19977 United States</t>
  </si>
  <si>
    <t>31948 Del Cielo Este Bonsall CA 92003 United States</t>
  </si>
  <si>
    <t>6948 Lotus Way West Jordan UT 84081 United States</t>
  </si>
  <si>
    <t>304 E 16th St Ames IA 50010 United States</t>
  </si>
  <si>
    <t>148 Woodside Drive Lake Placid FL 33852 United States</t>
  </si>
  <si>
    <t>408 Coffman St Longmont Colorado 80501 United States</t>
  </si>
  <si>
    <t>687 Grove Lane Santa Barbara CA 93105 United States</t>
  </si>
  <si>
    <t>PO Box 87626 Phoenix AZ 85080 United States</t>
  </si>
  <si>
    <t>25435 Vacation Pl Aldie Virginia 20105 United States</t>
  </si>
  <si>
    <t>5802 Curry Rd Pittsburgh PA 15236 United States</t>
  </si>
  <si>
    <t>4610 NE 83rd terrace Kansas City MO 64119 United States</t>
  </si>
  <si>
    <t>2814 n Lafayette Denver CO 80205 United States</t>
  </si>
  <si>
    <t>340 High St Highspire PA 17034 United States</t>
  </si>
  <si>
    <t>5330 Shingle Creek Dr Orlando FL 32821 United States</t>
  </si>
  <si>
    <t>2061 Cecil Wampler Rd Mt Crawford VA 22841 United States</t>
  </si>
  <si>
    <t>4717 Sable Pine Cir, Apt D1 West Palm Beach Florida 33417 United States</t>
  </si>
  <si>
    <t>5736 N las virgenes road calabasas CA 91302 United States</t>
  </si>
  <si>
    <t>316 Briggs Ct CA CA 95139 United States</t>
  </si>
  <si>
    <t>La Alameda Mission Viejo California 92691 United States</t>
  </si>
  <si>
    <t>23 Winslow Ct Columbia SC 29229 United States</t>
  </si>
  <si>
    <t>7065 West Ann Road Las Vegas NV 89130 United States</t>
  </si>
  <si>
    <t>35896 Forest Lane Soldotna AK 99669 United States</t>
  </si>
  <si>
    <t>po box 3534 saint johns AZ 85936 United States</t>
  </si>
  <si>
    <t>952 E Stuart Dr Galax VA 24333 United States</t>
  </si>
  <si>
    <t>3539 NW 35th Street Coconut Creek FL 33066 United States</t>
  </si>
  <si>
    <t>625 47th Ave N Eugene Oregon 97404 United States</t>
  </si>
  <si>
    <t>3109 Wemberley DR SACRAMENTO CA 95864 United States</t>
  </si>
  <si>
    <t>714 Miami St Hiawatha KS 66434 United States</t>
  </si>
  <si>
    <t>PO BOX 7495 Jackson WY 83002 United States</t>
  </si>
  <si>
    <t>8 Grayhawk Place Santa Fe NM 87508 United States</t>
  </si>
  <si>
    <t>PO Box 533 North San Juan CA 95960 United States</t>
  </si>
  <si>
    <t>108 Main Street Manchester Kentucky 40962 United States</t>
  </si>
  <si>
    <t>2262 East Carriage Lane Holladay UT 84117 United States</t>
  </si>
  <si>
    <t>po box 215 Eldorado Springs CO 80025 United States</t>
  </si>
  <si>
    <t>38195 country estates road Battle lake MN 56515 United States</t>
  </si>
  <si>
    <t>8945 E Wood Duck Lane Wilmington IL 60481 United States</t>
  </si>
  <si>
    <t>170 E 17th Street, Suite 211 Costa Mesa California 92627 United States</t>
  </si>
  <si>
    <t>9041 Knox Lane Overland Park KS 66212 United States</t>
  </si>
  <si>
    <t>8945 E Wood Duck Ln Wilmington IL 60481 United States</t>
  </si>
  <si>
    <t>P O Box 1351 Milton WA 98354 United States</t>
  </si>
  <si>
    <t>905 Augustana Way Fairview Heights IL 62208 United States</t>
  </si>
  <si>
    <t>401 N Jessica Sioux Falls SD 57103 United States</t>
  </si>
  <si>
    <t>2612 Dogwood Ave Apt F8 Savannah GA 31404 United States</t>
  </si>
  <si>
    <t>8250 N Grand Canyon 2045 Las Vegas NV 89166 United States</t>
  </si>
  <si>
    <t>3244 Latonia Pittsburgh PA 15216 United States</t>
  </si>
  <si>
    <t>4600 SE King Rd Portland OR 97222 United States</t>
  </si>
  <si>
    <t>4965 Windsor Circle Pleasant Hill IA 50327 United States</t>
  </si>
  <si>
    <t>4400 Chelsea Avenue Lisle IL 60532 United States</t>
  </si>
  <si>
    <t>2321 West Elm Ave Enid OK 73703 United States</t>
  </si>
  <si>
    <t>3722 Ionia Street Jacksonville FL 32206 United States</t>
  </si>
  <si>
    <t>1710 Eagle View Way North Las Vegas NV 89032 United States</t>
  </si>
  <si>
    <t>7801 NE 4 CT 514 Miami FL 33138 United States</t>
  </si>
  <si>
    <t>3954 Homewood Avenue White Bear Lake MN 55110 United States</t>
  </si>
  <si>
    <t>12221 Sheep creek Road Phelan CA 92371 United States</t>
  </si>
  <si>
    <t>10 Vassar Drive Rehoboth Beach DE 19971 United States</t>
  </si>
  <si>
    <t>1 David Lee Ct Catonsville MD 21228 United States</t>
  </si>
  <si>
    <t>1327 Westchester Dr Coppell TX 75019 United States</t>
  </si>
  <si>
    <t>2137 N Academy Blvd Colorado Springs CO 80909 United States</t>
  </si>
  <si>
    <t>2934 Old Bethel Rd Chickamauga GA 30707 United States</t>
  </si>
  <si>
    <t>140 Weldon Parkway Suite A Maryland Heights 63043 United States</t>
  </si>
  <si>
    <t>3050 Magazine Dr Winston Salem NC 27106 United States</t>
  </si>
  <si>
    <t>25 Cadillac Drive Sacramento CA 95825 United States</t>
  </si>
  <si>
    <t>2101 E Parham Rd Laurel Virginia 23228 United States</t>
  </si>
  <si>
    <t>4294 E Farr Rd Bloomington IN 47408 United States</t>
  </si>
  <si>
    <t>4657 Lotus St San Diego CA 92107 United States</t>
  </si>
  <si>
    <t>1170 Hitching Post Ln Chula Vista CA 91915 United States</t>
  </si>
  <si>
    <t>3100 Vinings Ridge Dr Atlanta GA 30339 United States</t>
  </si>
  <si>
    <t>8103 Governor Printz Blvd Claymont Delaware 19703 United States</t>
  </si>
  <si>
    <t>1611 San Pablo Ave Berkeley CA 94702 United States</t>
  </si>
  <si>
    <t>18151 68th Ave NE Kenmore WA 98028 United States</t>
  </si>
  <si>
    <t>1401 Odenton Road Odenton MD 21113 United States</t>
  </si>
  <si>
    <t>10505 N 69th St suit 200 Scottsdale Arizona 85253 United States</t>
  </si>
  <si>
    <t>11016 Harrisons Crossing Ave Charlotte NC 28277 United States</t>
  </si>
  <si>
    <t>932 east main st Warsaw IN 46580 United States</t>
  </si>
  <si>
    <t>331 King George Ave  SW Roanoke VA 24016 United States</t>
  </si>
  <si>
    <t>51 Glendale Rd Newport News VA 23606 United States</t>
  </si>
  <si>
    <t>8870 East 9th Street Winona MN 55987 United States</t>
  </si>
  <si>
    <t>1322 N Academy Blvd Colorado Springs CO 80909 United States</t>
  </si>
  <si>
    <t>3718 Merlin Way Annandale VA 22003 United States</t>
  </si>
  <si>
    <t>16624 e palisades blvd Fountain hills AZ 85268 United States</t>
  </si>
  <si>
    <t>2218 Russell Street Berkeley CA 94705 United States</t>
  </si>
  <si>
    <t>1640 Chapparel Way Wellington FL 33414 United States</t>
  </si>
  <si>
    <t>1406 Towne Harbor Passage Woodstock GA 30189 United States</t>
  </si>
  <si>
    <t>4477 E150 N Rigby ID 83442 United States</t>
  </si>
  <si>
    <t>769 Lashley st Longmont CO 80504 United States</t>
  </si>
  <si>
    <t>1641 Baronet Drive Manchester MO 63021 United States</t>
  </si>
  <si>
    <t>138 Alvin Callender St New Orleans LA 70118 United States</t>
  </si>
  <si>
    <t>13115 Pennerview LN Fairfax VA 22033 United States</t>
  </si>
  <si>
    <t>525 Holt Rd Webster NY 14580 United States</t>
  </si>
  <si>
    <t>6460 Kvitek Road Denmark WI 54208 United States</t>
  </si>
  <si>
    <t>10 Owens Road Newport News VA 23602 United States</t>
  </si>
  <si>
    <t>213 SONS DR NW RINER VA 24149 United States</t>
  </si>
  <si>
    <t>2164 dellinger gap rd Edinburg VA 22824 United States</t>
  </si>
  <si>
    <t>110 Willow Oak Cir Stephens City VA 22655 United States</t>
  </si>
  <si>
    <t>58 hermosa circle Durango CO 81301 United States</t>
  </si>
  <si>
    <t>306 Carol Ct Pontiac IL 61764 United States</t>
  </si>
  <si>
    <t>19273 Echo Ridge Dr Nevis MN 56467 United States</t>
  </si>
  <si>
    <t>9657 W Whitehorn Way Peoria AZ 85383 United States</t>
  </si>
  <si>
    <t>106 N B St Mount Shasta CA 96067 United States</t>
  </si>
  <si>
    <t>PO Box 1115 Edwards CO 81632 United States</t>
  </si>
  <si>
    <t>3103 S High St Arlington VA 22202 United States</t>
  </si>
  <si>
    <t>830 W Whiteside St Springfield MO 65807 United States</t>
  </si>
  <si>
    <t>4051 26th Ave S Minneapolis MN 55406 United States</t>
  </si>
  <si>
    <t>14569 Old Richmond Rd Keeling VA 24566 United States</t>
  </si>
  <si>
    <t>8 Axle Tree Road Palmyra VA 22963 United States</t>
  </si>
  <si>
    <t>10512 glowing cove ave Las Vegas NV 89129 United States</t>
  </si>
  <si>
    <t>195 Matchbox Ct Ranson WV 25438 United States</t>
  </si>
  <si>
    <t>407 W 87th PL Kansas City MO 64114 United States</t>
  </si>
  <si>
    <t>22620 Alcalde Rd Cupertino CA 95014 United States</t>
  </si>
  <si>
    <t>173 Devon Dr Clearwater Beach FL 33767 United States</t>
  </si>
  <si>
    <t>353 Lexington Ave New York New York 10016 United States</t>
  </si>
  <si>
    <t>4915 Wild Deer Trail Roscoe IL 61073 United States</t>
  </si>
  <si>
    <t>3232 Prais Street Stevens Point WI 54481 United States</t>
  </si>
  <si>
    <t>N1495  Brick School Road Walworth WI 53184 United States</t>
  </si>
  <si>
    <t>6031 SW Taylor St Portland OR 97221 United States</t>
  </si>
  <si>
    <t>4025 sw pendleton st portland OR 97221 United States</t>
  </si>
  <si>
    <t>1440 E Quitman St Iuka MS 38852 United States</t>
  </si>
  <si>
    <t>2106 Elmore St Pocatello Idaho 83201 United States</t>
  </si>
  <si>
    <t>2351 Shirebrook Ct Grand Prairie TX 75052 United States</t>
  </si>
  <si>
    <t>505 East Washington Ave Newtown PA 18940 United States</t>
  </si>
  <si>
    <t>6237 E Inglewood St Mesa AZ 85205 United States</t>
  </si>
  <si>
    <t>2409 Dumbarton Rd Henrico VA 23228 United States</t>
  </si>
  <si>
    <t>100 Campbell Circle Downingtown PA 19335 United States</t>
  </si>
  <si>
    <t>1335 Herrington Rd Duluth GA 30096 United States</t>
  </si>
  <si>
    <t>203 South St Leesburg VA 20175 United States</t>
  </si>
  <si>
    <t>418 Players Court Nashville TN 37211 United States</t>
  </si>
  <si>
    <t>2910 Valleybrook Dr Champaign IL 61822 United States</t>
  </si>
  <si>
    <t>6222 Loran Ave St Louis MO 63109 United States</t>
  </si>
  <si>
    <t>3880 Point of Rocks Road Jefferson MD 21755 United States</t>
  </si>
  <si>
    <t>17373 Tedler Cir Round Hill VA 20141 United States</t>
  </si>
  <si>
    <t>1402 Hale CT Fort Pierce FL 34982 United States</t>
  </si>
  <si>
    <t>6003 Blue Ridge Ave Harrisburg PA 17112 United States</t>
  </si>
  <si>
    <t>1334 Corso Palermo Ct Apt 1 Naples FL 34105 United States</t>
  </si>
  <si>
    <t>3014 Chollas Rd San Diego CA 92105 United States</t>
  </si>
  <si>
    <t>1625 Herbert St 13 Santa Rosa CA 95401 United States</t>
  </si>
  <si>
    <t>288 E Adams Ave Fall Creek WI 54742 United States</t>
  </si>
  <si>
    <t>4932 morning falls las vegas NV 89131 United States</t>
  </si>
  <si>
    <t>3221 via marin la jolla CA 92037 United States</t>
  </si>
  <si>
    <t>2345 S Lamber Street Philadelphia PA 19145 United States</t>
  </si>
  <si>
    <t>PO Box 8 Lake Clear NY 12945 United States</t>
  </si>
  <si>
    <t>6 Grove St Bay Center WA 98527 United States</t>
  </si>
  <si>
    <t>7612 Rivercourse Drive Temple Terrace FL 33637 United States</t>
  </si>
  <si>
    <t>104 Willow Trail Winchester VA 22602 United States</t>
  </si>
  <si>
    <t>2900 26th Avenue North Saint Petersburg FL 33713 United States</t>
  </si>
  <si>
    <t>251 W Broadway Eugene OR 97401 United States</t>
  </si>
  <si>
    <t>879 Smith Dr Vista CA 92084 United States</t>
  </si>
  <si>
    <t>8126 Fishman Road Burlington WI 53105 United States</t>
  </si>
  <si>
    <t>2505 S 15th Ave Broadview IL 60155 United States</t>
  </si>
  <si>
    <t>2446 University Ave W Saint Paul Minnesota 55114 United States</t>
  </si>
  <si>
    <t>36 N Rosedale street baltimore MD 21229 United States</t>
  </si>
  <si>
    <t>1941 Patterson St Anchorage AK 99504 United States</t>
  </si>
  <si>
    <t>10195 Grove Loop Unit C Westminster CO 80031 United States</t>
  </si>
  <si>
    <t>775 Gateway Drive SE Leesburg VA 20175 United States</t>
  </si>
  <si>
    <t>3033 N Hamilton Ave Chicago IL 60618 United States</t>
  </si>
  <si>
    <t>PO Box 670912 Dallas TX 75367 United States</t>
  </si>
  <si>
    <t>1900 NORTH BAYSHORE DRIVE MIAMI FL 33132 United States</t>
  </si>
  <si>
    <t>2114 Oak Street Grand Rapids MN 55744 United States</t>
  </si>
  <si>
    <t>110 Navajo Trail Winchester VA 22602 United States</t>
  </si>
  <si>
    <t>8382 Easton Rd Ottsville PA 18942 United States</t>
  </si>
  <si>
    <t>10764 70th Avenue Seminole FL 33772 United States</t>
  </si>
  <si>
    <t>6980 E Sahuaro Dr Apt 3076 Scottsdale AZ 85254 United States</t>
  </si>
  <si>
    <t>PO Box 89 Jemez Springs NM 87025 United States</t>
  </si>
  <si>
    <t>4269 Stemilt Hill Rd Wenatchee WA 98801 United States</t>
  </si>
  <si>
    <t>PO BOX 541 gaston SC 29053 United States</t>
  </si>
  <si>
    <t>140 Little Mexico Road Saylorsburg PA 18353 United States</t>
  </si>
  <si>
    <t>1575 Woodruff Way Hartford WI 53027 United States</t>
  </si>
  <si>
    <t>Prairie Lakes Drive Sun Prairie Wisconsin 53590 United States</t>
  </si>
  <si>
    <t>975 Catbird Court 3 Memphis TN 38119 United States</t>
  </si>
  <si>
    <t>9511 Robin Ave Westminster CA 92683 United States</t>
  </si>
  <si>
    <t>1010 Railroad Avenue Bellingham WA 98225 United States</t>
  </si>
  <si>
    <t>118 Queen Ann Ct Fort Pierce FL 34949 United States</t>
  </si>
  <si>
    <t>990 Schwanger Road Elizabethtown PA 17022 United States</t>
  </si>
  <si>
    <t>159 Upper River Road Americus GA 31709 United States</t>
  </si>
  <si>
    <t>6062 Cottontail Rd NE Rio rancho NM 87144 United States</t>
  </si>
  <si>
    <t>123 W Douglasville Rd Nazareth PA 18064 United States</t>
  </si>
  <si>
    <t>6170 S Bemis St Littleton CO 80120 United States</t>
  </si>
  <si>
    <t>1108 Beverley Drive Alexandria VA 22302 United States</t>
  </si>
  <si>
    <t>4 Saffron Court Reisterstown MD 21136 United States</t>
  </si>
  <si>
    <t>2604 West 13095 South Riverton UT 84065 United States</t>
  </si>
  <si>
    <t>3411 Summerbrooke Drive N Chesterfield VA 23235 United States</t>
  </si>
  <si>
    <t>7918 13th St NW Washington DC 20012 United States</t>
  </si>
  <si>
    <t>19640 W Curtice EW Rd Curtice OH 43412 United States</t>
  </si>
  <si>
    <t>1812 W Robinson St Norman OK 73069 United States</t>
  </si>
  <si>
    <t>670 S Wolf Creek Pike Brookville Ohio 45309 United States</t>
  </si>
  <si>
    <t>104 Camino Matias Santa Fe NM 87501 United States</t>
  </si>
  <si>
    <t>2259 Emerald Sky Dr Smyrna GA 30080 United States</t>
  </si>
  <si>
    <t>1060 Continentals Way Belmont CA 94002 United States</t>
  </si>
  <si>
    <t>317 West Ln Virginia Beach VA 23454 United States</t>
  </si>
  <si>
    <t>10158 S Cony Ave Yuma AZ 85367 United States</t>
  </si>
  <si>
    <t>821 W 6th St Hastings MN 55033 United States</t>
  </si>
  <si>
    <t>1067 W Sandy Banks Gilbert AZ 85233 United States</t>
  </si>
  <si>
    <t>7204 Lextoning Farm Drive Alpharetta GA 30004 United States</t>
  </si>
  <si>
    <t>4920 US Highway 31 S Charlevoix MI 49720 United States</t>
  </si>
  <si>
    <t>307 Broadstone Dr Mars PA 16046 United States</t>
  </si>
  <si>
    <t>95 Dunbar Road Hilton NY 14468 United States</t>
  </si>
  <si>
    <t>P O Box 17198 Reno NV 89511 United States</t>
  </si>
  <si>
    <t>3575 Macon Road Ste 24 Columbus GA 31907 United States</t>
  </si>
  <si>
    <t>802 S Brady Ave Newton NC 28658 United States</t>
  </si>
  <si>
    <t>103G Sea Oats Dr Juno Beach FL 33408 United States</t>
  </si>
  <si>
    <t>331 Glendale Est Lane Benton KY 42025 United States</t>
  </si>
  <si>
    <t>180 Covington Lane Yakima WA 98901 United States</t>
  </si>
  <si>
    <t>11250 Roger Bacon Drive, Suite 5 Reston Virginia 20190 United States</t>
  </si>
  <si>
    <t>1250 SE 28th Ct Homestead FL 33035 United States</t>
  </si>
  <si>
    <t>PO Box 4685 Springfield MO 65808 United States</t>
  </si>
  <si>
    <t>1155 N Williams Dr Palatine IL 60074 United States</t>
  </si>
  <si>
    <t>3711 Fryeburg Pl Snellville GA 30039 United States</t>
  </si>
  <si>
    <t>483 Little Elk Lake Road Montrose Pennsylvania 18801 United States</t>
  </si>
  <si>
    <t>7248 Majestic Way Magna UT 84044 United States</t>
  </si>
  <si>
    <t>10265 Hunt Club Lane Palm Beach Gardens FL 33418 United States</t>
  </si>
  <si>
    <t>110 N Walnut St Peabody Kansas 66866 United States</t>
  </si>
  <si>
    <t>1926 Daly Dr Harrison AR 72601 United States</t>
  </si>
  <si>
    <t>731 Cherrywood Road Salem VA 24153 United States</t>
  </si>
  <si>
    <t>2910 Bluff St 111 Boulder CO 80301 United States</t>
  </si>
  <si>
    <t>4903 Halsey St Shawnee KS 66216 United States</t>
  </si>
  <si>
    <t>184 Greystone Rd Talking Rock GA 30175 United States</t>
  </si>
  <si>
    <t>2597 Grassy Point Drive Lake Mary FL 32746 United States</t>
  </si>
  <si>
    <t>306 Gary Rd Carrboro NC 27510 United States</t>
  </si>
  <si>
    <t>128 Isle Ave Waynesboro VA 22980 United States</t>
  </si>
  <si>
    <t>1195 S Dogwood Dr Harrisonburg VA 22801 United States</t>
  </si>
  <si>
    <t>5287 Vaughn Road Montgomery AL 36116 United States</t>
  </si>
  <si>
    <t>PO Box 30452 Tucson AZ 85751 United States</t>
  </si>
  <si>
    <t>1442 Ozzie Smith Ave Henderson NV 89074 United States</t>
  </si>
  <si>
    <t>624 East Walnut Street 47 Indianapolis IN 46204 United States</t>
  </si>
  <si>
    <t>P O Box 323 Bearsville NY 12409 United States</t>
  </si>
  <si>
    <t>52 Carolyn Road West Carmel NY 10512 United States</t>
  </si>
  <si>
    <t>723 Darcy Ln Griffith IN 46319 United States</t>
  </si>
  <si>
    <t>19383 180th Avenue NW Big Lake MN 55309 United States</t>
  </si>
  <si>
    <t>PO Box 4314 Jackson WY 83001 United States</t>
  </si>
  <si>
    <t>560 West 218 Street New York NY 10034 United States</t>
  </si>
  <si>
    <t>2309 Borbeck Avenue Philadelphia PA 19152 United States</t>
  </si>
  <si>
    <t>8880 Trace Lane Wilmer AL 36587 United States</t>
  </si>
  <si>
    <t>1314 15th St N Apt 6 St Cloud MN 56303 United States</t>
  </si>
  <si>
    <t>719 Commonwealth Ave Suite 2 Bristol VA 24201 United States</t>
  </si>
  <si>
    <t>1018 Winona Ave SW Roanoke VA 24015 United States</t>
  </si>
  <si>
    <t>7770 highway 140 eagle point OR 97524 United States</t>
  </si>
  <si>
    <t>N/A Dowagiac Michigan 49047 United States</t>
  </si>
  <si>
    <t>143-26 41 ave apt 10A Flushing NY 11355 United States</t>
  </si>
  <si>
    <t>464 Herndon Pkwy. #216 Herndon Virginia 20170 United States</t>
  </si>
  <si>
    <t>10431 Ligon Mill Rd wake forest NC 27587 United States</t>
  </si>
  <si>
    <t>200 Jewett st Platteville WI 53818 United States</t>
  </si>
  <si>
    <t>2045 Nahunta Road Pikeville NC 27863 United States</t>
  </si>
  <si>
    <t>PO BOX 3104 Portland OR 97208 United States</t>
  </si>
  <si>
    <t>605 N 4th Ave Othello WA 99344 United States</t>
  </si>
  <si>
    <t>3825 Iris Ave Suite 250Bâ€¨ Boulder Colorado 80301 United States</t>
  </si>
  <si>
    <t>233 Roth Ave Taneytown MD 21787 United States</t>
  </si>
  <si>
    <t>21289 East Stirrup Street Queen Creek AZ 85142 United States</t>
  </si>
  <si>
    <t>406 South Cedar Lake Road Minneapolis Minnesota 55405 United States</t>
  </si>
  <si>
    <t>15164 N 140th Drive Surprise AZ 85379 United States</t>
  </si>
  <si>
    <t>714 Ainsley Place Virginia Beach VA 23462 United States</t>
  </si>
  <si>
    <t>18641 State Road 31 north fort myers FL 33917 United States</t>
  </si>
  <si>
    <t>1316-A Higgins Street Oceanside CA 92058 United States</t>
  </si>
  <si>
    <t>3145 E Chandler Blvd Ste 110 Phoenix AZ 85048 United States</t>
  </si>
  <si>
    <t>326 Seal Avenue Long Beach MS 39560 United States</t>
  </si>
  <si>
    <t>328 Paige St Schenectady NY 12307 United States</t>
  </si>
  <si>
    <t>216 N 14th St Bismarck North Dakota 58501 United States</t>
  </si>
  <si>
    <t>39675 Rd J Mancos CO 81328 United States</t>
  </si>
  <si>
    <t>7145 Waters Rd Ann Arbor Michigan 48103 United States</t>
  </si>
  <si>
    <t>1005 Champion Street Marquette MI 49855 United States</t>
  </si>
  <si>
    <t>1111 South Miller Avenue Mitchell SD 57301 United States</t>
  </si>
  <si>
    <t>7202 N Meadows Trail Dexter MI 48130 United States</t>
  </si>
  <si>
    <t>23560 Walden Center Drive Bonita Springs FL 34134 United States</t>
  </si>
  <si>
    <t>951 E G Miles Parkway Hinesville GA 31313 United States</t>
  </si>
  <si>
    <t>4013-13 Ocean Road West Gilgo Beach NY 11702 United States</t>
  </si>
  <si>
    <t>3605 Ridglea Country Club Dr Fort Worth TX 76116 United States</t>
  </si>
  <si>
    <t>2299 S Ridgewood Ave South Daytona Florida 32119 United States</t>
  </si>
  <si>
    <t>5471 River Bay Dr Punta Gorda FL 33950 United States</t>
  </si>
  <si>
    <t>1072 Corporate Park Drive Forest VA 24551 United States</t>
  </si>
  <si>
    <t>2733 Aliso Dr NE Albuquerque NM 87110 United States</t>
  </si>
  <si>
    <t>2432 E Amity rd Meridian ID 83642 United States</t>
  </si>
  <si>
    <t>813 Pineborough rd Charlotte NC 28212 United States</t>
  </si>
  <si>
    <t>1903 Airy Circle Henrico VA 23238 United States</t>
  </si>
  <si>
    <t>805 Knowles Dr Dallas NC 28034 United States</t>
  </si>
  <si>
    <t>PO Box 924 Powhatan VA 23139 United States</t>
  </si>
  <si>
    <t>5813 Bridget St Metairie LA 70003 United States</t>
  </si>
  <si>
    <t>3514 Woldhaven Dr South Bend IN 46614 United States</t>
  </si>
  <si>
    <t>1520 N Donald Ave Oklahoma City OK 73127 United States</t>
  </si>
  <si>
    <t>13354 Midlothian Turnpike, Suite 101 N/A VA 23114 United States</t>
  </si>
  <si>
    <t>4632 Park Hts Ave Baltimore MD 21215 United States</t>
  </si>
  <si>
    <t>8266 N Dixie Hwy Bonnieville KY 42713 United States</t>
  </si>
  <si>
    <t>36 N Oak St Brevard NC 28712 United States</t>
  </si>
  <si>
    <t>2314 4th Street Suite A Santa Rosa CA 95404 United States</t>
  </si>
  <si>
    <t>PO Box 1401 Ojai California 93023 United States</t>
  </si>
  <si>
    <t>12408 Summer Creek Court Glen Allen VA 23059 United States</t>
  </si>
  <si>
    <t>210 Merrimon Ave Asheville North Carolina 28801 United States</t>
  </si>
  <si>
    <t>12704 14th St Grandview MO 64030 United States</t>
  </si>
  <si>
    <t>1313 DeKalb St Norristown Pennsylvania 19401 United States</t>
  </si>
  <si>
    <t>609 E Speer Blvd Denver CO 80203 United States</t>
  </si>
  <si>
    <t>po box 7421 Santa Cruz CA 95061 United States</t>
  </si>
  <si>
    <t>519 N Reeser Drive York Haven PA 17370 United States</t>
  </si>
  <si>
    <t>1024 Amber Ridge Road Charlottesville VA 22901 United States</t>
  </si>
  <si>
    <t>1053 Grand Ave Saint Paul MN 55105 United States</t>
  </si>
  <si>
    <t>30 S pendleton court Frederick MD 21703 United States</t>
  </si>
  <si>
    <t>2 Progress Drive, Suite 4133 Halfmoon NY 12065 United States</t>
  </si>
  <si>
    <t>W7696 Walnut Road Shawano WI 54166 United States</t>
  </si>
  <si>
    <t>578 Sutton Way PMB 406 Grass Valley CA 95945 United States</t>
  </si>
  <si>
    <t>446 N Elk St Hemet CA 92543 United States</t>
  </si>
  <si>
    <t>10136 Kings Bench Court Ellicott City MD 21042 United States</t>
  </si>
  <si>
    <t>3527 Everett st lincoln NE 68506 United States</t>
  </si>
  <si>
    <t>16575 General Puller Hwy Deltaville Virginia 23043 United States</t>
  </si>
  <si>
    <t>300 Richmond Street B Bryson City NC 28713 United States</t>
  </si>
  <si>
    <t>3360 Cherokee Ave San Diego CA 92104 United States</t>
  </si>
  <si>
    <t>896 Cherry Run Road Harpers Ferry WV 25425 United States</t>
  </si>
  <si>
    <t>PO Box F Rosebud TX 76570 United States</t>
  </si>
  <si>
    <t>1815 South Raritan St Denver CO 80223 United States</t>
  </si>
  <si>
    <t>Home -&gt; Fill -&gt; Flash Fill</t>
  </si>
  <si>
    <t>Day wise production</t>
  </si>
  <si>
    <t># "Miles"</t>
  </si>
  <si>
    <t>DD-MMM</t>
  </si>
  <si>
    <t xml:space="preserve">Conditional Formating-&gt; </t>
  </si>
  <si>
    <t>Ctrl+E- Apply Flash Fill</t>
  </si>
  <si>
    <t>Date and Month</t>
  </si>
  <si>
    <t>LARGE()</t>
  </si>
  <si>
    <t>SMALL()</t>
  </si>
  <si>
    <t>Sales Amount</t>
  </si>
  <si>
    <t>2nd Largest Sales Amount</t>
  </si>
  <si>
    <t>3rd Lowest Sales Amount</t>
  </si>
  <si>
    <r>
      <t>10</t>
    </r>
    <r>
      <rPr>
        <vertAlign val="superscript"/>
        <sz val="18"/>
        <color theme="1"/>
        <rFont val="Cambria"/>
        <family val="1"/>
        <scheme val="major"/>
      </rPr>
      <t>2</t>
    </r>
  </si>
  <si>
    <t>ROGER JONES</t>
  </si>
  <si>
    <t>JIM MOTTS</t>
  </si>
  <si>
    <t>LUKE MORRIS</t>
  </si>
  <si>
    <t>REBECCA VAN HOF</t>
  </si>
  <si>
    <t>MARY JOHNSON</t>
  </si>
  <si>
    <t>ELEONORA MORRELL</t>
  </si>
  <si>
    <t>MARK MORRISON</t>
  </si>
  <si>
    <t>SAMUEL CARTER</t>
  </si>
  <si>
    <t>JIM OVERMIRE</t>
  </si>
  <si>
    <t>JAMES ADAMS</t>
  </si>
  <si>
    <t>ANNIE MORRELL</t>
  </si>
  <si>
    <t xml:space="preserve">EMPLOYEE NAME </t>
  </si>
  <si>
    <t>LOWER()</t>
  </si>
  <si>
    <t>UPPER()</t>
  </si>
  <si>
    <t>PROPER()</t>
  </si>
  <si>
    <t>portable      dvd-vide         player</t>
  </si>
  <si>
    <t>portable dvd-vide player</t>
  </si>
  <si>
    <t>Slimx cd/mp3 player with 8 min asp and upgradeable firmware</t>
  </si>
  <si>
    <t>Sony portable mini-disc player/recorder</t>
  </si>
  <si>
    <t>mp3-cd player/ car kit /dot matrix display/anti-skip</t>
  </si>
  <si>
    <t>dvd-video player with mp3 playback</t>
  </si>
  <si>
    <t>Cd/cd-r executive desktop system with cherrywood speakers</t>
  </si>
  <si>
    <t>Portable dvd-video player</t>
  </si>
  <si>
    <t>Cd/mp3 player with 120 second anti-shock</t>
  </si>
  <si>
    <t>Wireless headphone</t>
  </si>
  <si>
    <t>Portable dvd player</t>
  </si>
  <si>
    <t>Cd executive mini system</t>
  </si>
  <si>
    <t>Product 8</t>
  </si>
  <si>
    <t>Product 9</t>
  </si>
  <si>
    <t>Product 10</t>
  </si>
  <si>
    <t>Product 11</t>
  </si>
  <si>
    <t>Product 12</t>
  </si>
  <si>
    <t>Product 13</t>
  </si>
  <si>
    <t>INT()</t>
  </si>
  <si>
    <t>ROUND()</t>
  </si>
  <si>
    <t>ROUNDUP()</t>
  </si>
  <si>
    <t>ROUNDDOWN()</t>
  </si>
  <si>
    <t>First five digit</t>
  </si>
  <si>
    <t>middle 3 digits</t>
  </si>
  <si>
    <t>Last 3 Digit of Product Code</t>
  </si>
  <si>
    <t>Number of Characters</t>
  </si>
  <si>
    <t>Date of Joining</t>
  </si>
  <si>
    <t xml:space="preserve">Day </t>
  </si>
  <si>
    <t xml:space="preserve">Month </t>
  </si>
  <si>
    <t>Total Exp. in Year</t>
  </si>
  <si>
    <t>Total Exp. in Month</t>
  </si>
  <si>
    <t xml:space="preserve">Total Exp. In days </t>
  </si>
  <si>
    <t>1) Column Graph</t>
  </si>
  <si>
    <t>Or</t>
  </si>
  <si>
    <t>PIE of PIE Chart</t>
  </si>
  <si>
    <t>Sales value</t>
  </si>
  <si>
    <t>Min temp</t>
  </si>
  <si>
    <t>Max Temp</t>
  </si>
  <si>
    <t xml:space="preserve"> In Text </t>
  </si>
  <si>
    <t>Negative Round</t>
  </si>
  <si>
    <t>Combo Graph</t>
  </si>
  <si>
    <t>2)</t>
  </si>
  <si>
    <t xml:space="preserve">Heat map </t>
  </si>
  <si>
    <t>&gt;=10</t>
  </si>
  <si>
    <t>&lt;&gt;10</t>
  </si>
  <si>
    <t>Bali</t>
  </si>
  <si>
    <t>Comal</t>
  </si>
  <si>
    <t>Ctrl+Shift+L</t>
  </si>
  <si>
    <r>
      <t>CD/CD-R Executive Desktop System with Cherrywood SpKolkatake</t>
    </r>
    <r>
      <rPr>
        <sz val="10"/>
        <color rgb="FFC00000"/>
        <rFont val="Trebuchet MS"/>
        <family val="2"/>
      </rPr>
      <t>rs</t>
    </r>
  </si>
  <si>
    <r>
      <t xml:space="preserve">Portable </t>
    </r>
    <r>
      <rPr>
        <sz val="10"/>
        <color rgb="FFC00000"/>
        <rFont val="Trebuchet MS"/>
        <family val="2"/>
      </rPr>
      <t>DVD</t>
    </r>
    <r>
      <rPr>
        <sz val="10"/>
        <color indexed="8"/>
        <rFont val="Trebuchet MS"/>
        <family val="2"/>
      </rPr>
      <t>-Video Player</t>
    </r>
  </si>
  <si>
    <r>
      <t>Portable</t>
    </r>
    <r>
      <rPr>
        <sz val="10"/>
        <color rgb="FFC00000"/>
        <rFont val="Trebuchet MS"/>
        <family val="2"/>
      </rPr>
      <t xml:space="preserve"> dvd-</t>
    </r>
    <r>
      <rPr>
        <sz val="10"/>
        <color indexed="8"/>
        <rFont val="Trebuchet MS"/>
        <family val="2"/>
      </rPr>
      <t>Video Player</t>
    </r>
  </si>
  <si>
    <t>Slimx cd/mp3    player with 8 min asp       and upgradeable firmware</t>
  </si>
  <si>
    <t>Sony portable          mini-disc player/recorder</t>
  </si>
  <si>
    <t>Data</t>
  </si>
  <si>
    <t>UPPER</t>
  </si>
  <si>
    <t>lower</t>
  </si>
  <si>
    <t>Slno</t>
  </si>
  <si>
    <t>Rank</t>
  </si>
  <si>
    <t>Sumit</t>
  </si>
  <si>
    <t>Rajesh</t>
  </si>
  <si>
    <t>Ashish</t>
  </si>
  <si>
    <t>Suman</t>
  </si>
  <si>
    <t>Sanju</t>
  </si>
  <si>
    <t>D.K Gupta</t>
  </si>
  <si>
    <t>Deshbandhu</t>
  </si>
  <si>
    <t>Time to Complete Race</t>
  </si>
  <si>
    <t># "Minutes"</t>
  </si>
  <si>
    <t>Sales Representative</t>
  </si>
  <si>
    <t>Total Sales</t>
  </si>
  <si>
    <t>Average Sales</t>
  </si>
  <si>
    <t>Total Order</t>
  </si>
  <si>
    <t>=sumif(Range,Criteria,Sum Range)</t>
  </si>
  <si>
    <t>=averageif(Range,Criteria,Sum Range)</t>
  </si>
  <si>
    <t>Elegant Info Solutions</t>
  </si>
  <si>
    <t>April</t>
  </si>
  <si>
    <t>June</t>
  </si>
  <si>
    <t>August</t>
  </si>
  <si>
    <t>November</t>
  </si>
  <si>
    <t>September</t>
  </si>
  <si>
    <t>July</t>
  </si>
  <si>
    <t>March</t>
  </si>
  <si>
    <t>January</t>
  </si>
  <si>
    <t xml:space="preserve">Alt D F F </t>
  </si>
  <si>
    <t>Apply or Remove Filter</t>
  </si>
  <si>
    <t>February</t>
  </si>
  <si>
    <t># "MT"</t>
  </si>
  <si>
    <t>Start</t>
  </si>
  <si>
    <t>Water Fall Chart</t>
  </si>
  <si>
    <t>Profits</t>
  </si>
  <si>
    <t>No. of customers</t>
  </si>
  <si>
    <t>Dynamic Graph</t>
  </si>
  <si>
    <t xml:space="preserve">                                Cd/mp3 player            with 120 second anti-shock</t>
  </si>
  <si>
    <t>3-cd 120-watt cd-r/rw            compatible compact stereo</t>
  </si>
  <si>
    <t>IND-MUB-2019</t>
  </si>
  <si>
    <t>USA-MAI-1918</t>
  </si>
  <si>
    <t>UAE-DUB-1917</t>
  </si>
  <si>
    <t>OrderDate</t>
  </si>
  <si>
    <t>DOJ</t>
  </si>
  <si>
    <t>10092022</t>
  </si>
  <si>
    <t>10.09.2022</t>
  </si>
  <si>
    <t>11092022</t>
  </si>
  <si>
    <t>11-09.2022</t>
  </si>
  <si>
    <t>Initial Database</t>
  </si>
  <si>
    <t>12092022</t>
  </si>
  <si>
    <t>12.09-2022</t>
  </si>
  <si>
    <t>13092022</t>
  </si>
  <si>
    <t>13.09/2022</t>
  </si>
  <si>
    <t xml:space="preserve">200684165 MQPML ATF MQ SPECIAL EVENTS FD  Internal $10,065.49 CR </t>
  </si>
  <si>
    <t>14092022</t>
  </si>
  <si>
    <t>14\09.2022</t>
  </si>
  <si>
    <t xml:space="preserve">  201853058 MBL-MGI REPS TXN A/C  Internal $0.00 CR </t>
  </si>
  <si>
    <t>15092022</t>
  </si>
  <si>
    <t>16/09.2022</t>
  </si>
  <si>
    <t xml:space="preserve">  202352225 NINE 2002 - TRUST A/C  Internal $117,927.20 CR </t>
  </si>
  <si>
    <t>16092022</t>
  </si>
  <si>
    <t>10.09.2023</t>
  </si>
  <si>
    <t xml:space="preserve">  202649638 TXN - RFX NOV 06  Internal $1,558.09 CR </t>
  </si>
  <si>
    <t>17092022</t>
  </si>
  <si>
    <t>11-09.2023</t>
  </si>
  <si>
    <t xml:space="preserve">  206423089 ALMONDS 2007 - TXN A/C  Internal $6,940.06 CR </t>
  </si>
  <si>
    <t>18092022</t>
  </si>
  <si>
    <t>12.09-2023</t>
  </si>
  <si>
    <t xml:space="preserve">  208743393 MAC EQUINOX - TRUST ACCOUNT  Internal $88.00 CR </t>
  </si>
  <si>
    <t>19092022</t>
  </si>
  <si>
    <t>13.09/2023</t>
  </si>
  <si>
    <t xml:space="preserve">  211924246 TIMBER LAND TRUST 2007  Internal $43,617.12 CR </t>
  </si>
  <si>
    <t>20092022</t>
  </si>
  <si>
    <t>14\09.2023</t>
  </si>
  <si>
    <t xml:space="preserve">  212169635 NINE 2003 - TXN A/C  Internal $0.00 CR </t>
  </si>
  <si>
    <t>21092022</t>
  </si>
  <si>
    <t>16/09.2023</t>
  </si>
  <si>
    <t xml:space="preserve">  213477359 TRUST - RFX COMMODITY  Internal $565,936.93 CR </t>
  </si>
  <si>
    <t>22092022</t>
  </si>
  <si>
    <t>10.09.2024</t>
  </si>
  <si>
    <t xml:space="preserve"> 214177453 FORESTRY 2008 - LAND S1017E  Internal $0.00 CR </t>
  </si>
  <si>
    <t>23092022</t>
  </si>
  <si>
    <t>11-09.2024</t>
  </si>
  <si>
    <t xml:space="preserve">  214422560 TXN - CIR MAR 08  Internal $3,000.00 CR </t>
  </si>
  <si>
    <t>24092022</t>
  </si>
  <si>
    <t>12.09-2024</t>
  </si>
  <si>
    <t xml:space="preserve">  214430316 MQ MAC EQ ASIA 2  Internal $96.96 CR </t>
  </si>
  <si>
    <t>25092022</t>
  </si>
  <si>
    <t xml:space="preserve">  216335778 MFPML ATF RGV SOPH INV TRUST  Internal $25,931.81 DR </t>
  </si>
  <si>
    <t>26092022</t>
  </si>
  <si>
    <t xml:space="preserve"> 221114481 MDAF - TXN A/C  Internal $47,366.62 CR </t>
  </si>
  <si>
    <t>27092022</t>
  </si>
  <si>
    <t>28092022</t>
  </si>
  <si>
    <t>Initial</t>
  </si>
  <si>
    <t>$10,065.49</t>
  </si>
  <si>
    <t>$Initial</t>
  </si>
  <si>
    <t>$0.00</t>
  </si>
  <si>
    <t>$117,927.20</t>
  </si>
  <si>
    <t>$1,558.09</t>
  </si>
  <si>
    <t>$6,940.06</t>
  </si>
  <si>
    <t>$88.00</t>
  </si>
  <si>
    <t>$43,617.12</t>
  </si>
  <si>
    <t>$565,936.93</t>
  </si>
  <si>
    <t>$3,000.00</t>
  </si>
  <si>
    <t>$96.96</t>
  </si>
  <si>
    <t>$25,931.81</t>
  </si>
  <si>
    <t>$47,366.62</t>
  </si>
  <si>
    <t>=SUM(E5:K5)</t>
  </si>
  <si>
    <t>=SUMIF(E6:K6,"&gt;=5000")</t>
  </si>
  <si>
    <t>=AVERAGE(E8:K8)</t>
  </si>
  <si>
    <t>=AVERAGEIF(E9:K9,"&gt;=50")</t>
  </si>
  <si>
    <t>=COUNT(E11:K11)</t>
  </si>
  <si>
    <t>=COUNTA(E12:K12)</t>
  </si>
  <si>
    <t>=COUNTBLANK(E13:K13)</t>
  </si>
  <si>
    <t>=COUNTIF(E14:K14,"&gt;=50")</t>
  </si>
  <si>
    <t>=MAX(E16:K16)</t>
  </si>
  <si>
    <t>=MIN(E17:K17)</t>
  </si>
  <si>
    <t>=POWER(10,3)</t>
  </si>
  <si>
    <t>=EXACT(E24,F24)</t>
  </si>
  <si>
    <t>=CONCAT(E27," ",F27," ",G27," ",H27)</t>
  </si>
  <si>
    <t>=LEFT(E29,3)</t>
  </si>
  <si>
    <t>=RIGHT(E29,4)</t>
  </si>
  <si>
    <t>=MID(E29,5,3)</t>
  </si>
  <si>
    <t>=LOWER(E34)</t>
  </si>
  <si>
    <t>=LEN(E32)</t>
  </si>
  <si>
    <t>=UPPER(E35)</t>
  </si>
  <si>
    <t>=PROPER(E36)</t>
  </si>
  <si>
    <t>=NOW()</t>
  </si>
  <si>
    <t>=TODAY()+45</t>
  </si>
  <si>
    <t>=TEXT(E40,"DDDD")</t>
  </si>
  <si>
    <t>=TEXT(E41,"mmmm")</t>
  </si>
  <si>
    <t>=TEXT(E42,"YYYY")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</si>
</sst>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quot;\ #,##0.00;[Red]&quot;₹&quot;\ \-#,##0.00"/>
    <numFmt numFmtId="43" formatCode="_ * #,##0.00_ ;_ * \-#,##0.00_ ;_ * &quot;-&quot;??_ ;_ @_ "/>
    <numFmt numFmtId="164" formatCode="&quot;$&quot;#,##0_);[Red]\(&quot;$&quot;#,##0\)"/>
    <numFmt numFmtId="165" formatCode="&quot;$&quot;#,##0.00_);\(&quot;$&quot;#,##0.00\)"/>
    <numFmt numFmtId="166" formatCode="_(&quot;$&quot;* #,##0.00_);_(&quot;$&quot;* \(#,##0.00\);_(&quot;$&quot;* &quot;-&quot;??_);_(@_)"/>
    <numFmt numFmtId="167" formatCode="_(* #,##0.00_);_(* \(#,##0.00\);_(* &quot;-&quot;??_);_(@_)"/>
    <numFmt numFmtId="168" formatCode="[$-409]m/d/yy\ h:mm\ AM/PM;@"/>
    <numFmt numFmtId="169" formatCode="&quot;Rs.&quot;#,##0&quot;/-&quot;;\(&quot;Rs.&quot;#,##0&quot;/-&quot;"/>
    <numFmt numFmtId="170" formatCode="mmmm\ d\,\ yyyy"/>
    <numFmt numFmtId="171" formatCode="0.0%"/>
    <numFmt numFmtId="172" formatCode="dd/mm/yyyy;@"/>
    <numFmt numFmtId="173" formatCode="&quot;Rs.&quot;#,##0.00;[Red]&quot;Rs.&quot;#,##0.00"/>
    <numFmt numFmtId="174" formatCode="[$$-409]#,##0.00"/>
    <numFmt numFmtId="175" formatCode="&quot;₹&quot;\ #,##0.00"/>
    <numFmt numFmtId="176" formatCode="[$$-1009]#,##0.00"/>
    <numFmt numFmtId="177" formatCode="[$$-C09]#,##0.00"/>
    <numFmt numFmtId="178" formatCode="#,##0_ ;\-#,##0\ "/>
    <numFmt numFmtId="179" formatCode="[$-14009]dd/mmm/yyyy;@"/>
    <numFmt numFmtId="180" formatCode="[$$-409]#,##0"/>
    <numFmt numFmtId="181" formatCode="#\ &quot;Miles&quot;"/>
    <numFmt numFmtId="182" formatCode="dd\/mm\/yyyy\ hh:mm"/>
    <numFmt numFmtId="183" formatCode="[$-14009]dd/mm/yyyy;@"/>
    <numFmt numFmtId="184" formatCode="#\ &quot;Minutes&quot;"/>
    <numFmt numFmtId="185" formatCode="#\ &quot;MT&quot;"/>
    <numFmt numFmtId="186" formatCode="_(* #,##0_);_(* \(#,##0\);_(* &quot;-&quot;??_);_(@_)"/>
    <numFmt numFmtId="187" formatCode="[$-F800]dddd\,\ mmmm\ dd\,\ yyyy"/>
  </numFmts>
  <fonts count="166" x14ac:knownFonts="1">
    <font>
      <sz val="8"/>
      <name val="Tahom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2"/>
      <name val="Tahoma"/>
      <family val="2"/>
    </font>
    <font>
      <sz val="12"/>
      <name val="Tahoma"/>
      <family val="2"/>
    </font>
    <font>
      <sz val="20"/>
      <name val="Tahoma"/>
      <family val="2"/>
    </font>
    <font>
      <sz val="12"/>
      <name val="Tahoma"/>
      <family val="2"/>
    </font>
    <font>
      <b/>
      <sz val="12"/>
      <name val="Arial"/>
      <family val="2"/>
    </font>
    <font>
      <sz val="10"/>
      <name val="Arial"/>
      <family val="2"/>
    </font>
    <font>
      <b/>
      <sz val="24"/>
      <color indexed="10"/>
      <name val="Arial"/>
      <family val="2"/>
    </font>
    <font>
      <sz val="24"/>
      <color indexed="10"/>
      <name val="Arial"/>
      <family val="2"/>
    </font>
    <font>
      <sz val="10"/>
      <name val="Arial"/>
      <family val="2"/>
    </font>
    <font>
      <sz val="12"/>
      <name val="Arial"/>
      <family val="2"/>
    </font>
    <font>
      <b/>
      <sz val="10"/>
      <name val="Arial"/>
      <family val="2"/>
    </font>
    <font>
      <b/>
      <sz val="16"/>
      <color indexed="10"/>
      <name val="Arial"/>
      <family val="2"/>
    </font>
    <font>
      <b/>
      <sz val="14"/>
      <name val="Arial"/>
      <family val="2"/>
    </font>
    <font>
      <b/>
      <sz val="20"/>
      <color indexed="9"/>
      <name val="Times New Roman"/>
      <family val="1"/>
    </font>
    <font>
      <b/>
      <sz val="10"/>
      <color indexed="8"/>
      <name val="Arial"/>
      <family val="2"/>
    </font>
    <font>
      <b/>
      <sz val="11"/>
      <color theme="1"/>
      <name val="Calibri"/>
      <family val="2"/>
      <scheme val="minor"/>
    </font>
    <font>
      <b/>
      <sz val="12"/>
      <color theme="0"/>
      <name val="Cambria"/>
      <family val="1"/>
      <scheme val="major"/>
    </font>
    <font>
      <sz val="12"/>
      <color theme="1"/>
      <name val="Cambria"/>
      <family val="1"/>
      <scheme val="major"/>
    </font>
    <font>
      <sz val="12"/>
      <name val="Cambria"/>
      <family val="1"/>
      <scheme val="major"/>
    </font>
    <font>
      <sz val="10"/>
      <color rgb="FFC00000"/>
      <name val="Cambria"/>
      <family val="1"/>
      <scheme val="major"/>
    </font>
    <font>
      <u/>
      <sz val="10"/>
      <color rgb="FFC00000"/>
      <name val="Cambria"/>
      <family val="1"/>
      <scheme val="major"/>
    </font>
    <font>
      <sz val="12"/>
      <color theme="0"/>
      <name val="Cambria"/>
      <family val="1"/>
      <scheme val="major"/>
    </font>
    <font>
      <b/>
      <sz val="12"/>
      <color theme="1"/>
      <name val="Cambria"/>
      <family val="1"/>
      <scheme val="major"/>
    </font>
    <font>
      <sz val="26"/>
      <color theme="0"/>
      <name val="Cambria"/>
      <family val="1"/>
      <scheme val="major"/>
    </font>
    <font>
      <sz val="10"/>
      <color theme="0"/>
      <name val="Cambria"/>
      <family val="1"/>
      <scheme val="major"/>
    </font>
    <font>
      <b/>
      <sz val="14"/>
      <color theme="0"/>
      <name val="Cambria"/>
      <family val="1"/>
      <scheme val="major"/>
    </font>
    <font>
      <b/>
      <sz val="10"/>
      <color theme="0"/>
      <name val="Cambria"/>
      <family val="1"/>
      <scheme val="major"/>
    </font>
    <font>
      <b/>
      <sz val="12"/>
      <color indexed="9"/>
      <name val="Cambria"/>
      <family val="1"/>
    </font>
    <font>
      <sz val="12"/>
      <color indexed="8"/>
      <name val="Cambria"/>
      <family val="1"/>
    </font>
    <font>
      <b/>
      <sz val="11"/>
      <color theme="1"/>
      <name val="Lucida Sans Unicode"/>
      <family val="2"/>
    </font>
    <font>
      <sz val="8"/>
      <color theme="1"/>
      <name val="Tahoma"/>
      <family val="2"/>
    </font>
    <font>
      <sz val="10"/>
      <color theme="1"/>
      <name val="Arial"/>
      <family val="2"/>
    </font>
    <font>
      <sz val="11"/>
      <color indexed="8"/>
      <name val="Trebuchet MS"/>
      <family val="2"/>
    </font>
    <font>
      <sz val="8"/>
      <name val="Tahoma"/>
      <family val="2"/>
    </font>
    <font>
      <b/>
      <sz val="8"/>
      <name val="Tahoma"/>
      <family val="2"/>
    </font>
    <font>
      <u/>
      <sz val="8"/>
      <color theme="10"/>
      <name val="Tahoma"/>
      <family val="2"/>
    </font>
    <font>
      <sz val="8"/>
      <name val="Tahoma"/>
      <family val="2"/>
    </font>
    <font>
      <b/>
      <sz val="10"/>
      <color theme="1"/>
      <name val="Arial"/>
      <family val="2"/>
    </font>
    <font>
      <sz val="14"/>
      <name val="Tahoma"/>
      <family val="2"/>
    </font>
    <font>
      <sz val="8"/>
      <name val="Tahoma"/>
      <family val="2"/>
    </font>
    <font>
      <b/>
      <sz val="12"/>
      <color theme="1"/>
      <name val="Arial"/>
      <family val="2"/>
    </font>
    <font>
      <b/>
      <sz val="16"/>
      <color rgb="FF00B0F0"/>
      <name val="Cambria"/>
      <family val="1"/>
      <scheme val="major"/>
    </font>
    <font>
      <sz val="12"/>
      <color rgb="FF0070C0"/>
      <name val="Cambria"/>
      <family val="1"/>
      <scheme val="major"/>
    </font>
    <font>
      <b/>
      <sz val="10"/>
      <color theme="0"/>
      <name val="Arial"/>
      <family val="2"/>
    </font>
    <font>
      <sz val="8"/>
      <color theme="0"/>
      <name val="Tahoma"/>
      <family val="2"/>
    </font>
    <font>
      <sz val="8"/>
      <color rgb="FF00B0F0"/>
      <name val="Tahoma"/>
      <family val="2"/>
    </font>
    <font>
      <u/>
      <sz val="10"/>
      <color rgb="FF00B0F0"/>
      <name val="Cambria"/>
      <family val="1"/>
      <scheme val="major"/>
    </font>
    <font>
      <sz val="18"/>
      <color theme="1"/>
      <name val="Cambria"/>
      <family val="1"/>
      <scheme val="major"/>
    </font>
    <font>
      <sz val="22"/>
      <color theme="1"/>
      <name val="Cambria"/>
      <family val="1"/>
      <scheme val="major"/>
    </font>
    <font>
      <sz val="20"/>
      <color theme="1"/>
      <name val="Cambria"/>
      <family val="1"/>
      <scheme val="major"/>
    </font>
    <font>
      <u/>
      <sz val="11"/>
      <color theme="10"/>
      <name val="Calibri"/>
      <family val="2"/>
    </font>
    <font>
      <b/>
      <sz val="18"/>
      <color theme="0"/>
      <name val="Trebuchet MS"/>
      <family val="2"/>
    </font>
    <font>
      <sz val="10"/>
      <color indexed="8"/>
      <name val="Trebuchet MS"/>
      <family val="2"/>
    </font>
    <font>
      <sz val="18"/>
      <color theme="1"/>
      <name val="Calibri"/>
      <family val="2"/>
      <scheme val="minor"/>
    </font>
    <font>
      <sz val="14"/>
      <color theme="1"/>
      <name val="Calibri"/>
      <family val="2"/>
      <scheme val="minor"/>
    </font>
    <font>
      <sz val="18"/>
      <color indexed="49"/>
      <name val="Trebuchet MS"/>
      <family val="2"/>
    </font>
    <font>
      <b/>
      <sz val="11"/>
      <color rgb="FF00B0F0"/>
      <name val="Trebuchet MS"/>
      <family val="2"/>
    </font>
    <font>
      <b/>
      <sz val="11"/>
      <color indexed="60"/>
      <name val="Trebuchet MS"/>
      <family val="2"/>
    </font>
    <font>
      <b/>
      <sz val="11"/>
      <color indexed="8"/>
      <name val="Trebuchet MS"/>
      <family val="2"/>
    </font>
    <font>
      <sz val="20"/>
      <color indexed="8"/>
      <name val="Trebuchet MS"/>
      <family val="2"/>
    </font>
    <font>
      <sz val="18"/>
      <color indexed="8"/>
      <name val="Trebuchet MS"/>
      <family val="2"/>
    </font>
    <font>
      <sz val="24"/>
      <color indexed="8"/>
      <name val="Trebuchet MS"/>
      <family val="2"/>
    </font>
    <font>
      <sz val="12"/>
      <color theme="1"/>
      <name val="Arial"/>
      <family val="2"/>
    </font>
    <font>
      <b/>
      <sz val="12"/>
      <color indexed="8"/>
      <name val="Arial"/>
      <family val="2"/>
    </font>
    <font>
      <b/>
      <sz val="11"/>
      <color theme="1"/>
      <name val="Arial"/>
      <family val="2"/>
    </font>
    <font>
      <sz val="11"/>
      <color theme="1"/>
      <name val="Arial"/>
      <family val="2"/>
    </font>
    <font>
      <sz val="9"/>
      <color indexed="8"/>
      <name val="Arial"/>
      <family val="2"/>
    </font>
    <font>
      <sz val="11"/>
      <color rgb="FFFF0000"/>
      <name val="Trebuchet MS"/>
      <family val="2"/>
    </font>
    <font>
      <sz val="11"/>
      <color theme="1"/>
      <name val="Calibri"/>
      <family val="2"/>
      <scheme val="minor"/>
    </font>
    <font>
      <sz val="10"/>
      <name val="Trebuchet MS"/>
      <family val="2"/>
    </font>
    <font>
      <sz val="12"/>
      <name val="Trebuchet MS"/>
      <family val="2"/>
    </font>
    <font>
      <sz val="16"/>
      <name val="Trebuchet MS"/>
      <family val="2"/>
    </font>
    <font>
      <sz val="24"/>
      <name val="Trebuchet MS"/>
      <family val="2"/>
    </font>
    <font>
      <b/>
      <sz val="24"/>
      <name val="Trebuchet MS"/>
      <family val="2"/>
    </font>
    <font>
      <sz val="20"/>
      <name val="Trebuchet MS"/>
      <family val="2"/>
    </font>
    <font>
      <b/>
      <sz val="20"/>
      <name val="Trebuchet MS"/>
      <family val="2"/>
    </font>
    <font>
      <b/>
      <sz val="10"/>
      <name val="Trebuchet MS"/>
      <family val="2"/>
    </font>
    <font>
      <sz val="10"/>
      <color indexed="9"/>
      <name val="Trebuchet MS"/>
      <family val="2"/>
    </font>
    <font>
      <b/>
      <sz val="10"/>
      <color indexed="9"/>
      <name val="Trebuchet MS"/>
      <family val="2"/>
    </font>
    <font>
      <sz val="18"/>
      <color rgb="FF0070C0"/>
      <name val="Trebuchet MS"/>
      <family val="2"/>
    </font>
    <font>
      <sz val="18"/>
      <color rgb="FF00B0F0"/>
      <name val="Trebuchet MS"/>
      <family val="2"/>
    </font>
    <font>
      <b/>
      <sz val="11"/>
      <color indexed="9"/>
      <name val="Calibri"/>
      <family val="2"/>
      <scheme val="minor"/>
    </font>
    <font>
      <b/>
      <sz val="10"/>
      <color indexed="8"/>
      <name val="Calibri"/>
      <family val="2"/>
      <scheme val="minor"/>
    </font>
    <font>
      <b/>
      <sz val="12"/>
      <color rgb="FF222222"/>
      <name val="Arial"/>
      <family val="2"/>
    </font>
    <font>
      <sz val="11"/>
      <color rgb="FFAAAAAA"/>
      <name val="Arial"/>
      <family val="2"/>
    </font>
    <font>
      <sz val="11"/>
      <color rgb="FFFF0000"/>
      <name val="Calibri"/>
      <family val="2"/>
      <scheme val="minor"/>
    </font>
    <font>
      <sz val="8"/>
      <color rgb="FFFF0000"/>
      <name val="Tahoma"/>
      <family val="2"/>
    </font>
    <font>
      <b/>
      <sz val="16"/>
      <color rgb="FFFF0000"/>
      <name val="Cambria"/>
      <family val="1"/>
      <scheme val="major"/>
    </font>
    <font>
      <sz val="10"/>
      <color rgb="FFFF0000"/>
      <name val="Arial"/>
      <family val="2"/>
    </font>
    <font>
      <sz val="11"/>
      <color rgb="FFFF0000"/>
      <name val="Tahoma"/>
      <family val="2"/>
    </font>
    <font>
      <sz val="12"/>
      <color rgb="FFFF0000"/>
      <name val="Cambria"/>
      <family val="1"/>
      <scheme val="major"/>
    </font>
    <font>
      <sz val="20"/>
      <color theme="0"/>
      <name val="Cambria"/>
      <family val="1"/>
      <scheme val="major"/>
    </font>
    <font>
      <b/>
      <sz val="11"/>
      <color theme="0"/>
      <name val="Calibri"/>
      <family val="2"/>
      <scheme val="minor"/>
    </font>
    <font>
      <sz val="9"/>
      <name val="Tahoma"/>
      <family val="2"/>
    </font>
    <font>
      <sz val="11"/>
      <color theme="0"/>
      <name val="Tahoma"/>
      <family val="2"/>
    </font>
    <font>
      <sz val="11"/>
      <color theme="1"/>
      <name val="Tahoma"/>
      <family val="2"/>
    </font>
    <font>
      <sz val="11"/>
      <name val="Tahoma"/>
      <family val="2"/>
    </font>
    <font>
      <b/>
      <sz val="12"/>
      <color indexed="9"/>
      <name val="Calibri"/>
      <family val="2"/>
      <scheme val="minor"/>
    </font>
    <font>
      <sz val="12"/>
      <color theme="1"/>
      <name val="Calibri"/>
      <family val="2"/>
      <scheme val="minor"/>
    </font>
    <font>
      <sz val="16"/>
      <color theme="1"/>
      <name val="Cambria"/>
      <family val="1"/>
      <scheme val="major"/>
    </font>
    <font>
      <sz val="14"/>
      <color theme="1"/>
      <name val="Cambria"/>
      <family val="1"/>
      <scheme val="major"/>
    </font>
    <font>
      <b/>
      <sz val="8"/>
      <color theme="0"/>
      <name val="Trebuchet MS"/>
      <family val="2"/>
    </font>
    <font>
      <b/>
      <sz val="10"/>
      <color theme="0"/>
      <name val="Trebuchet MS"/>
      <family val="2"/>
    </font>
    <font>
      <sz val="12"/>
      <color indexed="8"/>
      <name val="Trebuchet MS"/>
      <family val="2"/>
    </font>
    <font>
      <b/>
      <sz val="26"/>
      <color rgb="FFFF0000"/>
      <name val="Calibri"/>
      <family val="2"/>
      <scheme val="minor"/>
    </font>
    <font>
      <b/>
      <sz val="16"/>
      <color theme="1"/>
      <name val="Calibri"/>
      <family val="2"/>
      <scheme val="minor"/>
    </font>
    <font>
      <sz val="18"/>
      <color rgb="FFFF0000"/>
      <name val="Calibri"/>
      <family val="2"/>
      <scheme val="minor"/>
    </font>
    <font>
      <sz val="16"/>
      <color rgb="FFFF0000"/>
      <name val="Tahoma"/>
      <family val="2"/>
    </font>
    <font>
      <sz val="18"/>
      <color rgb="FFFF0000"/>
      <name val="Tahoma"/>
      <family val="2"/>
    </font>
    <font>
      <b/>
      <sz val="12"/>
      <color theme="1"/>
      <name val="Calibri"/>
      <family val="2"/>
      <scheme val="minor"/>
    </font>
    <font>
      <sz val="16"/>
      <color rgb="FFFF0000"/>
      <name val="Calibri"/>
      <family val="2"/>
      <scheme val="minor"/>
    </font>
    <font>
      <sz val="24"/>
      <color rgb="FFFF0000"/>
      <name val="Tahoma"/>
      <family val="2"/>
    </font>
    <font>
      <vertAlign val="superscript"/>
      <sz val="18"/>
      <color theme="1"/>
      <name val="Cambria"/>
      <family val="1"/>
      <scheme val="major"/>
    </font>
    <font>
      <b/>
      <sz val="12"/>
      <color theme="0"/>
      <name val="Arial"/>
      <family val="2"/>
    </font>
    <font>
      <sz val="16"/>
      <name val="Tahoma"/>
      <family val="2"/>
    </font>
    <font>
      <sz val="12"/>
      <color rgb="FFC00000"/>
      <name val="Cambria"/>
      <family val="1"/>
      <scheme val="major"/>
    </font>
    <font>
      <sz val="18"/>
      <color rgb="FFC00000"/>
      <name val="Cambria"/>
      <family val="1"/>
      <scheme val="major"/>
    </font>
    <font>
      <b/>
      <sz val="16"/>
      <color theme="0"/>
      <name val="Cambria"/>
      <family val="1"/>
      <scheme val="major"/>
    </font>
    <font>
      <b/>
      <sz val="18"/>
      <color theme="0"/>
      <name val="Cambria"/>
      <family val="1"/>
      <scheme val="major"/>
    </font>
    <font>
      <b/>
      <sz val="12"/>
      <name val="Trebuchet MS"/>
      <family val="2"/>
    </font>
    <font>
      <sz val="18"/>
      <color theme="0"/>
      <name val="Cambria"/>
      <family val="1"/>
      <scheme val="major"/>
    </font>
    <font>
      <sz val="22"/>
      <color theme="0"/>
      <name val="Cambria"/>
      <family val="1"/>
      <scheme val="major"/>
    </font>
    <font>
      <sz val="12"/>
      <color rgb="FFFF0000"/>
      <name val="Trebuchet MS"/>
      <family val="2"/>
    </font>
    <font>
      <sz val="14"/>
      <color rgb="FFFF0000"/>
      <name val="Trebuchet MS"/>
      <family val="2"/>
    </font>
    <font>
      <i/>
      <sz val="16"/>
      <color rgb="FFFF0000"/>
      <name val="Trebuchet MS"/>
      <family val="2"/>
    </font>
    <font>
      <sz val="16"/>
      <color rgb="FFFF0000"/>
      <name val="Trebuchet MS"/>
      <family val="2"/>
    </font>
    <font>
      <i/>
      <sz val="12"/>
      <color rgb="FFFF0000"/>
      <name val="Trebuchet MS"/>
      <family val="2"/>
    </font>
    <font>
      <sz val="18"/>
      <color rgb="FFFF0000"/>
      <name val="Trebuchet MS"/>
      <family val="2"/>
    </font>
    <font>
      <b/>
      <i/>
      <sz val="11"/>
      <color rgb="FFFF0000"/>
      <name val="Trebuchet MS"/>
      <family val="2"/>
    </font>
    <font>
      <i/>
      <sz val="22"/>
      <name val="Trebuchet MS"/>
      <family val="2"/>
    </font>
    <font>
      <sz val="22"/>
      <name val="Trebuchet MS"/>
      <family val="2"/>
    </font>
    <font>
      <sz val="36"/>
      <color rgb="FFFF0000"/>
      <name val="Calibri"/>
      <family val="2"/>
      <scheme val="minor"/>
    </font>
    <font>
      <sz val="10"/>
      <color rgb="FFC00000"/>
      <name val="Trebuchet MS"/>
      <family val="2"/>
    </font>
    <font>
      <b/>
      <sz val="16"/>
      <color theme="0"/>
      <name val="Calibri"/>
      <family val="2"/>
      <scheme val="minor"/>
    </font>
    <font>
      <sz val="16"/>
      <name val="Arial"/>
      <family val="2"/>
    </font>
    <font>
      <b/>
      <sz val="14"/>
      <name val="Tahoma"/>
      <family val="2"/>
    </font>
    <font>
      <sz val="10"/>
      <name val="Tahoma"/>
      <family val="2"/>
    </font>
    <font>
      <sz val="8"/>
      <color rgb="FFC00000"/>
      <name val="Tahoma"/>
      <family val="2"/>
    </font>
    <font>
      <b/>
      <sz val="11"/>
      <name val="Tahoma"/>
      <family val="2"/>
    </font>
    <font>
      <sz val="16"/>
      <color theme="1"/>
      <name val="Calibri"/>
      <family val="2"/>
      <scheme val="minor"/>
    </font>
    <font>
      <b/>
      <sz val="18"/>
      <color theme="1"/>
      <name val="Calibri"/>
      <family val="2"/>
      <scheme val="minor"/>
    </font>
    <font>
      <b/>
      <sz val="24"/>
      <color theme="0"/>
      <name val="Cambria"/>
      <family val="1"/>
      <scheme val="major"/>
    </font>
    <font>
      <b/>
      <sz val="12"/>
      <color rgb="FFFF0000"/>
      <name val="Cambria"/>
      <family val="1"/>
      <scheme val="major"/>
    </font>
    <font>
      <b/>
      <sz val="11"/>
      <color theme="1"/>
      <name val="Calibri"/>
      <family val="2"/>
    </font>
    <font>
      <sz val="11"/>
      <name val="Calibri"/>
      <family val="2"/>
    </font>
    <font>
      <sz val="9"/>
      <color indexed="81"/>
      <name val="Tahoma"/>
      <family val="2"/>
    </font>
    <font>
      <b/>
      <sz val="9"/>
      <color indexed="81"/>
      <name val="Tahoma"/>
      <family val="2"/>
    </font>
  </fonts>
  <fills count="41">
    <fill>
      <patternFill patternType="none"/>
    </fill>
    <fill>
      <patternFill patternType="gray125"/>
    </fill>
    <fill>
      <patternFill patternType="solid">
        <fgColor indexed="43"/>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22"/>
        <bgColor indexed="0"/>
      </patternFill>
    </fill>
    <fill>
      <patternFill patternType="solid">
        <fgColor indexed="23"/>
        <bgColor indexed="64"/>
      </patternFill>
    </fill>
    <fill>
      <patternFill patternType="solid">
        <fgColor rgb="FFC0000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indexed="60"/>
        <bgColor indexed="64"/>
      </patternFill>
    </fill>
    <fill>
      <patternFill patternType="solid">
        <fgColor indexed="47"/>
        <bgColor indexed="64"/>
      </patternFill>
    </fill>
    <fill>
      <patternFill patternType="solid">
        <fgColor theme="0"/>
        <bgColor theme="4" tint="0.59999389629810485"/>
      </patternFill>
    </fill>
    <fill>
      <patternFill patternType="solid">
        <fgColor rgb="FF00B050"/>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00B0F0"/>
        <bgColor indexed="64"/>
      </patternFill>
    </fill>
    <fill>
      <patternFill patternType="solid">
        <fgColor rgb="FF0070C0"/>
        <bgColor indexed="64"/>
      </patternFill>
    </fill>
    <fill>
      <patternFill patternType="solid">
        <fgColor rgb="FF00B0F0"/>
        <bgColor theme="4"/>
      </patternFill>
    </fill>
    <fill>
      <patternFill patternType="solid">
        <fgColor theme="3" tint="0.79998168889431442"/>
        <bgColor theme="4" tint="0.79998168889431442"/>
      </patternFill>
    </fill>
    <fill>
      <patternFill patternType="solid">
        <fgColor theme="3" tint="0.79998168889431442"/>
        <bgColor theme="4" tint="0.59999389629810485"/>
      </patternFill>
    </fill>
    <fill>
      <patternFill patternType="solid">
        <fgColor rgb="FF0070C0"/>
        <bgColor indexed="9"/>
      </patternFill>
    </fill>
    <fill>
      <patternFill patternType="solid">
        <fgColor theme="9" tint="0.59999389629810485"/>
        <bgColor indexed="64"/>
      </patternFill>
    </fill>
    <fill>
      <patternFill patternType="solid">
        <fgColor theme="9" tint="0.79985961485641044"/>
        <bgColor indexed="64"/>
      </patternFill>
    </fill>
    <fill>
      <patternFill patternType="solid">
        <fgColor theme="6" tint="0.39985351115451523"/>
        <bgColor indexed="64"/>
      </patternFill>
    </fill>
    <fill>
      <patternFill patternType="solid">
        <fgColor indexed="22"/>
        <bgColor indexed="64"/>
      </patternFill>
    </fill>
    <fill>
      <patternFill patternType="solid">
        <fgColor indexed="30"/>
        <bgColor indexed="64"/>
      </patternFill>
    </fill>
    <fill>
      <patternFill patternType="solid">
        <fgColor rgb="FFFFFFFF"/>
        <bgColor indexed="64"/>
      </patternFill>
    </fill>
    <fill>
      <patternFill patternType="solid">
        <fgColor rgb="FFF9F9F9"/>
        <bgColor indexed="64"/>
      </patternFill>
    </fill>
    <fill>
      <patternFill patternType="solid">
        <fgColor rgb="FF0070C0"/>
        <bgColor indexed="0"/>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00B050"/>
        <bgColor indexed="0"/>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rgb="FF002060"/>
        <bgColor indexed="64"/>
      </patternFill>
    </fill>
    <fill>
      <patternFill patternType="solid">
        <fgColor rgb="FFD8D8D8"/>
        <bgColor rgb="FFD8D8D8"/>
      </patternFill>
    </fill>
  </fills>
  <borders count="9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bottom style="double">
        <color indexed="16"/>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22"/>
      </bottom>
      <diagonal/>
    </border>
    <border>
      <left/>
      <right style="thin">
        <color indexed="64"/>
      </right>
      <top style="thin">
        <color indexed="64"/>
      </top>
      <bottom style="thin">
        <color indexed="22"/>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indexed="8"/>
      </left>
      <right style="thin">
        <color indexed="8"/>
      </right>
      <top/>
      <bottom style="thin">
        <color auto="1"/>
      </bottom>
      <diagonal/>
    </border>
    <border>
      <left style="thin">
        <color auto="1"/>
      </left>
      <right style="thin">
        <color auto="1"/>
      </right>
      <top style="thin">
        <color auto="1"/>
      </top>
      <bottom style="thin">
        <color auto="1"/>
      </bottom>
      <diagonal/>
    </border>
    <border>
      <left style="thin">
        <color rgb="FF0070C0"/>
      </left>
      <right style="thin">
        <color rgb="FF0070C0"/>
      </right>
      <top style="thin">
        <color rgb="FF0070C0"/>
      </top>
      <bottom style="thin">
        <color rgb="FF0070C0"/>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auto="1"/>
      </left>
      <right style="thin">
        <color auto="1"/>
      </right>
      <top style="thin">
        <color auto="1"/>
      </top>
      <bottom style="thin">
        <color auto="1"/>
      </bottom>
      <diagonal/>
    </border>
    <border>
      <left style="thin">
        <color indexed="22"/>
      </left>
      <right/>
      <top style="thin">
        <color indexed="22"/>
      </top>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92D050"/>
      </left>
      <right style="thin">
        <color rgb="FF92D050"/>
      </right>
      <top style="thin">
        <color rgb="FF92D050"/>
      </top>
      <bottom style="thin">
        <color rgb="FF92D050"/>
      </bottom>
      <diagonal/>
    </border>
    <border>
      <left/>
      <right style="medium">
        <color rgb="FFDDDDDD"/>
      </right>
      <top style="medium">
        <color rgb="FFDDDDDD"/>
      </top>
      <bottom/>
      <diagonal/>
    </border>
    <border>
      <left style="medium">
        <color rgb="FFDDDDDD"/>
      </left>
      <right style="medium">
        <color rgb="FFDDDDDD"/>
      </right>
      <top style="medium">
        <color rgb="FFDDDDDD"/>
      </top>
      <bottom/>
      <diagonal/>
    </border>
    <border>
      <left style="medium">
        <color rgb="FFDDDDDD"/>
      </left>
      <right style="medium">
        <color rgb="FFDDDDDD"/>
      </right>
      <top style="medium">
        <color rgb="FFDDDDDD"/>
      </top>
      <bottom style="medium">
        <color rgb="FFDDDDDD"/>
      </bottom>
      <diagonal/>
    </border>
    <border>
      <left/>
      <right style="medium">
        <color rgb="FFDDDDDD"/>
      </right>
      <top style="medium">
        <color rgb="FFDDDDDD"/>
      </top>
      <bottom style="medium">
        <color rgb="FFDDDDDD"/>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style="thin">
        <color rgb="FF0070C0"/>
      </left>
      <right/>
      <top/>
      <bottom style="thin">
        <color rgb="FF0070C0"/>
      </bottom>
      <diagonal/>
    </border>
    <border>
      <left/>
      <right/>
      <top/>
      <bottom style="thin">
        <color rgb="FF0070C0"/>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2">
    <xf numFmtId="0" fontId="0" fillId="0" borderId="0"/>
    <xf numFmtId="0" fontId="24" fillId="0" borderId="0"/>
    <xf numFmtId="0" fontId="18" fillId="0" borderId="0"/>
    <xf numFmtId="0" fontId="24" fillId="0" borderId="0"/>
    <xf numFmtId="9" fontId="24" fillId="0" borderId="0" applyFont="0" applyFill="0" applyBorder="0" applyAlignment="0" applyProtection="0"/>
    <xf numFmtId="0" fontId="17" fillId="0" borderId="0"/>
    <xf numFmtId="0" fontId="18" fillId="0" borderId="0"/>
    <xf numFmtId="9" fontId="17" fillId="0" borderId="0" applyFont="0" applyFill="0" applyBorder="0" applyAlignment="0" applyProtection="0"/>
    <xf numFmtId="167" fontId="17" fillId="0" borderId="0" applyFont="0" applyFill="0" applyBorder="0" applyAlignment="0" applyProtection="0"/>
    <xf numFmtId="49" fontId="24" fillId="0" borderId="0" applyFont="0" applyFill="0" applyBorder="0" applyAlignment="0" applyProtection="0"/>
    <xf numFmtId="166" fontId="24" fillId="0" borderId="0" applyFont="0" applyFill="0" applyBorder="0" applyAlignment="0" applyProtection="0"/>
    <xf numFmtId="0" fontId="54" fillId="0" borderId="0" applyNumberFormat="0" applyFill="0" applyBorder="0" applyAlignment="0" applyProtection="0"/>
    <xf numFmtId="43" fontId="55" fillId="0" borderId="0" applyFont="0" applyFill="0" applyBorder="0" applyAlignment="0" applyProtection="0"/>
    <xf numFmtId="9" fontId="58" fillId="0" borderId="0" applyFont="0" applyFill="0" applyBorder="0" applyAlignment="0" applyProtection="0"/>
    <xf numFmtId="0" fontId="15" fillId="0" borderId="0"/>
    <xf numFmtId="0" fontId="69" fillId="0" borderId="0" applyNumberFormat="0" applyFill="0" applyBorder="0" applyAlignment="0" applyProtection="0">
      <alignment vertical="top"/>
      <protection locked="0"/>
    </xf>
    <xf numFmtId="0" fontId="81" fillId="0" borderId="0"/>
    <xf numFmtId="167" fontId="15" fillId="0" borderId="0" applyFont="0" applyFill="0" applyBorder="0" applyAlignment="0" applyProtection="0"/>
    <xf numFmtId="0" fontId="87" fillId="0" borderId="0"/>
    <xf numFmtId="0" fontId="11" fillId="0" borderId="0"/>
    <xf numFmtId="0" fontId="10" fillId="0" borderId="0"/>
    <xf numFmtId="0" fontId="1" fillId="0" borderId="0"/>
  </cellStyleXfs>
  <cellXfs count="576">
    <xf numFmtId="0" fontId="0" fillId="0" borderId="0" xfId="0"/>
    <xf numFmtId="0" fontId="18" fillId="0" borderId="1" xfId="2" applyBorder="1" applyAlignment="1">
      <alignment wrapText="1"/>
    </xf>
    <xf numFmtId="0" fontId="25" fillId="2" borderId="0" xfId="3" applyFont="1" applyFill="1" applyAlignment="1">
      <alignment horizontal="centerContinuous"/>
    </xf>
    <xf numFmtId="0" fontId="26" fillId="2" borderId="0" xfId="3" applyFont="1" applyFill="1" applyAlignment="1">
      <alignment horizontal="centerContinuous"/>
    </xf>
    <xf numFmtId="0" fontId="24" fillId="3" borderId="0" xfId="3" applyFill="1"/>
    <xf numFmtId="0" fontId="27" fillId="3" borderId="0" xfId="3" applyFont="1" applyFill="1" applyAlignment="1">
      <alignment wrapText="1"/>
    </xf>
    <xf numFmtId="0" fontId="27" fillId="3" borderId="0" xfId="3" applyFont="1" applyFill="1"/>
    <xf numFmtId="0" fontId="28" fillId="3" borderId="0" xfId="3" applyFont="1" applyFill="1"/>
    <xf numFmtId="0" fontId="27" fillId="4" borderId="2" xfId="3" applyFont="1" applyFill="1" applyBorder="1" applyAlignment="1">
      <alignment wrapText="1"/>
    </xf>
    <xf numFmtId="0" fontId="27" fillId="4" borderId="3" xfId="3" applyFont="1" applyFill="1" applyBorder="1"/>
    <xf numFmtId="0" fontId="27" fillId="3" borderId="4" xfId="3" applyFont="1" applyFill="1" applyBorder="1" applyAlignment="1">
      <alignment wrapText="1"/>
    </xf>
    <xf numFmtId="0" fontId="27" fillId="3" borderId="4" xfId="3" applyFont="1" applyFill="1" applyBorder="1"/>
    <xf numFmtId="0" fontId="27" fillId="4" borderId="5" xfId="3" applyFont="1" applyFill="1" applyBorder="1" applyAlignment="1">
      <alignment wrapText="1"/>
    </xf>
    <xf numFmtId="0" fontId="27" fillId="4" borderId="6" xfId="3" applyFont="1" applyFill="1" applyBorder="1"/>
    <xf numFmtId="0" fontId="27" fillId="3" borderId="7" xfId="3" applyFont="1" applyFill="1" applyBorder="1" applyAlignment="1">
      <alignment wrapText="1"/>
    </xf>
    <xf numFmtId="0" fontId="27" fillId="3" borderId="7" xfId="3" applyFont="1" applyFill="1" applyBorder="1"/>
    <xf numFmtId="0" fontId="27" fillId="3" borderId="8" xfId="3" applyFont="1" applyFill="1" applyBorder="1" applyAlignment="1">
      <alignment wrapText="1"/>
    </xf>
    <xf numFmtId="0" fontId="27" fillId="3" borderId="8" xfId="3" applyFont="1" applyFill="1" applyBorder="1"/>
    <xf numFmtId="0" fontId="29" fillId="5" borderId="0" xfId="1" applyFont="1" applyFill="1"/>
    <xf numFmtId="0" fontId="24" fillId="3" borderId="0" xfId="1" applyFill="1"/>
    <xf numFmtId="0" fontId="30" fillId="5" borderId="0" xfId="1" applyFont="1" applyFill="1" applyAlignment="1">
      <alignment horizontal="center"/>
    </xf>
    <xf numFmtId="0" fontId="24" fillId="5" borderId="0" xfId="1" applyFill="1"/>
    <xf numFmtId="0" fontId="31" fillId="4" borderId="0" xfId="1" applyFont="1" applyFill="1"/>
    <xf numFmtId="0" fontId="29" fillId="2" borderId="2" xfId="1" applyFont="1" applyFill="1" applyBorder="1"/>
    <xf numFmtId="0" fontId="24" fillId="5" borderId="2" xfId="1" applyFill="1" applyBorder="1"/>
    <xf numFmtId="168" fontId="29" fillId="2" borderId="2" xfId="1" applyNumberFormat="1" applyFont="1" applyFill="1" applyBorder="1"/>
    <xf numFmtId="0" fontId="29" fillId="3" borderId="0" xfId="1" applyFont="1" applyFill="1"/>
    <xf numFmtId="0" fontId="33" fillId="6" borderId="9" xfId="2" applyFont="1" applyFill="1" applyBorder="1" applyAlignment="1">
      <alignment horizontal="center"/>
    </xf>
    <xf numFmtId="0" fontId="21" fillId="0" borderId="0" xfId="0" applyFont="1"/>
    <xf numFmtId="0" fontId="22" fillId="4" borderId="11" xfId="0" applyFont="1" applyFill="1" applyBorder="1"/>
    <xf numFmtId="0" fontId="0" fillId="4" borderId="12" xfId="0" applyFill="1" applyBorder="1"/>
    <xf numFmtId="0" fontId="0" fillId="4" borderId="13" xfId="0" applyFill="1" applyBorder="1"/>
    <xf numFmtId="0" fontId="23" fillId="4" borderId="14" xfId="0" applyFont="1" applyFill="1" applyBorder="1"/>
    <xf numFmtId="0" fontId="0" fillId="4" borderId="15" xfId="0" applyFill="1" applyBorder="1"/>
    <xf numFmtId="0" fontId="19" fillId="4" borderId="14" xfId="0" applyFont="1" applyFill="1" applyBorder="1"/>
    <xf numFmtId="0" fontId="0" fillId="4" borderId="14" xfId="0" applyFill="1" applyBorder="1"/>
    <xf numFmtId="0" fontId="0" fillId="4" borderId="16" xfId="0" applyFill="1" applyBorder="1"/>
    <xf numFmtId="0" fontId="0" fillId="4" borderId="17" xfId="0" applyFill="1" applyBorder="1"/>
    <xf numFmtId="0" fontId="0" fillId="4" borderId="18" xfId="0" applyFill="1" applyBorder="1"/>
    <xf numFmtId="0" fontId="36" fillId="0" borderId="0" xfId="5" applyFont="1" applyAlignment="1">
      <alignment horizontal="center"/>
    </xf>
    <xf numFmtId="0" fontId="36" fillId="0" borderId="0" xfId="5" applyFont="1"/>
    <xf numFmtId="0" fontId="36" fillId="0" borderId="0" xfId="5" applyFont="1" applyAlignment="1">
      <alignment horizontal="right"/>
    </xf>
    <xf numFmtId="0" fontId="35" fillId="0" borderId="0" xfId="5" applyFont="1" applyAlignment="1">
      <alignment horizontal="center"/>
    </xf>
    <xf numFmtId="14" fontId="36" fillId="0" borderId="0" xfId="5" applyNumberFormat="1" applyFont="1"/>
    <xf numFmtId="2" fontId="36" fillId="0" borderId="0" xfId="5" applyNumberFormat="1" applyFont="1" applyAlignment="1">
      <alignment horizontal="center"/>
    </xf>
    <xf numFmtId="0" fontId="36" fillId="9" borderId="0" xfId="5" applyFont="1" applyFill="1"/>
    <xf numFmtId="0" fontId="36" fillId="10" borderId="0" xfId="5" applyFont="1" applyFill="1"/>
    <xf numFmtId="0" fontId="36" fillId="11" borderId="0" xfId="5" applyFont="1" applyFill="1"/>
    <xf numFmtId="0" fontId="41" fillId="0" borderId="0" xfId="5" applyFont="1"/>
    <xf numFmtId="0" fontId="17" fillId="0" borderId="0" xfId="5" applyAlignment="1">
      <alignment horizontal="center"/>
    </xf>
    <xf numFmtId="0" fontId="17" fillId="0" borderId="0" xfId="5"/>
    <xf numFmtId="9" fontId="0" fillId="0" borderId="0" xfId="7" applyFont="1"/>
    <xf numFmtId="169" fontId="17" fillId="0" borderId="0" xfId="5" applyNumberFormat="1"/>
    <xf numFmtId="10" fontId="0" fillId="12" borderId="0" xfId="7" applyNumberFormat="1" applyFont="1" applyFill="1"/>
    <xf numFmtId="9" fontId="17" fillId="0" borderId="0" xfId="5" applyNumberFormat="1"/>
    <xf numFmtId="0" fontId="46" fillId="13" borderId="0" xfId="5" applyFont="1" applyFill="1" applyAlignment="1">
      <alignment horizontal="center" wrapText="1"/>
    </xf>
    <xf numFmtId="0" fontId="46" fillId="13" borderId="0" xfId="5" applyFont="1" applyFill="1" applyAlignment="1">
      <alignment horizontal="center"/>
    </xf>
    <xf numFmtId="0" fontId="46" fillId="13" borderId="0" xfId="5" applyFont="1" applyFill="1" applyAlignment="1">
      <alignment horizontal="right"/>
    </xf>
    <xf numFmtId="0" fontId="47" fillId="14" borderId="0" xfId="5" applyFont="1" applyFill="1" applyAlignment="1">
      <alignment horizontal="center"/>
    </xf>
    <xf numFmtId="0" fontId="47" fillId="14" borderId="0" xfId="5" applyFont="1" applyFill="1"/>
    <xf numFmtId="0" fontId="34" fillId="0" borderId="0" xfId="5" applyFont="1"/>
    <xf numFmtId="0" fontId="34" fillId="0" borderId="27" xfId="5" applyFont="1" applyBorder="1"/>
    <xf numFmtId="0" fontId="34" fillId="0" borderId="28" xfId="5" applyFont="1" applyBorder="1"/>
    <xf numFmtId="0" fontId="34" fillId="0" borderId="29" xfId="5" applyFont="1" applyBorder="1"/>
    <xf numFmtId="0" fontId="17" fillId="10" borderId="30" xfId="5" applyFill="1" applyBorder="1"/>
    <xf numFmtId="0" fontId="17" fillId="10" borderId="31" xfId="5" applyFill="1" applyBorder="1"/>
    <xf numFmtId="0" fontId="34" fillId="0" borderId="32" xfId="5" applyFont="1" applyBorder="1"/>
    <xf numFmtId="0" fontId="17" fillId="10" borderId="33" xfId="5" applyFill="1" applyBorder="1"/>
    <xf numFmtId="0" fontId="17" fillId="10" borderId="2" xfId="5" applyFill="1" applyBorder="1"/>
    <xf numFmtId="0" fontId="18" fillId="0" borderId="1" xfId="2" applyBorder="1" applyAlignment="1">
      <alignment horizontal="center" wrapText="1"/>
    </xf>
    <xf numFmtId="172" fontId="18" fillId="0" borderId="1" xfId="2" applyNumberFormat="1" applyBorder="1" applyAlignment="1">
      <alignment horizontal="right" wrapText="1"/>
    </xf>
    <xf numFmtId="0" fontId="16" fillId="0" borderId="0" xfId="5" applyFont="1"/>
    <xf numFmtId="0" fontId="36" fillId="0" borderId="0" xfId="0" applyFont="1"/>
    <xf numFmtId="0" fontId="38" fillId="0" borderId="0" xfId="0" applyFont="1"/>
    <xf numFmtId="0" fontId="39" fillId="0" borderId="0" xfId="0" applyFont="1"/>
    <xf numFmtId="0" fontId="49" fillId="15" borderId="2" xfId="0" applyFont="1" applyFill="1" applyBorder="1"/>
    <xf numFmtId="0" fontId="20" fillId="4" borderId="10" xfId="0" applyFont="1" applyFill="1" applyBorder="1" applyProtection="1">
      <protection locked="0" hidden="1"/>
    </xf>
    <xf numFmtId="0" fontId="0" fillId="4" borderId="0" xfId="0" applyFill="1" applyProtection="1">
      <protection locked="0" hidden="1"/>
    </xf>
    <xf numFmtId="0" fontId="40" fillId="0" borderId="0" xfId="5" applyFont="1"/>
    <xf numFmtId="0" fontId="35" fillId="0" borderId="0" xfId="5" applyFont="1"/>
    <xf numFmtId="0" fontId="51" fillId="5" borderId="2" xfId="0" applyFont="1" applyFill="1" applyBorder="1" applyAlignment="1">
      <alignment horizontal="center"/>
    </xf>
    <xf numFmtId="0" fontId="41" fillId="0" borderId="2" xfId="5" applyFont="1" applyBorder="1" applyAlignment="1">
      <alignment horizontal="center"/>
    </xf>
    <xf numFmtId="0" fontId="18" fillId="0" borderId="1" xfId="2" applyBorder="1" applyAlignment="1">
      <alignment horizontal="left" wrapText="1"/>
    </xf>
    <xf numFmtId="0" fontId="0" fillId="0" borderId="0" xfId="0" applyAlignment="1">
      <alignment horizontal="left"/>
    </xf>
    <xf numFmtId="0" fontId="52" fillId="0" borderId="0" xfId="0" applyFont="1"/>
    <xf numFmtId="14" fontId="0" fillId="0" borderId="0" xfId="0" applyNumberFormat="1" applyAlignment="1">
      <alignment horizontal="left" indent="1"/>
    </xf>
    <xf numFmtId="0" fontId="52" fillId="0" borderId="0" xfId="0" applyFont="1" applyAlignment="1">
      <alignment horizontal="left"/>
    </xf>
    <xf numFmtId="14" fontId="52" fillId="0" borderId="0" xfId="0" applyNumberFormat="1" applyFont="1" applyAlignment="1">
      <alignment horizontal="left" indent="1"/>
    </xf>
    <xf numFmtId="1" fontId="0" fillId="0" borderId="0" xfId="0" applyNumberFormat="1"/>
    <xf numFmtId="0" fontId="20" fillId="4" borderId="0" xfId="0" applyFont="1" applyFill="1" applyProtection="1">
      <protection locked="0" hidden="1"/>
    </xf>
    <xf numFmtId="0" fontId="53" fillId="0" borderId="0" xfId="0" applyFont="1"/>
    <xf numFmtId="15" fontId="0" fillId="0" borderId="0" xfId="0" applyNumberFormat="1"/>
    <xf numFmtId="14" fontId="20" fillId="4" borderId="10" xfId="0" applyNumberFormat="1" applyFont="1" applyFill="1" applyBorder="1" applyProtection="1">
      <protection locked="0" hidden="1"/>
    </xf>
    <xf numFmtId="0" fontId="54" fillId="0" borderId="0" xfId="11"/>
    <xf numFmtId="0" fontId="57" fillId="0" borderId="0" xfId="0" applyFont="1"/>
    <xf numFmtId="0" fontId="50" fillId="12" borderId="0" xfId="2" applyFont="1" applyFill="1" applyAlignment="1">
      <alignment horizontal="center" wrapText="1"/>
    </xf>
    <xf numFmtId="0" fontId="56" fillId="12" borderId="0" xfId="2" applyFont="1" applyFill="1" applyAlignment="1">
      <alignment horizontal="center" wrapText="1"/>
    </xf>
    <xf numFmtId="0" fontId="50" fillId="12" borderId="0" xfId="12" applyNumberFormat="1" applyFont="1" applyFill="1" applyBorder="1" applyAlignment="1">
      <alignment horizontal="left" wrapText="1"/>
    </xf>
    <xf numFmtId="0" fontId="52" fillId="0" borderId="2" xfId="0" applyFont="1" applyBorder="1"/>
    <xf numFmtId="0" fontId="0" fillId="0" borderId="2" xfId="0" applyBorder="1"/>
    <xf numFmtId="0" fontId="52" fillId="0" borderId="0" xfId="0" quotePrefix="1" applyFont="1"/>
    <xf numFmtId="0" fontId="34" fillId="17" borderId="2" xfId="0" applyFont="1" applyFill="1" applyBorder="1"/>
    <xf numFmtId="0" fontId="34" fillId="17" borderId="35" xfId="0" applyFont="1" applyFill="1"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9" fontId="36" fillId="0" borderId="0" xfId="5" applyNumberFormat="1" applyFont="1"/>
    <xf numFmtId="43" fontId="0" fillId="0" borderId="0" xfId="12" applyFont="1"/>
    <xf numFmtId="43" fontId="0" fillId="0" borderId="0" xfId="0" applyNumberFormat="1"/>
    <xf numFmtId="0" fontId="59" fillId="0" borderId="2" xfId="0" applyFont="1" applyBorder="1"/>
    <xf numFmtId="0" fontId="20" fillId="0" borderId="2" xfId="0" applyFont="1" applyBorder="1"/>
    <xf numFmtId="9" fontId="20" fillId="0" borderId="2" xfId="13" applyFont="1" applyBorder="1"/>
    <xf numFmtId="0" fontId="36" fillId="18" borderId="0" xfId="5" applyFont="1" applyFill="1" applyAlignment="1">
      <alignment horizontal="center"/>
    </xf>
    <xf numFmtId="0" fontId="35" fillId="19" borderId="0" xfId="5" applyFont="1" applyFill="1" applyAlignment="1">
      <alignment horizontal="center"/>
    </xf>
    <xf numFmtId="0" fontId="35" fillId="19" borderId="0" xfId="5" applyFont="1" applyFill="1" applyAlignment="1">
      <alignment horizontal="center" wrapText="1"/>
    </xf>
    <xf numFmtId="0" fontId="60" fillId="0" borderId="0" xfId="5" applyFont="1"/>
    <xf numFmtId="0" fontId="61" fillId="0" borderId="0" xfId="5" applyFont="1"/>
    <xf numFmtId="0" fontId="46" fillId="19" borderId="0" xfId="5" applyFont="1" applyFill="1" applyAlignment="1">
      <alignment horizontal="center" wrapText="1"/>
    </xf>
    <xf numFmtId="0" fontId="46" fillId="19" borderId="0" xfId="5" applyFont="1" applyFill="1" applyAlignment="1">
      <alignment horizontal="center"/>
    </xf>
    <xf numFmtId="0" fontId="46" fillId="19" borderId="0" xfId="5" applyFont="1" applyFill="1" applyAlignment="1">
      <alignment horizontal="right"/>
    </xf>
    <xf numFmtId="0" fontId="47" fillId="18" borderId="0" xfId="5" applyFont="1" applyFill="1" applyAlignment="1">
      <alignment horizontal="center"/>
    </xf>
    <xf numFmtId="0" fontId="47" fillId="18" borderId="0" xfId="5" applyFont="1" applyFill="1"/>
    <xf numFmtId="0" fontId="62" fillId="21" borderId="2" xfId="0" applyFont="1" applyFill="1" applyBorder="1"/>
    <xf numFmtId="14" fontId="49" fillId="22" borderId="2" xfId="0" applyNumberFormat="1" applyFont="1" applyFill="1" applyBorder="1"/>
    <xf numFmtId="0" fontId="49" fillId="22" borderId="2" xfId="0" applyFont="1" applyFill="1" applyBorder="1"/>
    <xf numFmtId="0" fontId="49" fillId="23" borderId="2" xfId="0" applyFont="1" applyFill="1" applyBorder="1"/>
    <xf numFmtId="0" fontId="0" fillId="22" borderId="2" xfId="0" applyFill="1" applyBorder="1"/>
    <xf numFmtId="14" fontId="49" fillId="23" borderId="2" xfId="0" applyNumberFormat="1" applyFont="1" applyFill="1" applyBorder="1"/>
    <xf numFmtId="0" fontId="0" fillId="23" borderId="2" xfId="0" applyFill="1" applyBorder="1"/>
    <xf numFmtId="0" fontId="50" fillId="22" borderId="2" xfId="0" applyFont="1" applyFill="1" applyBorder="1"/>
    <xf numFmtId="14" fontId="49" fillId="18" borderId="2" xfId="0" applyNumberFormat="1" applyFont="1" applyFill="1" applyBorder="1"/>
    <xf numFmtId="0" fontId="64" fillId="0" borderId="0" xfId="0" applyFont="1"/>
    <xf numFmtId="0" fontId="42" fillId="20" borderId="0" xfId="5" applyFont="1" applyFill="1" applyAlignment="1">
      <alignment horizontal="centerContinuous"/>
    </xf>
    <xf numFmtId="0" fontId="43" fillId="20" borderId="0" xfId="5" applyFont="1" applyFill="1" applyAlignment="1">
      <alignment horizontal="centerContinuous"/>
    </xf>
    <xf numFmtId="0" fontId="43" fillId="20" borderId="0" xfId="5" applyFont="1" applyFill="1"/>
    <xf numFmtId="49" fontId="44" fillId="20" borderId="0" xfId="9" applyFont="1" applyFill="1" applyAlignment="1" applyProtection="1">
      <alignment horizontal="centerContinuous"/>
      <protection locked="0"/>
    </xf>
    <xf numFmtId="0" fontId="40" fillId="20" borderId="0" xfId="5" applyFont="1" applyFill="1" applyAlignment="1">
      <alignment horizontal="centerContinuous"/>
    </xf>
    <xf numFmtId="170" fontId="35" fillId="20" borderId="0" xfId="9" applyNumberFormat="1" applyFont="1" applyFill="1" applyAlignment="1" applyProtection="1">
      <alignment horizontal="centerContinuous"/>
      <protection locked="0"/>
    </xf>
    <xf numFmtId="0" fontId="40" fillId="20" borderId="0" xfId="5" applyFont="1" applyFill="1" applyAlignment="1">
      <alignment horizontal="left"/>
    </xf>
    <xf numFmtId="0" fontId="45" fillId="20" borderId="8" xfId="5" applyFont="1" applyFill="1" applyBorder="1" applyAlignment="1">
      <alignment horizontal="centerContinuous"/>
    </xf>
    <xf numFmtId="0" fontId="40" fillId="20" borderId="0" xfId="5" applyFont="1" applyFill="1" applyAlignment="1">
      <alignment horizontal="right"/>
    </xf>
    <xf numFmtId="0" fontId="35" fillId="20" borderId="0" xfId="5" applyFont="1" applyFill="1"/>
    <xf numFmtId="0" fontId="45" fillId="20" borderId="8" xfId="5" applyFont="1" applyFill="1" applyBorder="1" applyAlignment="1">
      <alignment horizontal="right"/>
    </xf>
    <xf numFmtId="164" fontId="43" fillId="20" borderId="0" xfId="5" applyNumberFormat="1" applyFont="1" applyFill="1" applyProtection="1">
      <protection locked="0"/>
    </xf>
    <xf numFmtId="171" fontId="43" fillId="20" borderId="0" xfId="7" applyNumberFormat="1" applyFont="1" applyFill="1" applyProtection="1"/>
    <xf numFmtId="38" fontId="43" fillId="20" borderId="0" xfId="5" applyNumberFormat="1" applyFont="1" applyFill="1" applyProtection="1">
      <protection locked="0"/>
    </xf>
    <xf numFmtId="164" fontId="43" fillId="20" borderId="26" xfId="5" applyNumberFormat="1" applyFont="1" applyFill="1" applyBorder="1"/>
    <xf numFmtId="171" fontId="43" fillId="20" borderId="26" xfId="7" applyNumberFormat="1" applyFont="1" applyFill="1" applyBorder="1" applyProtection="1"/>
    <xf numFmtId="14" fontId="43" fillId="24" borderId="0" xfId="5" applyNumberFormat="1" applyFont="1" applyFill="1"/>
    <xf numFmtId="0" fontId="43" fillId="20" borderId="8" xfId="5" applyFont="1" applyFill="1" applyBorder="1"/>
    <xf numFmtId="164" fontId="43" fillId="20" borderId="7" xfId="5" applyNumberFormat="1" applyFont="1" applyFill="1" applyBorder="1"/>
    <xf numFmtId="171" fontId="43" fillId="20" borderId="7" xfId="7" applyNumberFormat="1" applyFont="1" applyFill="1" applyBorder="1" applyProtection="1"/>
    <xf numFmtId="171" fontId="43" fillId="20" borderId="8" xfId="7" applyNumberFormat="1" applyFont="1" applyFill="1" applyBorder="1" applyProtection="1"/>
    <xf numFmtId="165" fontId="43" fillId="24" borderId="0" xfId="5" applyNumberFormat="1" applyFont="1" applyFill="1"/>
    <xf numFmtId="0" fontId="65" fillId="0" borderId="0" xfId="0" applyFont="1"/>
    <xf numFmtId="0" fontId="36" fillId="0" borderId="0" xfId="14" applyFont="1"/>
    <xf numFmtId="0" fontId="35" fillId="0" borderId="0" xfId="14" applyFont="1" applyAlignment="1">
      <alignment horizontal="center"/>
    </xf>
    <xf numFmtId="0" fontId="41" fillId="0" borderId="0" xfId="14" applyFont="1" applyAlignment="1">
      <alignment horizontal="center"/>
    </xf>
    <xf numFmtId="0" fontId="67" fillId="0" borderId="0" xfId="14" applyFont="1" applyAlignment="1">
      <alignment horizontal="center"/>
    </xf>
    <xf numFmtId="0" fontId="68" fillId="0" borderId="0" xfId="14" applyFont="1" applyAlignment="1">
      <alignment horizontal="center"/>
    </xf>
    <xf numFmtId="0" fontId="36" fillId="0" borderId="0" xfId="14" applyFont="1" applyAlignment="1">
      <alignment horizontal="center"/>
    </xf>
    <xf numFmtId="0" fontId="35" fillId="8" borderId="0" xfId="14" applyFont="1" applyFill="1" applyAlignment="1">
      <alignment horizontal="center"/>
    </xf>
    <xf numFmtId="0" fontId="36" fillId="25" borderId="0" xfId="14" applyFont="1" applyFill="1" applyAlignment="1">
      <alignment horizontal="center"/>
    </xf>
    <xf numFmtId="0" fontId="36" fillId="26" borderId="0" xfId="14" applyFont="1" applyFill="1" applyAlignment="1">
      <alignment horizontal="center"/>
    </xf>
    <xf numFmtId="0" fontId="69" fillId="0" borderId="0" xfId="15" applyAlignment="1" applyProtection="1"/>
    <xf numFmtId="0" fontId="36" fillId="0" borderId="0" xfId="14" applyFont="1" applyAlignment="1">
      <alignment horizontal="left"/>
    </xf>
    <xf numFmtId="0" fontId="41" fillId="0" borderId="0" xfId="14" applyFont="1"/>
    <xf numFmtId="0" fontId="36" fillId="0" borderId="0" xfId="14" applyFont="1" applyAlignment="1">
      <alignment horizontal="right"/>
    </xf>
    <xf numFmtId="14" fontId="36" fillId="0" borderId="0" xfId="14" applyNumberFormat="1" applyFont="1"/>
    <xf numFmtId="14" fontId="41" fillId="0" borderId="0" xfId="14" applyNumberFormat="1" applyFont="1"/>
    <xf numFmtId="0" fontId="68" fillId="0" borderId="0" xfId="14" applyFont="1" applyAlignment="1">
      <alignment horizontal="right"/>
    </xf>
    <xf numFmtId="0" fontId="68" fillId="0" borderId="0" xfId="14" applyFont="1"/>
    <xf numFmtId="0" fontId="15" fillId="0" borderId="0" xfId="14"/>
    <xf numFmtId="0" fontId="71" fillId="5" borderId="2" xfId="6" applyFont="1" applyFill="1" applyBorder="1" applyAlignment="1">
      <alignment wrapText="1"/>
    </xf>
    <xf numFmtId="0" fontId="34" fillId="0" borderId="0" xfId="14" applyFont="1"/>
    <xf numFmtId="0" fontId="73" fillId="0" borderId="0" xfId="14" applyFont="1"/>
    <xf numFmtId="173" fontId="15" fillId="0" borderId="0" xfId="14" applyNumberFormat="1"/>
    <xf numFmtId="174" fontId="15" fillId="0" borderId="0" xfId="14" applyNumberFormat="1"/>
    <xf numFmtId="0" fontId="71" fillId="5" borderId="1" xfId="6" applyFont="1" applyFill="1" applyBorder="1" applyAlignment="1">
      <alignment wrapText="1"/>
    </xf>
    <xf numFmtId="176" fontId="15" fillId="0" borderId="0" xfId="14" applyNumberFormat="1"/>
    <xf numFmtId="177" fontId="15" fillId="0" borderId="0" xfId="14" applyNumberFormat="1"/>
    <xf numFmtId="0" fontId="51" fillId="5" borderId="0" xfId="14" applyFont="1" applyFill="1"/>
    <xf numFmtId="0" fontId="15" fillId="0" borderId="0" xfId="14" applyAlignment="1">
      <alignment vertical="center"/>
    </xf>
    <xf numFmtId="0" fontId="51" fillId="5" borderId="43" xfId="14" applyFont="1" applyFill="1" applyBorder="1"/>
    <xf numFmtId="0" fontId="75" fillId="12" borderId="0" xfId="14" applyFont="1" applyFill="1"/>
    <xf numFmtId="0" fontId="75" fillId="5" borderId="0" xfId="14" applyFont="1" applyFill="1"/>
    <xf numFmtId="0" fontId="76" fillId="5" borderId="0" xfId="14" applyFont="1" applyFill="1"/>
    <xf numFmtId="0" fontId="77" fillId="5" borderId="43" xfId="14" applyFont="1" applyFill="1" applyBorder="1"/>
    <xf numFmtId="0" fontId="51" fillId="5" borderId="43" xfId="14" applyFont="1" applyFill="1" applyBorder="1" applyAlignment="1">
      <alignment horizontal="center"/>
    </xf>
    <xf numFmtId="0" fontId="51" fillId="5" borderId="44" xfId="14" applyFont="1" applyFill="1" applyBorder="1"/>
    <xf numFmtId="0" fontId="79" fillId="5" borderId="0" xfId="14" applyFont="1" applyFill="1"/>
    <xf numFmtId="0" fontId="80" fillId="5" borderId="0" xfId="14" applyFont="1" applyFill="1"/>
    <xf numFmtId="0" fontId="24" fillId="0" borderId="0" xfId="1"/>
    <xf numFmtId="0" fontId="24" fillId="11" borderId="0" xfId="1" applyFill="1"/>
    <xf numFmtId="0" fontId="23" fillId="12" borderId="43" xfId="1" applyFont="1" applyFill="1" applyBorder="1" applyAlignment="1">
      <alignment horizontal="center"/>
    </xf>
    <xf numFmtId="0" fontId="81" fillId="0" borderId="43" xfId="16" applyBorder="1" applyAlignment="1">
      <alignment horizontal="right"/>
    </xf>
    <xf numFmtId="0" fontId="81" fillId="0" borderId="0" xfId="16"/>
    <xf numFmtId="0" fontId="82" fillId="0" borderId="0" xfId="16" applyFont="1"/>
    <xf numFmtId="0" fontId="24" fillId="0" borderId="43" xfId="1" applyBorder="1" applyAlignment="1">
      <alignment horizontal="center"/>
    </xf>
    <xf numFmtId="4" fontId="24" fillId="0" borderId="0" xfId="1" applyNumberFormat="1" applyAlignment="1">
      <alignment horizontal="center"/>
    </xf>
    <xf numFmtId="3" fontId="24" fillId="0" borderId="0" xfId="1" applyNumberFormat="1" applyAlignment="1">
      <alignment horizontal="center"/>
    </xf>
    <xf numFmtId="0" fontId="24" fillId="0" borderId="0" xfId="1" applyAlignment="1">
      <alignment horizontal="center"/>
    </xf>
    <xf numFmtId="0" fontId="59" fillId="27" borderId="43" xfId="16" applyFont="1" applyFill="1" applyBorder="1"/>
    <xf numFmtId="0" fontId="83" fillId="27" borderId="43" xfId="14" applyFont="1" applyFill="1" applyBorder="1"/>
    <xf numFmtId="167" fontId="24" fillId="0" borderId="0" xfId="17" applyFont="1"/>
    <xf numFmtId="0" fontId="81" fillId="28" borderId="43" xfId="16" applyFill="1" applyBorder="1"/>
    <xf numFmtId="0" fontId="84" fillId="0" borderId="43" xfId="14" applyFont="1" applyBorder="1"/>
    <xf numFmtId="4" fontId="24" fillId="0" borderId="0" xfId="1" applyNumberFormat="1"/>
    <xf numFmtId="49" fontId="85" fillId="0" borderId="43" xfId="1" applyNumberFormat="1" applyFont="1" applyBorder="1" applyAlignment="1">
      <alignment horizontal="left" vertical="center"/>
    </xf>
    <xf numFmtId="49" fontId="85" fillId="0" borderId="45" xfId="1" applyNumberFormat="1" applyFont="1" applyBorder="1" applyAlignment="1">
      <alignment horizontal="left" vertical="center"/>
    </xf>
    <xf numFmtId="0" fontId="85" fillId="0" borderId="0" xfId="1" applyFont="1" applyAlignment="1">
      <alignment horizontal="left" vertical="center"/>
    </xf>
    <xf numFmtId="0" fontId="14" fillId="0" borderId="43" xfId="5" applyFont="1" applyBorder="1"/>
    <xf numFmtId="0" fontId="14" fillId="0" borderId="43" xfId="5" quotePrefix="1" applyFont="1" applyBorder="1"/>
    <xf numFmtId="0" fontId="17" fillId="0" borderId="43" xfId="5" applyBorder="1" applyAlignment="1">
      <alignment horizontal="center"/>
    </xf>
    <xf numFmtId="0" fontId="18" fillId="0" borderId="43" xfId="2" applyBorder="1" applyAlignment="1">
      <alignment horizontal="center" wrapText="1"/>
    </xf>
    <xf numFmtId="0" fontId="52" fillId="0" borderId="43" xfId="0" applyFont="1" applyBorder="1" applyAlignment="1">
      <alignment horizontal="center"/>
    </xf>
    <xf numFmtId="0" fontId="73" fillId="0" borderId="2" xfId="5" applyFont="1" applyBorder="1"/>
    <xf numFmtId="0" fontId="14" fillId="0" borderId="0" xfId="14" applyFont="1"/>
    <xf numFmtId="0" fontId="86" fillId="5" borderId="46" xfId="14" applyFont="1" applyFill="1" applyBorder="1"/>
    <xf numFmtId="0" fontId="24" fillId="0" borderId="46" xfId="1" applyBorder="1"/>
    <xf numFmtId="14" fontId="24" fillId="0" borderId="46" xfId="1" applyNumberFormat="1" applyBorder="1"/>
    <xf numFmtId="0" fontId="29" fillId="0" borderId="46" xfId="1" applyFont="1" applyBorder="1"/>
    <xf numFmtId="0" fontId="13" fillId="0" borderId="0" xfId="5" applyFont="1"/>
    <xf numFmtId="179" fontId="0" fillId="0" borderId="0" xfId="0" applyNumberFormat="1"/>
    <xf numFmtId="0" fontId="51" fillId="5" borderId="0" xfId="18" applyFont="1" applyFill="1"/>
    <xf numFmtId="0" fontId="88" fillId="5" borderId="0" xfId="1" applyFont="1" applyFill="1" applyProtection="1">
      <protection locked="0"/>
    </xf>
    <xf numFmtId="0" fontId="95" fillId="5" borderId="0" xfId="1" applyFont="1" applyFill="1" applyProtection="1">
      <protection locked="0"/>
    </xf>
    <xf numFmtId="0" fontId="74" fillId="5" borderId="8" xfId="18" applyFont="1" applyFill="1" applyBorder="1" applyAlignment="1">
      <alignment horizontal="left"/>
    </xf>
    <xf numFmtId="0" fontId="98" fillId="12" borderId="8" xfId="18" applyFont="1" applyFill="1" applyBorder="1" applyAlignment="1">
      <alignment horizontal="left"/>
    </xf>
    <xf numFmtId="0" fontId="99" fillId="5" borderId="8" xfId="18" applyFont="1" applyFill="1" applyBorder="1" applyAlignment="1">
      <alignment horizontal="left"/>
    </xf>
    <xf numFmtId="0" fontId="76" fillId="5" borderId="0" xfId="18" applyFont="1" applyFill="1"/>
    <xf numFmtId="0" fontId="77" fillId="5" borderId="53" xfId="18" applyFont="1" applyFill="1" applyBorder="1"/>
    <xf numFmtId="0" fontId="51" fillId="5" borderId="53" xfId="18" applyFont="1" applyFill="1" applyBorder="1" applyAlignment="1">
      <alignment horizontal="center"/>
    </xf>
    <xf numFmtId="0" fontId="51" fillId="5" borderId="53" xfId="18" applyFont="1" applyFill="1" applyBorder="1"/>
    <xf numFmtId="0" fontId="100" fillId="29" borderId="54" xfId="0" applyFont="1" applyFill="1" applyBorder="1" applyAlignment="1">
      <alignment horizontal="center" vertical="center"/>
    </xf>
    <xf numFmtId="0" fontId="100" fillId="29" borderId="55" xfId="0" applyFont="1" applyFill="1" applyBorder="1" applyAlignment="1">
      <alignment horizontal="center" vertical="center"/>
    </xf>
    <xf numFmtId="0" fontId="101" fillId="0" borderId="56" xfId="0" applyFont="1" applyBorder="1" applyAlignment="1">
      <alignment horizontal="center" vertical="center"/>
    </xf>
    <xf numFmtId="0" fontId="101" fillId="0" borderId="57" xfId="0" applyFont="1" applyBorder="1" applyAlignment="1">
      <alignment horizontal="center" vertical="center"/>
    </xf>
    <xf numFmtId="9" fontId="101" fillId="0" borderId="58" xfId="0" applyNumberFormat="1" applyFont="1" applyBorder="1" applyAlignment="1">
      <alignment horizontal="left" vertical="center"/>
    </xf>
    <xf numFmtId="3" fontId="102" fillId="31" borderId="59" xfId="0" applyNumberFormat="1" applyFont="1" applyFill="1" applyBorder="1" applyAlignment="1">
      <alignment horizontal="right" vertical="top" wrapText="1"/>
    </xf>
    <xf numFmtId="3" fontId="102" fillId="30" borderId="59" xfId="0" applyNumberFormat="1" applyFont="1" applyFill="1" applyBorder="1" applyAlignment="1">
      <alignment horizontal="right" vertical="top" wrapText="1"/>
    </xf>
    <xf numFmtId="0" fontId="102" fillId="31" borderId="59" xfId="0" applyFont="1" applyFill="1" applyBorder="1" applyAlignment="1">
      <alignment horizontal="right" vertical="top" wrapText="1"/>
    </xf>
    <xf numFmtId="0" fontId="102" fillId="30" borderId="59" xfId="0" applyFont="1" applyFill="1" applyBorder="1" applyAlignment="1">
      <alignment horizontal="right" vertical="top" wrapText="1"/>
    </xf>
    <xf numFmtId="0" fontId="102" fillId="31" borderId="60" xfId="0" applyFont="1" applyFill="1" applyBorder="1" applyAlignment="1">
      <alignment horizontal="left" vertical="top" wrapText="1"/>
    </xf>
    <xf numFmtId="0" fontId="103" fillId="31" borderId="59" xfId="0" applyFont="1" applyFill="1" applyBorder="1" applyAlignment="1">
      <alignment horizontal="right" vertical="top" wrapText="1"/>
    </xf>
    <xf numFmtId="0" fontId="102" fillId="30" borderId="60" xfId="0" applyFont="1" applyFill="1" applyBorder="1" applyAlignment="1">
      <alignment horizontal="left" vertical="top" wrapText="1"/>
    </xf>
    <xf numFmtId="0" fontId="103" fillId="30" borderId="59" xfId="0" applyFont="1" applyFill="1" applyBorder="1" applyAlignment="1">
      <alignment horizontal="right" vertical="top" wrapText="1"/>
    </xf>
    <xf numFmtId="0" fontId="102" fillId="30" borderId="61" xfId="0" applyFont="1" applyFill="1" applyBorder="1" applyAlignment="1">
      <alignment horizontal="left" vertical="top" wrapText="1"/>
    </xf>
    <xf numFmtId="0" fontId="102" fillId="30" borderId="62" xfId="0" applyFont="1" applyFill="1" applyBorder="1" applyAlignment="1">
      <alignment horizontal="right" vertical="top" wrapText="1"/>
    </xf>
    <xf numFmtId="0" fontId="103" fillId="30" borderId="62" xfId="0" applyFont="1" applyFill="1" applyBorder="1" applyAlignment="1">
      <alignment horizontal="right" vertical="top" wrapText="1"/>
    </xf>
    <xf numFmtId="14" fontId="0" fillId="0" borderId="0" xfId="0" applyNumberFormat="1"/>
    <xf numFmtId="0" fontId="52" fillId="0" borderId="0" xfId="0" applyFont="1" applyAlignment="1">
      <alignment horizontal="center"/>
    </xf>
    <xf numFmtId="0" fontId="105" fillId="0" borderId="0" xfId="0" applyFont="1"/>
    <xf numFmtId="0" fontId="106" fillId="0" borderId="0" xfId="5" applyFont="1"/>
    <xf numFmtId="0" fontId="41" fillId="0" borderId="0" xfId="0" applyFont="1"/>
    <xf numFmtId="0" fontId="104" fillId="0" borderId="0" xfId="14" applyFont="1"/>
    <xf numFmtId="0" fontId="24" fillId="0" borderId="0" xfId="1" quotePrefix="1"/>
    <xf numFmtId="0" fontId="107" fillId="0" borderId="0" xfId="1" applyFont="1"/>
    <xf numFmtId="0" fontId="107" fillId="0" borderId="0" xfId="1" quotePrefix="1" applyFont="1"/>
    <xf numFmtId="0" fontId="29" fillId="0" borderId="0" xfId="1" applyFont="1"/>
    <xf numFmtId="0" fontId="24" fillId="0" borderId="0" xfId="1" quotePrefix="1" applyAlignment="1">
      <alignment horizontal="center"/>
    </xf>
    <xf numFmtId="0" fontId="24" fillId="10" borderId="0" xfId="1" applyFill="1"/>
    <xf numFmtId="10" fontId="0" fillId="0" borderId="0" xfId="0" applyNumberFormat="1"/>
    <xf numFmtId="8" fontId="0" fillId="0" borderId="0" xfId="0" applyNumberFormat="1"/>
    <xf numFmtId="0" fontId="0" fillId="0" borderId="0" xfId="0" pivotButton="1"/>
    <xf numFmtId="0" fontId="53" fillId="0" borderId="0" xfId="0" pivotButton="1" applyFont="1"/>
    <xf numFmtId="0" fontId="108" fillId="0" borderId="0" xfId="0" applyFont="1"/>
    <xf numFmtId="0" fontId="62" fillId="32" borderId="43" xfId="2" applyFont="1" applyFill="1" applyBorder="1" applyAlignment="1">
      <alignment horizontal="center"/>
    </xf>
    <xf numFmtId="175" fontId="0" fillId="0" borderId="0" xfId="0" applyNumberFormat="1"/>
    <xf numFmtId="0" fontId="36" fillId="0" borderId="56" xfId="5" applyFont="1" applyBorder="1"/>
    <xf numFmtId="0" fontId="41" fillId="0" borderId="56" xfId="5" applyFont="1" applyBorder="1"/>
    <xf numFmtId="0" fontId="109" fillId="0" borderId="56" xfId="5" applyFont="1" applyBorder="1"/>
    <xf numFmtId="0" fontId="110" fillId="20" borderId="0" xfId="5" applyFont="1" applyFill="1"/>
    <xf numFmtId="0" fontId="0" fillId="0" borderId="56" xfId="0" applyBorder="1"/>
    <xf numFmtId="0" fontId="116" fillId="29" borderId="54" xfId="0" applyFont="1" applyFill="1" applyBorder="1" applyAlignment="1">
      <alignment horizontal="center" vertical="center"/>
    </xf>
    <xf numFmtId="0" fontId="117" fillId="0" borderId="2" xfId="5" applyFont="1" applyBorder="1" applyAlignment="1">
      <alignment horizontal="center"/>
    </xf>
    <xf numFmtId="10" fontId="20" fillId="0" borderId="2" xfId="7" applyNumberFormat="1" applyFont="1" applyBorder="1" applyAlignment="1">
      <alignment horizontal="center"/>
    </xf>
    <xf numFmtId="0" fontId="73" fillId="0" borderId="2" xfId="5" applyFont="1" applyBorder="1" applyAlignment="1">
      <alignment horizontal="center"/>
    </xf>
    <xf numFmtId="0" fontId="17" fillId="0" borderId="56" xfId="5" applyBorder="1" applyAlignment="1">
      <alignment horizontal="center"/>
    </xf>
    <xf numFmtId="0" fontId="35" fillId="16" borderId="0" xfId="14" applyFont="1" applyFill="1" applyAlignment="1">
      <alignment horizontal="center" vertical="center"/>
    </xf>
    <xf numFmtId="0" fontId="66" fillId="11" borderId="0" xfId="14" applyFont="1" applyFill="1" applyAlignment="1">
      <alignment horizontal="center"/>
    </xf>
    <xf numFmtId="0" fontId="36" fillId="11" borderId="0" xfId="14" applyFont="1" applyFill="1" applyAlignment="1">
      <alignment horizontal="center"/>
    </xf>
    <xf numFmtId="0" fontId="118" fillId="11" borderId="0" xfId="14" applyFont="1" applyFill="1" applyAlignment="1">
      <alignment horizontal="center"/>
    </xf>
    <xf numFmtId="0" fontId="119" fillId="11" borderId="0" xfId="14" applyFont="1" applyFill="1" applyAlignment="1">
      <alignment horizontal="center"/>
    </xf>
    <xf numFmtId="0" fontId="66" fillId="11" borderId="0" xfId="14" applyFont="1" applyFill="1" applyAlignment="1">
      <alignment horizontal="center" vertical="center"/>
    </xf>
    <xf numFmtId="0" fontId="66" fillId="11" borderId="56" xfId="14" applyFont="1" applyFill="1" applyBorder="1" applyAlignment="1">
      <alignment horizontal="center"/>
    </xf>
    <xf numFmtId="0" fontId="11" fillId="0" borderId="56" xfId="14" applyFont="1" applyBorder="1"/>
    <xf numFmtId="0" fontId="15" fillId="0" borderId="56" xfId="14" applyBorder="1" applyAlignment="1">
      <alignment horizontal="center"/>
    </xf>
    <xf numFmtId="0" fontId="15" fillId="0" borderId="56" xfId="14" applyBorder="1"/>
    <xf numFmtId="0" fontId="116" fillId="29" borderId="56" xfId="0" applyFont="1" applyFill="1" applyBorder="1" applyAlignment="1">
      <alignment horizontal="center" vertical="center"/>
    </xf>
    <xf numFmtId="175" fontId="15" fillId="0" borderId="56" xfId="14" applyNumberFormat="1" applyBorder="1"/>
    <xf numFmtId="0" fontId="39" fillId="0" borderId="0" xfId="14" applyFont="1"/>
    <xf numFmtId="0" fontId="38" fillId="0" borderId="0" xfId="14" applyFont="1"/>
    <xf numFmtId="0" fontId="86" fillId="5" borderId="35" xfId="14" applyFont="1" applyFill="1" applyBorder="1"/>
    <xf numFmtId="0" fontId="51" fillId="5" borderId="35" xfId="14" applyFont="1" applyFill="1" applyBorder="1"/>
    <xf numFmtId="0" fontId="121" fillId="16" borderId="46" xfId="14" applyFont="1" applyFill="1" applyBorder="1" applyAlignment="1">
      <alignment horizontal="left" wrapText="1"/>
    </xf>
    <xf numFmtId="0" fontId="121" fillId="16" borderId="46" xfId="14" applyFont="1" applyFill="1" applyBorder="1" applyAlignment="1">
      <alignment horizontal="center" wrapText="1"/>
    </xf>
    <xf numFmtId="178" fontId="122" fillId="5" borderId="46" xfId="14" applyNumberFormat="1" applyFont="1" applyFill="1" applyBorder="1" applyAlignment="1">
      <alignment horizontal="center"/>
    </xf>
    <xf numFmtId="0" fontId="122" fillId="5" borderId="46" xfId="14" applyFont="1" applyFill="1" applyBorder="1" applyAlignment="1">
      <alignment horizontal="center"/>
    </xf>
    <xf numFmtId="0" fontId="122" fillId="5" borderId="46" xfId="14" applyFont="1" applyFill="1" applyBorder="1"/>
    <xf numFmtId="0" fontId="120" fillId="16" borderId="68" xfId="18" applyFont="1" applyFill="1" applyBorder="1" applyAlignment="1">
      <alignment horizontal="center" wrapText="1"/>
    </xf>
    <xf numFmtId="0" fontId="88" fillId="5" borderId="0" xfId="1" applyFont="1" applyFill="1" applyAlignment="1" applyProtection="1">
      <alignment horizontal="left"/>
      <protection locked="0"/>
    </xf>
    <xf numFmtId="0" fontId="88" fillId="5" borderId="0" xfId="1" applyFont="1" applyFill="1" applyAlignment="1" applyProtection="1">
      <alignment horizontal="left" indent="3"/>
      <protection locked="0"/>
    </xf>
    <xf numFmtId="0" fontId="88" fillId="5" borderId="0" xfId="1" applyFont="1" applyFill="1" applyAlignment="1" applyProtection="1">
      <alignment horizontal="left" indent="2"/>
      <protection locked="0"/>
    </xf>
    <xf numFmtId="0" fontId="88" fillId="5" borderId="76" xfId="1" applyFont="1" applyFill="1" applyBorder="1" applyAlignment="1" applyProtection="1">
      <alignment horizontal="left"/>
      <protection locked="0"/>
    </xf>
    <xf numFmtId="0" fontId="88" fillId="5" borderId="77" xfId="1" applyFont="1" applyFill="1" applyBorder="1" applyAlignment="1" applyProtection="1">
      <alignment horizontal="left"/>
      <protection locked="0"/>
    </xf>
    <xf numFmtId="0" fontId="88" fillId="5" borderId="77" xfId="1" applyFont="1" applyFill="1" applyBorder="1" applyAlignment="1" applyProtection="1">
      <alignment horizontal="left" indent="3"/>
      <protection locked="0"/>
    </xf>
    <xf numFmtId="0" fontId="88" fillId="5" borderId="77" xfId="1" applyFont="1" applyFill="1" applyBorder="1" applyAlignment="1" applyProtection="1">
      <alignment horizontal="left" indent="2"/>
      <protection locked="0"/>
    </xf>
    <xf numFmtId="0" fontId="89" fillId="5" borderId="78" xfId="1" applyFont="1" applyFill="1" applyBorder="1" applyAlignment="1" applyProtection="1">
      <alignment horizontal="left" indent="1"/>
      <protection hidden="1"/>
    </xf>
    <xf numFmtId="0" fontId="88" fillId="5" borderId="79" xfId="1" applyFont="1" applyFill="1" applyBorder="1" applyAlignment="1" applyProtection="1">
      <alignment horizontal="left"/>
      <protection locked="0"/>
    </xf>
    <xf numFmtId="0" fontId="88" fillId="5" borderId="80" xfId="1" applyFont="1" applyFill="1" applyBorder="1" applyAlignment="1" applyProtection="1">
      <alignment horizontal="left"/>
      <protection locked="0"/>
    </xf>
    <xf numFmtId="0" fontId="88" fillId="5" borderId="81" xfId="1" applyFont="1" applyFill="1" applyBorder="1" applyAlignment="1" applyProtection="1">
      <alignment horizontal="left"/>
      <protection locked="0"/>
    </xf>
    <xf numFmtId="0" fontId="88" fillId="5" borderId="81" xfId="1" applyFont="1" applyFill="1" applyBorder="1" applyAlignment="1" applyProtection="1">
      <alignment horizontal="left" indent="3"/>
      <protection locked="0"/>
    </xf>
    <xf numFmtId="0" fontId="88" fillId="5" borderId="81" xfId="1" applyFont="1" applyFill="1" applyBorder="1" applyAlignment="1" applyProtection="1">
      <alignment horizontal="left" indent="2"/>
      <protection locked="0"/>
    </xf>
    <xf numFmtId="0" fontId="62" fillId="32" borderId="82" xfId="2" applyFont="1" applyFill="1" applyBorder="1" applyAlignment="1">
      <alignment horizontal="center"/>
    </xf>
    <xf numFmtId="0" fontId="62" fillId="32" borderId="82" xfId="2" applyFont="1" applyFill="1" applyBorder="1" applyAlignment="1">
      <alignment horizontal="center" wrapText="1"/>
    </xf>
    <xf numFmtId="179" fontId="62" fillId="32" borderId="82" xfId="2" applyNumberFormat="1" applyFont="1" applyFill="1" applyBorder="1" applyAlignment="1">
      <alignment horizontal="center"/>
    </xf>
    <xf numFmtId="0" fontId="50" fillId="18" borderId="0" xfId="2" applyFont="1" applyFill="1" applyAlignment="1">
      <alignment wrapText="1"/>
    </xf>
    <xf numFmtId="0" fontId="50" fillId="18" borderId="0" xfId="2" applyFont="1" applyFill="1" applyAlignment="1" applyProtection="1">
      <alignment horizontal="center" wrapText="1"/>
      <protection locked="0"/>
    </xf>
    <xf numFmtId="43" fontId="50" fillId="18" borderId="0" xfId="12" applyFont="1" applyFill="1" applyBorder="1" applyAlignment="1" applyProtection="1">
      <alignment horizontal="left" wrapText="1"/>
      <protection locked="0"/>
    </xf>
    <xf numFmtId="179" fontId="50" fillId="18" borderId="0" xfId="2" applyNumberFormat="1" applyFont="1" applyFill="1" applyAlignment="1">
      <alignment horizontal="right" wrapText="1"/>
    </xf>
    <xf numFmtId="43" fontId="50" fillId="18" borderId="0" xfId="12" applyFont="1" applyFill="1" applyBorder="1" applyAlignment="1" applyProtection="1">
      <alignment horizontal="center" wrapText="1"/>
      <protection locked="0"/>
    </xf>
    <xf numFmtId="0" fontId="50" fillId="18" borderId="0" xfId="2" applyFont="1" applyFill="1" applyAlignment="1" applyProtection="1">
      <alignment wrapText="1"/>
      <protection locked="0"/>
    </xf>
    <xf numFmtId="179" fontId="50" fillId="18" borderId="0" xfId="2" applyNumberFormat="1" applyFont="1" applyFill="1" applyAlignment="1">
      <alignment wrapText="1"/>
    </xf>
    <xf numFmtId="0" fontId="116" fillId="29" borderId="57" xfId="0" applyFont="1" applyFill="1" applyBorder="1" applyAlignment="1">
      <alignment horizontal="center" vertical="center"/>
    </xf>
    <xf numFmtId="0" fontId="15" fillId="0" borderId="44" xfId="14" applyBorder="1"/>
    <xf numFmtId="0" fontId="116" fillId="29" borderId="65" xfId="0" applyFont="1" applyFill="1" applyBorder="1" applyAlignment="1">
      <alignment horizontal="center" vertical="center"/>
    </xf>
    <xf numFmtId="0" fontId="15" fillId="0" borderId="77" xfId="14" applyBorder="1"/>
    <xf numFmtId="177" fontId="15" fillId="0" borderId="77" xfId="14" applyNumberFormat="1" applyBorder="1"/>
    <xf numFmtId="0" fontId="15" fillId="0" borderId="81" xfId="14" applyBorder="1"/>
    <xf numFmtId="0" fontId="15" fillId="0" borderId="76" xfId="14" applyBorder="1" applyAlignment="1">
      <alignment horizontal="center"/>
    </xf>
    <xf numFmtId="0" fontId="15" fillId="0" borderId="79" xfId="14" applyBorder="1" applyAlignment="1">
      <alignment horizontal="center"/>
    </xf>
    <xf numFmtId="0" fontId="15" fillId="0" borderId="80" xfId="14" applyBorder="1" applyAlignment="1">
      <alignment horizontal="center"/>
    </xf>
    <xf numFmtId="0" fontId="11" fillId="0" borderId="0" xfId="19"/>
    <xf numFmtId="0" fontId="123" fillId="0" borderId="0" xfId="19" applyFont="1"/>
    <xf numFmtId="0" fontId="111" fillId="20" borderId="56" xfId="19" applyFont="1" applyFill="1" applyBorder="1"/>
    <xf numFmtId="0" fontId="111" fillId="20" borderId="56" xfId="19" applyFont="1" applyFill="1" applyBorder="1" applyAlignment="1">
      <alignment horizontal="center"/>
    </xf>
    <xf numFmtId="0" fontId="11" fillId="0" borderId="56" xfId="19" applyBorder="1"/>
    <xf numFmtId="0" fontId="10" fillId="0" borderId="0" xfId="20"/>
    <xf numFmtId="0" fontId="124" fillId="16" borderId="0" xfId="20" applyFont="1" applyFill="1"/>
    <xf numFmtId="0" fontId="124" fillId="16" borderId="0" xfId="20" applyFont="1" applyFill="1" applyAlignment="1">
      <alignment horizontal="center"/>
    </xf>
    <xf numFmtId="0" fontId="10" fillId="16" borderId="0" xfId="20" applyFill="1"/>
    <xf numFmtId="0" fontId="9" fillId="0" borderId="0" xfId="19" applyFont="1"/>
    <xf numFmtId="0" fontId="104" fillId="0" borderId="0" xfId="19" applyFont="1"/>
    <xf numFmtId="0" fontId="125" fillId="0" borderId="0" xfId="19" applyFont="1"/>
    <xf numFmtId="0" fontId="112" fillId="0" borderId="56" xfId="0" applyFont="1" applyBorder="1"/>
    <xf numFmtId="0" fontId="72" fillId="0" borderId="2" xfId="5" applyFont="1" applyBorder="1" applyAlignment="1">
      <alignment horizontal="center"/>
    </xf>
    <xf numFmtId="0" fontId="9" fillId="0" borderId="0" xfId="5" applyFont="1"/>
    <xf numFmtId="43" fontId="73" fillId="0" borderId="56" xfId="12" applyFont="1" applyBorder="1"/>
    <xf numFmtId="0" fontId="128" fillId="0" borderId="56" xfId="5" applyFont="1" applyBorder="1"/>
    <xf numFmtId="0" fontId="109" fillId="11" borderId="0" xfId="14" applyFont="1" applyFill="1" applyAlignment="1">
      <alignment horizontal="center"/>
    </xf>
    <xf numFmtId="0" fontId="34" fillId="0" borderId="56" xfId="5" applyFont="1" applyBorder="1" applyAlignment="1">
      <alignment horizontal="left"/>
    </xf>
    <xf numFmtId="0" fontId="9" fillId="0" borderId="56" xfId="5" applyFont="1" applyBorder="1" applyAlignment="1">
      <alignment horizontal="left"/>
    </xf>
    <xf numFmtId="0" fontId="129" fillId="0" borderId="0" xfId="19" applyFont="1"/>
    <xf numFmtId="0" fontId="0" fillId="0" borderId="0" xfId="0" applyAlignment="1">
      <alignment horizontal="center"/>
    </xf>
    <xf numFmtId="0" fontId="130" fillId="0" borderId="0" xfId="0" applyFont="1"/>
    <xf numFmtId="0" fontId="125" fillId="0" borderId="0" xfId="5" quotePrefix="1" applyFont="1"/>
    <xf numFmtId="0" fontId="36" fillId="18" borderId="56" xfId="5" applyFont="1" applyFill="1" applyBorder="1" applyAlignment="1">
      <alignment horizontal="center"/>
    </xf>
    <xf numFmtId="0" fontId="36" fillId="0" borderId="56" xfId="14" applyFont="1" applyBorder="1"/>
    <xf numFmtId="0" fontId="109" fillId="0" borderId="0" xfId="14" applyFont="1"/>
    <xf numFmtId="0" fontId="66" fillId="11" borderId="0" xfId="14" quotePrefix="1" applyFont="1" applyFill="1" applyAlignment="1">
      <alignment horizontal="center"/>
    </xf>
    <xf numFmtId="0" fontId="70" fillId="35" borderId="2" xfId="6" applyFont="1" applyFill="1" applyBorder="1" applyAlignment="1">
      <alignment horizontal="left"/>
    </xf>
    <xf numFmtId="0" fontId="70" fillId="35" borderId="2" xfId="6" applyFont="1" applyFill="1" applyBorder="1" applyAlignment="1">
      <alignment horizontal="center"/>
    </xf>
    <xf numFmtId="0" fontId="70" fillId="35" borderId="42" xfId="6" applyFont="1" applyFill="1" applyBorder="1" applyAlignment="1">
      <alignment horizontal="center"/>
    </xf>
    <xf numFmtId="0" fontId="8" fillId="0" borderId="56" xfId="14" applyFont="1" applyBorder="1"/>
    <xf numFmtId="0" fontId="63" fillId="16" borderId="56" xfId="0" applyFont="1" applyFill="1" applyBorder="1"/>
    <xf numFmtId="2" fontId="0" fillId="0" borderId="0" xfId="0" applyNumberFormat="1"/>
    <xf numFmtId="2" fontId="0" fillId="0" borderId="56" xfId="0" applyNumberFormat="1" applyBorder="1"/>
    <xf numFmtId="0" fontId="111" fillId="16" borderId="56" xfId="19" applyFont="1" applyFill="1" applyBorder="1"/>
    <xf numFmtId="0" fontId="111" fillId="16" borderId="56" xfId="19" applyFont="1" applyFill="1" applyBorder="1" applyAlignment="1">
      <alignment horizontal="center"/>
    </xf>
    <xf numFmtId="0" fontId="117" fillId="0" borderId="56" xfId="19" applyFont="1" applyBorder="1"/>
    <xf numFmtId="0" fontId="12" fillId="0" borderId="0" xfId="14" applyFont="1" applyAlignment="1">
      <alignment horizontal="left" wrapText="1"/>
    </xf>
    <xf numFmtId="0" fontId="132" fillId="32" borderId="82" xfId="2" applyFont="1" applyFill="1" applyBorder="1" applyAlignment="1">
      <alignment horizontal="center" wrapText="1"/>
    </xf>
    <xf numFmtId="179" fontId="132" fillId="32" borderId="82" xfId="2" applyNumberFormat="1" applyFont="1" applyFill="1" applyBorder="1" applyAlignment="1">
      <alignment horizontal="center"/>
    </xf>
    <xf numFmtId="0" fontId="81" fillId="18" borderId="0" xfId="2" applyFont="1" applyFill="1" applyAlignment="1">
      <alignment wrapText="1"/>
    </xf>
    <xf numFmtId="183" fontId="81" fillId="18" borderId="0" xfId="2" applyNumberFormat="1" applyFont="1" applyFill="1" applyAlignment="1">
      <alignment horizontal="right" wrapText="1"/>
    </xf>
    <xf numFmtId="183" fontId="81" fillId="18" borderId="0" xfId="2" applyNumberFormat="1" applyFont="1" applyFill="1" applyAlignment="1">
      <alignment wrapText="1"/>
    </xf>
    <xf numFmtId="0" fontId="20" fillId="0" borderId="0" xfId="0" applyFont="1"/>
    <xf numFmtId="179" fontId="132" fillId="32" borderId="83" xfId="2" applyNumberFormat="1" applyFont="1" applyFill="1" applyBorder="1" applyAlignment="1">
      <alignment horizontal="center"/>
    </xf>
    <xf numFmtId="0" fontId="133" fillId="0" borderId="0" xfId="0" applyFont="1" applyAlignment="1">
      <alignment horizontal="center"/>
    </xf>
    <xf numFmtId="0" fontId="35" fillId="16" borderId="0" xfId="5" applyFont="1" applyFill="1" applyAlignment="1">
      <alignment horizontal="center"/>
    </xf>
    <xf numFmtId="0" fontId="35" fillId="16" borderId="0" xfId="5" applyFont="1" applyFill="1" applyAlignment="1">
      <alignment horizontal="center" wrapText="1"/>
    </xf>
    <xf numFmtId="17" fontId="37" fillId="36" borderId="0" xfId="5" applyNumberFormat="1" applyFont="1" applyFill="1" applyAlignment="1">
      <alignment horizontal="center"/>
    </xf>
    <xf numFmtId="0" fontId="37" fillId="36" borderId="0" xfId="5" applyFont="1" applyFill="1" applyAlignment="1">
      <alignment horizontal="center"/>
    </xf>
    <xf numFmtId="1" fontId="37" fillId="36" borderId="0" xfId="5" applyNumberFormat="1" applyFont="1" applyFill="1" applyAlignment="1">
      <alignment horizontal="center"/>
    </xf>
    <xf numFmtId="0" fontId="66" fillId="0" borderId="0" xfId="5" applyFont="1" applyAlignment="1">
      <alignment horizontal="center"/>
    </xf>
    <xf numFmtId="0" fontId="68" fillId="0" borderId="0" xfId="5" applyFont="1" applyAlignment="1">
      <alignment horizontal="center"/>
    </xf>
    <xf numFmtId="0" fontId="134" fillId="0" borderId="0" xfId="5" applyFont="1" applyAlignment="1">
      <alignment horizontal="center"/>
    </xf>
    <xf numFmtId="0" fontId="135" fillId="0" borderId="0" xfId="5" applyFont="1" applyAlignment="1">
      <alignment horizontal="center"/>
    </xf>
    <xf numFmtId="0" fontId="119" fillId="0" borderId="2" xfId="5" applyFont="1" applyBorder="1" applyAlignment="1">
      <alignment horizontal="center"/>
    </xf>
    <xf numFmtId="0" fontId="136" fillId="16" borderId="0" xfId="5" applyFont="1" applyFill="1" applyAlignment="1">
      <alignment horizontal="center" wrapText="1"/>
    </xf>
    <xf numFmtId="0" fontId="137" fillId="16" borderId="0" xfId="5" applyFont="1" applyFill="1" applyAlignment="1">
      <alignment horizontal="center" wrapText="1"/>
    </xf>
    <xf numFmtId="0" fontId="48" fillId="0" borderId="0" xfId="0" applyFont="1" applyAlignment="1">
      <alignment horizontal="center"/>
    </xf>
    <xf numFmtId="0" fontId="7" fillId="0" borderId="0" xfId="20" applyFont="1"/>
    <xf numFmtId="0" fontId="7" fillId="0" borderId="0" xfId="14" applyFont="1"/>
    <xf numFmtId="0" fontId="63" fillId="16" borderId="56" xfId="0" applyFont="1" applyFill="1" applyBorder="1" applyAlignment="1">
      <alignment horizontal="center"/>
    </xf>
    <xf numFmtId="0" fontId="0" fillId="0" borderId="45" xfId="0" applyBorder="1"/>
    <xf numFmtId="0" fontId="138" fillId="16" borderId="75" xfId="1" applyFont="1" applyFill="1" applyBorder="1" applyAlignment="1" applyProtection="1">
      <alignment horizontal="center" wrapText="1"/>
      <protection locked="0"/>
    </xf>
    <xf numFmtId="0" fontId="36" fillId="16" borderId="0" xfId="5" applyFont="1" applyFill="1" applyAlignment="1">
      <alignment horizontal="center"/>
    </xf>
    <xf numFmtId="9" fontId="36" fillId="0" borderId="2" xfId="5" applyNumberFormat="1" applyFont="1" applyBorder="1" applyAlignment="1">
      <alignment horizontal="center"/>
    </xf>
    <xf numFmtId="0" fontId="41" fillId="0" borderId="2" xfId="5" applyFont="1" applyBorder="1" applyAlignment="1">
      <alignment horizontal="center" vertical="center"/>
    </xf>
    <xf numFmtId="0" fontId="34" fillId="17" borderId="2" xfId="0" applyFont="1" applyFill="1" applyBorder="1" applyAlignment="1">
      <alignment horizontal="center"/>
    </xf>
    <xf numFmtId="0" fontId="36" fillId="0" borderId="56" xfId="5" applyFont="1" applyBorder="1" applyAlignment="1">
      <alignment horizontal="center"/>
    </xf>
    <xf numFmtId="0" fontId="40" fillId="16" borderId="0" xfId="5" applyFont="1" applyFill="1" applyAlignment="1">
      <alignment horizontal="center"/>
    </xf>
    <xf numFmtId="0" fontId="140" fillId="16" borderId="0" xfId="5" applyFont="1" applyFill="1" applyAlignment="1">
      <alignment horizontal="center"/>
    </xf>
    <xf numFmtId="0" fontId="142" fillId="5" borderId="0" xfId="14" applyFont="1" applyFill="1"/>
    <xf numFmtId="0" fontId="144" fillId="5" borderId="0" xfId="18" applyFont="1" applyFill="1"/>
    <xf numFmtId="0" fontId="146" fillId="5" borderId="0" xfId="18" applyFont="1" applyFill="1"/>
    <xf numFmtId="0" fontId="6" fillId="0" borderId="56" xfId="5" applyFont="1" applyBorder="1" applyAlignment="1">
      <alignment horizontal="left"/>
    </xf>
    <xf numFmtId="0" fontId="150" fillId="0" borderId="0" xfId="5" quotePrefix="1" applyFont="1"/>
    <xf numFmtId="0" fontId="132" fillId="16" borderId="56" xfId="1" applyFont="1" applyFill="1" applyBorder="1"/>
    <xf numFmtId="0" fontId="132" fillId="16" borderId="56" xfId="1" applyFont="1" applyFill="1" applyBorder="1" applyAlignment="1">
      <alignment horizontal="center"/>
    </xf>
    <xf numFmtId="0" fontId="24" fillId="0" borderId="69" xfId="1" applyBorder="1"/>
    <xf numFmtId="0" fontId="24" fillId="0" borderId="70" xfId="1" applyBorder="1" applyAlignment="1">
      <alignment horizontal="center"/>
    </xf>
    <xf numFmtId="3" fontId="24" fillId="0" borderId="70" xfId="1" applyNumberFormat="1" applyBorder="1" applyAlignment="1">
      <alignment horizontal="center"/>
    </xf>
    <xf numFmtId="0" fontId="24" fillId="0" borderId="71" xfId="1" applyBorder="1"/>
    <xf numFmtId="4" fontId="24" fillId="0" borderId="72" xfId="1" applyNumberFormat="1" applyBorder="1" applyAlignment="1">
      <alignment horizontal="center"/>
    </xf>
    <xf numFmtId="0" fontId="24" fillId="0" borderId="72" xfId="1" applyBorder="1" applyAlignment="1">
      <alignment horizontal="center"/>
    </xf>
    <xf numFmtId="0" fontId="24" fillId="0" borderId="73" xfId="1" applyBorder="1" applyAlignment="1">
      <alignment horizontal="center"/>
    </xf>
    <xf numFmtId="0" fontId="52" fillId="16" borderId="0" xfId="0" applyFont="1" applyFill="1"/>
    <xf numFmtId="0" fontId="36" fillId="0" borderId="0" xfId="0" applyFont="1" applyAlignment="1">
      <alignment horizontal="center"/>
    </xf>
    <xf numFmtId="0" fontId="88" fillId="5" borderId="2" xfId="6" applyFont="1" applyFill="1" applyBorder="1" applyAlignment="1">
      <alignment wrapText="1"/>
    </xf>
    <xf numFmtId="0" fontId="5" fillId="0" borderId="56" xfId="14" applyFont="1" applyBorder="1"/>
    <xf numFmtId="0" fontId="128" fillId="0" borderId="56" xfId="19" applyFont="1" applyBorder="1"/>
    <xf numFmtId="0" fontId="7" fillId="0" borderId="56" xfId="14" applyFont="1" applyBorder="1"/>
    <xf numFmtId="0" fontId="152" fillId="16" borderId="56" xfId="14" applyFont="1" applyFill="1" applyBorder="1" applyAlignment="1">
      <alignment horizontal="center" vertical="center"/>
    </xf>
    <xf numFmtId="0" fontId="111" fillId="16" borderId="56" xfId="14" applyFont="1" applyFill="1" applyBorder="1"/>
    <xf numFmtId="0" fontId="52" fillId="0" borderId="56" xfId="0" applyFont="1" applyBorder="1"/>
    <xf numFmtId="0" fontId="0" fillId="0" borderId="56" xfId="0" applyBorder="1" applyAlignment="1">
      <alignment horizontal="center"/>
    </xf>
    <xf numFmtId="0" fontId="24" fillId="0" borderId="56" xfId="1" applyBorder="1"/>
    <xf numFmtId="4" fontId="24" fillId="0" borderId="56" xfId="1" applyNumberFormat="1" applyBorder="1" applyAlignment="1">
      <alignment horizontal="center"/>
    </xf>
    <xf numFmtId="0" fontId="24" fillId="0" borderId="56" xfId="1" applyBorder="1" applyAlignment="1">
      <alignment horizontal="center"/>
    </xf>
    <xf numFmtId="3" fontId="24" fillId="0" borderId="56" xfId="1" applyNumberFormat="1" applyBorder="1" applyAlignment="1">
      <alignment horizontal="center"/>
    </xf>
    <xf numFmtId="0" fontId="153" fillId="0" borderId="0" xfId="1" applyFont="1"/>
    <xf numFmtId="0" fontId="63" fillId="16" borderId="57" xfId="0" applyFont="1" applyFill="1" applyBorder="1"/>
    <xf numFmtId="184" fontId="0" fillId="0" borderId="56" xfId="0" applyNumberFormat="1" applyBorder="1" applyAlignment="1">
      <alignment horizontal="center"/>
    </xf>
    <xf numFmtId="0" fontId="0" fillId="37" borderId="56" xfId="0" applyFill="1" applyBorder="1" applyAlignment="1">
      <alignment horizontal="center"/>
    </xf>
    <xf numFmtId="0" fontId="63" fillId="20" borderId="56" xfId="0" applyFont="1" applyFill="1" applyBorder="1"/>
    <xf numFmtId="0" fontId="0" fillId="38" borderId="0" xfId="0" applyFill="1"/>
    <xf numFmtId="0" fontId="19" fillId="0" borderId="56" xfId="0" applyFont="1" applyBorder="1"/>
    <xf numFmtId="0" fontId="154" fillId="0" borderId="56" xfId="0" applyFont="1" applyBorder="1"/>
    <xf numFmtId="0" fontId="155" fillId="0" borderId="56" xfId="0" applyFont="1" applyBorder="1"/>
    <xf numFmtId="0" fontId="19" fillId="38" borderId="0" xfId="0" applyFont="1" applyFill="1"/>
    <xf numFmtId="0" fontId="4" fillId="0" borderId="0" xfId="20" applyFont="1"/>
    <xf numFmtId="0" fontId="41" fillId="0" borderId="0" xfId="14" quotePrefix="1" applyFont="1" applyAlignment="1">
      <alignment horizontal="center"/>
    </xf>
    <xf numFmtId="0" fontId="36" fillId="0" borderId="0" xfId="14" quotePrefix="1" applyFont="1"/>
    <xf numFmtId="0" fontId="47" fillId="18" borderId="56" xfId="5" applyFont="1" applyFill="1" applyBorder="1" applyAlignment="1">
      <alignment horizontal="center"/>
    </xf>
    <xf numFmtId="8" fontId="49" fillId="0" borderId="0" xfId="0" applyNumberFormat="1" applyFont="1"/>
    <xf numFmtId="8" fontId="156" fillId="0" borderId="0" xfId="0" applyNumberFormat="1" applyFont="1"/>
    <xf numFmtId="0" fontId="115" fillId="0" borderId="0" xfId="0" applyFont="1"/>
    <xf numFmtId="0" fontId="157" fillId="0" borderId="0" xfId="0" applyFont="1"/>
    <xf numFmtId="0" fontId="133" fillId="0" borderId="0" xfId="0" applyFont="1"/>
    <xf numFmtId="0" fontId="3" fillId="0" borderId="56" xfId="19" applyFont="1" applyBorder="1"/>
    <xf numFmtId="0" fontId="3" fillId="0" borderId="0" xfId="20" applyFont="1"/>
    <xf numFmtId="0" fontId="20" fillId="0" borderId="0" xfId="0" quotePrefix="1" applyFont="1"/>
    <xf numFmtId="0" fontId="158" fillId="20" borderId="0" xfId="0" applyFont="1" applyFill="1"/>
    <xf numFmtId="0" fontId="133" fillId="0" borderId="0" xfId="12" applyNumberFormat="1" applyFont="1"/>
    <xf numFmtId="0" fontId="137" fillId="16" borderId="0" xfId="5" applyFont="1" applyFill="1" applyAlignment="1">
      <alignment horizontal="center"/>
    </xf>
    <xf numFmtId="186" fontId="158" fillId="0" borderId="88" xfId="8" applyNumberFormat="1" applyFont="1" applyBorder="1"/>
    <xf numFmtId="186" fontId="158" fillId="0" borderId="89" xfId="8" applyNumberFormat="1" applyFont="1" applyBorder="1"/>
    <xf numFmtId="186" fontId="158" fillId="0" borderId="91" xfId="8" applyNumberFormat="1" applyFont="1" applyBorder="1"/>
    <xf numFmtId="186" fontId="158" fillId="0" borderId="92" xfId="8" applyNumberFormat="1" applyFont="1" applyBorder="1"/>
    <xf numFmtId="0" fontId="57" fillId="0" borderId="87" xfId="0" applyFont="1" applyBorder="1" applyAlignment="1">
      <alignment horizontal="center"/>
    </xf>
    <xf numFmtId="0" fontId="57" fillId="0" borderId="90" xfId="0" applyFont="1" applyBorder="1" applyAlignment="1">
      <alignment horizontal="center"/>
    </xf>
    <xf numFmtId="0" fontId="159" fillId="17" borderId="84" xfId="0" applyFont="1" applyFill="1" applyBorder="1" applyAlignment="1">
      <alignment horizontal="center"/>
    </xf>
    <xf numFmtId="0" fontId="159" fillId="17" borderId="85" xfId="0" applyFont="1" applyFill="1" applyBorder="1" applyAlignment="1">
      <alignment horizontal="right"/>
    </xf>
    <xf numFmtId="0" fontId="159" fillId="17" borderId="86" xfId="0" applyFont="1" applyFill="1" applyBorder="1" applyAlignment="1">
      <alignment horizontal="right"/>
    </xf>
    <xf numFmtId="0" fontId="15" fillId="0" borderId="53" xfId="14" applyBorder="1" applyAlignment="1">
      <alignment horizontal="center"/>
    </xf>
    <xf numFmtId="0" fontId="161" fillId="0" borderId="0" xfId="14" applyFont="1" applyAlignment="1">
      <alignment horizontal="center"/>
    </xf>
    <xf numFmtId="0" fontId="2" fillId="0" borderId="56" xfId="14" applyFont="1" applyBorder="1"/>
    <xf numFmtId="0" fontId="2" fillId="0" borderId="56" xfId="14" applyFont="1" applyBorder="1" applyAlignment="1">
      <alignment horizontal="left"/>
    </xf>
    <xf numFmtId="183" fontId="66" fillId="11" borderId="0" xfId="14" applyNumberFormat="1" applyFont="1" applyFill="1" applyAlignment="1">
      <alignment horizontal="center"/>
    </xf>
    <xf numFmtId="174" fontId="51" fillId="5" borderId="53" xfId="18" applyNumberFormat="1" applyFont="1" applyFill="1" applyBorder="1" applyProtection="1">
      <protection hidden="1"/>
    </xf>
    <xf numFmtId="0" fontId="120" fillId="16" borderId="22" xfId="18" applyFont="1" applyFill="1" applyBorder="1" applyAlignment="1">
      <alignment horizontal="left" wrapText="1"/>
    </xf>
    <xf numFmtId="0" fontId="120" fillId="16" borderId="4" xfId="18" applyFont="1" applyFill="1" applyBorder="1" applyAlignment="1">
      <alignment horizontal="center" wrapText="1"/>
    </xf>
    <xf numFmtId="180" fontId="51" fillId="5" borderId="53" xfId="18" applyNumberFormat="1" applyFont="1" applyFill="1" applyBorder="1" applyAlignment="1" applyProtection="1">
      <alignment horizontal="center"/>
      <protection locked="0"/>
    </xf>
    <xf numFmtId="0" fontId="51" fillId="5" borderId="53" xfId="18" applyFont="1" applyFill="1" applyBorder="1" applyAlignment="1" applyProtection="1">
      <alignment horizontal="center"/>
      <protection locked="0"/>
    </xf>
    <xf numFmtId="3" fontId="24" fillId="0" borderId="53" xfId="1" applyNumberFormat="1" applyBorder="1" applyAlignment="1">
      <alignment horizontal="center"/>
    </xf>
    <xf numFmtId="0" fontId="24" fillId="0" borderId="53" xfId="1" applyBorder="1" applyAlignment="1">
      <alignment horizontal="center"/>
    </xf>
    <xf numFmtId="4" fontId="24" fillId="0" borderId="53" xfId="1" applyNumberFormat="1" applyBorder="1" applyAlignment="1">
      <alignment horizontal="center"/>
    </xf>
    <xf numFmtId="0" fontId="132" fillId="39" borderId="43" xfId="1" applyFont="1" applyFill="1" applyBorder="1" applyAlignment="1">
      <alignment horizontal="center"/>
    </xf>
    <xf numFmtId="0" fontId="24" fillId="10" borderId="0" xfId="21" applyFont="1" applyFill="1"/>
    <xf numFmtId="0" fontId="24" fillId="0" borderId="0" xfId="21" applyFont="1"/>
    <xf numFmtId="14" fontId="1" fillId="0" borderId="0" xfId="21" applyNumberFormat="1" applyAlignment="1">
      <alignment horizontal="center"/>
    </xf>
    <xf numFmtId="0" fontId="29" fillId="10" borderId="0" xfId="21" applyFont="1" applyFill="1"/>
    <xf numFmtId="0" fontId="29" fillId="0" borderId="0" xfId="21" applyFont="1"/>
    <xf numFmtId="0" fontId="1" fillId="0" borderId="0" xfId="21"/>
    <xf numFmtId="0" fontId="113" fillId="16" borderId="53" xfId="21" applyFont="1" applyFill="1" applyBorder="1" applyAlignment="1">
      <alignment horizontal="center" vertical="center"/>
    </xf>
    <xf numFmtId="0" fontId="113" fillId="16" borderId="53" xfId="21" applyFont="1" applyFill="1" applyBorder="1" applyAlignment="1">
      <alignment horizontal="center"/>
    </xf>
    <xf numFmtId="0" fontId="50" fillId="0" borderId="0" xfId="21" applyFont="1"/>
    <xf numFmtId="0" fontId="1" fillId="0" borderId="53" xfId="21" applyBorder="1"/>
    <xf numFmtId="0" fontId="24" fillId="0" borderId="0" xfId="21" applyFont="1" applyAlignment="1">
      <alignment horizontal="center"/>
    </xf>
    <xf numFmtId="14" fontId="24" fillId="0" borderId="0" xfId="21" applyNumberFormat="1" applyFont="1"/>
    <xf numFmtId="0" fontId="108" fillId="0" borderId="53" xfId="21" applyFont="1" applyBorder="1" applyAlignment="1">
      <alignment horizontal="center" vertical="center"/>
    </xf>
    <xf numFmtId="0" fontId="126" fillId="0" borderId="53" xfId="21" applyFont="1" applyBorder="1" applyAlignment="1">
      <alignment horizontal="center" vertical="center"/>
    </xf>
    <xf numFmtId="0" fontId="127" fillId="0" borderId="53" xfId="21" applyFont="1" applyBorder="1" applyAlignment="1">
      <alignment horizontal="center" vertical="center"/>
    </xf>
    <xf numFmtId="174" fontId="1" fillId="0" borderId="0" xfId="21" applyNumberFormat="1"/>
    <xf numFmtId="0" fontId="115" fillId="0" borderId="53" xfId="21" applyFont="1" applyBorder="1" applyAlignment="1">
      <alignment horizontal="center"/>
    </xf>
    <xf numFmtId="0" fontId="112" fillId="0" borderId="53" xfId="21" applyFont="1" applyBorder="1"/>
    <xf numFmtId="16" fontId="114" fillId="33" borderId="63" xfId="21" applyNumberFormat="1" applyFont="1" applyFill="1" applyBorder="1" applyAlignment="1">
      <alignment horizontal="center"/>
    </xf>
    <xf numFmtId="185" fontId="115" fillId="0" borderId="53" xfId="21" applyNumberFormat="1" applyFont="1" applyBorder="1" applyAlignment="1">
      <alignment horizontal="center"/>
    </xf>
    <xf numFmtId="181" fontId="115" fillId="0" borderId="53" xfId="21" applyNumberFormat="1" applyFont="1" applyBorder="1" applyAlignment="1">
      <alignment horizontal="center"/>
    </xf>
    <xf numFmtId="16" fontId="114" fillId="34" borderId="63" xfId="21" applyNumberFormat="1" applyFont="1" applyFill="1" applyBorder="1" applyAlignment="1">
      <alignment horizontal="center"/>
    </xf>
    <xf numFmtId="0" fontId="50" fillId="0" borderId="95" xfId="21" applyFont="1" applyBorder="1"/>
    <xf numFmtId="16" fontId="114" fillId="34" borderId="64" xfId="21" applyNumberFormat="1" applyFont="1" applyFill="1" applyBorder="1" applyAlignment="1">
      <alignment horizontal="center"/>
    </xf>
    <xf numFmtId="187" fontId="24" fillId="0" borderId="0" xfId="21" applyNumberFormat="1" applyFont="1"/>
    <xf numFmtId="14" fontId="24" fillId="0" borderId="0" xfId="21" quotePrefix="1" applyNumberFormat="1" applyFont="1"/>
    <xf numFmtId="0" fontId="72" fillId="12" borderId="2" xfId="5" applyFont="1" applyFill="1" applyBorder="1" applyAlignment="1">
      <alignment horizontal="center"/>
    </xf>
    <xf numFmtId="0" fontId="72" fillId="0" borderId="2" xfId="5" applyFont="1" applyBorder="1" applyAlignment="1">
      <alignment horizontal="left"/>
    </xf>
    <xf numFmtId="0" fontId="66" fillId="11" borderId="0" xfId="14" quotePrefix="1" applyFont="1" applyFill="1" applyAlignment="1">
      <alignment horizontal="left"/>
    </xf>
    <xf numFmtId="2" fontId="66" fillId="11" borderId="0" xfId="14" quotePrefix="1" applyNumberFormat="1" applyFont="1" applyFill="1" applyAlignment="1">
      <alignment horizontal="left"/>
    </xf>
    <xf numFmtId="0" fontId="72" fillId="0" borderId="53" xfId="14" applyFont="1" applyBorder="1"/>
    <xf numFmtId="0" fontId="72" fillId="0" borderId="53" xfId="14" applyFont="1" applyBorder="1" applyAlignment="1">
      <alignment horizontal="center" vertical="center"/>
    </xf>
    <xf numFmtId="182" fontId="66" fillId="11" borderId="0" xfId="14" quotePrefix="1" applyNumberFormat="1" applyFont="1" applyFill="1" applyAlignment="1">
      <alignment horizontal="center"/>
    </xf>
    <xf numFmtId="14" fontId="66" fillId="11" borderId="0" xfId="14" quotePrefix="1" applyNumberFormat="1" applyFont="1" applyFill="1" applyAlignment="1">
      <alignment horizontal="center"/>
    </xf>
    <xf numFmtId="1" fontId="78" fillId="5" borderId="46" xfId="14" quotePrefix="1" applyNumberFormat="1" applyFont="1" applyFill="1" applyBorder="1" applyAlignment="1">
      <alignment horizontal="center" vertical="center"/>
    </xf>
    <xf numFmtId="0" fontId="52" fillId="0" borderId="0" xfId="0" applyFont="1" applyAlignment="1">
      <alignment horizontal="center" wrapText="1"/>
    </xf>
    <xf numFmtId="0" fontId="0" fillId="0" borderId="0" xfId="0" applyAlignment="1">
      <alignment horizontal="center"/>
    </xf>
    <xf numFmtId="0" fontId="162" fillId="40" borderId="93" xfId="21" applyFont="1" applyFill="1" applyBorder="1" applyAlignment="1">
      <alignment horizontal="center" vertical="center"/>
    </xf>
    <xf numFmtId="0" fontId="163" fillId="0" borderId="94" xfId="21" applyFont="1" applyBorder="1"/>
    <xf numFmtId="0" fontId="100" fillId="29" borderId="66" xfId="0" applyFont="1" applyFill="1" applyBorder="1" applyAlignment="1">
      <alignment horizontal="center" vertical="center"/>
    </xf>
    <xf numFmtId="0" fontId="100" fillId="29" borderId="67" xfId="0" applyFont="1" applyFill="1" applyBorder="1" applyAlignment="1">
      <alignment horizontal="center" vertical="center"/>
    </xf>
    <xf numFmtId="174" fontId="15" fillId="0" borderId="57" xfId="14" applyNumberFormat="1" applyBorder="1" applyAlignment="1">
      <alignment horizontal="center"/>
    </xf>
    <xf numFmtId="174" fontId="15" fillId="0" borderId="68" xfId="14" applyNumberFormat="1" applyBorder="1" applyAlignment="1">
      <alignment horizontal="center"/>
    </xf>
    <xf numFmtId="0" fontId="96" fillId="5" borderId="0" xfId="1" applyFont="1" applyFill="1" applyAlignment="1" applyProtection="1">
      <alignment vertical="center" wrapText="1"/>
      <protection locked="0"/>
    </xf>
    <xf numFmtId="0" fontId="96" fillId="5" borderId="0" xfId="1" applyFont="1" applyFill="1" applyProtection="1">
      <protection locked="0"/>
    </xf>
    <xf numFmtId="0" fontId="143" fillId="5" borderId="52" xfId="1" applyFont="1" applyFill="1" applyBorder="1" applyAlignment="1" applyProtection="1">
      <alignment horizontal="center" wrapText="1"/>
      <protection locked="0"/>
    </xf>
    <xf numFmtId="0" fontId="144" fillId="5" borderId="51" xfId="1" applyFont="1" applyFill="1" applyBorder="1" applyAlignment="1">
      <alignment wrapText="1"/>
    </xf>
    <xf numFmtId="0" fontId="144" fillId="5" borderId="50" xfId="1" applyFont="1" applyFill="1" applyBorder="1" applyAlignment="1">
      <alignment wrapText="1"/>
    </xf>
    <xf numFmtId="0" fontId="94" fillId="5" borderId="49" xfId="1" applyFont="1" applyFill="1" applyBorder="1" applyAlignment="1" applyProtection="1">
      <alignment horizontal="center"/>
      <protection locked="0"/>
    </xf>
    <xf numFmtId="0" fontId="93" fillId="5" borderId="48" xfId="1" applyFont="1" applyFill="1" applyBorder="1" applyProtection="1">
      <protection locked="0"/>
    </xf>
    <xf numFmtId="0" fontId="93" fillId="5" borderId="47" xfId="1" applyFont="1" applyFill="1" applyBorder="1" applyProtection="1">
      <protection locked="0"/>
    </xf>
    <xf numFmtId="0" fontId="145" fillId="5" borderId="52" xfId="1" applyFont="1" applyFill="1" applyBorder="1" applyAlignment="1" applyProtection="1">
      <alignment horizontal="center" wrapText="1"/>
      <protection locked="0"/>
    </xf>
    <xf numFmtId="0" fontId="141" fillId="5" borderId="51" xfId="1" applyFont="1" applyFill="1" applyBorder="1" applyAlignment="1">
      <alignment wrapText="1"/>
    </xf>
    <xf numFmtId="0" fontId="141" fillId="5" borderId="50" xfId="1" applyFont="1" applyFill="1" applyBorder="1" applyAlignment="1">
      <alignment wrapText="1"/>
    </xf>
    <xf numFmtId="0" fontId="90" fillId="5" borderId="0" xfId="1" applyFont="1" applyFill="1" applyAlignment="1" applyProtection="1">
      <alignment horizontal="center"/>
      <protection locked="0"/>
    </xf>
    <xf numFmtId="0" fontId="147" fillId="5" borderId="0" xfId="1" applyFont="1" applyFill="1" applyAlignment="1" applyProtection="1">
      <alignment horizontal="center"/>
      <protection locked="0"/>
    </xf>
    <xf numFmtId="0" fontId="92" fillId="5" borderId="49" xfId="1" applyFont="1" applyFill="1" applyBorder="1" applyAlignment="1" applyProtection="1">
      <alignment horizontal="center"/>
      <protection locked="0"/>
    </xf>
    <xf numFmtId="0" fontId="91" fillId="5" borderId="48" xfId="1" applyFont="1" applyFill="1" applyBorder="1" applyProtection="1">
      <protection locked="0"/>
    </xf>
    <xf numFmtId="0" fontId="91" fillId="5" borderId="47" xfId="1" applyFont="1" applyFill="1" applyBorder="1" applyProtection="1">
      <protection locked="0"/>
    </xf>
    <xf numFmtId="0" fontId="148" fillId="5" borderId="19" xfId="1" applyFont="1" applyFill="1" applyBorder="1" applyAlignment="1" applyProtection="1">
      <alignment horizontal="center" wrapText="1"/>
      <protection locked="0"/>
    </xf>
    <xf numFmtId="0" fontId="149" fillId="5" borderId="20" xfId="1" applyFont="1" applyFill="1" applyBorder="1" applyAlignment="1">
      <alignment wrapText="1"/>
    </xf>
    <xf numFmtId="0" fontId="149" fillId="5" borderId="21" xfId="1" applyFont="1" applyFill="1" applyBorder="1" applyAlignment="1">
      <alignment wrapText="1"/>
    </xf>
    <xf numFmtId="0" fontId="32" fillId="7" borderId="19" xfId="0" applyFont="1" applyFill="1" applyBorder="1" applyAlignment="1">
      <alignment horizontal="center" vertical="center"/>
    </xf>
    <xf numFmtId="0" fontId="32" fillId="7" borderId="20" xfId="0" applyFont="1" applyFill="1" applyBorder="1" applyAlignment="1">
      <alignment horizontal="center" vertical="center"/>
    </xf>
    <xf numFmtId="0" fontId="32" fillId="7" borderId="21" xfId="0" applyFont="1" applyFill="1" applyBorder="1" applyAlignment="1">
      <alignment horizontal="center" vertical="center"/>
    </xf>
    <xf numFmtId="0" fontId="139" fillId="16" borderId="72" xfId="5" applyFont="1" applyFill="1" applyBorder="1" applyAlignment="1">
      <alignment horizontal="center"/>
    </xf>
    <xf numFmtId="0" fontId="160" fillId="16" borderId="72" xfId="5" applyFont="1" applyFill="1" applyBorder="1" applyAlignment="1">
      <alignment horizontal="center" vertical="center"/>
    </xf>
    <xf numFmtId="0" fontId="17" fillId="0" borderId="11" xfId="5" applyBorder="1" applyAlignment="1">
      <alignment horizontal="center" wrapText="1"/>
    </xf>
    <xf numFmtId="0" fontId="17" fillId="0" borderId="12" xfId="5" applyBorder="1" applyAlignment="1">
      <alignment horizontal="center" wrapText="1"/>
    </xf>
    <xf numFmtId="0" fontId="17" fillId="0" borderId="13" xfId="5" applyBorder="1" applyAlignment="1">
      <alignment horizontal="center" wrapText="1"/>
    </xf>
    <xf numFmtId="0" fontId="17" fillId="0" borderId="16" xfId="5" applyBorder="1" applyAlignment="1">
      <alignment horizontal="center" wrapText="1"/>
    </xf>
    <xf numFmtId="0" fontId="17" fillId="0" borderId="17" xfId="5" applyBorder="1" applyAlignment="1">
      <alignment horizontal="center" wrapText="1"/>
    </xf>
    <xf numFmtId="0" fontId="17" fillId="0" borderId="18" xfId="5" applyBorder="1" applyAlignment="1">
      <alignment horizontal="center" wrapText="1"/>
    </xf>
    <xf numFmtId="0" fontId="48" fillId="0" borderId="0" xfId="5" applyFont="1" applyAlignment="1">
      <alignment horizontal="center" wrapText="1"/>
    </xf>
    <xf numFmtId="0" fontId="48" fillId="0" borderId="0" xfId="5" applyFont="1" applyAlignment="1">
      <alignment horizontal="center"/>
    </xf>
    <xf numFmtId="0" fontId="0" fillId="0" borderId="57" xfId="0" applyBorder="1" applyAlignment="1">
      <alignment horizontal="center"/>
    </xf>
    <xf numFmtId="0" fontId="0" fillId="0" borderId="74" xfId="0" applyBorder="1" applyAlignment="1">
      <alignment horizontal="center"/>
    </xf>
    <xf numFmtId="0" fontId="0" fillId="0" borderId="68" xfId="0" applyBorder="1" applyAlignment="1">
      <alignment horizontal="center"/>
    </xf>
    <xf numFmtId="0" fontId="0" fillId="0" borderId="3" xfId="0" applyBorder="1" applyAlignment="1" applyProtection="1">
      <alignment horizontal="center"/>
      <protection locked="0" hidden="1"/>
    </xf>
    <xf numFmtId="0" fontId="0" fillId="0" borderId="7" xfId="0" applyBorder="1" applyAlignment="1" applyProtection="1">
      <alignment horizontal="center"/>
      <protection locked="0" hidden="1"/>
    </xf>
    <xf numFmtId="0" fontId="0" fillId="0" borderId="34" xfId="0" applyBorder="1" applyAlignment="1" applyProtection="1">
      <alignment horizontal="center"/>
      <protection locked="0" hidden="1"/>
    </xf>
    <xf numFmtId="0" fontId="63" fillId="19" borderId="2" xfId="0" applyFont="1" applyFill="1" applyBorder="1" applyAlignment="1">
      <alignment horizontal="center"/>
    </xf>
    <xf numFmtId="0" fontId="52" fillId="0" borderId="57" xfId="0" applyFont="1" applyBorder="1" applyAlignment="1" applyProtection="1">
      <alignment horizontal="center"/>
      <protection locked="0" hidden="1"/>
    </xf>
    <xf numFmtId="0" fontId="52" fillId="0" borderId="74" xfId="0" applyFont="1" applyBorder="1" applyAlignment="1" applyProtection="1">
      <alignment horizontal="center"/>
      <protection locked="0" hidden="1"/>
    </xf>
    <xf numFmtId="0" fontId="52" fillId="0" borderId="68" xfId="0" applyFont="1" applyBorder="1" applyAlignment="1" applyProtection="1">
      <alignment horizontal="center"/>
      <protection locked="0" hidden="1"/>
    </xf>
    <xf numFmtId="0" fontId="52" fillId="0" borderId="2" xfId="0" applyFont="1" applyBorder="1" applyAlignment="1" applyProtection="1">
      <alignment horizontal="center"/>
      <protection locked="0" hidden="1"/>
    </xf>
    <xf numFmtId="0" fontId="0" fillId="0" borderId="2" xfId="0" applyBorder="1" applyAlignment="1" applyProtection="1">
      <alignment horizontal="center"/>
      <protection locked="0" hidden="1"/>
    </xf>
    <xf numFmtId="0" fontId="23" fillId="2" borderId="22" xfId="3" applyFont="1" applyFill="1" applyBorder="1" applyAlignment="1">
      <alignment horizontal="left"/>
    </xf>
    <xf numFmtId="0" fontId="23" fillId="2" borderId="23" xfId="3" applyFont="1" applyFill="1" applyBorder="1" applyAlignment="1">
      <alignment horizontal="left"/>
    </xf>
    <xf numFmtId="0" fontId="23" fillId="2" borderId="24" xfId="3" applyFont="1" applyFill="1" applyBorder="1" applyAlignment="1">
      <alignment horizontal="left"/>
    </xf>
    <xf numFmtId="0" fontId="23" fillId="2" borderId="25" xfId="3" applyFont="1" applyFill="1" applyBorder="1" applyAlignment="1">
      <alignment horizontal="left"/>
    </xf>
    <xf numFmtId="0" fontId="23" fillId="3" borderId="0" xfId="3" applyFont="1" applyFill="1" applyAlignment="1">
      <alignment horizontal="left"/>
    </xf>
  </cellXfs>
  <cellStyles count="22">
    <cellStyle name="Comma" xfId="12" builtinId="3"/>
    <cellStyle name="Comma 2" xfId="8" xr:uid="{00000000-0005-0000-0000-000001000000}"/>
    <cellStyle name="Comma 3" xfId="17" xr:uid="{22667664-57BD-4C0D-B6C9-A3D4808B7FD7}"/>
    <cellStyle name="Currency 2" xfId="10" xr:uid="{00000000-0005-0000-0000-000002000000}"/>
    <cellStyle name="Hyperlink" xfId="11" builtinId="8"/>
    <cellStyle name="Hyperlink 2" xfId="15" xr:uid="{19A17172-5A38-4B76-8FDB-8545FC0A3D59}"/>
    <cellStyle name="Normal" xfId="0" builtinId="0"/>
    <cellStyle name="Normal 2" xfId="1" xr:uid="{00000000-0005-0000-0000-000005000000}"/>
    <cellStyle name="Normal 2 2" xfId="6" xr:uid="{00000000-0005-0000-0000-000006000000}"/>
    <cellStyle name="Normal 3" xfId="5" xr:uid="{00000000-0005-0000-0000-000007000000}"/>
    <cellStyle name="Normal 3 2" xfId="16" xr:uid="{D04565FB-0E17-4D62-A3CC-673AD1F461C2}"/>
    <cellStyle name="Normal 4" xfId="14" xr:uid="{AA9D9EC2-B6B0-477A-896D-A91293901FB1}"/>
    <cellStyle name="Normal 5" xfId="18" xr:uid="{29F86536-7D6D-4FE3-A412-BDE0B1CF41FA}"/>
    <cellStyle name="Normal 6" xfId="19" xr:uid="{80BA0AD3-12B3-4BDB-BC59-8D428ED3D0B0}"/>
    <cellStyle name="Normal 7" xfId="20" xr:uid="{C207FF21-0737-4B34-9914-27CC749265AC}"/>
    <cellStyle name="Normal 8" xfId="21" xr:uid="{9EF33383-9336-47A1-818F-5AB327A24037}"/>
    <cellStyle name="Normal_Employees" xfId="2" xr:uid="{00000000-0005-0000-0000-000008000000}"/>
    <cellStyle name="Normal_excel_adv" xfId="3" xr:uid="{00000000-0005-0000-0000-000009000000}"/>
    <cellStyle name="Percent" xfId="13" builtinId="5"/>
    <cellStyle name="Percent 2" xfId="4" xr:uid="{00000000-0005-0000-0000-00000B000000}"/>
    <cellStyle name="Percent 3" xfId="7" xr:uid="{00000000-0005-0000-0000-00000C000000}"/>
    <cellStyle name="Text" xfId="9" xr:uid="{00000000-0005-0000-0000-00000D000000}"/>
  </cellStyles>
  <dxfs count="23">
    <dxf>
      <font>
        <color rgb="FF9C0006"/>
      </font>
      <fill>
        <patternFill patternType="solid">
          <bgColor rgb="FFFFC7CE"/>
        </patternFill>
      </fill>
    </dxf>
    <dxf>
      <font>
        <color rgb="FF9C0006"/>
      </font>
      <fill>
        <patternFill patternType="solid">
          <bgColor rgb="FFFFC7CE"/>
        </patternFill>
      </fill>
    </dxf>
    <dxf>
      <font>
        <color theme="0"/>
      </font>
      <fill>
        <patternFill>
          <bgColor rgb="FFFF0000"/>
        </patternFill>
      </fill>
    </dxf>
    <dxf>
      <font>
        <color rgb="FF9C0006"/>
      </font>
      <fill>
        <patternFill>
          <bgColor rgb="FFFFC7CE"/>
        </patternFill>
      </fill>
    </dxf>
    <dxf>
      <font>
        <color rgb="FF9C0006"/>
      </font>
      <fill>
        <patternFill patternType="solid">
          <bgColor rgb="FFFFC7CE"/>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b/>
        <i/>
        <color indexed="17"/>
      </font>
      <fill>
        <patternFill patternType="solid">
          <bgColor indexed="9"/>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175" formatCode="&quot;₹&quot;\ #,##0.00"/>
    </dxf>
    <dxf>
      <font>
        <b/>
        <family val="2"/>
      </font>
    </dxf>
    <dxf>
      <numFmt numFmtId="175" formatCode="&quot;₹&quot;\ #,##0.00"/>
    </dxf>
    <dxf>
      <numFmt numFmtId="175" formatCode="&quot;₹&quot;\ #,##0.00"/>
    </dxf>
    <dxf>
      <numFmt numFmtId="175" formatCode="&quot;₹&quot;\ #,##0.00"/>
    </dxf>
  </dxfs>
  <tableStyles count="0" defaultTableStyle="TableStyleMedium9" defaultPivotStyle="PivotStyleLight16"/>
  <colors>
    <mruColors>
      <color rgb="FF2E02CE"/>
      <color rgb="FF8E7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microsoft.com/office/2007/relationships/slicerCache" Target="slicerCaches/slicerCache2.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07/relationships/slicerCache" Target="slicerCaches/slicerCache1.xml"/><Relationship Id="rId20" Type="http://schemas.openxmlformats.org/officeDocument/2006/relationships/worksheet" Target="worksheets/sheet20.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Graphs!$C$3</c:f>
              <c:strCache>
                <c:ptCount val="1"/>
                <c:pt idx="0">
                  <c:v>Cost
(Rs. Lacs)</c:v>
                </c:pt>
              </c:strCache>
            </c:strRef>
          </c:tx>
          <c:spPr>
            <a:solidFill>
              <a:schemeClr val="accent2"/>
            </a:solidFill>
            <a:ln>
              <a:noFill/>
            </a:ln>
            <a:effectLst/>
          </c:spPr>
          <c:invertIfNegative val="0"/>
          <c:cat>
            <c:numRef>
              <c:f>Graphs!$B$4:$B$15</c:f>
              <c:numCache>
                <c:formatCode>mmm\-yy</c:formatCode>
                <c:ptCount val="12"/>
                <c:pt idx="0">
                  <c:v>43474</c:v>
                </c:pt>
                <c:pt idx="1">
                  <c:v>43504</c:v>
                </c:pt>
                <c:pt idx="2">
                  <c:v>43534</c:v>
                </c:pt>
                <c:pt idx="3">
                  <c:v>43564</c:v>
                </c:pt>
                <c:pt idx="4">
                  <c:v>43594</c:v>
                </c:pt>
                <c:pt idx="5">
                  <c:v>43624</c:v>
                </c:pt>
                <c:pt idx="6">
                  <c:v>43654</c:v>
                </c:pt>
                <c:pt idx="7">
                  <c:v>43684</c:v>
                </c:pt>
                <c:pt idx="8">
                  <c:v>43714</c:v>
                </c:pt>
                <c:pt idx="9">
                  <c:v>43744</c:v>
                </c:pt>
                <c:pt idx="10">
                  <c:v>43774</c:v>
                </c:pt>
                <c:pt idx="11">
                  <c:v>43804</c:v>
                </c:pt>
              </c:numCache>
            </c:numRef>
          </c:cat>
          <c:val>
            <c:numRef>
              <c:f>Graphs!$C$4:$C$15</c:f>
              <c:numCache>
                <c:formatCode>General</c:formatCode>
                <c:ptCount val="12"/>
                <c:pt idx="0">
                  <c:v>4688</c:v>
                </c:pt>
                <c:pt idx="1">
                  <c:v>4855</c:v>
                </c:pt>
                <c:pt idx="2">
                  <c:v>5109</c:v>
                </c:pt>
                <c:pt idx="3">
                  <c:v>4900</c:v>
                </c:pt>
                <c:pt idx="4">
                  <c:v>4819</c:v>
                </c:pt>
                <c:pt idx="5">
                  <c:v>5300</c:v>
                </c:pt>
                <c:pt idx="6">
                  <c:v>5219</c:v>
                </c:pt>
                <c:pt idx="7">
                  <c:v>5512</c:v>
                </c:pt>
                <c:pt idx="8">
                  <c:v>5645</c:v>
                </c:pt>
                <c:pt idx="9">
                  <c:v>6055</c:v>
                </c:pt>
                <c:pt idx="10">
                  <c:v>6500</c:v>
                </c:pt>
                <c:pt idx="11">
                  <c:v>6601</c:v>
                </c:pt>
              </c:numCache>
            </c:numRef>
          </c:val>
          <c:extLst>
            <c:ext xmlns:c16="http://schemas.microsoft.com/office/drawing/2014/chart" uri="{C3380CC4-5D6E-409C-BE32-E72D297353CC}">
              <c16:uniqueId val="{00000003-1F20-44BB-8608-3A9BAA148630}"/>
            </c:ext>
          </c:extLst>
        </c:ser>
        <c:ser>
          <c:idx val="2"/>
          <c:order val="1"/>
          <c:tx>
            <c:strRef>
              <c:f>Graphs!$D$3</c:f>
              <c:strCache>
                <c:ptCount val="1"/>
                <c:pt idx="0">
                  <c:v>Sales
(Rs. Lacs)</c:v>
                </c:pt>
              </c:strCache>
            </c:strRef>
          </c:tx>
          <c:spPr>
            <a:solidFill>
              <a:schemeClr val="accent3"/>
            </a:solidFill>
            <a:ln>
              <a:noFill/>
            </a:ln>
            <a:effectLst/>
          </c:spPr>
          <c:invertIfNegative val="0"/>
          <c:cat>
            <c:numRef>
              <c:f>Graphs!$B$4:$B$15</c:f>
              <c:numCache>
                <c:formatCode>mmm\-yy</c:formatCode>
                <c:ptCount val="12"/>
                <c:pt idx="0">
                  <c:v>43474</c:v>
                </c:pt>
                <c:pt idx="1">
                  <c:v>43504</c:v>
                </c:pt>
                <c:pt idx="2">
                  <c:v>43534</c:v>
                </c:pt>
                <c:pt idx="3">
                  <c:v>43564</c:v>
                </c:pt>
                <c:pt idx="4">
                  <c:v>43594</c:v>
                </c:pt>
                <c:pt idx="5">
                  <c:v>43624</c:v>
                </c:pt>
                <c:pt idx="6">
                  <c:v>43654</c:v>
                </c:pt>
                <c:pt idx="7">
                  <c:v>43684</c:v>
                </c:pt>
                <c:pt idx="8">
                  <c:v>43714</c:v>
                </c:pt>
                <c:pt idx="9">
                  <c:v>43744</c:v>
                </c:pt>
                <c:pt idx="10">
                  <c:v>43774</c:v>
                </c:pt>
                <c:pt idx="11">
                  <c:v>43804</c:v>
                </c:pt>
              </c:numCache>
            </c:numRef>
          </c:cat>
          <c:val>
            <c:numRef>
              <c:f>Graphs!$D$4:$D$15</c:f>
              <c:numCache>
                <c:formatCode>0</c:formatCode>
                <c:ptCount val="12"/>
                <c:pt idx="0">
                  <c:v>5009</c:v>
                </c:pt>
                <c:pt idx="1">
                  <c:v>5340.5</c:v>
                </c:pt>
                <c:pt idx="2">
                  <c:v>5619.9000000000005</c:v>
                </c:pt>
                <c:pt idx="3">
                  <c:v>5390</c:v>
                </c:pt>
                <c:pt idx="4">
                  <c:v>5300.9</c:v>
                </c:pt>
                <c:pt idx="5">
                  <c:v>5830.0000000000009</c:v>
                </c:pt>
                <c:pt idx="6">
                  <c:v>5740.9000000000005</c:v>
                </c:pt>
                <c:pt idx="7">
                  <c:v>6063.2000000000007</c:v>
                </c:pt>
                <c:pt idx="8">
                  <c:v>6209.5000000000009</c:v>
                </c:pt>
                <c:pt idx="9">
                  <c:v>6660.5000000000009</c:v>
                </c:pt>
                <c:pt idx="10">
                  <c:v>7150.0000000000009</c:v>
                </c:pt>
                <c:pt idx="11">
                  <c:v>7261.1</c:v>
                </c:pt>
              </c:numCache>
            </c:numRef>
          </c:val>
          <c:extLst>
            <c:ext xmlns:c16="http://schemas.microsoft.com/office/drawing/2014/chart" uri="{C3380CC4-5D6E-409C-BE32-E72D297353CC}">
              <c16:uniqueId val="{00000004-1F20-44BB-8608-3A9BAA148630}"/>
            </c:ext>
          </c:extLst>
        </c:ser>
        <c:dLbls>
          <c:showLegendKey val="0"/>
          <c:showVal val="0"/>
          <c:showCatName val="0"/>
          <c:showSerName val="0"/>
          <c:showPercent val="0"/>
          <c:showBubbleSize val="0"/>
        </c:dLbls>
        <c:gapWidth val="219"/>
        <c:overlap val="-27"/>
        <c:axId val="585675120"/>
        <c:axId val="585675448"/>
      </c:barChart>
      <c:dateAx>
        <c:axId val="585675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5675448"/>
        <c:crosses val="autoZero"/>
        <c:auto val="1"/>
        <c:lblOffset val="100"/>
        <c:baseTimeUnit val="months"/>
      </c:dateAx>
      <c:valAx>
        <c:axId val="585675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56751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Graphs!$W$4</c:f>
              <c:strCache>
                <c:ptCount val="1"/>
                <c:pt idx="0">
                  <c:v>Sales</c:v>
                </c:pt>
              </c:strCache>
            </c:strRef>
          </c:tx>
          <c:spPr>
            <a:solidFill>
              <a:schemeClr val="accent1"/>
            </a:solidFill>
            <a:ln>
              <a:noFill/>
            </a:ln>
            <a:effectLst/>
          </c:spPr>
          <c:invertIfNegative val="0"/>
          <c:cat>
            <c:strRef>
              <c:f>Graphs!$V$5:$V$8</c:f>
              <c:strCache>
                <c:ptCount val="4"/>
                <c:pt idx="0">
                  <c:v>Jan</c:v>
                </c:pt>
                <c:pt idx="1">
                  <c:v>FEB</c:v>
                </c:pt>
                <c:pt idx="2">
                  <c:v>MAR</c:v>
                </c:pt>
                <c:pt idx="3">
                  <c:v>APR</c:v>
                </c:pt>
              </c:strCache>
            </c:strRef>
          </c:cat>
          <c:val>
            <c:numRef>
              <c:f>Graphs!$W$5:$W$8</c:f>
              <c:numCache>
                <c:formatCode>General</c:formatCode>
                <c:ptCount val="4"/>
                <c:pt idx="0">
                  <c:v>800</c:v>
                </c:pt>
                <c:pt idx="1">
                  <c:v>677</c:v>
                </c:pt>
                <c:pt idx="2">
                  <c:v>1000</c:v>
                </c:pt>
                <c:pt idx="3">
                  <c:v>1300</c:v>
                </c:pt>
              </c:numCache>
            </c:numRef>
          </c:val>
          <c:extLst>
            <c:ext xmlns:c16="http://schemas.microsoft.com/office/drawing/2014/chart" uri="{C3380CC4-5D6E-409C-BE32-E72D297353CC}">
              <c16:uniqueId val="{00000000-F2CB-4AEE-A0CA-B5A9E57B6D0A}"/>
            </c:ext>
          </c:extLst>
        </c:ser>
        <c:dLbls>
          <c:showLegendKey val="0"/>
          <c:showVal val="0"/>
          <c:showCatName val="0"/>
          <c:showSerName val="0"/>
          <c:showPercent val="0"/>
          <c:showBubbleSize val="0"/>
        </c:dLbls>
        <c:gapWidth val="150"/>
        <c:axId val="731536560"/>
        <c:axId val="731542792"/>
      </c:barChart>
      <c:lineChart>
        <c:grouping val="standard"/>
        <c:varyColors val="0"/>
        <c:ser>
          <c:idx val="1"/>
          <c:order val="1"/>
          <c:tx>
            <c:strRef>
              <c:f>Graphs!$X$4</c:f>
              <c:strCache>
                <c:ptCount val="1"/>
                <c:pt idx="0">
                  <c:v>Growth %</c:v>
                </c:pt>
              </c:strCache>
            </c:strRef>
          </c:tx>
          <c:spPr>
            <a:ln w="28575" cap="rnd">
              <a:solidFill>
                <a:schemeClr val="accent2"/>
              </a:solidFill>
              <a:round/>
            </a:ln>
            <a:effectLst/>
          </c:spPr>
          <c:marker>
            <c:symbol val="none"/>
          </c:marker>
          <c:cat>
            <c:strRef>
              <c:f>Graphs!$V$5:$V$8</c:f>
              <c:strCache>
                <c:ptCount val="4"/>
                <c:pt idx="0">
                  <c:v>Jan</c:v>
                </c:pt>
                <c:pt idx="1">
                  <c:v>FEB</c:v>
                </c:pt>
                <c:pt idx="2">
                  <c:v>MAR</c:v>
                </c:pt>
                <c:pt idx="3">
                  <c:v>APR</c:v>
                </c:pt>
              </c:strCache>
            </c:strRef>
          </c:cat>
          <c:val>
            <c:numRef>
              <c:f>Graphs!$X$5:$X$8</c:f>
              <c:numCache>
                <c:formatCode>0%</c:formatCode>
                <c:ptCount val="4"/>
                <c:pt idx="0">
                  <c:v>0.8</c:v>
                </c:pt>
                <c:pt idx="1">
                  <c:v>0.84</c:v>
                </c:pt>
                <c:pt idx="2">
                  <c:v>0.9</c:v>
                </c:pt>
                <c:pt idx="3">
                  <c:v>0.95</c:v>
                </c:pt>
              </c:numCache>
            </c:numRef>
          </c:val>
          <c:smooth val="0"/>
          <c:extLst>
            <c:ext xmlns:c16="http://schemas.microsoft.com/office/drawing/2014/chart" uri="{C3380CC4-5D6E-409C-BE32-E72D297353CC}">
              <c16:uniqueId val="{00000001-F2CB-4AEE-A0CA-B5A9E57B6D0A}"/>
            </c:ext>
          </c:extLst>
        </c:ser>
        <c:dLbls>
          <c:showLegendKey val="0"/>
          <c:showVal val="0"/>
          <c:showCatName val="0"/>
          <c:showSerName val="0"/>
          <c:showPercent val="0"/>
          <c:showBubbleSize val="0"/>
        </c:dLbls>
        <c:marker val="1"/>
        <c:smooth val="0"/>
        <c:axId val="731537872"/>
        <c:axId val="731534592"/>
      </c:lineChart>
      <c:catAx>
        <c:axId val="731536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542792"/>
        <c:crosses val="autoZero"/>
        <c:auto val="1"/>
        <c:lblAlgn val="ctr"/>
        <c:lblOffset val="100"/>
        <c:noMultiLvlLbl val="0"/>
      </c:catAx>
      <c:valAx>
        <c:axId val="731542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536560"/>
        <c:crosses val="autoZero"/>
        <c:crossBetween val="between"/>
      </c:valAx>
      <c:valAx>
        <c:axId val="731534592"/>
        <c:scaling>
          <c:orientation val="minMax"/>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537872"/>
        <c:crosses val="max"/>
        <c:crossBetween val="between"/>
      </c:valAx>
      <c:catAx>
        <c:axId val="731537872"/>
        <c:scaling>
          <c:orientation val="minMax"/>
        </c:scaling>
        <c:delete val="1"/>
        <c:axPos val="b"/>
        <c:numFmt formatCode="General" sourceLinked="1"/>
        <c:majorTickMark val="none"/>
        <c:minorTickMark val="none"/>
        <c:tickLblPos val="nextTo"/>
        <c:crossAx val="73153459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Graphs!$AM$6</c:f>
              <c:strCache>
                <c:ptCount val="1"/>
                <c:pt idx="0">
                  <c:v>Target</c:v>
                </c:pt>
              </c:strCache>
            </c:strRef>
          </c:tx>
          <c:spPr>
            <a:ln w="28575" cap="rnd">
              <a:solidFill>
                <a:schemeClr val="accent1"/>
              </a:solidFill>
              <a:prstDash val="sysDash"/>
              <a:round/>
            </a:ln>
            <a:effectLst/>
          </c:spPr>
          <c:marker>
            <c:symbol val="diamond"/>
            <c:size val="6"/>
            <c:spPr>
              <a:solidFill>
                <a:schemeClr val="accent1"/>
              </a:solidFill>
              <a:ln w="28575">
                <a:solidFill>
                  <a:schemeClr val="accent1"/>
                </a:solidFill>
                <a:prstDash val="sysDash"/>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Graphs!$AN$5:$AY$5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Graphs!$AN$6:$AY$6</c:f>
              <c:numCache>
                <c:formatCode>General</c:formatCode>
                <c:ptCount val="12"/>
                <c:pt idx="0">
                  <c:v>2300</c:v>
                </c:pt>
                <c:pt idx="1">
                  <c:v>2250</c:v>
                </c:pt>
                <c:pt idx="2">
                  <c:v>2200</c:v>
                </c:pt>
                <c:pt idx="3">
                  <c:v>2250</c:v>
                </c:pt>
                <c:pt idx="4">
                  <c:v>2250</c:v>
                </c:pt>
                <c:pt idx="5">
                  <c:v>2200</c:v>
                </c:pt>
                <c:pt idx="6">
                  <c:v>2200</c:v>
                </c:pt>
                <c:pt idx="7">
                  <c:v>2250</c:v>
                </c:pt>
                <c:pt idx="8">
                  <c:v>2200</c:v>
                </c:pt>
                <c:pt idx="9">
                  <c:v>2200</c:v>
                </c:pt>
                <c:pt idx="10">
                  <c:v>2200</c:v>
                </c:pt>
                <c:pt idx="11">
                  <c:v>2200</c:v>
                </c:pt>
              </c:numCache>
            </c:numRef>
          </c:val>
          <c:smooth val="0"/>
          <c:extLst>
            <c:ext xmlns:c16="http://schemas.microsoft.com/office/drawing/2014/chart" uri="{C3380CC4-5D6E-409C-BE32-E72D297353CC}">
              <c16:uniqueId val="{00000000-6C64-46AC-A818-461BBB462462}"/>
            </c:ext>
          </c:extLst>
        </c:ser>
        <c:ser>
          <c:idx val="1"/>
          <c:order val="1"/>
          <c:tx>
            <c:strRef>
              <c:f>Graphs!$AM$7</c:f>
              <c:strCache>
                <c:ptCount val="1"/>
                <c:pt idx="0">
                  <c:v>Sales</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Graphs!$AN$5:$AY$5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Graphs!$AN$7:$AY$7</c:f>
              <c:numCache>
                <c:formatCode>General</c:formatCode>
                <c:ptCount val="12"/>
                <c:pt idx="0">
                  <c:v>2267</c:v>
                </c:pt>
                <c:pt idx="1">
                  <c:v>2200</c:v>
                </c:pt>
                <c:pt idx="2">
                  <c:v>2210</c:v>
                </c:pt>
                <c:pt idx="3">
                  <c:v>2230</c:v>
                </c:pt>
                <c:pt idx="4">
                  <c:v>2210</c:v>
                </c:pt>
                <c:pt idx="5">
                  <c:v>2200</c:v>
                </c:pt>
                <c:pt idx="6">
                  <c:v>2190</c:v>
                </c:pt>
                <c:pt idx="7">
                  <c:v>2200</c:v>
                </c:pt>
                <c:pt idx="8">
                  <c:v>2200</c:v>
                </c:pt>
                <c:pt idx="9">
                  <c:v>2210</c:v>
                </c:pt>
                <c:pt idx="10">
                  <c:v>2180</c:v>
                </c:pt>
                <c:pt idx="11">
                  <c:v>2180</c:v>
                </c:pt>
              </c:numCache>
            </c:numRef>
          </c:val>
          <c:smooth val="0"/>
          <c:extLst>
            <c:ext xmlns:c16="http://schemas.microsoft.com/office/drawing/2014/chart" uri="{C3380CC4-5D6E-409C-BE32-E72D297353CC}">
              <c16:uniqueId val="{00000001-6C64-46AC-A818-461BBB462462}"/>
            </c:ext>
          </c:extLst>
        </c:ser>
        <c:dLbls>
          <c:showLegendKey val="0"/>
          <c:showVal val="0"/>
          <c:showCatName val="0"/>
          <c:showSerName val="0"/>
          <c:showPercent val="0"/>
          <c:showBubbleSize val="0"/>
        </c:dLbls>
        <c:marker val="1"/>
        <c:smooth val="0"/>
        <c:axId val="649393072"/>
        <c:axId val="650537008"/>
      </c:lineChart>
      <c:catAx>
        <c:axId val="64939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37008"/>
        <c:crosses val="autoZero"/>
        <c:auto val="1"/>
        <c:lblAlgn val="ctr"/>
        <c:lblOffset val="100"/>
        <c:noMultiLvlLbl val="0"/>
      </c:catAx>
      <c:valAx>
        <c:axId val="65053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9393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Graphs!$BM$4</c:f>
              <c:strCache>
                <c:ptCount val="1"/>
                <c:pt idx="0">
                  <c:v>Market Share</c:v>
                </c:pt>
              </c:strCache>
            </c:strRef>
          </c:tx>
          <c:spPr>
            <a:solidFill>
              <a:schemeClr val="accent1"/>
            </a:solidFill>
            <a:ln>
              <a:noFill/>
            </a:ln>
            <a:effectLst/>
          </c:spPr>
          <c:invertIfNegative val="0"/>
          <c:cat>
            <c:strRef>
              <c:f>Graphs!$BL$5:$BL$11</c:f>
              <c:strCache>
                <c:ptCount val="7"/>
                <c:pt idx="0">
                  <c:v>BenQ Mobile</c:v>
                </c:pt>
                <c:pt idx="1">
                  <c:v>LG</c:v>
                </c:pt>
                <c:pt idx="2">
                  <c:v>Sony Ericsson</c:v>
                </c:pt>
                <c:pt idx="3">
                  <c:v>Samsung</c:v>
                </c:pt>
                <c:pt idx="4">
                  <c:v>Other</c:v>
                </c:pt>
                <c:pt idx="5">
                  <c:v>Motorola</c:v>
                </c:pt>
                <c:pt idx="6">
                  <c:v>Nokia</c:v>
                </c:pt>
              </c:strCache>
            </c:strRef>
          </c:cat>
          <c:val>
            <c:numRef>
              <c:f>Graphs!$BM$5:$BM$11</c:f>
              <c:numCache>
                <c:formatCode>0%</c:formatCode>
                <c:ptCount val="7"/>
                <c:pt idx="0">
                  <c:v>2.4E-2</c:v>
                </c:pt>
                <c:pt idx="1">
                  <c:v>0.06</c:v>
                </c:pt>
                <c:pt idx="2">
                  <c:v>7.6999999999999999E-2</c:v>
                </c:pt>
                <c:pt idx="3">
                  <c:v>0.122</c:v>
                </c:pt>
                <c:pt idx="4">
                  <c:v>0.16</c:v>
                </c:pt>
                <c:pt idx="5">
                  <c:v>0.20599999999999999</c:v>
                </c:pt>
                <c:pt idx="6">
                  <c:v>0.35099999999999998</c:v>
                </c:pt>
              </c:numCache>
            </c:numRef>
          </c:val>
          <c:extLst>
            <c:ext xmlns:c16="http://schemas.microsoft.com/office/drawing/2014/chart" uri="{C3380CC4-5D6E-409C-BE32-E72D297353CC}">
              <c16:uniqueId val="{00000000-13DD-43DC-9927-FE1B9A9838E9}"/>
            </c:ext>
          </c:extLst>
        </c:ser>
        <c:dLbls>
          <c:showLegendKey val="0"/>
          <c:showVal val="0"/>
          <c:showCatName val="0"/>
          <c:showSerName val="0"/>
          <c:showPercent val="0"/>
          <c:showBubbleSize val="0"/>
        </c:dLbls>
        <c:gapWidth val="182"/>
        <c:axId val="737732112"/>
        <c:axId val="737733752"/>
      </c:barChart>
      <c:catAx>
        <c:axId val="7377321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733752"/>
        <c:crosses val="autoZero"/>
        <c:auto val="1"/>
        <c:lblAlgn val="ctr"/>
        <c:lblOffset val="100"/>
        <c:noMultiLvlLbl val="0"/>
      </c:catAx>
      <c:valAx>
        <c:axId val="7377337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77321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Graphs!$CD$5</c:f>
              <c:strCache>
                <c:ptCount val="1"/>
                <c:pt idx="0">
                  <c:v>Min temp</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Graphs!$CC$6:$CC$17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Graphs!$CD$6:$CD$17</c:f>
              <c:numCache>
                <c:formatCode>General</c:formatCode>
                <c:ptCount val="12"/>
                <c:pt idx="0">
                  <c:v>10</c:v>
                </c:pt>
                <c:pt idx="1">
                  <c:v>15</c:v>
                </c:pt>
                <c:pt idx="2">
                  <c:v>20</c:v>
                </c:pt>
                <c:pt idx="3">
                  <c:v>20</c:v>
                </c:pt>
                <c:pt idx="4">
                  <c:v>23</c:v>
                </c:pt>
                <c:pt idx="5">
                  <c:v>22</c:v>
                </c:pt>
                <c:pt idx="6">
                  <c:v>20</c:v>
                </c:pt>
                <c:pt idx="7">
                  <c:v>19</c:v>
                </c:pt>
                <c:pt idx="8">
                  <c:v>20</c:v>
                </c:pt>
                <c:pt idx="9">
                  <c:v>18</c:v>
                </c:pt>
                <c:pt idx="10">
                  <c:v>19</c:v>
                </c:pt>
                <c:pt idx="11">
                  <c:v>10</c:v>
                </c:pt>
              </c:numCache>
            </c:numRef>
          </c:val>
          <c:extLst>
            <c:ext xmlns:c16="http://schemas.microsoft.com/office/drawing/2014/chart" uri="{C3380CC4-5D6E-409C-BE32-E72D297353CC}">
              <c16:uniqueId val="{00000000-ABE2-4729-B4C6-7B38FDD96DF1}"/>
            </c:ext>
          </c:extLst>
        </c:ser>
        <c:ser>
          <c:idx val="1"/>
          <c:order val="1"/>
          <c:tx>
            <c:strRef>
              <c:f>Graphs!$CE$5</c:f>
              <c:strCache>
                <c:ptCount val="1"/>
                <c:pt idx="0">
                  <c:v>Max Temp</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Graphs!$CC$6:$CC$17</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Graphs!$CE$6:$CE$17</c:f>
              <c:numCache>
                <c:formatCode>General</c:formatCode>
                <c:ptCount val="12"/>
                <c:pt idx="0">
                  <c:v>25</c:v>
                </c:pt>
                <c:pt idx="1">
                  <c:v>28</c:v>
                </c:pt>
                <c:pt idx="2">
                  <c:v>30</c:v>
                </c:pt>
                <c:pt idx="3">
                  <c:v>35</c:v>
                </c:pt>
                <c:pt idx="4">
                  <c:v>40</c:v>
                </c:pt>
                <c:pt idx="5">
                  <c:v>45</c:v>
                </c:pt>
                <c:pt idx="6">
                  <c:v>30</c:v>
                </c:pt>
                <c:pt idx="7">
                  <c:v>28</c:v>
                </c:pt>
                <c:pt idx="8">
                  <c:v>25</c:v>
                </c:pt>
                <c:pt idx="9">
                  <c:v>29</c:v>
                </c:pt>
                <c:pt idx="10">
                  <c:v>28</c:v>
                </c:pt>
                <c:pt idx="11">
                  <c:v>18</c:v>
                </c:pt>
              </c:numCache>
            </c:numRef>
          </c:val>
          <c:extLst>
            <c:ext xmlns:c16="http://schemas.microsoft.com/office/drawing/2014/chart" uri="{C3380CC4-5D6E-409C-BE32-E72D297353CC}">
              <c16:uniqueId val="{00000001-ABE2-4729-B4C6-7B38FDD96DF1}"/>
            </c:ext>
          </c:extLst>
        </c:ser>
        <c:dLbls>
          <c:showLegendKey val="0"/>
          <c:showVal val="0"/>
          <c:showCatName val="0"/>
          <c:showSerName val="0"/>
          <c:showPercent val="0"/>
          <c:showBubbleSize val="0"/>
        </c:dLbls>
        <c:axId val="643416624"/>
        <c:axId val="643410064"/>
      </c:radarChart>
      <c:catAx>
        <c:axId val="643416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410064"/>
        <c:crosses val="autoZero"/>
        <c:auto val="1"/>
        <c:lblAlgn val="ctr"/>
        <c:lblOffset val="100"/>
        <c:noMultiLvlLbl val="0"/>
      </c:catAx>
      <c:valAx>
        <c:axId val="643410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341662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Graphs!$C$19</c:f>
              <c:strCache>
                <c:ptCount val="1"/>
                <c:pt idx="0">
                  <c:v>Sales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F40-4A27-B23F-23F4BAEF62C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F40-4A27-B23F-23F4BAEF62C3}"/>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F40-4A27-B23F-23F4BAEF62C3}"/>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F40-4A27-B23F-23F4BAEF62C3}"/>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Graphs!$B$20:$B$23</c:f>
              <c:strCache>
                <c:ptCount val="4"/>
                <c:pt idx="0">
                  <c:v>Jan</c:v>
                </c:pt>
                <c:pt idx="1">
                  <c:v>FEB</c:v>
                </c:pt>
                <c:pt idx="2">
                  <c:v>MAR</c:v>
                </c:pt>
                <c:pt idx="3">
                  <c:v>APR</c:v>
                </c:pt>
              </c:strCache>
            </c:strRef>
          </c:cat>
          <c:val>
            <c:numRef>
              <c:f>Graphs!$C$20:$C$23</c:f>
              <c:numCache>
                <c:formatCode>General</c:formatCode>
                <c:ptCount val="4"/>
                <c:pt idx="0">
                  <c:v>80000</c:v>
                </c:pt>
                <c:pt idx="1">
                  <c:v>60000</c:v>
                </c:pt>
                <c:pt idx="2">
                  <c:v>120000</c:v>
                </c:pt>
                <c:pt idx="3">
                  <c:v>140000</c:v>
                </c:pt>
              </c:numCache>
            </c:numRef>
          </c:val>
          <c:extLst>
            <c:ext xmlns:c16="http://schemas.microsoft.com/office/drawing/2014/chart" uri="{C3380CC4-5D6E-409C-BE32-E72D297353CC}">
              <c16:uniqueId val="{00000000-F2AD-410A-BF31-300D45F3510A}"/>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ofPieChart>
        <c:ofPieType val="pie"/>
        <c:varyColors val="1"/>
        <c:ser>
          <c:idx val="0"/>
          <c:order val="0"/>
          <c:tx>
            <c:strRef>
              <c:f>Graphs!$C$30</c:f>
              <c:strCache>
                <c:ptCount val="1"/>
                <c:pt idx="0">
                  <c:v>Sales value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616-4EFD-9384-93189CE853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616-4EFD-9384-93189CE8537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616-4EFD-9384-93189CE8537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616-4EFD-9384-93189CE8537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616-4EFD-9384-93189CE8537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616-4EFD-9384-93189CE8537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6616-4EFD-9384-93189CE85376}"/>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6616-4EFD-9384-93189CE85376}"/>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6616-4EFD-9384-93189CE85376}"/>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6616-4EFD-9384-93189CE85376}"/>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2-983C-480A-BB6A-9E17732D14F5}"/>
              </c:ext>
            </c:extLst>
          </c:dPt>
          <c:dLbls>
            <c:dLbl>
              <c:idx val="10"/>
              <c:tx>
                <c:rich>
                  <a:bodyPr/>
                  <a:lstStyle/>
                  <a:p>
                    <a:r>
                      <a:rPr lang="en-US" baseline="0"/>
                      <a:t>India, </a:t>
                    </a:r>
                    <a:fld id="{3C7C6B85-366E-4B57-BD43-61159A7A9BFD}" type="VALUE">
                      <a:rPr lang="en-US" baseline="0"/>
                      <a:pPr/>
                      <a:t>[VALUE]</a:t>
                    </a:fld>
                    <a:endParaRPr lang="en-US" baseline="0"/>
                  </a:p>
                </c:rich>
              </c:tx>
              <c:dLblPos val="bestFit"/>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983C-480A-BB6A-9E17732D14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Graphs!$B$31:$B$40</c:f>
              <c:strCache>
                <c:ptCount val="10"/>
                <c:pt idx="0">
                  <c:v>Netherlands</c:v>
                </c:pt>
                <c:pt idx="1">
                  <c:v>Canada</c:v>
                </c:pt>
                <c:pt idx="2">
                  <c:v>Brazil</c:v>
                </c:pt>
                <c:pt idx="3">
                  <c:v>Mumbai</c:v>
                </c:pt>
                <c:pt idx="4">
                  <c:v>Delhi</c:v>
                </c:pt>
                <c:pt idx="5">
                  <c:v>Chennai</c:v>
                </c:pt>
                <c:pt idx="6">
                  <c:v>Kolkata</c:v>
                </c:pt>
                <c:pt idx="7">
                  <c:v>US</c:v>
                </c:pt>
                <c:pt idx="8">
                  <c:v>Norway</c:v>
                </c:pt>
                <c:pt idx="9">
                  <c:v>Australia</c:v>
                </c:pt>
              </c:strCache>
            </c:strRef>
          </c:cat>
          <c:val>
            <c:numRef>
              <c:f>Graphs!$C$31:$C$40</c:f>
              <c:numCache>
                <c:formatCode>#,##0</c:formatCode>
                <c:ptCount val="10"/>
                <c:pt idx="0">
                  <c:v>21762</c:v>
                </c:pt>
                <c:pt idx="1">
                  <c:v>19809</c:v>
                </c:pt>
                <c:pt idx="2">
                  <c:v>16474</c:v>
                </c:pt>
                <c:pt idx="3">
                  <c:v>6000</c:v>
                </c:pt>
                <c:pt idx="4">
                  <c:v>1500</c:v>
                </c:pt>
                <c:pt idx="5">
                  <c:v>3000</c:v>
                </c:pt>
                <c:pt idx="6">
                  <c:v>2000</c:v>
                </c:pt>
                <c:pt idx="7">
                  <c:v>6653</c:v>
                </c:pt>
                <c:pt idx="8">
                  <c:v>6160</c:v>
                </c:pt>
                <c:pt idx="9">
                  <c:v>6104</c:v>
                </c:pt>
              </c:numCache>
            </c:numRef>
          </c:val>
          <c:extLst>
            <c:ext xmlns:c16="http://schemas.microsoft.com/office/drawing/2014/chart" uri="{C3380CC4-5D6E-409C-BE32-E72D297353CC}">
              <c16:uniqueId val="{00000000-983C-480A-BB6A-9E17732D14F5}"/>
            </c:ext>
          </c:extLst>
        </c:ser>
        <c:dLbls>
          <c:dLblPos val="bestFit"/>
          <c:showLegendKey val="0"/>
          <c:showVal val="1"/>
          <c:showCatName val="1"/>
          <c:showSerName val="0"/>
          <c:showPercent val="0"/>
          <c:showBubbleSize val="0"/>
          <c:showLeaderLines val="1"/>
        </c:dLbls>
        <c:gapWidth val="100"/>
        <c:splitType val="val"/>
        <c:splitPos val="6001"/>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0"/>
    </c:view3D>
    <c:floor>
      <c:thickness val="0"/>
    </c:floor>
    <c:sideWall>
      <c:thickness val="0"/>
      <c:spPr>
        <a:solidFill>
          <a:srgbClr val="FFFF00"/>
        </a:solidFill>
      </c:spPr>
    </c:sideWall>
    <c:backWall>
      <c:thickness val="0"/>
      <c:spPr>
        <a:solidFill>
          <a:srgbClr val="FFFF00"/>
        </a:solidFill>
      </c:spPr>
    </c:backWall>
    <c:plotArea>
      <c:layout>
        <c:manualLayout>
          <c:layoutTarget val="inner"/>
          <c:xMode val="edge"/>
          <c:yMode val="edge"/>
          <c:x val="0.14006814978848647"/>
          <c:y val="4.3973525048499371E-2"/>
          <c:w val="0.6125598720222668"/>
          <c:h val="0.676406862185705"/>
        </c:manualLayout>
      </c:layout>
      <c:bar3DChart>
        <c:barDir val="col"/>
        <c:grouping val="standard"/>
        <c:varyColors val="0"/>
        <c:ser>
          <c:idx val="0"/>
          <c:order val="0"/>
          <c:tx>
            <c:strRef>
              <c:f>'3D Column Chart'!$C$8</c:f>
              <c:strCache>
                <c:ptCount val="1"/>
                <c:pt idx="0">
                  <c:v>Delhi</c:v>
                </c:pt>
              </c:strCache>
            </c:strRef>
          </c:tx>
          <c:invertIfNegative val="0"/>
          <c:cat>
            <c:strRef>
              <c:f>'3D Column Chart'!$D$7:$G$7</c:f>
              <c:strCache>
                <c:ptCount val="4"/>
                <c:pt idx="0">
                  <c:v>Automotive</c:v>
                </c:pt>
                <c:pt idx="1">
                  <c:v>Home</c:v>
                </c:pt>
                <c:pt idx="2">
                  <c:v>Personal</c:v>
                </c:pt>
                <c:pt idx="3">
                  <c:v>Commercial</c:v>
                </c:pt>
              </c:strCache>
            </c:strRef>
          </c:cat>
          <c:val>
            <c:numRef>
              <c:f>'3D Column Chart'!$D$8:$G$8</c:f>
              <c:numCache>
                <c:formatCode>General</c:formatCode>
                <c:ptCount val="4"/>
                <c:pt idx="0">
                  <c:v>10</c:v>
                </c:pt>
                <c:pt idx="1">
                  <c:v>11.4</c:v>
                </c:pt>
                <c:pt idx="2">
                  <c:v>8.1999999999999993</c:v>
                </c:pt>
                <c:pt idx="3">
                  <c:v>5</c:v>
                </c:pt>
              </c:numCache>
            </c:numRef>
          </c:val>
          <c:extLst>
            <c:ext xmlns:c16="http://schemas.microsoft.com/office/drawing/2014/chart" uri="{C3380CC4-5D6E-409C-BE32-E72D297353CC}">
              <c16:uniqueId val="{00000000-F858-48CA-9B38-B0E0D3C86143}"/>
            </c:ext>
          </c:extLst>
        </c:ser>
        <c:ser>
          <c:idx val="1"/>
          <c:order val="1"/>
          <c:tx>
            <c:strRef>
              <c:f>'3D Column Chart'!$C$9</c:f>
              <c:strCache>
                <c:ptCount val="1"/>
                <c:pt idx="0">
                  <c:v>Mumbai</c:v>
                </c:pt>
              </c:strCache>
            </c:strRef>
          </c:tx>
          <c:invertIfNegative val="0"/>
          <c:cat>
            <c:strRef>
              <c:f>'3D Column Chart'!$D$7:$G$7</c:f>
              <c:strCache>
                <c:ptCount val="4"/>
                <c:pt idx="0">
                  <c:v>Automotive</c:v>
                </c:pt>
                <c:pt idx="1">
                  <c:v>Home</c:v>
                </c:pt>
                <c:pt idx="2">
                  <c:v>Personal</c:v>
                </c:pt>
                <c:pt idx="3">
                  <c:v>Commercial</c:v>
                </c:pt>
              </c:strCache>
            </c:strRef>
          </c:cat>
          <c:val>
            <c:numRef>
              <c:f>'3D Column Chart'!$D$9:$G$9</c:f>
              <c:numCache>
                <c:formatCode>General</c:formatCode>
                <c:ptCount val="4"/>
                <c:pt idx="0">
                  <c:v>2</c:v>
                </c:pt>
                <c:pt idx="1">
                  <c:v>3</c:v>
                </c:pt>
                <c:pt idx="2">
                  <c:v>3</c:v>
                </c:pt>
                <c:pt idx="3">
                  <c:v>5.3</c:v>
                </c:pt>
              </c:numCache>
            </c:numRef>
          </c:val>
          <c:extLst>
            <c:ext xmlns:c16="http://schemas.microsoft.com/office/drawing/2014/chart" uri="{C3380CC4-5D6E-409C-BE32-E72D297353CC}">
              <c16:uniqueId val="{00000001-F858-48CA-9B38-B0E0D3C86143}"/>
            </c:ext>
          </c:extLst>
        </c:ser>
        <c:ser>
          <c:idx val="2"/>
          <c:order val="2"/>
          <c:tx>
            <c:strRef>
              <c:f>'3D Column Chart'!$C$10</c:f>
              <c:strCache>
                <c:ptCount val="1"/>
                <c:pt idx="0">
                  <c:v>Kolkata</c:v>
                </c:pt>
              </c:strCache>
            </c:strRef>
          </c:tx>
          <c:invertIfNegative val="0"/>
          <c:cat>
            <c:strRef>
              <c:f>'3D Column Chart'!$D$7:$G$7</c:f>
              <c:strCache>
                <c:ptCount val="4"/>
                <c:pt idx="0">
                  <c:v>Automotive</c:v>
                </c:pt>
                <c:pt idx="1">
                  <c:v>Home</c:v>
                </c:pt>
                <c:pt idx="2">
                  <c:v>Personal</c:v>
                </c:pt>
                <c:pt idx="3">
                  <c:v>Commercial</c:v>
                </c:pt>
              </c:strCache>
            </c:strRef>
          </c:cat>
          <c:val>
            <c:numRef>
              <c:f>'3D Column Chart'!$D$10:$G$10</c:f>
              <c:numCache>
                <c:formatCode>General</c:formatCode>
                <c:ptCount val="4"/>
                <c:pt idx="0">
                  <c:v>18</c:v>
                </c:pt>
                <c:pt idx="1">
                  <c:v>21.3</c:v>
                </c:pt>
                <c:pt idx="2">
                  <c:v>5</c:v>
                </c:pt>
                <c:pt idx="3">
                  <c:v>9</c:v>
                </c:pt>
              </c:numCache>
            </c:numRef>
          </c:val>
          <c:extLst>
            <c:ext xmlns:c16="http://schemas.microsoft.com/office/drawing/2014/chart" uri="{C3380CC4-5D6E-409C-BE32-E72D297353CC}">
              <c16:uniqueId val="{00000002-F858-48CA-9B38-B0E0D3C86143}"/>
            </c:ext>
          </c:extLst>
        </c:ser>
        <c:ser>
          <c:idx val="3"/>
          <c:order val="3"/>
          <c:tx>
            <c:strRef>
              <c:f>'3D Column Chart'!$C$11</c:f>
              <c:strCache>
                <c:ptCount val="1"/>
                <c:pt idx="0">
                  <c:v>Chennai</c:v>
                </c:pt>
              </c:strCache>
            </c:strRef>
          </c:tx>
          <c:invertIfNegative val="0"/>
          <c:cat>
            <c:strRef>
              <c:f>'3D Column Chart'!$D$7:$G$7</c:f>
              <c:strCache>
                <c:ptCount val="4"/>
                <c:pt idx="0">
                  <c:v>Automotive</c:v>
                </c:pt>
                <c:pt idx="1">
                  <c:v>Home</c:v>
                </c:pt>
                <c:pt idx="2">
                  <c:v>Personal</c:v>
                </c:pt>
                <c:pt idx="3">
                  <c:v>Commercial</c:v>
                </c:pt>
              </c:strCache>
            </c:strRef>
          </c:cat>
          <c:val>
            <c:numRef>
              <c:f>'3D Column Chart'!$D$11:$G$11</c:f>
              <c:numCache>
                <c:formatCode>General</c:formatCode>
                <c:ptCount val="4"/>
                <c:pt idx="0">
                  <c:v>4.3</c:v>
                </c:pt>
                <c:pt idx="1">
                  <c:v>8</c:v>
                </c:pt>
                <c:pt idx="2">
                  <c:v>1</c:v>
                </c:pt>
                <c:pt idx="3">
                  <c:v>22</c:v>
                </c:pt>
              </c:numCache>
            </c:numRef>
          </c:val>
          <c:extLst>
            <c:ext xmlns:c16="http://schemas.microsoft.com/office/drawing/2014/chart" uri="{C3380CC4-5D6E-409C-BE32-E72D297353CC}">
              <c16:uniqueId val="{00000003-F858-48CA-9B38-B0E0D3C86143}"/>
            </c:ext>
          </c:extLst>
        </c:ser>
        <c:dLbls>
          <c:showLegendKey val="0"/>
          <c:showVal val="0"/>
          <c:showCatName val="0"/>
          <c:showSerName val="0"/>
          <c:showPercent val="0"/>
          <c:showBubbleSize val="0"/>
        </c:dLbls>
        <c:gapWidth val="150"/>
        <c:shape val="box"/>
        <c:axId val="357966864"/>
        <c:axId val="357967256"/>
        <c:axId val="359404584"/>
      </c:bar3DChart>
      <c:catAx>
        <c:axId val="357966864"/>
        <c:scaling>
          <c:orientation val="minMax"/>
        </c:scaling>
        <c:delete val="0"/>
        <c:axPos val="b"/>
        <c:numFmt formatCode="General" sourceLinked="0"/>
        <c:majorTickMark val="out"/>
        <c:minorTickMark val="none"/>
        <c:tickLblPos val="nextTo"/>
        <c:crossAx val="357967256"/>
        <c:crosses val="autoZero"/>
        <c:auto val="1"/>
        <c:lblAlgn val="ctr"/>
        <c:lblOffset val="100"/>
        <c:noMultiLvlLbl val="0"/>
      </c:catAx>
      <c:valAx>
        <c:axId val="357967256"/>
        <c:scaling>
          <c:orientation val="minMax"/>
        </c:scaling>
        <c:delete val="0"/>
        <c:axPos val="l"/>
        <c:majorGridlines/>
        <c:numFmt formatCode="General" sourceLinked="1"/>
        <c:majorTickMark val="out"/>
        <c:minorTickMark val="none"/>
        <c:tickLblPos val="nextTo"/>
        <c:crossAx val="357966864"/>
        <c:crosses val="autoZero"/>
        <c:crossBetween val="between"/>
      </c:valAx>
      <c:serAx>
        <c:axId val="359404584"/>
        <c:scaling>
          <c:orientation val="minMax"/>
        </c:scaling>
        <c:delete val="0"/>
        <c:axPos val="b"/>
        <c:majorTickMark val="out"/>
        <c:minorTickMark val="none"/>
        <c:tickLblPos val="nextTo"/>
        <c:crossAx val="357967256"/>
        <c:crosses val="autoZero"/>
      </c:ser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'3D Column Chart'!$C$8</c:f>
              <c:strCache>
                <c:ptCount val="1"/>
                <c:pt idx="0">
                  <c:v>Delhi</c:v>
                </c:pt>
              </c:strCache>
            </c:strRef>
          </c:tx>
          <c:invertIfNegative val="0"/>
          <c:cat>
            <c:strRef>
              <c:f>'3D Column Chart'!$D$7:$G$7</c:f>
              <c:strCache>
                <c:ptCount val="4"/>
                <c:pt idx="0">
                  <c:v>Automotive</c:v>
                </c:pt>
                <c:pt idx="1">
                  <c:v>Home</c:v>
                </c:pt>
                <c:pt idx="2">
                  <c:v>Personal</c:v>
                </c:pt>
                <c:pt idx="3">
                  <c:v>Commercial</c:v>
                </c:pt>
              </c:strCache>
            </c:strRef>
          </c:cat>
          <c:val>
            <c:numRef>
              <c:f>'3D Column Chart'!$D$8:$G$8</c:f>
              <c:numCache>
                <c:formatCode>General</c:formatCode>
                <c:ptCount val="4"/>
                <c:pt idx="0">
                  <c:v>10</c:v>
                </c:pt>
                <c:pt idx="1">
                  <c:v>11.4</c:v>
                </c:pt>
                <c:pt idx="2">
                  <c:v>8.1999999999999993</c:v>
                </c:pt>
                <c:pt idx="3">
                  <c:v>5</c:v>
                </c:pt>
              </c:numCache>
            </c:numRef>
          </c:val>
          <c:extLst>
            <c:ext xmlns:c16="http://schemas.microsoft.com/office/drawing/2014/chart" uri="{C3380CC4-5D6E-409C-BE32-E72D297353CC}">
              <c16:uniqueId val="{00000000-BE13-4069-A445-7FCBF82842B1}"/>
            </c:ext>
          </c:extLst>
        </c:ser>
        <c:ser>
          <c:idx val="1"/>
          <c:order val="1"/>
          <c:tx>
            <c:strRef>
              <c:f>'3D Column Chart'!$C$9</c:f>
              <c:strCache>
                <c:ptCount val="1"/>
                <c:pt idx="0">
                  <c:v>Mumbai</c:v>
                </c:pt>
              </c:strCache>
            </c:strRef>
          </c:tx>
          <c:invertIfNegative val="0"/>
          <c:cat>
            <c:strRef>
              <c:f>'3D Column Chart'!$D$7:$G$7</c:f>
              <c:strCache>
                <c:ptCount val="4"/>
                <c:pt idx="0">
                  <c:v>Automotive</c:v>
                </c:pt>
                <c:pt idx="1">
                  <c:v>Home</c:v>
                </c:pt>
                <c:pt idx="2">
                  <c:v>Personal</c:v>
                </c:pt>
                <c:pt idx="3">
                  <c:v>Commercial</c:v>
                </c:pt>
              </c:strCache>
            </c:strRef>
          </c:cat>
          <c:val>
            <c:numRef>
              <c:f>'3D Column Chart'!$D$9:$G$9</c:f>
              <c:numCache>
                <c:formatCode>General</c:formatCode>
                <c:ptCount val="4"/>
                <c:pt idx="0">
                  <c:v>2</c:v>
                </c:pt>
                <c:pt idx="1">
                  <c:v>3</c:v>
                </c:pt>
                <c:pt idx="2">
                  <c:v>3</c:v>
                </c:pt>
                <c:pt idx="3">
                  <c:v>5.3</c:v>
                </c:pt>
              </c:numCache>
            </c:numRef>
          </c:val>
          <c:extLst>
            <c:ext xmlns:c16="http://schemas.microsoft.com/office/drawing/2014/chart" uri="{C3380CC4-5D6E-409C-BE32-E72D297353CC}">
              <c16:uniqueId val="{00000001-BE13-4069-A445-7FCBF82842B1}"/>
            </c:ext>
          </c:extLst>
        </c:ser>
        <c:ser>
          <c:idx val="2"/>
          <c:order val="2"/>
          <c:tx>
            <c:strRef>
              <c:f>'3D Column Chart'!$C$10</c:f>
              <c:strCache>
                <c:ptCount val="1"/>
                <c:pt idx="0">
                  <c:v>Kolkata</c:v>
                </c:pt>
              </c:strCache>
            </c:strRef>
          </c:tx>
          <c:invertIfNegative val="0"/>
          <c:cat>
            <c:strRef>
              <c:f>'3D Column Chart'!$D$7:$G$7</c:f>
              <c:strCache>
                <c:ptCount val="4"/>
                <c:pt idx="0">
                  <c:v>Automotive</c:v>
                </c:pt>
                <c:pt idx="1">
                  <c:v>Home</c:v>
                </c:pt>
                <c:pt idx="2">
                  <c:v>Personal</c:v>
                </c:pt>
                <c:pt idx="3">
                  <c:v>Commercial</c:v>
                </c:pt>
              </c:strCache>
            </c:strRef>
          </c:cat>
          <c:val>
            <c:numRef>
              <c:f>'3D Column Chart'!$D$10:$G$10</c:f>
              <c:numCache>
                <c:formatCode>General</c:formatCode>
                <c:ptCount val="4"/>
                <c:pt idx="0">
                  <c:v>18</c:v>
                </c:pt>
                <c:pt idx="1">
                  <c:v>21.3</c:v>
                </c:pt>
                <c:pt idx="2">
                  <c:v>5</c:v>
                </c:pt>
                <c:pt idx="3">
                  <c:v>9</c:v>
                </c:pt>
              </c:numCache>
            </c:numRef>
          </c:val>
          <c:extLst>
            <c:ext xmlns:c16="http://schemas.microsoft.com/office/drawing/2014/chart" uri="{C3380CC4-5D6E-409C-BE32-E72D297353CC}">
              <c16:uniqueId val="{00000002-BE13-4069-A445-7FCBF82842B1}"/>
            </c:ext>
          </c:extLst>
        </c:ser>
        <c:ser>
          <c:idx val="3"/>
          <c:order val="3"/>
          <c:tx>
            <c:strRef>
              <c:f>'3D Column Chart'!$C$11</c:f>
              <c:strCache>
                <c:ptCount val="1"/>
                <c:pt idx="0">
                  <c:v>Chennai</c:v>
                </c:pt>
              </c:strCache>
            </c:strRef>
          </c:tx>
          <c:invertIfNegative val="0"/>
          <c:cat>
            <c:strRef>
              <c:f>'3D Column Chart'!$D$7:$G$7</c:f>
              <c:strCache>
                <c:ptCount val="4"/>
                <c:pt idx="0">
                  <c:v>Automotive</c:v>
                </c:pt>
                <c:pt idx="1">
                  <c:v>Home</c:v>
                </c:pt>
                <c:pt idx="2">
                  <c:v>Personal</c:v>
                </c:pt>
                <c:pt idx="3">
                  <c:v>Commercial</c:v>
                </c:pt>
              </c:strCache>
            </c:strRef>
          </c:cat>
          <c:val>
            <c:numRef>
              <c:f>'3D Column Chart'!$D$11:$G$11</c:f>
              <c:numCache>
                <c:formatCode>General</c:formatCode>
                <c:ptCount val="4"/>
                <c:pt idx="0">
                  <c:v>4.3</c:v>
                </c:pt>
                <c:pt idx="1">
                  <c:v>8</c:v>
                </c:pt>
                <c:pt idx="2">
                  <c:v>1</c:v>
                </c:pt>
                <c:pt idx="3">
                  <c:v>22</c:v>
                </c:pt>
              </c:numCache>
            </c:numRef>
          </c:val>
          <c:extLst>
            <c:ext xmlns:c16="http://schemas.microsoft.com/office/drawing/2014/chart" uri="{C3380CC4-5D6E-409C-BE32-E72D297353CC}">
              <c16:uniqueId val="{00000003-BE13-4069-A445-7FCBF82842B1}"/>
            </c:ext>
          </c:extLst>
        </c:ser>
        <c:dLbls>
          <c:showLegendKey val="0"/>
          <c:showVal val="0"/>
          <c:showCatName val="0"/>
          <c:showSerName val="0"/>
          <c:showPercent val="0"/>
          <c:showBubbleSize val="0"/>
        </c:dLbls>
        <c:gapWidth val="150"/>
        <c:axId val="357968040"/>
        <c:axId val="357968432"/>
      </c:barChart>
      <c:catAx>
        <c:axId val="357968040"/>
        <c:scaling>
          <c:orientation val="minMax"/>
        </c:scaling>
        <c:delete val="0"/>
        <c:axPos val="b"/>
        <c:numFmt formatCode="General" sourceLinked="0"/>
        <c:majorTickMark val="out"/>
        <c:minorTickMark val="none"/>
        <c:tickLblPos val="nextTo"/>
        <c:crossAx val="357968432"/>
        <c:crosses val="autoZero"/>
        <c:auto val="1"/>
        <c:lblAlgn val="ctr"/>
        <c:lblOffset val="100"/>
        <c:noMultiLvlLbl val="0"/>
      </c:catAx>
      <c:valAx>
        <c:axId val="357968432"/>
        <c:scaling>
          <c:orientation val="minMax"/>
        </c:scaling>
        <c:delete val="0"/>
        <c:axPos val="l"/>
        <c:majorGridlines/>
        <c:numFmt formatCode="General" sourceLinked="1"/>
        <c:majorTickMark val="out"/>
        <c:minorTickMark val="none"/>
        <c:tickLblPos val="nextTo"/>
        <c:crossAx val="35796804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title pos="t" align="ctr" overlay="0"/>
    <cx:plotArea>
      <cx:plotAreaRegion>
        <cx:series layoutId="funnel" uniqueId="{B6C30978-7BA9-483E-8E31-0F8FDA1EBA20}">
          <cx:dataLabels>
            <cx:visibility seriesName="0" categoryName="0" value="1"/>
          </cx:dataLabels>
          <cx:dataId val="0"/>
        </cx:series>
      </cx:plotAreaRegion>
      <cx:axis id="0">
        <cx:catScaling gapWidth="0.0599999987"/>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plotArea>
      <cx:plotAreaRegion>
        <cx:series layoutId="waterfall" uniqueId="{D3AE23D5-76E7-4EAA-A060-124FD3D8D965}">
          <cx:dataPt idx="0">
            <cx:spPr>
              <a:solidFill>
                <a:srgbClr val="00B050"/>
              </a:solidFill>
            </cx:spPr>
          </cx:dataPt>
          <cx:dataPt idx="12">
            <cx:spPr>
              <a:solidFill>
                <a:srgbClr val="00B050"/>
              </a:solidFill>
            </cx:spPr>
          </cx:dataPt>
          <cx:dataLabels pos="outEnd">
            <cx:visibility seriesName="0" categoryName="0" value="1"/>
          </cx:dataLabels>
          <cx:dataId val="0"/>
          <cx:layoutPr>
            <cx:subtotals/>
          </cx:layoutPr>
        </cx:series>
      </cx:plotAreaRegion>
      <cx:axis id="0">
        <cx:catScaling gapWidth="0.5"/>
        <cx:tickLabels/>
      </cx:axis>
      <cx:axis id="1">
        <cx:valScaling/>
        <cx:majorGridlines/>
        <cx:tickLabels/>
      </cx:axis>
    </cx:plotArea>
    <cx:legend pos="t"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hyperlink" Target="#'FLASH FILL'!A1"/><Relationship Id="rId1" Type="http://schemas.openxmlformats.org/officeDocument/2006/relationships/hyperlink" Target="#'FILL SERIES'!A1"/></Relationships>
</file>

<file path=xl/drawings/_rels/drawing14.xml.rels><?xml version="1.0" encoding="UTF-8" standalone="yes"?>
<Relationships xmlns="http://schemas.openxmlformats.org/package/2006/relationships"><Relationship Id="rId1" Type="http://schemas.openxmlformats.org/officeDocument/2006/relationships/hyperlink" Target="#'Index '!A1"/></Relationships>
</file>

<file path=xl/drawings/_rels/drawing17.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chart" Target="../charts/chart3.xml"/><Relationship Id="rId7" Type="http://schemas.microsoft.com/office/2011/relationships/webextension" Target="../webextensions/webextension1.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1.xml"/><Relationship Id="rId11" Type="http://schemas.microsoft.com/office/2014/relationships/chartEx" Target="../charts/chartEx2.xml"/><Relationship Id="rId5" Type="http://schemas.openxmlformats.org/officeDocument/2006/relationships/chart" Target="../charts/chart5.xml"/><Relationship Id="rId10" Type="http://schemas.openxmlformats.org/officeDocument/2006/relationships/chart" Target="../charts/chart7.xml"/><Relationship Id="rId4" Type="http://schemas.openxmlformats.org/officeDocument/2006/relationships/chart" Target="../charts/chart4.xml"/><Relationship Id="rId9" Type="http://schemas.openxmlformats.org/officeDocument/2006/relationships/chart" Target="../charts/chart6.xml"/></Relationships>
</file>

<file path=xl/drawings/_rels/drawing19.xml.rels><?xml version="1.0" encoding="UTF-8" standalone="yes"?>
<Relationships xmlns="http://schemas.openxmlformats.org/package/2006/relationships"><Relationship Id="rId1" Type="http://schemas.openxmlformats.org/officeDocument/2006/relationships/hyperlink" Target="#'Index '!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ndex!A1"/></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Emp_Bottom"/><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hyperlink" Target="#Emp_TOP"/></Relationships>
</file>

<file path=xl/drawings/drawing1.xml><?xml version="1.0" encoding="utf-8"?>
<xdr:wsDr xmlns:xdr="http://schemas.openxmlformats.org/drawingml/2006/spreadsheetDrawing" xmlns:a="http://schemas.openxmlformats.org/drawingml/2006/main">
  <xdr:twoCellAnchor>
    <xdr:from>
      <xdr:col>5</xdr:col>
      <xdr:colOff>88280</xdr:colOff>
      <xdr:row>3</xdr:row>
      <xdr:rowOff>4646</xdr:rowOff>
    </xdr:from>
    <xdr:to>
      <xdr:col>8</xdr:col>
      <xdr:colOff>246256</xdr:colOff>
      <xdr:row>4</xdr:row>
      <xdr:rowOff>116158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2759926" y="408878"/>
          <a:ext cx="1760964" cy="24625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IN" sz="1100"/>
            <a:t>Fill Series </a:t>
          </a:r>
        </a:p>
      </xdr:txBody>
    </xdr:sp>
    <xdr:clientData/>
  </xdr:twoCellAnchor>
  <xdr:twoCellAnchor>
    <xdr:from>
      <xdr:col>5</xdr:col>
      <xdr:colOff>91997</xdr:colOff>
      <xdr:row>5</xdr:row>
      <xdr:rowOff>68766</xdr:rowOff>
    </xdr:from>
    <xdr:to>
      <xdr:col>8</xdr:col>
      <xdr:colOff>249973</xdr:colOff>
      <xdr:row>7</xdr:row>
      <xdr:rowOff>17657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2763643" y="742486"/>
          <a:ext cx="1760964" cy="24625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IN" sz="1100"/>
            <a:t>Flash Fill</a:t>
          </a:r>
        </a:p>
      </xdr:txBody>
    </xdr:sp>
    <xdr:clientData/>
  </xdr:twoCellAnchor>
  <xdr:twoCellAnchor>
    <xdr:from>
      <xdr:col>5</xdr:col>
      <xdr:colOff>96643</xdr:colOff>
      <xdr:row>7</xdr:row>
      <xdr:rowOff>124523</xdr:rowOff>
    </xdr:from>
    <xdr:to>
      <xdr:col>8</xdr:col>
      <xdr:colOff>254619</xdr:colOff>
      <xdr:row>9</xdr:row>
      <xdr:rowOff>101291</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2768289" y="1095608"/>
          <a:ext cx="1760964" cy="24625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IN" sz="1100"/>
            <a:t>Conditional Formating</a:t>
          </a:r>
        </a:p>
      </xdr:txBody>
    </xdr:sp>
    <xdr:clientData/>
  </xdr:twoCellAnchor>
  <xdr:twoCellAnchor>
    <xdr:from>
      <xdr:col>5</xdr:col>
      <xdr:colOff>96643</xdr:colOff>
      <xdr:row>10</xdr:row>
      <xdr:rowOff>45535</xdr:rowOff>
    </xdr:from>
    <xdr:to>
      <xdr:col>8</xdr:col>
      <xdr:colOff>254619</xdr:colOff>
      <xdr:row>12</xdr:row>
      <xdr:rowOff>22303</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2768289" y="1420852"/>
          <a:ext cx="1760964" cy="24625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IN" sz="1100"/>
            <a:t>Advanced Filter</a:t>
          </a:r>
        </a:p>
      </xdr:txBody>
    </xdr:sp>
    <xdr:clientData/>
  </xdr:twoCellAnchor>
  <xdr:twoCellAnchor>
    <xdr:from>
      <xdr:col>5</xdr:col>
      <xdr:colOff>105936</xdr:colOff>
      <xdr:row>12</xdr:row>
      <xdr:rowOff>115230</xdr:rowOff>
    </xdr:from>
    <xdr:to>
      <xdr:col>8</xdr:col>
      <xdr:colOff>263912</xdr:colOff>
      <xdr:row>14</xdr:row>
      <xdr:rowOff>91998</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2777582" y="1760035"/>
          <a:ext cx="1760964" cy="246256"/>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IN" sz="1100"/>
            <a:t>Employee</a:t>
          </a:r>
          <a:r>
            <a:rPr lang="en-IN" sz="1100" baseline="0"/>
            <a:t> </a:t>
          </a:r>
          <a:endParaRPr lang="en-IN"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317500</xdr:colOff>
      <xdr:row>1</xdr:row>
      <xdr:rowOff>58391</xdr:rowOff>
    </xdr:to>
    <xdr:sp macro="" textlink="">
      <xdr:nvSpPr>
        <xdr:cNvPr id="3" name="Rectangle 2">
          <a:extLst>
            <a:ext uri="{FF2B5EF4-FFF2-40B4-BE49-F238E27FC236}">
              <a16:creationId xmlns:a16="http://schemas.microsoft.com/office/drawing/2014/main" id="{00000000-0008-0000-0F00-000003000000}"/>
            </a:ext>
          </a:extLst>
        </xdr:cNvPr>
        <xdr:cNvSpPr/>
      </xdr:nvSpPr>
      <xdr:spPr>
        <a:xfrm>
          <a:off x="0" y="0"/>
          <a:ext cx="16107833" cy="354724"/>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COUNTIF</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30</xdr:col>
      <xdr:colOff>165991</xdr:colOff>
      <xdr:row>2</xdr:row>
      <xdr:rowOff>84013</xdr:rowOff>
    </xdr:to>
    <xdr:sp macro="" textlink="">
      <xdr:nvSpPr>
        <xdr:cNvPr id="3" name="Rectangle 2">
          <a:extLst>
            <a:ext uri="{FF2B5EF4-FFF2-40B4-BE49-F238E27FC236}">
              <a16:creationId xmlns:a16="http://schemas.microsoft.com/office/drawing/2014/main" id="{00000000-0008-0000-1100-000003000000}"/>
            </a:ext>
          </a:extLst>
        </xdr:cNvPr>
        <xdr:cNvSpPr/>
      </xdr:nvSpPr>
      <xdr:spPr>
        <a:xfrm>
          <a:off x="0" y="0"/>
          <a:ext cx="16107833" cy="354724"/>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ROUND,</a:t>
          </a:r>
          <a:r>
            <a:rPr lang="en-IN" sz="1600" b="1" baseline="0"/>
            <a:t> INT, ROUNDUP, ROUNDDOWN</a:t>
          </a:r>
          <a:endParaRPr lang="en-IN" sz="1600"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31</xdr:col>
      <xdr:colOff>93802</xdr:colOff>
      <xdr:row>2</xdr:row>
      <xdr:rowOff>88024</xdr:rowOff>
    </xdr:to>
    <xdr:sp macro="" textlink="">
      <xdr:nvSpPr>
        <xdr:cNvPr id="2" name="Rectangle 1">
          <a:extLst>
            <a:ext uri="{FF2B5EF4-FFF2-40B4-BE49-F238E27FC236}">
              <a16:creationId xmlns:a16="http://schemas.microsoft.com/office/drawing/2014/main" id="{00000000-0008-0000-1200-000002000000}"/>
            </a:ext>
          </a:extLst>
        </xdr:cNvPr>
        <xdr:cNvSpPr/>
      </xdr:nvSpPr>
      <xdr:spPr>
        <a:xfrm>
          <a:off x="0" y="0"/>
          <a:ext cx="16629202" cy="354724"/>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TODAY, NOW</a:t>
          </a:r>
          <a:r>
            <a:rPr lang="en-IN" sz="1600" b="1" baseline="0"/>
            <a:t>,  DAY(), MONTH(), YEAR(), DATEDIF()</a:t>
          </a:r>
        </a:p>
        <a:p>
          <a:pPr algn="l"/>
          <a:endParaRPr lang="en-IN" sz="1600" b="1"/>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114300</xdr:colOff>
      <xdr:row>3</xdr:row>
      <xdr:rowOff>95250</xdr:rowOff>
    </xdr:from>
    <xdr:to>
      <xdr:col>4</xdr:col>
      <xdr:colOff>499630</xdr:colOff>
      <xdr:row>8</xdr:row>
      <xdr:rowOff>95250</xdr:rowOff>
    </xdr:to>
    <xdr:sp macro="" textlink="">
      <xdr:nvSpPr>
        <xdr:cNvPr id="2" name="TextBox 1">
          <a:extLst>
            <a:ext uri="{FF2B5EF4-FFF2-40B4-BE49-F238E27FC236}">
              <a16:creationId xmlns:a16="http://schemas.microsoft.com/office/drawing/2014/main" id="{00000000-0008-0000-1600-000002000000}"/>
            </a:ext>
          </a:extLst>
        </xdr:cNvPr>
        <xdr:cNvSpPr txBox="1">
          <a:spLocks noChangeArrowheads="1"/>
        </xdr:cNvSpPr>
      </xdr:nvSpPr>
      <xdr:spPr>
        <a:xfrm>
          <a:off x="114300" y="948690"/>
          <a:ext cx="3636645" cy="914401"/>
        </a:xfrm>
        <a:prstGeom prst="rect">
          <a:avLst/>
        </a:prstGeom>
        <a:gradFill rotWithShape="1">
          <a:gsLst>
            <a:gs pos="0">
              <a:srgbClr val="A3C4FF"/>
            </a:gs>
            <a:gs pos="35001">
              <a:srgbClr val="BFD5FF"/>
            </a:gs>
            <a:gs pos="100000">
              <a:srgbClr val="E5EEFF"/>
            </a:gs>
          </a:gsLst>
          <a:lin ang="16200000" scaled="1"/>
        </a:gradFill>
        <a:ln w="9525" algn="ctr">
          <a:solidFill>
            <a:srgbClr val="4A7EBB"/>
          </a:solidFill>
          <a:miter lim="800000"/>
        </a:ln>
        <a:effectLst>
          <a:outerShdw dist="20000" dir="5400000" rotWithShape="0">
            <a:srgbClr val="000000">
              <a:alpha val="37999"/>
            </a:srgbClr>
          </a:outerShdw>
        </a:effec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panose="020F0502020204030204"/>
            </a:rPr>
            <a:t>Think of a column of data representing total sales figures for all marketing executives. Your job is to figure out which executives will receive a bonus this year. The criteria is simple – if the executive has achieved more than $5,000 in sales, he/she is eligible for the bonus</a:t>
          </a:r>
        </a:p>
      </xdr:txBody>
    </xdr:sp>
    <xdr:clientData/>
  </xdr:twoCellAnchor>
  <xdr:twoCellAnchor editAs="oneCell">
    <xdr:from>
      <xdr:col>6</xdr:col>
      <xdr:colOff>419100</xdr:colOff>
      <xdr:row>3</xdr:row>
      <xdr:rowOff>114301</xdr:rowOff>
    </xdr:from>
    <xdr:to>
      <xdr:col>9</xdr:col>
      <xdr:colOff>342899</xdr:colOff>
      <xdr:row>8</xdr:row>
      <xdr:rowOff>60614</xdr:rowOff>
    </xdr:to>
    <xdr:sp macro="" textlink="">
      <xdr:nvSpPr>
        <xdr:cNvPr id="3" name="TextBox 2">
          <a:extLst>
            <a:ext uri="{FF2B5EF4-FFF2-40B4-BE49-F238E27FC236}">
              <a16:creationId xmlns:a16="http://schemas.microsoft.com/office/drawing/2014/main" id="{00000000-0008-0000-1600-000003000000}"/>
            </a:ext>
          </a:extLst>
        </xdr:cNvPr>
        <xdr:cNvSpPr txBox="1">
          <a:spLocks noChangeArrowheads="1"/>
        </xdr:cNvSpPr>
      </xdr:nvSpPr>
      <xdr:spPr>
        <a:xfrm>
          <a:off x="5013960" y="967741"/>
          <a:ext cx="2590799" cy="860714"/>
        </a:xfrm>
        <a:prstGeom prst="rect">
          <a:avLst/>
        </a:prstGeom>
        <a:gradFill rotWithShape="1">
          <a:gsLst>
            <a:gs pos="0">
              <a:srgbClr val="A3C4FF"/>
            </a:gs>
            <a:gs pos="35001">
              <a:srgbClr val="BFD5FF"/>
            </a:gs>
            <a:gs pos="100000">
              <a:srgbClr val="E5EEFF"/>
            </a:gs>
          </a:gsLst>
          <a:lin ang="16200000" scaled="1"/>
        </a:gradFill>
        <a:ln w="9525" algn="ctr">
          <a:solidFill>
            <a:srgbClr val="4A7EBB"/>
          </a:solidFill>
          <a:miter lim="800000"/>
        </a:ln>
        <a:effectLst>
          <a:outerShdw dist="20000" dir="5400000" rotWithShape="0">
            <a:srgbClr val="000000">
              <a:alpha val="37999"/>
            </a:srgbClr>
          </a:outerShdw>
        </a:effec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panose="020F0502020204030204"/>
            </a:rPr>
            <a:t>The criteria – if the executive has achieved </a:t>
          </a:r>
          <a:r>
            <a:rPr lang="en-US" sz="1100" b="1" i="0" u="none" strike="noStrike" baseline="0">
              <a:solidFill>
                <a:srgbClr val="000000"/>
              </a:solidFill>
              <a:latin typeface="Calibri" panose="020F0502020204030204"/>
            </a:rPr>
            <a:t>more than $5,000 in </a:t>
          </a:r>
          <a:r>
            <a:rPr lang="en-US" sz="1100" b="0" i="0" u="none" strike="noStrike" baseline="0">
              <a:solidFill>
                <a:srgbClr val="000000"/>
              </a:solidFill>
              <a:latin typeface="Calibri" panose="020F0502020204030204"/>
            </a:rPr>
            <a:t>sales </a:t>
          </a:r>
          <a:r>
            <a:rPr lang="en-US" sz="1100" b="1" i="0" u="none" strike="noStrike" baseline="0">
              <a:solidFill>
                <a:srgbClr val="000000"/>
              </a:solidFill>
              <a:latin typeface="Calibri" panose="020F0502020204030204"/>
            </a:rPr>
            <a:t>AND brought in </a:t>
          </a:r>
          <a:r>
            <a:rPr lang="en-US" sz="1100" b="1" i="1" u="none" strike="noStrike" baseline="0">
              <a:solidFill>
                <a:srgbClr val="000000"/>
              </a:solidFill>
              <a:latin typeface="Calibri" panose="020F0502020204030204"/>
            </a:rPr>
            <a:t>at least 5 new customers, he/she is eligible </a:t>
          </a:r>
          <a:r>
            <a:rPr lang="en-US" sz="1100" b="0" i="0" u="none" strike="noStrike" baseline="0">
              <a:solidFill>
                <a:srgbClr val="000000"/>
              </a:solidFill>
              <a:latin typeface="Calibri" panose="020F0502020204030204"/>
            </a:rPr>
            <a:t>for the bonus.</a:t>
          </a:r>
        </a:p>
      </xdr:txBody>
    </xdr:sp>
    <xdr:clientData/>
  </xdr:twoCellAnchor>
  <xdr:oneCellAnchor>
    <xdr:from>
      <xdr:col>11</xdr:col>
      <xdr:colOff>333376</xdr:colOff>
      <xdr:row>3</xdr:row>
      <xdr:rowOff>104775</xdr:rowOff>
    </xdr:from>
    <xdr:ext cx="2514600" cy="953466"/>
    <xdr:sp macro="" textlink="">
      <xdr:nvSpPr>
        <xdr:cNvPr id="4" name="TextBox 3">
          <a:extLst>
            <a:ext uri="{FF2B5EF4-FFF2-40B4-BE49-F238E27FC236}">
              <a16:creationId xmlns:a16="http://schemas.microsoft.com/office/drawing/2014/main" id="{00000000-0008-0000-1600-000004000000}"/>
            </a:ext>
          </a:extLst>
        </xdr:cNvPr>
        <xdr:cNvSpPr txBox="1"/>
      </xdr:nvSpPr>
      <xdr:spPr>
        <a:xfrm>
          <a:off x="8562976" y="958215"/>
          <a:ext cx="2514600" cy="953466"/>
        </a:xfrm>
        <a:prstGeom prst="rect">
          <a:avLst/>
        </a:prstGeom>
      </xdr:spPr>
      <xdr:style>
        <a:lnRef idx="1">
          <a:schemeClr val="accent1"/>
        </a:lnRef>
        <a:fillRef idx="2">
          <a:schemeClr val="accent1"/>
        </a:fillRef>
        <a:effectRef idx="1">
          <a:schemeClr val="accent1"/>
        </a:effectRef>
        <a:fontRef idx="minor">
          <a:schemeClr val="dk1"/>
        </a:fontRef>
      </xdr:style>
      <xdr:txBody>
        <a:bodyPr wrap="square" rtlCol="0" anchor="t">
          <a:spAutoFit/>
        </a:bodyPr>
        <a:lstStyle/>
        <a:p>
          <a:r>
            <a:rPr lang="en-IN" sz="1100" baseline="0">
              <a:solidFill>
                <a:schemeClr val="dk1"/>
              </a:solidFill>
              <a:latin typeface="+mn-lt"/>
              <a:ea typeface="+mn-ea"/>
              <a:cs typeface="+mn-cs"/>
            </a:rPr>
            <a:t>The criteria – if the executive has achieved </a:t>
          </a:r>
          <a:r>
            <a:rPr lang="en-IN" sz="1100" b="1" baseline="0">
              <a:solidFill>
                <a:schemeClr val="dk1"/>
              </a:solidFill>
              <a:latin typeface="+mn-lt"/>
              <a:ea typeface="+mn-ea"/>
              <a:cs typeface="+mn-cs"/>
            </a:rPr>
            <a:t>more than $5,000 in </a:t>
          </a:r>
          <a:r>
            <a:rPr lang="en-IN" sz="1100" baseline="0">
              <a:solidFill>
                <a:schemeClr val="dk1"/>
              </a:solidFill>
              <a:latin typeface="+mn-lt"/>
              <a:ea typeface="+mn-ea"/>
              <a:cs typeface="+mn-cs"/>
            </a:rPr>
            <a:t>sales </a:t>
          </a:r>
          <a:r>
            <a:rPr lang="en-IN" sz="1100" b="1" baseline="0">
              <a:solidFill>
                <a:schemeClr val="dk1"/>
              </a:solidFill>
              <a:latin typeface="+mn-lt"/>
              <a:ea typeface="+mn-ea"/>
              <a:cs typeface="+mn-cs"/>
            </a:rPr>
            <a:t>OR brought in </a:t>
          </a:r>
          <a:r>
            <a:rPr lang="en-IN" sz="1100" b="1" i="1" baseline="0">
              <a:solidFill>
                <a:schemeClr val="dk1"/>
              </a:solidFill>
              <a:latin typeface="+mn-lt"/>
              <a:ea typeface="+mn-ea"/>
              <a:cs typeface="+mn-cs"/>
            </a:rPr>
            <a:t>at least 5 new customers, he/she is eligible </a:t>
          </a:r>
          <a:r>
            <a:rPr lang="en-IN" sz="1100" baseline="0">
              <a:solidFill>
                <a:schemeClr val="dk1"/>
              </a:solidFill>
              <a:latin typeface="+mn-lt"/>
              <a:ea typeface="+mn-ea"/>
              <a:cs typeface="+mn-cs"/>
            </a:rPr>
            <a:t>for the bonus.</a:t>
          </a:r>
          <a:endParaRPr lang="en-IN" sz="1100" b="0" i="0" baseline="0"/>
        </a:p>
      </xdr:txBody>
    </xdr:sp>
    <xdr:clientData/>
  </xdr:oneCellAnchor>
  <xdr:twoCellAnchor>
    <xdr:from>
      <xdr:col>0</xdr:col>
      <xdr:colOff>0</xdr:colOff>
      <xdr:row>0</xdr:row>
      <xdr:rowOff>0</xdr:rowOff>
    </xdr:from>
    <xdr:to>
      <xdr:col>14</xdr:col>
      <xdr:colOff>554182</xdr:colOff>
      <xdr:row>1</xdr:row>
      <xdr:rowOff>0</xdr:rowOff>
    </xdr:to>
    <xdr:sp macro="" textlink="">
      <xdr:nvSpPr>
        <xdr:cNvPr id="6" name="Rectangle 5">
          <a:extLst>
            <a:ext uri="{FF2B5EF4-FFF2-40B4-BE49-F238E27FC236}">
              <a16:creationId xmlns:a16="http://schemas.microsoft.com/office/drawing/2014/main" id="{00000000-0008-0000-1600-000006000000}"/>
            </a:ext>
          </a:extLst>
        </xdr:cNvPr>
        <xdr:cNvSpPr/>
      </xdr:nvSpPr>
      <xdr:spPr>
        <a:xfrm>
          <a:off x="0" y="0"/>
          <a:ext cx="13231091" cy="372341"/>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IF</a:t>
          </a:r>
          <a:r>
            <a:rPr lang="en-IN" sz="1600" b="1" baseline="0"/>
            <a:t> FUNCTION , IF AND , IF OR  FUNCTION</a:t>
          </a:r>
          <a:endParaRPr lang="en-IN" sz="1600" b="1"/>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0</xdr:row>
      <xdr:rowOff>0</xdr:rowOff>
    </xdr:from>
    <xdr:to>
      <xdr:col>5</xdr:col>
      <xdr:colOff>403829</xdr:colOff>
      <xdr:row>0</xdr:row>
      <xdr:rowOff>218378</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449957" y="0"/>
          <a:ext cx="933915" cy="21837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t>Return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47626</xdr:colOff>
      <xdr:row>1</xdr:row>
      <xdr:rowOff>88900</xdr:rowOff>
    </xdr:from>
    <xdr:to>
      <xdr:col>8</xdr:col>
      <xdr:colOff>650327</xdr:colOff>
      <xdr:row>7</xdr:row>
      <xdr:rowOff>117477</xdr:rowOff>
    </xdr:to>
    <xdr:sp macro="" textlink="">
      <xdr:nvSpPr>
        <xdr:cNvPr id="2" name="TextBox 1">
          <a:extLst>
            <a:ext uri="{FF2B5EF4-FFF2-40B4-BE49-F238E27FC236}">
              <a16:creationId xmlns:a16="http://schemas.microsoft.com/office/drawing/2014/main" id="{00000000-0008-0000-1800-000002000000}"/>
            </a:ext>
          </a:extLst>
        </xdr:cNvPr>
        <xdr:cNvSpPr txBox="1">
          <a:spLocks noChangeArrowheads="1"/>
        </xdr:cNvSpPr>
      </xdr:nvSpPr>
      <xdr:spPr>
        <a:xfrm>
          <a:off x="47626" y="384503"/>
          <a:ext cx="6541046" cy="1289819"/>
        </a:xfrm>
        <a:prstGeom prst="rect">
          <a:avLst/>
        </a:prstGeom>
        <a:gradFill rotWithShape="1">
          <a:gsLst>
            <a:gs pos="0">
              <a:srgbClr val="A3C4FF"/>
            </a:gs>
            <a:gs pos="35001">
              <a:srgbClr val="BFD5FF"/>
            </a:gs>
            <a:gs pos="100000">
              <a:srgbClr val="E5EEFF"/>
            </a:gs>
          </a:gsLst>
          <a:lin ang="16200000" scaled="1"/>
        </a:gradFill>
        <a:ln w="9525" algn="ctr">
          <a:solidFill>
            <a:srgbClr val="4A7EBB"/>
          </a:solidFill>
          <a:miter lim="800000"/>
        </a:ln>
        <a:effectLst>
          <a:outerShdw dist="20000" dir="5400000" rotWithShape="0">
            <a:srgbClr val="000000">
              <a:alpha val="37999"/>
            </a:srgbClr>
          </a:outerShdw>
        </a:effectLst>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panose="020F0502020204030204"/>
            </a:rPr>
            <a:t>Criteria:</a:t>
          </a:r>
        </a:p>
        <a:p>
          <a:pPr algn="l" rtl="0">
            <a:defRPr sz="1000"/>
          </a:pPr>
          <a:r>
            <a:rPr lang="en-US" sz="1100" b="0" i="0" u="none" strike="noStrike" baseline="0">
              <a:solidFill>
                <a:srgbClr val="000000"/>
              </a:solidFill>
              <a:latin typeface="Calibri" panose="020F0502020204030204"/>
            </a:rPr>
            <a:t>-- if the executive has achieved more than $5,000 in sales, he/she is eligible for “full bonus”,</a:t>
          </a:r>
        </a:p>
        <a:p>
          <a:pPr algn="l" rtl="0">
            <a:defRPr sz="1000"/>
          </a:pPr>
          <a:r>
            <a:rPr lang="en-US" sz="1100" b="0" i="0" u="none" strike="noStrike" baseline="0">
              <a:solidFill>
                <a:srgbClr val="000000"/>
              </a:solidFill>
              <a:latin typeface="Calibri" panose="020F0502020204030204"/>
            </a:rPr>
            <a:t>--  if the executive has achieved more than $2,500 in sales, he/she is eligible for “half-bonus”,</a:t>
          </a:r>
        </a:p>
        <a:p>
          <a:pPr algn="l" rtl="0">
            <a:defRPr sz="1000"/>
          </a:pPr>
          <a:r>
            <a:rPr lang="en-US" sz="1100" b="0" i="0" u="none" strike="noStrike" baseline="0">
              <a:solidFill>
                <a:srgbClr val="000000"/>
              </a:solidFill>
              <a:latin typeface="Calibri" panose="020F0502020204030204"/>
            </a:rPr>
            <a:t>--  If the executive has achieved more than $1,000 in sales, he/she is eligible for “quarter bonus”, and</a:t>
          </a:r>
        </a:p>
        <a:p>
          <a:pPr algn="l" rtl="0">
            <a:defRPr sz="1000"/>
          </a:pPr>
          <a:r>
            <a:rPr lang="en-US" sz="1100" b="0" i="0" u="none" strike="noStrike" baseline="0">
              <a:solidFill>
                <a:srgbClr val="000000"/>
              </a:solidFill>
              <a:latin typeface="Calibri" panose="020F0502020204030204"/>
            </a:rPr>
            <a:t>-- If the executive has achieved less than $1,000 in sales,he/she is not eligible for any bonus – “no bonus”</a:t>
          </a:r>
        </a:p>
      </xdr:txBody>
    </xdr:sp>
    <xdr:clientData/>
  </xdr:twoCellAnchor>
  <xdr:twoCellAnchor>
    <xdr:from>
      <xdr:col>0</xdr:col>
      <xdr:colOff>0</xdr:colOff>
      <xdr:row>0</xdr:row>
      <xdr:rowOff>1</xdr:rowOff>
    </xdr:from>
    <xdr:to>
      <xdr:col>17</xdr:col>
      <xdr:colOff>126278</xdr:colOff>
      <xdr:row>1</xdr:row>
      <xdr:rowOff>1</xdr:rowOff>
    </xdr:to>
    <xdr:sp macro="" textlink="">
      <xdr:nvSpPr>
        <xdr:cNvPr id="3" name="Rectangle 2">
          <a:extLst>
            <a:ext uri="{FF2B5EF4-FFF2-40B4-BE49-F238E27FC236}">
              <a16:creationId xmlns:a16="http://schemas.microsoft.com/office/drawing/2014/main" id="{00000000-0008-0000-1800-000003000000}"/>
            </a:ext>
          </a:extLst>
        </xdr:cNvPr>
        <xdr:cNvSpPr/>
      </xdr:nvSpPr>
      <xdr:spPr>
        <a:xfrm>
          <a:off x="0" y="1"/>
          <a:ext cx="13231091" cy="293688"/>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NESTED</a:t>
          </a:r>
          <a:r>
            <a:rPr lang="en-IN" sz="1600" b="1" baseline="0"/>
            <a:t> IF &amp; IFS</a:t>
          </a:r>
          <a:endParaRPr lang="en-IN" sz="1600" b="1"/>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1213945</xdr:colOff>
      <xdr:row>0</xdr:row>
      <xdr:rowOff>262758</xdr:rowOff>
    </xdr:to>
    <xdr:sp macro="" textlink="">
      <xdr:nvSpPr>
        <xdr:cNvPr id="2" name="Rectangle 1">
          <a:extLst>
            <a:ext uri="{FF2B5EF4-FFF2-40B4-BE49-F238E27FC236}">
              <a16:creationId xmlns:a16="http://schemas.microsoft.com/office/drawing/2014/main" id="{00000000-0008-0000-1900-000002000000}"/>
            </a:ext>
          </a:extLst>
        </xdr:cNvPr>
        <xdr:cNvSpPr/>
      </xdr:nvSpPr>
      <xdr:spPr>
        <a:xfrm>
          <a:off x="0" y="0"/>
          <a:ext cx="5633545" cy="262758"/>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l"/>
          <a:r>
            <a:rPr lang="en-IN" sz="1600" b="1"/>
            <a:t>VLOOKUP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11906</xdr:colOff>
      <xdr:row>0</xdr:row>
      <xdr:rowOff>35719</xdr:rowOff>
    </xdr:from>
    <xdr:to>
      <xdr:col>25</xdr:col>
      <xdr:colOff>300903</xdr:colOff>
      <xdr:row>1</xdr:row>
      <xdr:rowOff>127001</xdr:rowOff>
    </xdr:to>
    <xdr:sp macro="" textlink="">
      <xdr:nvSpPr>
        <xdr:cNvPr id="11" name="Rectangle 10">
          <a:extLst>
            <a:ext uri="{FF2B5EF4-FFF2-40B4-BE49-F238E27FC236}">
              <a16:creationId xmlns:a16="http://schemas.microsoft.com/office/drawing/2014/main" id="{00000000-0008-0000-2000-00000B000000}"/>
            </a:ext>
          </a:extLst>
        </xdr:cNvPr>
        <xdr:cNvSpPr/>
      </xdr:nvSpPr>
      <xdr:spPr>
        <a:xfrm>
          <a:off x="11906" y="35719"/>
          <a:ext cx="13231091" cy="293688"/>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GRAPH</a:t>
          </a:r>
          <a:r>
            <a:rPr lang="en-IN" sz="1600" b="1" baseline="0"/>
            <a:t> &amp; CHART</a:t>
          </a:r>
          <a:endParaRPr lang="en-IN" sz="1600" b="1"/>
        </a:p>
      </xdr:txBody>
    </xdr:sp>
    <xdr:clientData/>
  </xdr:twoCellAnchor>
  <xdr:twoCellAnchor>
    <xdr:from>
      <xdr:col>5</xdr:col>
      <xdr:colOff>500062</xdr:colOff>
      <xdr:row>3</xdr:row>
      <xdr:rowOff>307181</xdr:rowOff>
    </xdr:from>
    <xdr:to>
      <xdr:col>15</xdr:col>
      <xdr:colOff>357188</xdr:colOff>
      <xdr:row>11</xdr:row>
      <xdr:rowOff>2381</xdr:rowOff>
    </xdr:to>
    <xdr:graphicFrame macro="">
      <xdr:nvGraphicFramePr>
        <xdr:cNvPr id="9" name="Chart 8">
          <a:extLst>
            <a:ext uri="{FF2B5EF4-FFF2-40B4-BE49-F238E27FC236}">
              <a16:creationId xmlns:a16="http://schemas.microsoft.com/office/drawing/2014/main" id="{00000000-0008-0000-2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642937</xdr:colOff>
      <xdr:row>3</xdr:row>
      <xdr:rowOff>342900</xdr:rowOff>
    </xdr:from>
    <xdr:to>
      <xdr:col>32</xdr:col>
      <xdr:colOff>214312</xdr:colOff>
      <xdr:row>11</xdr:row>
      <xdr:rowOff>38100</xdr:rowOff>
    </xdr:to>
    <xdr:graphicFrame macro="">
      <xdr:nvGraphicFramePr>
        <xdr:cNvPr id="13" name="Chart 12">
          <a:extLst>
            <a:ext uri="{FF2B5EF4-FFF2-40B4-BE49-F238E27FC236}">
              <a16:creationId xmlns:a16="http://schemas.microsoft.com/office/drawing/2014/main" id="{00000000-0008-0000-2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321468</xdr:colOff>
      <xdr:row>7</xdr:row>
      <xdr:rowOff>152400</xdr:rowOff>
    </xdr:from>
    <xdr:to>
      <xdr:col>53</xdr:col>
      <xdr:colOff>488156</xdr:colOff>
      <xdr:row>16</xdr:row>
      <xdr:rowOff>178594</xdr:rowOff>
    </xdr:to>
    <xdr:graphicFrame macro="">
      <xdr:nvGraphicFramePr>
        <xdr:cNvPr id="15" name="Chart 14">
          <a:extLst>
            <a:ext uri="{FF2B5EF4-FFF2-40B4-BE49-F238E27FC236}">
              <a16:creationId xmlns:a16="http://schemas.microsoft.com/office/drawing/2014/main" id="{00000000-0008-0000-2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66</xdr:col>
      <xdr:colOff>47625</xdr:colOff>
      <xdr:row>3</xdr:row>
      <xdr:rowOff>116681</xdr:rowOff>
    </xdr:from>
    <xdr:to>
      <xdr:col>74</xdr:col>
      <xdr:colOff>333375</xdr:colOff>
      <xdr:row>13</xdr:row>
      <xdr:rowOff>59531</xdr:rowOff>
    </xdr:to>
    <xdr:graphicFrame macro="">
      <xdr:nvGraphicFramePr>
        <xdr:cNvPr id="17" name="Chart 16">
          <a:extLst>
            <a:ext uri="{FF2B5EF4-FFF2-40B4-BE49-F238E27FC236}">
              <a16:creationId xmlns:a16="http://schemas.microsoft.com/office/drawing/2014/main" id="{00000000-0008-0000-20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83</xdr:col>
      <xdr:colOff>523874</xdr:colOff>
      <xdr:row>4</xdr:row>
      <xdr:rowOff>71437</xdr:rowOff>
    </xdr:from>
    <xdr:to>
      <xdr:col>92</xdr:col>
      <xdr:colOff>83344</xdr:colOff>
      <xdr:row>16</xdr:row>
      <xdr:rowOff>285748</xdr:rowOff>
    </xdr:to>
    <xdr:graphicFrame macro="">
      <xdr:nvGraphicFramePr>
        <xdr:cNvPr id="20" name="Chart 19">
          <a:extLst>
            <a:ext uri="{FF2B5EF4-FFF2-40B4-BE49-F238E27FC236}">
              <a16:creationId xmlns:a16="http://schemas.microsoft.com/office/drawing/2014/main" id="{00000000-0008-0000-20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97</xdr:col>
      <xdr:colOff>35719</xdr:colOff>
      <xdr:row>3</xdr:row>
      <xdr:rowOff>378618</xdr:rowOff>
    </xdr:from>
    <xdr:to>
      <xdr:col>105</xdr:col>
      <xdr:colOff>321469</xdr:colOff>
      <xdr:row>11</xdr:row>
      <xdr:rowOff>73818</xdr:rowOff>
    </xdr:to>
    <mc:AlternateContent xmlns:mc="http://schemas.openxmlformats.org/markup-compatibility/2006">
      <mc:Choice xmlns:cx2="http://schemas.microsoft.com/office/drawing/2015/10/21/chartex" Requires="cx2">
        <xdr:graphicFrame macro="">
          <xdr:nvGraphicFramePr>
            <xdr:cNvPr id="21" name="Chart 20">
              <a:extLst>
                <a:ext uri="{FF2B5EF4-FFF2-40B4-BE49-F238E27FC236}">
                  <a16:creationId xmlns:a16="http://schemas.microsoft.com/office/drawing/2014/main" id="{00000000-0008-0000-2000-000015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56903779" y="1293018"/>
              <a:ext cx="424815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113</xdr:col>
      <xdr:colOff>535780</xdr:colOff>
      <xdr:row>3</xdr:row>
      <xdr:rowOff>166687</xdr:rowOff>
    </xdr:from>
    <xdr:to>
      <xdr:col>125</xdr:col>
      <xdr:colOff>523874</xdr:colOff>
      <xdr:row>13</xdr:row>
      <xdr:rowOff>309562</xdr:rowOff>
    </xdr:to>
    <mc:AlternateContent xmlns:mc="http://schemas.openxmlformats.org/markup-compatibility/2006">
      <mc:Choice xmlns:we="http://schemas.microsoft.com/office/webextensions/webextension/2010/11" Requires="we">
        <xdr:graphicFrame macro="">
          <xdr:nvGraphicFramePr>
            <xdr:cNvPr id="23" name="Add-in 22" title="Geographic Heat Map">
              <a:extLst>
                <a:ext uri="{FF2B5EF4-FFF2-40B4-BE49-F238E27FC236}">
                  <a16:creationId xmlns:a16="http://schemas.microsoft.com/office/drawing/2014/main" id="{00000000-0008-0000-2000-000017000000}"/>
                </a:ext>
              </a:extLst>
            </xdr:cNvPr>
            <xdr:cNvGraphicFramePr>
              <a:graphicFrameLocks noGrp="1"/>
            </xdr:cNvGraphicFramePr>
          </xdr:nvGraphicFramePr>
          <xdr:xfrm>
            <a:off x="0" y="0"/>
            <a:ext cx="0" cy="0"/>
          </xdr:xfrm>
          <a:graphic>
            <a:graphicData uri="http://schemas.microsoft.com/office/webextensions/webextension/2010/11">
              <we:webextensionref xmlns:we="http://schemas.microsoft.com/office/webextensions/webextension/2010/11" xmlns:r="http://schemas.openxmlformats.org/officeDocument/2006/relationships" r:id="rId7"/>
            </a:graphicData>
          </a:graphic>
        </xdr:graphicFrame>
      </mc:Choice>
      <mc:Fallback>
        <xdr:pic>
          <xdr:nvPicPr>
            <xdr:cNvPr id="23" name="Add-in 22" title="Geographic Heat Map">
              <a:extLst>
                <a:ext uri="{FF2B5EF4-FFF2-40B4-BE49-F238E27FC236}">
                  <a16:creationId xmlns:a16="http://schemas.microsoft.com/office/drawing/2014/main" id="{00000000-0008-0000-2000-000017000000}"/>
                </a:ext>
              </a:extLst>
            </xdr:cNvPr>
            <xdr:cNvPicPr/>
          </xdr:nvPicPr>
          <xdr:blipFill>
            <a:blip xmlns:r="http://schemas.openxmlformats.org/officeDocument/2006/relationships" r:embed="rId8"/>
            <a:stretch>
              <a:fillRect/>
            </a:stretch>
          </xdr:blipFill>
          <xdr:spPr>
            <a:prstGeom prst="rect">
              <a:avLst/>
            </a:prstGeom>
          </xdr:spPr>
        </xdr:pic>
      </mc:Fallback>
    </mc:AlternateContent>
    <xdr:clientData/>
  </xdr:twoCellAnchor>
  <xdr:twoCellAnchor>
    <xdr:from>
      <xdr:col>3</xdr:col>
      <xdr:colOff>761999</xdr:colOff>
      <xdr:row>16</xdr:row>
      <xdr:rowOff>104774</xdr:rowOff>
    </xdr:from>
    <xdr:to>
      <xdr:col>12</xdr:col>
      <xdr:colOff>595312</xdr:colOff>
      <xdr:row>26</xdr:row>
      <xdr:rowOff>47624</xdr:rowOff>
    </xdr:to>
    <xdr:graphicFrame macro="">
      <xdr:nvGraphicFramePr>
        <xdr:cNvPr id="24" name="Chart 23">
          <a:extLst>
            <a:ext uri="{FF2B5EF4-FFF2-40B4-BE49-F238E27FC236}">
              <a16:creationId xmlns:a16="http://schemas.microsoft.com/office/drawing/2014/main" id="{00000000-0008-0000-20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523873</xdr:colOff>
      <xdr:row>26</xdr:row>
      <xdr:rowOff>211929</xdr:rowOff>
    </xdr:from>
    <xdr:to>
      <xdr:col>15</xdr:col>
      <xdr:colOff>261936</xdr:colOff>
      <xdr:row>39</xdr:row>
      <xdr:rowOff>380999</xdr:rowOff>
    </xdr:to>
    <xdr:graphicFrame macro="">
      <xdr:nvGraphicFramePr>
        <xdr:cNvPr id="25" name="Chart 24">
          <a:extLst>
            <a:ext uri="{FF2B5EF4-FFF2-40B4-BE49-F238E27FC236}">
              <a16:creationId xmlns:a16="http://schemas.microsoft.com/office/drawing/2014/main" id="{00000000-0008-0000-20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131</xdr:col>
      <xdr:colOff>535780</xdr:colOff>
      <xdr:row>3</xdr:row>
      <xdr:rowOff>152399</xdr:rowOff>
    </xdr:from>
    <xdr:to>
      <xdr:col>148</xdr:col>
      <xdr:colOff>119062</xdr:colOff>
      <xdr:row>14</xdr:row>
      <xdr:rowOff>166686</xdr:rowOff>
    </xdr:to>
    <mc:AlternateContent xmlns:mc="http://schemas.openxmlformats.org/markup-compatibility/2006">
      <mc:Choice xmlns:cx1="http://schemas.microsoft.com/office/drawing/2015/9/8/chartex" Requires="cx1">
        <xdr:graphicFrame macro="">
          <xdr:nvGraphicFramePr>
            <xdr:cNvPr id="26" name="Chart 25">
              <a:extLst>
                <a:ext uri="{FF2B5EF4-FFF2-40B4-BE49-F238E27FC236}">
                  <a16:creationId xmlns:a16="http://schemas.microsoft.com/office/drawing/2014/main" id="{00000000-0008-0000-2000-00001A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1"/>
            </a:graphicData>
          </a:graphic>
        </xdr:graphicFrame>
      </mc:Choice>
      <mc:Fallback>
        <xdr:sp macro="" textlink="">
          <xdr:nvSpPr>
            <xdr:cNvPr id="0" name=""/>
            <xdr:cNvSpPr>
              <a:spLocks noTextEdit="1"/>
            </xdr:cNvSpPr>
          </xdr:nvSpPr>
          <xdr:spPr>
            <a:xfrm>
              <a:off x="75821380" y="1066799"/>
              <a:ext cx="8041482" cy="420528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12700</xdr:colOff>
      <xdr:row>0</xdr:row>
      <xdr:rowOff>12700</xdr:rowOff>
    </xdr:from>
    <xdr:to>
      <xdr:col>2</xdr:col>
      <xdr:colOff>88900</xdr:colOff>
      <xdr:row>1</xdr:row>
      <xdr:rowOff>82550</xdr:rowOff>
    </xdr:to>
    <xdr:sp macro="" textlink="">
      <xdr:nvSpPr>
        <xdr:cNvPr id="2" name="Rectangle 1">
          <a:extLst>
            <a:ext uri="{FF2B5EF4-FFF2-40B4-BE49-F238E27FC236}">
              <a16:creationId xmlns:a16="http://schemas.microsoft.com/office/drawing/2014/main" id="{00000000-0008-0000-2200-000002000000}"/>
            </a:ext>
          </a:extLst>
        </xdr:cNvPr>
        <xdr:cNvSpPr/>
      </xdr:nvSpPr>
      <xdr:spPr>
        <a:xfrm>
          <a:off x="12700" y="12700"/>
          <a:ext cx="1847850" cy="2032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solidFill>
                <a:schemeClr val="tx2"/>
              </a:solidFill>
            </a:rPr>
            <a:t>Top Ten Customer </a:t>
          </a:r>
        </a:p>
      </xdr:txBody>
    </xdr:sp>
    <xdr:clientData/>
  </xdr:twoCellAnchor>
  <xdr:twoCellAnchor>
    <xdr:from>
      <xdr:col>2</xdr:col>
      <xdr:colOff>641350</xdr:colOff>
      <xdr:row>0</xdr:row>
      <xdr:rowOff>25400</xdr:rowOff>
    </xdr:from>
    <xdr:to>
      <xdr:col>5</xdr:col>
      <xdr:colOff>107950</xdr:colOff>
      <xdr:row>1</xdr:row>
      <xdr:rowOff>95250</xdr:rowOff>
    </xdr:to>
    <xdr:sp macro="" textlink="">
      <xdr:nvSpPr>
        <xdr:cNvPr id="3" name="Rectangle 2">
          <a:extLst>
            <a:ext uri="{FF2B5EF4-FFF2-40B4-BE49-F238E27FC236}">
              <a16:creationId xmlns:a16="http://schemas.microsoft.com/office/drawing/2014/main" id="{00000000-0008-0000-2200-000003000000}"/>
            </a:ext>
          </a:extLst>
        </xdr:cNvPr>
        <xdr:cNvSpPr/>
      </xdr:nvSpPr>
      <xdr:spPr>
        <a:xfrm>
          <a:off x="1898650" y="25400"/>
          <a:ext cx="1562100" cy="2032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solidFill>
                <a:schemeClr val="tx2"/>
              </a:solidFill>
            </a:rPr>
            <a:t>Region wise Total Sales</a:t>
          </a:r>
        </a:p>
      </xdr:txBody>
    </xdr:sp>
    <xdr:clientData/>
  </xdr:twoCellAnchor>
  <xdr:twoCellAnchor>
    <xdr:from>
      <xdr:col>0</xdr:col>
      <xdr:colOff>12700</xdr:colOff>
      <xdr:row>14</xdr:row>
      <xdr:rowOff>69850</xdr:rowOff>
    </xdr:from>
    <xdr:to>
      <xdr:col>3</xdr:col>
      <xdr:colOff>38100</xdr:colOff>
      <xdr:row>16</xdr:row>
      <xdr:rowOff>6350</xdr:rowOff>
    </xdr:to>
    <xdr:sp macro="" textlink="">
      <xdr:nvSpPr>
        <xdr:cNvPr id="4" name="Rectangle 3">
          <a:extLst>
            <a:ext uri="{FF2B5EF4-FFF2-40B4-BE49-F238E27FC236}">
              <a16:creationId xmlns:a16="http://schemas.microsoft.com/office/drawing/2014/main" id="{00000000-0008-0000-2200-000004000000}"/>
            </a:ext>
          </a:extLst>
        </xdr:cNvPr>
        <xdr:cNvSpPr/>
      </xdr:nvSpPr>
      <xdr:spPr>
        <a:xfrm>
          <a:off x="12700" y="1936750"/>
          <a:ext cx="2082800" cy="2032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solidFill>
                <a:schemeClr val="tx2"/>
              </a:solidFill>
            </a:rPr>
            <a:t>Month &amp; Year wise Sales </a:t>
          </a:r>
        </a:p>
      </xdr:txBody>
    </xdr:sp>
    <xdr:clientData/>
  </xdr:twoCellAnchor>
  <xdr:twoCellAnchor>
    <xdr:from>
      <xdr:col>4</xdr:col>
      <xdr:colOff>31750</xdr:colOff>
      <xdr:row>13</xdr:row>
      <xdr:rowOff>57150</xdr:rowOff>
    </xdr:from>
    <xdr:to>
      <xdr:col>7</xdr:col>
      <xdr:colOff>139700</xdr:colOff>
      <xdr:row>14</xdr:row>
      <xdr:rowOff>127000</xdr:rowOff>
    </xdr:to>
    <xdr:sp macro="" textlink="">
      <xdr:nvSpPr>
        <xdr:cNvPr id="5" name="Rectangle 4">
          <a:extLst>
            <a:ext uri="{FF2B5EF4-FFF2-40B4-BE49-F238E27FC236}">
              <a16:creationId xmlns:a16="http://schemas.microsoft.com/office/drawing/2014/main" id="{00000000-0008-0000-2200-000005000000}"/>
            </a:ext>
          </a:extLst>
        </xdr:cNvPr>
        <xdr:cNvSpPr/>
      </xdr:nvSpPr>
      <xdr:spPr>
        <a:xfrm>
          <a:off x="3181350" y="1790700"/>
          <a:ext cx="2343150" cy="2032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solidFill>
                <a:schemeClr val="tx2"/>
              </a:solidFill>
            </a:rPr>
            <a:t>Sales Representative  wise Total Sales </a:t>
          </a:r>
        </a:p>
      </xdr:txBody>
    </xdr:sp>
    <xdr:clientData/>
  </xdr:twoCellAnchor>
  <xdr:twoCellAnchor editAs="oneCell">
    <xdr:from>
      <xdr:col>5</xdr:col>
      <xdr:colOff>203200</xdr:colOff>
      <xdr:row>0</xdr:row>
      <xdr:rowOff>60325</xdr:rowOff>
    </xdr:from>
    <xdr:to>
      <xdr:col>7</xdr:col>
      <xdr:colOff>401320</xdr:colOff>
      <xdr:row>11</xdr:row>
      <xdr:rowOff>63500</xdr:rowOff>
    </xdr:to>
    <mc:AlternateContent xmlns:mc="http://schemas.openxmlformats.org/markup-compatibility/2006" xmlns:a14="http://schemas.microsoft.com/office/drawing/2010/main">
      <mc:Choice Requires="a14">
        <xdr:graphicFrame macro="">
          <xdr:nvGraphicFramePr>
            <xdr:cNvPr id="6" name="Region">
              <a:extLst>
                <a:ext uri="{FF2B5EF4-FFF2-40B4-BE49-F238E27FC236}">
                  <a16:creationId xmlns:a16="http://schemas.microsoft.com/office/drawing/2014/main" id="{00000000-0008-0000-2200-000006000000}"/>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4279900" y="60325"/>
              <a:ext cx="1828800" cy="147002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590550</xdr:colOff>
      <xdr:row>0</xdr:row>
      <xdr:rowOff>66675</xdr:rowOff>
    </xdr:from>
    <xdr:to>
      <xdr:col>10</xdr:col>
      <xdr:colOff>527050</xdr:colOff>
      <xdr:row>10</xdr:row>
      <xdr:rowOff>19050</xdr:rowOff>
    </xdr:to>
    <mc:AlternateContent xmlns:mc="http://schemas.openxmlformats.org/markup-compatibility/2006" xmlns:a14="http://schemas.microsoft.com/office/drawing/2010/main">
      <mc:Choice Requires="a14">
        <xdr:graphicFrame macro="">
          <xdr:nvGraphicFramePr>
            <xdr:cNvPr id="7" name="Sales Rep">
              <a:extLst>
                <a:ext uri="{FF2B5EF4-FFF2-40B4-BE49-F238E27FC236}">
                  <a16:creationId xmlns:a16="http://schemas.microsoft.com/office/drawing/2014/main" id="{00000000-0008-0000-2200-000007000000}"/>
                </a:ext>
              </a:extLst>
            </xdr:cNvPr>
            <xdr:cNvGraphicFramePr/>
          </xdr:nvGraphicFramePr>
          <xdr:xfrm>
            <a:off x="0" y="0"/>
            <a:ext cx="0" cy="0"/>
          </xdr:xfrm>
          <a:graphic>
            <a:graphicData uri="http://schemas.microsoft.com/office/drawing/2010/slicer">
              <sle:slicer xmlns:sle="http://schemas.microsoft.com/office/drawing/2010/slicer" name="Sales Rep"/>
            </a:graphicData>
          </a:graphic>
        </xdr:graphicFrame>
      </mc:Choice>
      <mc:Fallback xmlns="">
        <xdr:sp macro="" textlink="">
          <xdr:nvSpPr>
            <xdr:cNvPr id="0" name=""/>
            <xdr:cNvSpPr>
              <a:spLocks noTextEdit="1"/>
            </xdr:cNvSpPr>
          </xdr:nvSpPr>
          <xdr:spPr>
            <a:xfrm>
              <a:off x="6140450" y="66675"/>
              <a:ext cx="1993900" cy="12858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xdr:from>
      <xdr:col>7</xdr:col>
      <xdr:colOff>534865</xdr:colOff>
      <xdr:row>0</xdr:row>
      <xdr:rowOff>0</xdr:rowOff>
    </xdr:from>
    <xdr:to>
      <xdr:col>9</xdr:col>
      <xdr:colOff>399049</xdr:colOff>
      <xdr:row>1</xdr:row>
      <xdr:rowOff>57186</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5956788" y="0"/>
          <a:ext cx="933915" cy="21837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IN" sz="1100"/>
            <a:t>Return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19706</xdr:colOff>
      <xdr:row>0</xdr:row>
      <xdr:rowOff>9524</xdr:rowOff>
    </xdr:from>
    <xdr:to>
      <xdr:col>11</xdr:col>
      <xdr:colOff>243052</xdr:colOff>
      <xdr:row>1</xdr:row>
      <xdr:rowOff>28574</xdr:rowOff>
    </xdr:to>
    <xdr:sp macro="" textlink="">
      <xdr:nvSpPr>
        <xdr:cNvPr id="2" name="Rectangle 1">
          <a:extLst>
            <a:ext uri="{FF2B5EF4-FFF2-40B4-BE49-F238E27FC236}">
              <a16:creationId xmlns:a16="http://schemas.microsoft.com/office/drawing/2014/main" id="{00000000-0008-0000-0400-000002000000}"/>
            </a:ext>
          </a:extLst>
        </xdr:cNvPr>
        <xdr:cNvSpPr/>
      </xdr:nvSpPr>
      <xdr:spPr>
        <a:xfrm>
          <a:off x="19706" y="9524"/>
          <a:ext cx="9334501" cy="446033"/>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2400" b="1"/>
            <a:t>FLASH</a:t>
          </a:r>
          <a:r>
            <a:rPr lang="en-IN" sz="2400" b="1" baseline="0"/>
            <a:t> FILL</a:t>
          </a:r>
          <a:endParaRPr lang="en-IN" sz="2400" b="1"/>
        </a:p>
      </xdr:txBody>
    </xdr:sp>
    <xdr:clientData/>
  </xdr:twoCellAnchor>
  <xdr:twoCellAnchor editAs="oneCell">
    <xdr:from>
      <xdr:col>10</xdr:col>
      <xdr:colOff>243050</xdr:colOff>
      <xdr:row>0</xdr:row>
      <xdr:rowOff>0</xdr:rowOff>
    </xdr:from>
    <xdr:to>
      <xdr:col>11</xdr:col>
      <xdr:colOff>165537</xdr:colOff>
      <xdr:row>1</xdr:row>
      <xdr:rowOff>27590</xdr:rowOff>
    </xdr:to>
    <xdr:pic>
      <xdr:nvPicPr>
        <xdr:cNvPr id="4" name="Graphic 3" descr="Dog House">
          <a:hlinkClick xmlns:r="http://schemas.openxmlformats.org/officeDocument/2006/relationships" r:id="rId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22119" y="0"/>
          <a:ext cx="454573" cy="4545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447675</xdr:colOff>
      <xdr:row>16</xdr:row>
      <xdr:rowOff>180975</xdr:rowOff>
    </xdr:from>
    <xdr:to>
      <xdr:col>7</xdr:col>
      <xdr:colOff>400050</xdr:colOff>
      <xdr:row>30</xdr:row>
      <xdr:rowOff>171450</xdr:rowOff>
    </xdr:to>
    <xdr:pic>
      <xdr:nvPicPr>
        <xdr:cNvPr id="2" name="Picture 1">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a:srcRect/>
        <a:stretch>
          <a:fillRect/>
        </a:stretch>
      </xdr:blipFill>
      <xdr:spPr bwMode="auto">
        <a:xfrm>
          <a:off x="981075" y="3276600"/>
          <a:ext cx="3971925" cy="2657475"/>
        </a:xfrm>
        <a:prstGeom prst="rect">
          <a:avLst/>
        </a:prstGeom>
        <a:noFill/>
        <a:ln w="9525">
          <a:noFill/>
          <a:miter lim="800000"/>
          <a:headEnd/>
          <a:tailEnd/>
        </a:ln>
      </xdr:spPr>
    </xdr:pic>
    <xdr:clientData/>
  </xdr:twoCellAnchor>
  <xdr:twoCellAnchor>
    <xdr:from>
      <xdr:col>8</xdr:col>
      <xdr:colOff>95250</xdr:colOff>
      <xdr:row>2</xdr:row>
      <xdr:rowOff>180975</xdr:rowOff>
    </xdr:from>
    <xdr:to>
      <xdr:col>15</xdr:col>
      <xdr:colOff>142875</xdr:colOff>
      <xdr:row>17</xdr:row>
      <xdr:rowOff>28575</xdr:rowOff>
    </xdr:to>
    <xdr:graphicFrame macro="">
      <xdr:nvGraphicFramePr>
        <xdr:cNvPr id="3" name="Chart 2">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76200</xdr:colOff>
      <xdr:row>17</xdr:row>
      <xdr:rowOff>142875</xdr:rowOff>
    </xdr:from>
    <xdr:to>
      <xdr:col>15</xdr:col>
      <xdr:colOff>123825</xdr:colOff>
      <xdr:row>32</xdr:row>
      <xdr:rowOff>28575</xdr:rowOff>
    </xdr:to>
    <xdr:graphicFrame macro="">
      <xdr:nvGraphicFramePr>
        <xdr:cNvPr id="4" name="Chart 3">
          <a:extLst>
            <a:ext uri="{FF2B5EF4-FFF2-40B4-BE49-F238E27FC236}">
              <a16:creationId xmlns:a16="http://schemas.microsoft.com/office/drawing/2014/main" id="{00000000-0008-0000-2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20053</xdr:colOff>
      <xdr:row>1</xdr:row>
      <xdr:rowOff>150394</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0" y="0"/>
          <a:ext cx="11750842" cy="350920"/>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CONDITIONAL</a:t>
          </a:r>
          <a:r>
            <a:rPr lang="en-IN" sz="1600" b="1" baseline="0"/>
            <a:t> FORMATING</a:t>
          </a:r>
          <a:endParaRPr lang="en-IN" sz="16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328362</xdr:colOff>
      <xdr:row>1</xdr:row>
      <xdr:rowOff>150895</xdr:rowOff>
    </xdr:to>
    <xdr:sp macro="" textlink="">
      <xdr:nvSpPr>
        <xdr:cNvPr id="3" name="Rectangle 2">
          <a:extLst>
            <a:ext uri="{FF2B5EF4-FFF2-40B4-BE49-F238E27FC236}">
              <a16:creationId xmlns:a16="http://schemas.microsoft.com/office/drawing/2014/main" id="{00000000-0008-0000-0700-000003000000}"/>
            </a:ext>
          </a:extLst>
        </xdr:cNvPr>
        <xdr:cNvSpPr/>
      </xdr:nvSpPr>
      <xdr:spPr>
        <a:xfrm>
          <a:off x="0" y="0"/>
          <a:ext cx="11520237" cy="350920"/>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CONDITIONAL</a:t>
          </a:r>
          <a:r>
            <a:rPr lang="en-IN" sz="1600" b="1" baseline="0"/>
            <a:t> FORMATING ICON SET, DATA BAR COLOR SCALE</a:t>
          </a:r>
          <a:endParaRPr lang="en-IN" sz="16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1</xdr:rowOff>
    </xdr:from>
    <xdr:to>
      <xdr:col>16</xdr:col>
      <xdr:colOff>216776</xdr:colOff>
      <xdr:row>2</xdr:row>
      <xdr:rowOff>19707</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1" y="1"/>
          <a:ext cx="12080327" cy="282465"/>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400" b="1"/>
            <a:t>ADVANCED</a:t>
          </a:r>
          <a:r>
            <a:rPr lang="en-IN" sz="1400" b="1" baseline="0"/>
            <a:t> FILTER </a:t>
          </a:r>
          <a:endParaRPr lang="en-IN" sz="1400" b="1"/>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146538</xdr:colOff>
      <xdr:row>0</xdr:row>
      <xdr:rowOff>73270</xdr:rowOff>
    </xdr:from>
    <xdr:to>
      <xdr:col>6</xdr:col>
      <xdr:colOff>804496</xdr:colOff>
      <xdr:row>3</xdr:row>
      <xdr:rowOff>124558</xdr:rowOff>
    </xdr:to>
    <xdr:pic>
      <xdr:nvPicPr>
        <xdr:cNvPr id="3" name="Graphic 2" descr="Carrot Down">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09846" y="73270"/>
          <a:ext cx="657958" cy="622788"/>
        </a:xfrm>
        <a:prstGeom prst="rect">
          <a:avLst/>
        </a:prstGeom>
      </xdr:spPr>
    </xdr:pic>
    <xdr:clientData/>
  </xdr:twoCellAnchor>
  <xdr:twoCellAnchor editAs="oneCell">
    <xdr:from>
      <xdr:col>6</xdr:col>
      <xdr:colOff>183172</xdr:colOff>
      <xdr:row>166</xdr:row>
      <xdr:rowOff>102577</xdr:rowOff>
    </xdr:from>
    <xdr:to>
      <xdr:col>7</xdr:col>
      <xdr:colOff>86456</xdr:colOff>
      <xdr:row>171</xdr:row>
      <xdr:rowOff>64476</xdr:rowOff>
    </xdr:to>
    <xdr:pic>
      <xdr:nvPicPr>
        <xdr:cNvPr id="5" name="Graphic 4" descr="Carrot Up">
          <a:hlinkClick xmlns:r="http://schemas.openxmlformats.org/officeDocument/2006/relationships" r:id="rId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546480" y="27424673"/>
          <a:ext cx="767861" cy="7678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7</xdr:col>
      <xdr:colOff>0</xdr:colOff>
      <xdr:row>21</xdr:row>
      <xdr:rowOff>57150</xdr:rowOff>
    </xdr:from>
    <xdr:ext cx="184731" cy="264560"/>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1546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IN" sz="1100"/>
        </a:p>
      </xdr:txBody>
    </xdr:sp>
    <xdr:clientData/>
  </xdr:oneCellAnchor>
  <xdr:twoCellAnchor>
    <xdr:from>
      <xdr:col>0</xdr:col>
      <xdr:colOff>0</xdr:colOff>
      <xdr:row>0</xdr:row>
      <xdr:rowOff>0</xdr:rowOff>
    </xdr:from>
    <xdr:to>
      <xdr:col>14</xdr:col>
      <xdr:colOff>66017</xdr:colOff>
      <xdr:row>1</xdr:row>
      <xdr:rowOff>164224</xdr:rowOff>
    </xdr:to>
    <xdr:sp macro="" textlink="">
      <xdr:nvSpPr>
        <xdr:cNvPr id="3" name="Rectangle 2">
          <a:extLst>
            <a:ext uri="{FF2B5EF4-FFF2-40B4-BE49-F238E27FC236}">
              <a16:creationId xmlns:a16="http://schemas.microsoft.com/office/drawing/2014/main" id="{00000000-0008-0000-0B00-000003000000}"/>
            </a:ext>
          </a:extLst>
        </xdr:cNvPr>
        <xdr:cNvSpPr/>
      </xdr:nvSpPr>
      <xdr:spPr>
        <a:xfrm>
          <a:off x="0" y="0"/>
          <a:ext cx="12962867" cy="354724"/>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CUSTOM SORT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168852</xdr:colOff>
      <xdr:row>4</xdr:row>
      <xdr:rowOff>60614</xdr:rowOff>
    </xdr:from>
    <xdr:to>
      <xdr:col>3</xdr:col>
      <xdr:colOff>593147</xdr:colOff>
      <xdr:row>4</xdr:row>
      <xdr:rowOff>77932</xdr:rowOff>
    </xdr:to>
    <xdr:cxnSp macro="">
      <xdr:nvCxnSpPr>
        <xdr:cNvPr id="2" name="Straight Arrow Connector 1">
          <a:extLst>
            <a:ext uri="{FF2B5EF4-FFF2-40B4-BE49-F238E27FC236}">
              <a16:creationId xmlns:a16="http://schemas.microsoft.com/office/drawing/2014/main" id="{00000000-0008-0000-0C00-000002000000}"/>
            </a:ext>
          </a:extLst>
        </xdr:cNvPr>
        <xdr:cNvCxnSpPr/>
      </xdr:nvCxnSpPr>
      <xdr:spPr>
        <a:xfrm flipV="1">
          <a:off x="2302452" y="426374"/>
          <a:ext cx="424295" cy="1731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7099</xdr:colOff>
      <xdr:row>14</xdr:row>
      <xdr:rowOff>97320</xdr:rowOff>
    </xdr:from>
    <xdr:to>
      <xdr:col>6</xdr:col>
      <xdr:colOff>579783</xdr:colOff>
      <xdr:row>16</xdr:row>
      <xdr:rowOff>82826</xdr:rowOff>
    </xdr:to>
    <xdr:cxnSp macro="">
      <xdr:nvCxnSpPr>
        <xdr:cNvPr id="3" name="Straight Arrow Connector 2">
          <a:extLst>
            <a:ext uri="{FF2B5EF4-FFF2-40B4-BE49-F238E27FC236}">
              <a16:creationId xmlns:a16="http://schemas.microsoft.com/office/drawing/2014/main" id="{00000000-0008-0000-0C00-000003000000}"/>
            </a:ext>
          </a:extLst>
        </xdr:cNvPr>
        <xdr:cNvCxnSpPr/>
      </xdr:nvCxnSpPr>
      <xdr:spPr>
        <a:xfrm>
          <a:off x="4413447" y="2615233"/>
          <a:ext cx="1516901" cy="37478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244928</xdr:colOff>
      <xdr:row>31</xdr:row>
      <xdr:rowOff>59418</xdr:rowOff>
    </xdr:from>
    <xdr:to>
      <xdr:col>7</xdr:col>
      <xdr:colOff>488042</xdr:colOff>
      <xdr:row>41</xdr:row>
      <xdr:rowOff>180068</xdr:rowOff>
    </xdr:to>
    <xdr:sp macro="" textlink="">
      <xdr:nvSpPr>
        <xdr:cNvPr id="5" name="Right Brace 4">
          <a:extLst>
            <a:ext uri="{FF2B5EF4-FFF2-40B4-BE49-F238E27FC236}">
              <a16:creationId xmlns:a16="http://schemas.microsoft.com/office/drawing/2014/main" id="{00000000-0008-0000-0C00-000005000000}"/>
            </a:ext>
          </a:extLst>
        </xdr:cNvPr>
        <xdr:cNvSpPr/>
      </xdr:nvSpPr>
      <xdr:spPr>
        <a:xfrm>
          <a:off x="5022668" y="5362938"/>
          <a:ext cx="860334" cy="19494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a:p>
      </xdr:txBody>
    </xdr:sp>
    <xdr:clientData/>
  </xdr:twoCellAnchor>
  <xdr:twoCellAnchor>
    <xdr:from>
      <xdr:col>0</xdr:col>
      <xdr:colOff>0</xdr:colOff>
      <xdr:row>0</xdr:row>
      <xdr:rowOff>0</xdr:rowOff>
    </xdr:from>
    <xdr:to>
      <xdr:col>14</xdr:col>
      <xdr:colOff>255889</xdr:colOff>
      <xdr:row>1</xdr:row>
      <xdr:rowOff>124239</xdr:rowOff>
    </xdr:to>
    <xdr:sp macro="" textlink="">
      <xdr:nvSpPr>
        <xdr:cNvPr id="6" name="Rectangle 5">
          <a:extLst>
            <a:ext uri="{FF2B5EF4-FFF2-40B4-BE49-F238E27FC236}">
              <a16:creationId xmlns:a16="http://schemas.microsoft.com/office/drawing/2014/main" id="{00000000-0008-0000-0C00-000006000000}"/>
            </a:ext>
          </a:extLst>
        </xdr:cNvPr>
        <xdr:cNvSpPr/>
      </xdr:nvSpPr>
      <xdr:spPr>
        <a:xfrm>
          <a:off x="0" y="0"/>
          <a:ext cx="11627911" cy="314739"/>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200" b="1"/>
            <a:t>CELL</a:t>
          </a:r>
          <a:r>
            <a:rPr lang="en-IN" sz="1200" b="1" baseline="0"/>
            <a:t> REFERENCE </a:t>
          </a:r>
          <a:endParaRPr lang="en-IN"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7937</xdr:colOff>
      <xdr:row>0</xdr:row>
      <xdr:rowOff>7938</xdr:rowOff>
    </xdr:from>
    <xdr:to>
      <xdr:col>10</xdr:col>
      <xdr:colOff>484186</xdr:colOff>
      <xdr:row>1</xdr:row>
      <xdr:rowOff>164224</xdr:rowOff>
    </xdr:to>
    <xdr:sp macro="" textlink="">
      <xdr:nvSpPr>
        <xdr:cNvPr id="2" name="Rectangle 1">
          <a:extLst>
            <a:ext uri="{FF2B5EF4-FFF2-40B4-BE49-F238E27FC236}">
              <a16:creationId xmlns:a16="http://schemas.microsoft.com/office/drawing/2014/main" id="{00000000-0008-0000-0D00-000002000000}"/>
            </a:ext>
          </a:extLst>
        </xdr:cNvPr>
        <xdr:cNvSpPr/>
      </xdr:nvSpPr>
      <xdr:spPr>
        <a:xfrm>
          <a:off x="134937" y="7938"/>
          <a:ext cx="9056687" cy="354724"/>
        </a:xfrm>
        <a:prstGeom prst="rect">
          <a:avLst/>
        </a:prstGeom>
        <a:solidFill>
          <a:srgbClr val="00B050"/>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IN" sz="1600" b="1"/>
            <a:t>BASIC FORMULAS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st/Desktop/Advanced%20MS%20Excel%202016%20Training/Geographic_Heat_Map_India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est/Desktop/Data%20Management%20and%20Analys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est/Desktop/Excel-Training-File-2021-1%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est/Desktop/Excel-Training-File-202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graphic_Heat_Map"/>
      <sheetName val="Data"/>
    </sheetNames>
    <sheetDataSet>
      <sheetData sheetId="0"/>
      <sheetData sheetId="1">
        <row r="373">
          <cell r="IB373">
            <v>31000</v>
          </cell>
        </row>
        <row r="374">
          <cell r="IB374">
            <v>18000</v>
          </cell>
        </row>
        <row r="375">
          <cell r="IB375">
            <v>17000</v>
          </cell>
        </row>
        <row r="376">
          <cell r="IB376">
            <v>2000</v>
          </cell>
        </row>
        <row r="377">
          <cell r="IB377">
            <v>27000</v>
          </cell>
        </row>
        <row r="378">
          <cell r="IB378">
            <v>11000</v>
          </cell>
        </row>
        <row r="379">
          <cell r="IB379">
            <v>26000</v>
          </cell>
        </row>
        <row r="380">
          <cell r="IB380">
            <v>21000</v>
          </cell>
        </row>
        <row r="381">
          <cell r="IB381">
            <v>12000</v>
          </cell>
        </row>
        <row r="382">
          <cell r="IB382">
            <v>20000</v>
          </cell>
        </row>
        <row r="383">
          <cell r="IB383">
            <v>7000</v>
          </cell>
        </row>
        <row r="384">
          <cell r="IB384">
            <v>5000</v>
          </cell>
        </row>
        <row r="385">
          <cell r="IB385">
            <v>16000</v>
          </cell>
        </row>
        <row r="386">
          <cell r="IB386">
            <v>29000</v>
          </cell>
        </row>
        <row r="387">
          <cell r="IB387">
            <v>13000</v>
          </cell>
        </row>
        <row r="388">
          <cell r="IB388">
            <v>14000</v>
          </cell>
        </row>
        <row r="389">
          <cell r="IB389">
            <v>15000</v>
          </cell>
        </row>
        <row r="390">
          <cell r="IB390">
            <v>22000</v>
          </cell>
        </row>
        <row r="391">
          <cell r="IB391">
            <v>23000</v>
          </cell>
        </row>
        <row r="392">
          <cell r="IB392">
            <v>24000</v>
          </cell>
        </row>
        <row r="393">
          <cell r="IB393">
            <v>25000</v>
          </cell>
        </row>
        <row r="394">
          <cell r="IB394">
            <v>28000</v>
          </cell>
        </row>
        <row r="395">
          <cell r="IB395">
            <v>30000</v>
          </cell>
        </row>
        <row r="396">
          <cell r="IB396">
            <v>33000</v>
          </cell>
        </row>
        <row r="397">
          <cell r="IB397">
            <v>35000</v>
          </cell>
        </row>
        <row r="398">
          <cell r="IB398">
            <v>36000</v>
          </cell>
        </row>
        <row r="399">
          <cell r="IB399">
            <v>6000</v>
          </cell>
        </row>
        <row r="400">
          <cell r="IB400">
            <v>1000</v>
          </cell>
        </row>
        <row r="401">
          <cell r="IB401">
            <v>9000</v>
          </cell>
        </row>
        <row r="402">
          <cell r="IB402">
            <v>10000</v>
          </cell>
        </row>
        <row r="403">
          <cell r="IB403">
            <v>19000</v>
          </cell>
        </row>
        <row r="404">
          <cell r="IB404">
            <v>3000</v>
          </cell>
        </row>
        <row r="405">
          <cell r="IB405">
            <v>34000</v>
          </cell>
        </row>
        <row r="406">
          <cell r="IB406">
            <v>4000</v>
          </cell>
        </row>
        <row r="407">
          <cell r="IB407">
            <v>8000</v>
          </cell>
        </row>
        <row r="408">
          <cell r="IB408">
            <v>32000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Format"/>
      <sheetName val="exped"/>
      <sheetName val="Emp"/>
      <sheetName val="Cond Formating exercise"/>
      <sheetName val="Diagnostics Analytics "/>
      <sheetName val="Vlookup"/>
      <sheetName val="Predictive analytics Forcast"/>
      <sheetName val="Employee Performance"/>
      <sheetName val="Fedback Point data"/>
      <sheetName val="State Wise data"/>
      <sheetName val="Sheet1"/>
      <sheetName val="Sheet2"/>
      <sheetName val="Sales Data"/>
      <sheetName val="Geographic_Heat_Map"/>
      <sheetName val="WorldMap"/>
      <sheetName val="Data"/>
      <sheetName val="Data Management and Analysis"/>
      <sheetName val="Sheet3"/>
    </sheetNames>
    <sheetDataSet>
      <sheetData sheetId="0"/>
      <sheetData sheetId="1"/>
      <sheetData sheetId="2"/>
      <sheetData sheetId="3"/>
      <sheetData sheetId="4">
        <row r="3">
          <cell r="D3" t="str">
            <v xml:space="preserve">New Customers </v>
          </cell>
        </row>
      </sheetData>
      <sheetData sheetId="5"/>
      <sheetData sheetId="6">
        <row r="2">
          <cell r="T2" t="str">
            <v xml:space="preserve">Desktop </v>
          </cell>
        </row>
      </sheetData>
      <sheetData sheetId="7"/>
      <sheetData sheetId="8"/>
      <sheetData sheetId="9"/>
      <sheetData sheetId="10"/>
      <sheetData sheetId="11"/>
      <sheetData sheetId="12"/>
      <sheetData sheetId="13"/>
      <sheetData sheetId="14">
        <row r="1">
          <cell r="A1" t="str">
            <v>Country</v>
          </cell>
        </row>
      </sheetData>
      <sheetData sheetId="15"/>
      <sheetData sheetId="16" refreshError="1"/>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heet1"/>
      <sheetName val="FILL SERIES"/>
      <sheetName val="Address"/>
      <sheetName val="FLASH FILL"/>
      <sheetName val="CUSTOM FORMATING"/>
      <sheetName val="VARIENCE ANALYSIS"/>
      <sheetName val="ADVANCED CONDITIONAL FORMATING"/>
      <sheetName val="ADVANCED FILTER"/>
      <sheetName val="Sheet4"/>
      <sheetName val="EMPLOYEE"/>
      <sheetName val="CUSTOM SORT"/>
      <sheetName val="CELL REFERENCES"/>
      <sheetName val="BASIC FORMULAS"/>
      <sheetName val="Sheet7"/>
      <sheetName val="COUNTIF"/>
      <sheetName val="EXACT"/>
      <sheetName val="ROUND"/>
      <sheetName val="DATE Function"/>
      <sheetName val="RANK"/>
      <sheetName val="TRIM Demo"/>
      <sheetName val="Formula Link Sheet"/>
      <sheetName val="IF Functions &amp; AND OR Tests"/>
      <sheetName val="Emp Details "/>
      <sheetName val="NESTED IF"/>
      <sheetName val="Material Data"/>
      <sheetName val="hdataSheet"/>
      <sheetName val="Material Master"/>
      <sheetName val="Sheet3"/>
      <sheetName val="Dynamic Vlookup"/>
      <sheetName val="Index &amp; Match Function "/>
      <sheetName val="Reverse Vlookup"/>
      <sheetName val="Graphs"/>
      <sheetName val="Functions"/>
      <sheetName val="Dashboard"/>
      <sheetName val="Sheet6"/>
      <sheetName val="Sheet5"/>
      <sheetName val="SalesData"/>
      <sheetName val="Employee Search Form "/>
      <sheetName val="Gantt Chart"/>
      <sheetName val="3D Column Chart"/>
      <sheetName val="Goal Seek "/>
      <sheetName val="Data Validation"/>
      <sheetName val="Grouping"/>
      <sheetName val="Shortc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B1" t="str">
            <v>Price</v>
          </cell>
          <cell r="C1" t="str">
            <v>BQ No</v>
          </cell>
          <cell r="D1" t="str">
            <v>Quantity</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heet1"/>
      <sheetName val="FILL SERIES"/>
      <sheetName val="Address"/>
      <sheetName val="FLASH FILL"/>
      <sheetName val="CUSTOM FORMATING"/>
      <sheetName val="VARIENCE ANALYSIS"/>
      <sheetName val="ADVANCED CONDITIONAL FORMATING"/>
      <sheetName val="ADVANCED FILTER"/>
      <sheetName val="Sheet4"/>
      <sheetName val="EMPLOYEE"/>
      <sheetName val="CUSTOM SORT"/>
      <sheetName val="CELL REFERENCES"/>
      <sheetName val="BASIC FORMULAS"/>
      <sheetName val="Sheet7"/>
      <sheetName val="COUNTIF"/>
      <sheetName val="EXACT"/>
      <sheetName val="ROUND"/>
      <sheetName val="DATE Function"/>
      <sheetName val="RANK"/>
      <sheetName val="TRIM Demo"/>
      <sheetName val="Formula Link Sheet"/>
      <sheetName val="IF Functions &amp; AND OR Tests"/>
      <sheetName val="Emp Details "/>
      <sheetName val="NESTED IF"/>
      <sheetName val="Material Data"/>
      <sheetName val="hdataSheet"/>
      <sheetName val="Material Master"/>
      <sheetName val="Sheet3"/>
      <sheetName val="Dynamic Vlookup"/>
      <sheetName val="Index &amp; Match Function "/>
      <sheetName val="Reverse Vlookup"/>
      <sheetName val="Graphs"/>
      <sheetName val="Functions"/>
      <sheetName val="Dashboard"/>
      <sheetName val="Sheet6"/>
      <sheetName val="Sheet5"/>
      <sheetName val="SalesData"/>
      <sheetName val="Employee Search Form "/>
      <sheetName val="Gantt Chart"/>
      <sheetName val="3D Column Chart"/>
      <sheetName val="Goal Seek "/>
      <sheetName val="Data Validation"/>
      <sheetName val="Grouping"/>
      <sheetName val="Shortc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B1" t="str">
            <v>Price</v>
          </cell>
          <cell r="C1" t="str">
            <v>BQ No</v>
          </cell>
          <cell r="D1" t="str">
            <v>Quantity</v>
          </cell>
        </row>
      </sheetData>
      <sheetData sheetId="28"/>
      <sheetData sheetId="29"/>
      <sheetData sheetId="30"/>
      <sheetData sheetId="31"/>
      <sheetData sheetId="32">
        <row r="3">
          <cell r="C3" t="str">
            <v>Cost
(Rs. Lacs)</v>
          </cell>
        </row>
      </sheetData>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est" refreshedDate="43931.658270254629" createdVersion="6" refreshedVersion="6" minRefreshableVersion="3" recordCount="300" xr:uid="{6D637E5D-FBFB-42BF-8078-F757AAAC433E}">
  <cacheSource type="worksheet">
    <worksheetSource ref="A1:G301" sheet="SalesData"/>
  </cacheSource>
  <cacheFields count="9">
    <cacheField name="Date" numFmtId="14">
      <sharedItems containsSemiMixedTypes="0" containsNonDate="0" containsDate="1" containsString="0" minDate="2004-06-17T00:00:00" maxDate="2006-06-17T00:00:00" count="250">
        <d v="2005-04-05T00:00:00"/>
        <d v="2005-10-21T00:00:00"/>
        <d v="2005-01-25T00:00:00"/>
        <d v="2005-04-21T00:00:00"/>
        <d v="2005-03-01T00:00:00"/>
        <d v="2005-03-15T00:00:00"/>
        <d v="2005-02-18T00:00:00"/>
        <d v="2004-06-17T00:00:00"/>
        <d v="2004-12-05T00:00:00"/>
        <d v="2005-04-30T00:00:00"/>
        <d v="2005-11-20T00:00:00"/>
        <d v="2005-10-07T00:00:00"/>
        <d v="2005-03-17T00:00:00"/>
        <d v="2005-09-16T00:00:00"/>
        <d v="2006-04-09T00:00:00"/>
        <d v="2006-02-15T00:00:00"/>
        <d v="2004-07-10T00:00:00"/>
        <d v="2006-02-04T00:00:00"/>
        <d v="2005-12-14T00:00:00"/>
        <d v="2004-11-12T00:00:00"/>
        <d v="2005-09-17T00:00:00"/>
        <d v="2004-08-22T00:00:00"/>
        <d v="2005-01-22T00:00:00"/>
        <d v="2005-07-18T00:00:00"/>
        <d v="2004-07-21T00:00:00"/>
        <d v="2005-09-08T00:00:00"/>
        <d v="2006-03-07T00:00:00"/>
        <d v="2006-05-30T00:00:00"/>
        <d v="2004-12-28T00:00:00"/>
        <d v="2005-10-22T00:00:00"/>
        <d v="2004-09-02T00:00:00"/>
        <d v="2006-03-01T00:00:00"/>
        <d v="2004-12-16T00:00:00"/>
        <d v="2004-08-27T00:00:00"/>
        <d v="2006-05-11T00:00:00"/>
        <d v="2004-08-25T00:00:00"/>
        <d v="2006-04-07T00:00:00"/>
        <d v="2004-09-09T00:00:00"/>
        <d v="2005-01-17T00:00:00"/>
        <d v="2004-08-23T00:00:00"/>
        <d v="2005-12-29T00:00:00"/>
        <d v="2005-03-16T00:00:00"/>
        <d v="2004-07-24T00:00:00"/>
        <d v="2005-10-28T00:00:00"/>
        <d v="2004-11-07T00:00:00"/>
        <d v="2005-01-14T00:00:00"/>
        <d v="2006-01-20T00:00:00"/>
        <d v="2004-09-21T00:00:00"/>
        <d v="2004-12-06T00:00:00"/>
        <d v="2005-05-19T00:00:00"/>
        <d v="2004-07-22T00:00:00"/>
        <d v="2004-12-02T00:00:00"/>
        <d v="2005-01-01T00:00:00"/>
        <d v="2005-02-19T00:00:00"/>
        <d v="2006-04-06T00:00:00"/>
        <d v="2006-03-06T00:00:00"/>
        <d v="2005-12-19T00:00:00"/>
        <d v="2004-08-30T00:00:00"/>
        <d v="2004-07-17T00:00:00"/>
        <d v="2004-07-02T00:00:00"/>
        <d v="2005-12-09T00:00:00"/>
        <d v="2005-10-02T00:00:00"/>
        <d v="2004-12-20T00:00:00"/>
        <d v="2005-05-01T00:00:00"/>
        <d v="2005-11-21T00:00:00"/>
        <d v="2005-10-13T00:00:00"/>
        <d v="2005-01-09T00:00:00"/>
        <d v="2005-12-13T00:00:00"/>
        <d v="2004-11-29T00:00:00"/>
        <d v="2004-09-24T00:00:00"/>
        <d v="2005-03-18T00:00:00"/>
        <d v="2005-08-06T00:00:00"/>
        <d v="2006-05-31T00:00:00"/>
        <d v="2005-12-20T00:00:00"/>
        <d v="2005-02-08T00:00:00"/>
        <d v="2006-05-17T00:00:00"/>
        <d v="2004-06-23T00:00:00"/>
        <d v="2005-02-16T00:00:00"/>
        <d v="2004-09-04T00:00:00"/>
        <d v="2005-09-25T00:00:00"/>
        <d v="2004-12-25T00:00:00"/>
        <d v="2004-09-30T00:00:00"/>
        <d v="2006-06-07T00:00:00"/>
        <d v="2005-04-12T00:00:00"/>
        <d v="2005-07-12T00:00:00"/>
        <d v="2005-08-10T00:00:00"/>
        <d v="2005-01-12T00:00:00"/>
        <d v="2006-06-16T00:00:00"/>
        <d v="2006-04-04T00:00:00"/>
        <d v="2005-02-06T00:00:00"/>
        <d v="2004-08-03T00:00:00"/>
        <d v="2005-06-07T00:00:00"/>
        <d v="2004-08-09T00:00:00"/>
        <d v="2005-10-20T00:00:00"/>
        <d v="2005-09-15T00:00:00"/>
        <d v="2005-04-07T00:00:00"/>
        <d v="2005-12-12T00:00:00"/>
        <d v="2004-12-11T00:00:00"/>
        <d v="2005-09-26T00:00:00"/>
        <d v="2004-08-01T00:00:00"/>
        <d v="2005-11-09T00:00:00"/>
        <d v="2005-01-21T00:00:00"/>
        <d v="2004-08-17T00:00:00"/>
        <d v="2005-04-25T00:00:00"/>
        <d v="2005-06-01T00:00:00"/>
        <d v="2006-01-01T00:00:00"/>
        <d v="2005-04-04T00:00:00"/>
        <d v="2005-04-20T00:00:00"/>
        <d v="2004-11-06T00:00:00"/>
        <d v="2005-09-02T00:00:00"/>
        <d v="2006-01-05T00:00:00"/>
        <d v="2004-10-16T00:00:00"/>
        <d v="2004-12-27T00:00:00"/>
        <d v="2005-03-31T00:00:00"/>
        <d v="2004-12-09T00:00:00"/>
        <d v="2005-07-04T00:00:00"/>
        <d v="2005-06-12T00:00:00"/>
        <d v="2005-05-05T00:00:00"/>
        <d v="2005-12-16T00:00:00"/>
        <d v="2005-03-04T00:00:00"/>
        <d v="2005-02-03T00:00:00"/>
        <d v="2006-05-03T00:00:00"/>
        <d v="2006-03-14T00:00:00"/>
        <d v="2006-01-09T00:00:00"/>
        <d v="2005-08-19T00:00:00"/>
        <d v="2006-05-18T00:00:00"/>
        <d v="2006-03-08T00:00:00"/>
        <d v="2006-02-06T00:00:00"/>
        <d v="2005-01-29T00:00:00"/>
        <d v="2005-03-06T00:00:00"/>
        <d v="2006-05-13T00:00:00"/>
        <d v="2004-11-22T00:00:00"/>
        <d v="2005-04-18T00:00:00"/>
        <d v="2006-01-08T00:00:00"/>
        <d v="2005-02-10T00:00:00"/>
        <d v="2006-03-31T00:00:00"/>
        <d v="2005-06-10T00:00:00"/>
        <d v="2004-10-14T00:00:00"/>
        <d v="2005-03-23T00:00:00"/>
        <d v="2004-10-06T00:00:00"/>
        <d v="2005-04-01T00:00:00"/>
        <d v="2004-08-18T00:00:00"/>
        <d v="2005-02-27T00:00:00"/>
        <d v="2006-06-08T00:00:00"/>
        <d v="2005-08-25T00:00:00"/>
        <d v="2005-07-10T00:00:00"/>
        <d v="2006-01-19T00:00:00"/>
        <d v="2005-07-02T00:00:00"/>
        <d v="2005-06-28T00:00:00"/>
        <d v="2004-07-29T00:00:00"/>
        <d v="2004-12-10T00:00:00"/>
        <d v="2005-07-26T00:00:00"/>
        <d v="2005-10-27T00:00:00"/>
        <d v="2005-06-27T00:00:00"/>
        <d v="2005-05-02T00:00:00"/>
        <d v="2004-10-26T00:00:00"/>
        <d v="2004-07-16T00:00:00"/>
        <d v="2005-08-28T00:00:00"/>
        <d v="2005-05-20T00:00:00"/>
        <d v="2005-07-21T00:00:00"/>
        <d v="2005-12-07T00:00:00"/>
        <d v="2006-05-16T00:00:00"/>
        <d v="2005-10-05T00:00:00"/>
        <d v="2005-04-03T00:00:00"/>
        <d v="2005-07-15T00:00:00"/>
        <d v="2005-06-19T00:00:00"/>
        <d v="2004-11-16T00:00:00"/>
        <d v="2005-08-08T00:00:00"/>
        <d v="2005-01-05T00:00:00"/>
        <d v="2005-10-24T00:00:00"/>
        <d v="2004-10-24T00:00:00"/>
        <d v="2005-09-19T00:00:00"/>
        <d v="2004-12-01T00:00:00"/>
        <d v="2005-03-19T00:00:00"/>
        <d v="2005-11-13T00:00:00"/>
        <d v="2005-01-11T00:00:00"/>
        <d v="2005-06-13T00:00:00"/>
        <d v="2004-09-07T00:00:00"/>
        <d v="2004-06-28T00:00:00"/>
        <d v="2005-07-11T00:00:00"/>
        <d v="2005-12-17T00:00:00"/>
        <d v="2006-03-02T00:00:00"/>
        <d v="2005-12-27T00:00:00"/>
        <d v="2005-11-02T00:00:00"/>
        <d v="2005-09-13T00:00:00"/>
        <d v="2005-05-24T00:00:00"/>
        <d v="2006-05-27T00:00:00"/>
        <d v="2004-08-29T00:00:00"/>
        <d v="2004-10-09T00:00:00"/>
        <d v="2004-12-23T00:00:00"/>
        <d v="2005-08-04T00:00:00"/>
        <d v="2006-03-17T00:00:00"/>
        <d v="2005-07-09T00:00:00"/>
        <d v="2005-01-28T00:00:00"/>
        <d v="2005-02-17T00:00:00"/>
        <d v="2005-08-27T00:00:00"/>
        <d v="2005-12-06T00:00:00"/>
        <d v="2004-12-31T00:00:00"/>
        <d v="2006-03-21T00:00:00"/>
        <d v="2004-12-04T00:00:00"/>
        <d v="2005-11-17T00:00:00"/>
        <d v="2005-09-23T00:00:00"/>
        <d v="2006-04-26T00:00:00"/>
        <d v="2005-08-13T00:00:00"/>
        <d v="2005-11-05T00:00:00"/>
        <d v="2005-08-02T00:00:00"/>
        <d v="2005-06-05T00:00:00"/>
        <d v="2005-06-22T00:00:00"/>
        <d v="2006-01-28T00:00:00"/>
        <d v="2004-10-31T00:00:00"/>
        <d v="2004-10-10T00:00:00"/>
        <d v="2006-02-10T00:00:00"/>
        <d v="2005-05-27T00:00:00"/>
        <d v="2004-12-17T00:00:00"/>
        <d v="2005-03-28T00:00:00"/>
        <d v="2005-10-03T00:00:00"/>
        <d v="2005-09-30T00:00:00"/>
        <d v="2005-05-13T00:00:00"/>
        <d v="2006-05-12T00:00:00"/>
        <d v="2005-10-15T00:00:00"/>
        <d v="2005-12-30T00:00:00"/>
        <d v="2005-12-31T00:00:00"/>
        <d v="2006-04-27T00:00:00"/>
        <d v="2004-10-07T00:00:00"/>
        <d v="2005-06-16T00:00:00"/>
        <d v="2005-09-01T00:00:00"/>
        <d v="2006-05-02T00:00:00"/>
        <d v="2005-07-24T00:00:00"/>
        <d v="2005-08-23T00:00:00"/>
        <d v="2005-07-01T00:00:00"/>
        <d v="2004-07-01T00:00:00"/>
        <d v="2005-01-24T00:00:00"/>
        <d v="2004-11-30T00:00:00"/>
        <d v="2004-08-10T00:00:00"/>
        <d v="2004-12-18T00:00:00"/>
        <d v="2005-03-11T00:00:00"/>
        <d v="2006-03-19T00:00:00"/>
        <d v="2005-08-20T00:00:00"/>
        <d v="2006-04-16T00:00:00"/>
        <d v="2006-01-17T00:00:00"/>
        <d v="2006-04-20T00:00:00"/>
        <d v="2006-03-03T00:00:00"/>
        <d v="2005-08-07T00:00:00"/>
        <d v="2006-06-10T00:00:00"/>
        <d v="2004-11-23T00:00:00"/>
        <d v="2006-04-15T00:00:00"/>
        <d v="2005-11-04T00:00:00"/>
        <d v="2005-02-01T00:00:00"/>
        <d v="2005-05-18T00:00:00"/>
        <d v="2006-02-19T00:00:00"/>
      </sharedItems>
      <fieldGroup par="7" base="0">
        <rangePr groupBy="months" startDate="2004-06-17T00:00:00" endDate="2006-06-17T00:00:00"/>
        <groupItems count="14">
          <s v="&lt;17-06-2004"/>
          <s v="Jan"/>
          <s v="Feb"/>
          <s v="Mar"/>
          <s v="Apr"/>
          <s v="May"/>
          <s v="Jun"/>
          <s v="Jul"/>
          <s v="Aug"/>
          <s v="Sep"/>
          <s v="Oct"/>
          <s v="Nov"/>
          <s v="Dec"/>
          <s v="&gt;17-06-2006"/>
        </groupItems>
      </fieldGroup>
    </cacheField>
    <cacheField name="Region" numFmtId="0">
      <sharedItems count="5">
        <s v="NorthEast"/>
        <s v="North"/>
        <s v="MidWest"/>
        <s v="West"/>
        <s v="SouthEast"/>
      </sharedItems>
    </cacheField>
    <cacheField name="Sales Rep" numFmtId="0">
      <sharedItems count="8">
        <s v="Chin"/>
        <s v="Jeri"/>
        <s v="Jon"/>
        <s v="Luke"/>
        <s v="Rhonda"/>
        <s v="Sheliadawn"/>
        <s v="Steven"/>
        <s v="Troung"/>
      </sharedItems>
    </cacheField>
    <cacheField name="Customer" numFmtId="0">
      <sharedItems count="14">
        <s v="Nature Company"/>
        <s v="Yahoo"/>
        <s v="Sherman Williams"/>
        <s v="Home Depot"/>
        <s v="Amazon.com"/>
        <s v="Whole Foods"/>
        <s v="ExcelIsVeryFun.com"/>
        <s v="Google"/>
        <s v="Costco"/>
        <s v="Peet's Coffee"/>
        <s v="Solar and Wind Inc."/>
        <s v="McLendon's Hardware"/>
        <s v="The Economist"/>
        <s v="Office Depot"/>
      </sharedItems>
    </cacheField>
    <cacheField name="Product" numFmtId="0">
      <sharedItems/>
    </cacheField>
    <cacheField name="COGS" numFmtId="0">
      <sharedItems containsSemiMixedTypes="0" containsString="0" containsNumber="1" minValue="18.072799999999997" maxValue="9318.9580000000005"/>
    </cacheField>
    <cacheField name="Sales" numFmtId="0">
      <sharedItems containsSemiMixedTypes="0" containsString="0" containsNumber="1" minValue="31.16" maxValue="9990.0400000000009"/>
    </cacheField>
    <cacheField name="Years" numFmtId="0" databaseField="0">
      <fieldGroup base="0">
        <rangePr groupBy="years" startDate="2004-06-17T00:00:00" endDate="2006-06-17T00:00:00"/>
        <groupItems count="5">
          <s v="&lt;17-06-2004"/>
          <s v="2004"/>
          <s v="2005"/>
          <s v="2006"/>
          <s v="&gt;17-06-2006"/>
        </groupItems>
      </fieldGroup>
    </cacheField>
    <cacheField name="Profit" numFmtId="0" formula="Sales-COGS" databaseField="0"/>
  </cacheFields>
  <extLst>
    <ext xmlns:x14="http://schemas.microsoft.com/office/spreadsheetml/2009/9/main" uri="{725AE2AE-9491-48be-B2B4-4EB974FC3084}">
      <x14:pivotCacheDefinition pivotCacheId="141045846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
  <r>
    <x v="0"/>
    <x v="0"/>
    <x v="0"/>
    <x v="0"/>
    <s v="HLL Item"/>
    <n v="4007.9863999999998"/>
    <n v="4554.53"/>
  </r>
  <r>
    <x v="1"/>
    <x v="1"/>
    <x v="0"/>
    <x v="1"/>
    <s v="WKL Item"/>
    <n v="8597.4559000000008"/>
    <n v="9195.14"/>
  </r>
  <r>
    <x v="2"/>
    <x v="2"/>
    <x v="0"/>
    <x v="2"/>
    <s v="BPZ Item"/>
    <n v="3148.5255999999999"/>
    <n v="3577.87"/>
  </r>
  <r>
    <x v="3"/>
    <x v="2"/>
    <x v="0"/>
    <x v="0"/>
    <s v="CSJ Item"/>
    <n v="731.8193"/>
    <n v="1977.89"/>
  </r>
  <r>
    <x v="4"/>
    <x v="0"/>
    <x v="0"/>
    <x v="3"/>
    <s v="AUW Item"/>
    <n v="2741.9580000000001"/>
    <n v="6093.24"/>
  </r>
  <r>
    <x v="5"/>
    <x v="0"/>
    <x v="0"/>
    <x v="4"/>
    <s v="KEI Item"/>
    <n v="3491.8708999999999"/>
    <n v="8120.63"/>
  </r>
  <r>
    <x v="6"/>
    <x v="2"/>
    <x v="0"/>
    <x v="5"/>
    <s v="FKD Item"/>
    <n v="2924.2365"/>
    <n v="6800.55"/>
  </r>
  <r>
    <x v="7"/>
    <x v="2"/>
    <x v="0"/>
    <x v="6"/>
    <s v="MWN Item"/>
    <n v="6305.0007999999998"/>
    <n v="9272.06"/>
  </r>
  <r>
    <x v="8"/>
    <x v="3"/>
    <x v="0"/>
    <x v="1"/>
    <s v="HAI Item"/>
    <n v="2640.1320000000001"/>
    <n v="4800.24"/>
  </r>
  <r>
    <x v="9"/>
    <x v="1"/>
    <x v="0"/>
    <x v="7"/>
    <s v="WPF Item"/>
    <n v="2401.7329"/>
    <n v="6491.17"/>
  </r>
  <r>
    <x v="10"/>
    <x v="1"/>
    <x v="0"/>
    <x v="3"/>
    <s v="FEK Item"/>
    <n v="1531.2128"/>
    <n v="3560.96"/>
  </r>
  <r>
    <x v="11"/>
    <x v="1"/>
    <x v="0"/>
    <x v="2"/>
    <s v="XNB Item"/>
    <n v="3464.6370000000002"/>
    <n v="6299.34"/>
  </r>
  <r>
    <x v="12"/>
    <x v="0"/>
    <x v="0"/>
    <x v="8"/>
    <s v="YWP Item"/>
    <n v="558.24749999999995"/>
    <n v="1298.25"/>
  </r>
  <r>
    <x v="13"/>
    <x v="3"/>
    <x v="0"/>
    <x v="4"/>
    <s v="LOP Item"/>
    <n v="266.30239999999998"/>
    <n v="451.36"/>
  </r>
  <r>
    <x v="14"/>
    <x v="4"/>
    <x v="0"/>
    <x v="9"/>
    <s v="UXD Item"/>
    <n v="2647.4331999999999"/>
    <n v="4564.54"/>
  </r>
  <r>
    <x v="15"/>
    <x v="0"/>
    <x v="0"/>
    <x v="8"/>
    <s v="TGL Item"/>
    <n v="58.759700000000002"/>
    <n v="158.81"/>
  </r>
  <r>
    <x v="16"/>
    <x v="1"/>
    <x v="0"/>
    <x v="1"/>
    <s v="RCA Item"/>
    <n v="1904.6734000000001"/>
    <n v="3228.26"/>
  </r>
  <r>
    <x v="17"/>
    <x v="1"/>
    <x v="0"/>
    <x v="1"/>
    <s v="AIL Item"/>
    <n v="1142.9829999999999"/>
    <n v="2658.1"/>
  </r>
  <r>
    <x v="18"/>
    <x v="0"/>
    <x v="0"/>
    <x v="4"/>
    <s v="SVF Item"/>
    <n v="947.63829999999996"/>
    <n v="2203.81"/>
  </r>
  <r>
    <x v="19"/>
    <x v="2"/>
    <x v="0"/>
    <x v="10"/>
    <s v="PET Item"/>
    <n v="3504.6547999999998"/>
    <n v="8150.36"/>
  </r>
  <r>
    <x v="20"/>
    <x v="0"/>
    <x v="0"/>
    <x v="11"/>
    <s v="TMF Item"/>
    <n v="1660.4822999999999"/>
    <n v="4487.79"/>
  </r>
  <r>
    <x v="21"/>
    <x v="4"/>
    <x v="0"/>
    <x v="2"/>
    <s v="YVD Item"/>
    <n v="3605.8734999999997"/>
    <n v="6111.65"/>
  </r>
  <r>
    <x v="22"/>
    <x v="3"/>
    <x v="0"/>
    <x v="8"/>
    <s v="CNG Item"/>
    <n v="1735.7340000000002"/>
    <n v="1856.4"/>
  </r>
  <r>
    <x v="23"/>
    <x v="2"/>
    <x v="0"/>
    <x v="1"/>
    <s v="CVY Item"/>
    <n v="4445.8333999999995"/>
    <n v="7665.23"/>
  </r>
  <r>
    <x v="24"/>
    <x v="3"/>
    <x v="0"/>
    <x v="12"/>
    <s v="KYW Item"/>
    <n v="3119.5596999999998"/>
    <n v="7254.79"/>
  </r>
  <r>
    <x v="25"/>
    <x v="3"/>
    <x v="0"/>
    <x v="6"/>
    <s v="RHM Item"/>
    <n v="890.87400000000002"/>
    <n v="2071.8000000000002"/>
  </r>
  <r>
    <x v="26"/>
    <x v="1"/>
    <x v="0"/>
    <x v="6"/>
    <s v="FMP Item"/>
    <n v="2672.1805000000004"/>
    <n v="4858.51"/>
  </r>
  <r>
    <x v="27"/>
    <x v="3"/>
    <x v="0"/>
    <x v="5"/>
    <s v="JLK Item"/>
    <n v="5224.1909500000002"/>
    <n v="5587.37"/>
  </r>
  <r>
    <x v="28"/>
    <x v="0"/>
    <x v="0"/>
    <x v="1"/>
    <s v="JXK Item"/>
    <n v="3621.7487000000001"/>
    <n v="9788.51"/>
  </r>
  <r>
    <x v="29"/>
    <x v="0"/>
    <x v="0"/>
    <x v="0"/>
    <s v="WLY Item"/>
    <n v="819.23680000000002"/>
    <n v="1204.76"/>
  </r>
  <r>
    <x v="30"/>
    <x v="3"/>
    <x v="0"/>
    <x v="2"/>
    <s v="BNH Item"/>
    <n v="3978.6256000000003"/>
    <n v="5850.92"/>
  </r>
  <r>
    <x v="31"/>
    <x v="2"/>
    <x v="0"/>
    <x v="5"/>
    <s v="STR Item"/>
    <n v="4421.1944999999996"/>
    <n v="7493.55"/>
  </r>
  <r>
    <x v="32"/>
    <x v="0"/>
    <x v="0"/>
    <x v="10"/>
    <s v="KST Item"/>
    <n v="1232.2650000000001"/>
    <n v="1643.02"/>
  </r>
  <r>
    <x v="33"/>
    <x v="0"/>
    <x v="0"/>
    <x v="12"/>
    <s v="VBF Item"/>
    <n v="1441.1398999999999"/>
    <n v="2442.61"/>
  </r>
  <r>
    <x v="34"/>
    <x v="2"/>
    <x v="0"/>
    <x v="8"/>
    <s v="VYV Item"/>
    <n v="3545.6228500000002"/>
    <n v="3792.11"/>
  </r>
  <r>
    <x v="35"/>
    <x v="3"/>
    <x v="0"/>
    <x v="2"/>
    <s v="OLN Item"/>
    <n v="666.74479999999994"/>
    <n v="1149.56"/>
  </r>
  <r>
    <x v="36"/>
    <x v="3"/>
    <x v="0"/>
    <x v="10"/>
    <s v="VPY Item"/>
    <n v="712.92650000000003"/>
    <n v="1296.23"/>
  </r>
  <r>
    <x v="37"/>
    <x v="3"/>
    <x v="0"/>
    <x v="9"/>
    <s v="EYP Item"/>
    <n v="4665.4069"/>
    <n v="4989.74"/>
  </r>
  <r>
    <x v="38"/>
    <x v="3"/>
    <x v="0"/>
    <x v="12"/>
    <s v="AYF Item"/>
    <n v="3119.0852000000004"/>
    <n v="3335.92"/>
  </r>
  <r>
    <x v="39"/>
    <x v="1"/>
    <x v="0"/>
    <x v="1"/>
    <s v="VNQ Item"/>
    <n v="969.23200000000008"/>
    <n v="1762.24"/>
  </r>
  <r>
    <x v="40"/>
    <x v="0"/>
    <x v="0"/>
    <x v="2"/>
    <s v="LEO Item"/>
    <n v="3132.6833000000001"/>
    <n v="7285.31"/>
  </r>
  <r>
    <x v="41"/>
    <x v="4"/>
    <x v="0"/>
    <x v="13"/>
    <s v="ICN Item"/>
    <n v="605.97350000000006"/>
    <n v="1101.77"/>
  </r>
  <r>
    <x v="42"/>
    <x v="4"/>
    <x v="0"/>
    <x v="8"/>
    <s v="LFI Item"/>
    <n v="3410.2440000000001"/>
    <n v="7578.32"/>
  </r>
  <r>
    <x v="43"/>
    <x v="2"/>
    <x v="0"/>
    <x v="4"/>
    <s v="WXR Item"/>
    <n v="2714.0059000000001"/>
    <n v="4600.01"/>
  </r>
  <r>
    <x v="44"/>
    <x v="0"/>
    <x v="0"/>
    <x v="1"/>
    <s v="PUJ Item"/>
    <n v="3407.4755"/>
    <n v="6195.41"/>
  </r>
  <r>
    <x v="45"/>
    <x v="2"/>
    <x v="0"/>
    <x v="8"/>
    <s v="QRV Item"/>
    <n v="2674.672"/>
    <n v="4863.04"/>
  </r>
  <r>
    <x v="46"/>
    <x v="0"/>
    <x v="1"/>
    <x v="0"/>
    <s v="NEE Item"/>
    <n v="2790.6525999999999"/>
    <n v="4811.47"/>
  </r>
  <r>
    <x v="47"/>
    <x v="4"/>
    <x v="1"/>
    <x v="6"/>
    <s v="ZLA Item"/>
    <n v="1101.1422"/>
    <n v="2976.06"/>
  </r>
  <r>
    <x v="48"/>
    <x v="1"/>
    <x v="1"/>
    <x v="3"/>
    <s v="NJY Item"/>
    <n v="54.287500000000001"/>
    <n v="126.25"/>
  </r>
  <r>
    <x v="49"/>
    <x v="0"/>
    <x v="1"/>
    <x v="9"/>
    <s v="QLL Item"/>
    <n v="1319.846"/>
    <n v="2399.7199999999998"/>
  </r>
  <r>
    <x v="50"/>
    <x v="0"/>
    <x v="1"/>
    <x v="12"/>
    <s v="KSG Item"/>
    <n v="649.5005000000001"/>
    <n v="1180.9100000000001"/>
  </r>
  <r>
    <x v="50"/>
    <x v="0"/>
    <x v="1"/>
    <x v="9"/>
    <s v="KSG Item"/>
    <n v="200"/>
    <n v="500"/>
  </r>
  <r>
    <x v="2"/>
    <x v="1"/>
    <x v="2"/>
    <x v="12"/>
    <s v="ZJS Item"/>
    <n v="5002.53"/>
    <n v="6670.04"/>
  </r>
  <r>
    <x v="51"/>
    <x v="3"/>
    <x v="2"/>
    <x v="9"/>
    <s v="YGP Item"/>
    <n v="6835.9719999999998"/>
    <n v="7768.15"/>
  </r>
  <r>
    <x v="52"/>
    <x v="3"/>
    <x v="2"/>
    <x v="12"/>
    <s v="PTH Item"/>
    <n v="1449.1455000000001"/>
    <n v="2634.81"/>
  </r>
  <r>
    <x v="53"/>
    <x v="4"/>
    <x v="2"/>
    <x v="8"/>
    <s v="IQG Item"/>
    <n v="116.9192"/>
    <n v="171.94"/>
  </r>
  <r>
    <x v="43"/>
    <x v="2"/>
    <x v="2"/>
    <x v="10"/>
    <s v="VMC Item"/>
    <n v="4705.0725000000002"/>
    <n v="6273.43"/>
  </r>
  <r>
    <x v="54"/>
    <x v="3"/>
    <x v="2"/>
    <x v="1"/>
    <s v="SHA Item"/>
    <n v="1934.5303999999999"/>
    <n v="2198.33"/>
  </r>
  <r>
    <x v="55"/>
    <x v="0"/>
    <x v="2"/>
    <x v="10"/>
    <s v="LOI Item"/>
    <n v="2356.6840000000002"/>
    <n v="4284.88"/>
  </r>
  <r>
    <x v="56"/>
    <x v="3"/>
    <x v="2"/>
    <x v="13"/>
    <s v="XOU Item"/>
    <n v="5848.9125000000004"/>
    <n v="7798.55"/>
  </r>
  <r>
    <x v="57"/>
    <x v="4"/>
    <x v="2"/>
    <x v="0"/>
    <s v="BYE Item"/>
    <n v="4482.7980000000007"/>
    <n v="6592.35"/>
  </r>
  <r>
    <x v="58"/>
    <x v="0"/>
    <x v="2"/>
    <x v="13"/>
    <s v="JYF Item"/>
    <n v="1210.3425"/>
    <n v="1613.79"/>
  </r>
  <r>
    <x v="59"/>
    <x v="0"/>
    <x v="2"/>
    <x v="2"/>
    <s v="OYO Item"/>
    <n v="836.17600000000004"/>
    <n v="1520.32"/>
  </r>
  <r>
    <x v="60"/>
    <x v="0"/>
    <x v="2"/>
    <x v="4"/>
    <s v="YQS Item"/>
    <n v="1479.2355"/>
    <n v="3287.19"/>
  </r>
  <r>
    <x v="61"/>
    <x v="2"/>
    <x v="2"/>
    <x v="6"/>
    <s v="NBK Item"/>
    <n v="167.9623"/>
    <n v="390.61"/>
  </r>
  <r>
    <x v="62"/>
    <x v="4"/>
    <x v="2"/>
    <x v="10"/>
    <s v="VIN Item"/>
    <n v="5876.5946999999996"/>
    <n v="9960.33"/>
  </r>
  <r>
    <x v="63"/>
    <x v="4"/>
    <x v="2"/>
    <x v="5"/>
    <s v="MSH Item"/>
    <n v="6820.56"/>
    <n v="9094.08"/>
  </r>
  <r>
    <x v="64"/>
    <x v="3"/>
    <x v="2"/>
    <x v="7"/>
    <s v="NWT Item"/>
    <n v="1768.9535999999998"/>
    <n v="3049.92"/>
  </r>
  <r>
    <x v="13"/>
    <x v="3"/>
    <x v="2"/>
    <x v="0"/>
    <s v="EWM Item"/>
    <n v="1805.7295000000001"/>
    <n v="4880.3500000000004"/>
  </r>
  <r>
    <x v="65"/>
    <x v="3"/>
    <x v="2"/>
    <x v="13"/>
    <s v="UBV Item"/>
    <n v="18.072799999999997"/>
    <n v="31.16"/>
  </r>
  <r>
    <x v="66"/>
    <x v="1"/>
    <x v="2"/>
    <x v="8"/>
    <s v="MYE Item"/>
    <n v="3330.0135"/>
    <n v="7400.03"/>
  </r>
  <r>
    <x v="67"/>
    <x v="4"/>
    <x v="2"/>
    <x v="0"/>
    <s v="KHA Item"/>
    <n v="1191.2445999999998"/>
    <n v="2053.87"/>
  </r>
  <r>
    <x v="68"/>
    <x v="3"/>
    <x v="2"/>
    <x v="12"/>
    <s v="TGO Item"/>
    <n v="2674.6056999999996"/>
    <n v="4533.2299999999996"/>
  </r>
  <r>
    <x v="69"/>
    <x v="2"/>
    <x v="2"/>
    <x v="5"/>
    <s v="ILP Item"/>
    <n v="2982.5345000000002"/>
    <n v="5422.79"/>
  </r>
  <r>
    <x v="70"/>
    <x v="3"/>
    <x v="2"/>
    <x v="10"/>
    <s v="HGQ Item"/>
    <n v="249.38320000000002"/>
    <n v="366.74"/>
  </r>
  <r>
    <x v="71"/>
    <x v="0"/>
    <x v="2"/>
    <x v="0"/>
    <s v="EZU Item"/>
    <n v="607.64859999999999"/>
    <n v="1047.67"/>
  </r>
  <r>
    <x v="72"/>
    <x v="0"/>
    <x v="2"/>
    <x v="6"/>
    <s v="YIP Item"/>
    <n v="4494.4470000000001"/>
    <n v="9987.66"/>
  </r>
  <r>
    <x v="73"/>
    <x v="0"/>
    <x v="2"/>
    <x v="13"/>
    <s v="EIE Item"/>
    <n v="2212.8230000000003"/>
    <n v="5146.1000000000004"/>
  </r>
  <r>
    <x v="74"/>
    <x v="2"/>
    <x v="2"/>
    <x v="7"/>
    <s v="WWB Item"/>
    <n v="1936.7624999999998"/>
    <n v="2582.35"/>
  </r>
  <r>
    <x v="75"/>
    <x v="0"/>
    <x v="2"/>
    <x v="10"/>
    <s v="JZS Item"/>
    <n v="2764.3959999999997"/>
    <n v="4766.2"/>
  </r>
  <r>
    <x v="76"/>
    <x v="4"/>
    <x v="2"/>
    <x v="7"/>
    <s v="PQT Item"/>
    <n v="1707.8126999999999"/>
    <n v="4615.71"/>
  </r>
  <r>
    <x v="77"/>
    <x v="4"/>
    <x v="2"/>
    <x v="12"/>
    <s v="XHR Item"/>
    <n v="4271.12"/>
    <n v="7364"/>
  </r>
  <r>
    <x v="78"/>
    <x v="2"/>
    <x v="2"/>
    <x v="1"/>
    <s v="IAG Item"/>
    <n v="5988.93"/>
    <n v="7985.24"/>
  </r>
  <r>
    <x v="79"/>
    <x v="4"/>
    <x v="2"/>
    <x v="8"/>
    <s v="UGN Item"/>
    <n v="1503.7125000000001"/>
    <n v="2004.95"/>
  </r>
  <r>
    <x v="80"/>
    <x v="2"/>
    <x v="2"/>
    <x v="1"/>
    <s v="FLS Item"/>
    <n v="3664.6785"/>
    <n v="8143.73"/>
  </r>
  <r>
    <x v="81"/>
    <x v="2"/>
    <x v="2"/>
    <x v="9"/>
    <s v="LRH Item"/>
    <n v="500.88749999999999"/>
    <n v="1353.75"/>
  </r>
  <r>
    <x v="82"/>
    <x v="2"/>
    <x v="2"/>
    <x v="0"/>
    <s v="QDA Item"/>
    <n v="5395.1260000000002"/>
    <n v="9809.32"/>
  </r>
  <r>
    <x v="83"/>
    <x v="0"/>
    <x v="2"/>
    <x v="3"/>
    <s v="MQP Item"/>
    <n v="4296.4137999999994"/>
    <n v="7407.61"/>
  </r>
  <r>
    <x v="84"/>
    <x v="0"/>
    <x v="2"/>
    <x v="8"/>
    <s v="ATV Item"/>
    <n v="2880.9"/>
    <n v="3273.75"/>
  </r>
  <r>
    <x v="85"/>
    <x v="0"/>
    <x v="2"/>
    <x v="8"/>
    <s v="UZP Item"/>
    <n v="526.07939999999996"/>
    <n v="891.66"/>
  </r>
  <r>
    <x v="86"/>
    <x v="2"/>
    <x v="2"/>
    <x v="10"/>
    <s v="UDH Item"/>
    <n v="6619.97"/>
    <n v="9735.25"/>
  </r>
  <r>
    <x v="87"/>
    <x v="0"/>
    <x v="2"/>
    <x v="7"/>
    <s v="QJV Item"/>
    <n v="1835.8971999999999"/>
    <n v="3165.34"/>
  </r>
  <r>
    <x v="88"/>
    <x v="0"/>
    <x v="2"/>
    <x v="0"/>
    <s v="KVA Item"/>
    <n v="1070.9503"/>
    <n v="1815.17"/>
  </r>
  <r>
    <x v="89"/>
    <x v="1"/>
    <x v="2"/>
    <x v="12"/>
    <s v="TLQ Item"/>
    <n v="2084.6947"/>
    <n v="5634.31"/>
  </r>
  <r>
    <x v="90"/>
    <x v="1"/>
    <x v="3"/>
    <x v="6"/>
    <s v="MME Item"/>
    <n v="1281.1804999999999"/>
    <n v="3462.65"/>
  </r>
  <r>
    <x v="91"/>
    <x v="0"/>
    <x v="3"/>
    <x v="13"/>
    <s v="BJH Item"/>
    <n v="3387.0825000000004"/>
    <n v="7526.85"/>
  </r>
  <r>
    <x v="92"/>
    <x v="2"/>
    <x v="3"/>
    <x v="2"/>
    <s v="ZEI Item"/>
    <n v="1370.5505000000001"/>
    <n v="2491.91"/>
  </r>
  <r>
    <x v="93"/>
    <x v="4"/>
    <x v="3"/>
    <x v="8"/>
    <s v="CLN Item"/>
    <n v="612.12599999999998"/>
    <n v="1360.28"/>
  </r>
  <r>
    <x v="94"/>
    <x v="0"/>
    <x v="3"/>
    <x v="0"/>
    <s v="ZMF Item"/>
    <n v="3251.3624999999997"/>
    <n v="4335.1499999999996"/>
  </r>
  <r>
    <x v="95"/>
    <x v="1"/>
    <x v="3"/>
    <x v="13"/>
    <s v="VRK Item"/>
    <n v="4155.9016000000001"/>
    <n v="6111.62"/>
  </r>
  <r>
    <x v="96"/>
    <x v="0"/>
    <x v="3"/>
    <x v="10"/>
    <s v="MQW Item"/>
    <n v="92.275999999999996"/>
    <n v="135.69999999999999"/>
  </r>
  <r>
    <x v="97"/>
    <x v="1"/>
    <x v="3"/>
    <x v="3"/>
    <s v="LFD Item"/>
    <n v="3413.6274000000003"/>
    <n v="9226.02"/>
  </r>
  <r>
    <x v="98"/>
    <x v="0"/>
    <x v="3"/>
    <x v="12"/>
    <s v="JTV Item"/>
    <n v="1731.3522"/>
    <n v="2985.09"/>
  </r>
  <r>
    <x v="99"/>
    <x v="0"/>
    <x v="3"/>
    <x v="1"/>
    <s v="MOQ Item"/>
    <n v="4595.2060000000001"/>
    <n v="8354.92"/>
  </r>
  <r>
    <x v="100"/>
    <x v="0"/>
    <x v="3"/>
    <x v="7"/>
    <s v="TTM Item"/>
    <n v="203.685"/>
    <n v="271.58"/>
  </r>
  <r>
    <x v="101"/>
    <x v="2"/>
    <x v="3"/>
    <x v="5"/>
    <s v="NSN Item"/>
    <n v="8615.6224000000002"/>
    <n v="9790.48"/>
  </r>
  <r>
    <x v="27"/>
    <x v="3"/>
    <x v="3"/>
    <x v="8"/>
    <s v="JUE Item"/>
    <n v="1117.5012999999999"/>
    <n v="1894.07"/>
  </r>
  <r>
    <x v="10"/>
    <x v="0"/>
    <x v="3"/>
    <x v="12"/>
    <s v="XZF Item"/>
    <n v="1950.3045000000002"/>
    <n v="4334.01"/>
  </r>
  <r>
    <x v="102"/>
    <x v="2"/>
    <x v="3"/>
    <x v="3"/>
    <s v="YHI Item"/>
    <n v="3418.5360000000005"/>
    <n v="6215.52"/>
  </r>
  <r>
    <x v="103"/>
    <x v="1"/>
    <x v="3"/>
    <x v="5"/>
    <s v="SRN Item"/>
    <n v="4662.3044"/>
    <n v="6856.33"/>
  </r>
  <r>
    <x v="104"/>
    <x v="3"/>
    <x v="3"/>
    <x v="10"/>
    <s v="CCV Item"/>
    <n v="1205.9256"/>
    <n v="1773.42"/>
  </r>
  <r>
    <x v="31"/>
    <x v="2"/>
    <x v="3"/>
    <x v="5"/>
    <s v="YNQ Item"/>
    <n v="3185.7074000000002"/>
    <n v="8610.02"/>
  </r>
  <r>
    <x v="69"/>
    <x v="3"/>
    <x v="3"/>
    <x v="1"/>
    <s v="UCA Item"/>
    <n v="1267.3980000000001"/>
    <n v="2304.36"/>
  </r>
  <r>
    <x v="105"/>
    <x v="3"/>
    <x v="3"/>
    <x v="7"/>
    <s v="ETU Item"/>
    <n v="4341.1787000000004"/>
    <n v="7357.93"/>
  </r>
  <r>
    <x v="106"/>
    <x v="2"/>
    <x v="3"/>
    <x v="13"/>
    <s v="WVS Item"/>
    <n v="1454.9974999999999"/>
    <n v="2645.45"/>
  </r>
  <r>
    <x v="11"/>
    <x v="4"/>
    <x v="3"/>
    <x v="4"/>
    <s v="AIM Item"/>
    <n v="3641.6343999999999"/>
    <n v="6278.68"/>
  </r>
  <r>
    <x v="107"/>
    <x v="0"/>
    <x v="3"/>
    <x v="6"/>
    <s v="HAK Item"/>
    <n v="640.66329999999994"/>
    <n v="1085.8699999999999"/>
  </r>
  <r>
    <x v="108"/>
    <x v="0"/>
    <x v="3"/>
    <x v="0"/>
    <s v="BCD Item"/>
    <n v="563.5630000000001"/>
    <n v="1024.6600000000001"/>
  </r>
  <r>
    <x v="109"/>
    <x v="0"/>
    <x v="3"/>
    <x v="1"/>
    <s v="CNN Item"/>
    <n v="4357.2449999999999"/>
    <n v="5809.66"/>
  </r>
  <r>
    <x v="110"/>
    <x v="0"/>
    <x v="3"/>
    <x v="1"/>
    <s v="LVD Item"/>
    <n v="241.6575"/>
    <n v="322.20999999999998"/>
  </r>
  <r>
    <x v="111"/>
    <x v="2"/>
    <x v="3"/>
    <x v="10"/>
    <s v="XVI Item"/>
    <n v="4250.1646000000001"/>
    <n v="7327.87"/>
  </r>
  <r>
    <x v="112"/>
    <x v="2"/>
    <x v="3"/>
    <x v="10"/>
    <s v="ZFB Item"/>
    <n v="3396.2484999999997"/>
    <n v="9179.0499999999993"/>
  </r>
  <r>
    <x v="113"/>
    <x v="3"/>
    <x v="3"/>
    <x v="10"/>
    <s v="VDA Item"/>
    <n v="2944.1"/>
    <n v="4990"/>
  </r>
  <r>
    <x v="114"/>
    <x v="4"/>
    <x v="3"/>
    <x v="3"/>
    <s v="KBY Item"/>
    <n v="2935.0364"/>
    <n v="4316.2299999999996"/>
  </r>
  <r>
    <x v="115"/>
    <x v="0"/>
    <x v="3"/>
    <x v="10"/>
    <s v="ULJ Item"/>
    <n v="3442.4258"/>
    <n v="5834.62"/>
  </r>
  <r>
    <x v="116"/>
    <x v="4"/>
    <x v="3"/>
    <x v="9"/>
    <s v="ENW Item"/>
    <n v="3438.0891999999994"/>
    <n v="5927.74"/>
  </r>
  <r>
    <x v="117"/>
    <x v="1"/>
    <x v="3"/>
    <x v="10"/>
    <s v="EXM Item"/>
    <n v="5754.9366999999993"/>
    <n v="9754.1299999999992"/>
  </r>
  <r>
    <x v="118"/>
    <x v="2"/>
    <x v="3"/>
    <x v="8"/>
    <s v="QDR Item"/>
    <n v="3978.1851999999994"/>
    <n v="6858.94"/>
  </r>
  <r>
    <x v="119"/>
    <x v="2"/>
    <x v="3"/>
    <x v="6"/>
    <s v="YAK Item"/>
    <n v="5245.7053000000005"/>
    <n v="5610.38"/>
  </r>
  <r>
    <x v="69"/>
    <x v="1"/>
    <x v="3"/>
    <x v="2"/>
    <s v="RYV Item"/>
    <n v="6159.0388000000003"/>
    <n v="9057.41"/>
  </r>
  <r>
    <x v="31"/>
    <x v="0"/>
    <x v="4"/>
    <x v="2"/>
    <s v="MKO Item"/>
    <n v="1885.7070000000001"/>
    <n v="4190.46"/>
  </r>
  <r>
    <x v="57"/>
    <x v="2"/>
    <x v="4"/>
    <x v="9"/>
    <s v="JYF Item"/>
    <n v="3931.9823999999994"/>
    <n v="6779.28"/>
  </r>
  <r>
    <x v="120"/>
    <x v="3"/>
    <x v="4"/>
    <x v="0"/>
    <s v="WHF Item"/>
    <n v="5162.8456000000006"/>
    <n v="5521.76"/>
  </r>
  <r>
    <x v="121"/>
    <x v="0"/>
    <x v="4"/>
    <x v="7"/>
    <s v="MHX Item"/>
    <n v="2075.59"/>
    <n v="3773.8"/>
  </r>
  <r>
    <x v="122"/>
    <x v="4"/>
    <x v="4"/>
    <x v="9"/>
    <s v="TIH Item"/>
    <n v="4846.16"/>
    <n v="5507"/>
  </r>
  <r>
    <x v="65"/>
    <x v="4"/>
    <x v="4"/>
    <x v="13"/>
    <s v="XMY Item"/>
    <n v="2395.2467999999999"/>
    <n v="6473.64"/>
  </r>
  <r>
    <x v="123"/>
    <x v="0"/>
    <x v="4"/>
    <x v="10"/>
    <s v="NZX Item"/>
    <n v="725.55250000000001"/>
    <n v="1229.75"/>
  </r>
  <r>
    <x v="124"/>
    <x v="0"/>
    <x v="4"/>
    <x v="13"/>
    <s v="XZI Item"/>
    <n v="4217.7151999999996"/>
    <n v="9808.64"/>
  </r>
  <r>
    <x v="125"/>
    <x v="0"/>
    <x v="4"/>
    <x v="12"/>
    <s v="DIO Item"/>
    <n v="4246.5736500000003"/>
    <n v="4541.79"/>
  </r>
  <r>
    <x v="126"/>
    <x v="3"/>
    <x v="4"/>
    <x v="4"/>
    <s v="PEN Item"/>
    <n v="1701.144"/>
    <n v="3780.32"/>
  </r>
  <r>
    <x v="127"/>
    <x v="1"/>
    <x v="4"/>
    <x v="3"/>
    <s v="KFE Item"/>
    <n v="1297.0133999999998"/>
    <n v="2236.23"/>
  </r>
  <r>
    <x v="128"/>
    <x v="1"/>
    <x v="4"/>
    <x v="10"/>
    <s v="XFU Item"/>
    <n v="969.03510000000006"/>
    <n v="2253.5700000000002"/>
  </r>
  <r>
    <x v="129"/>
    <x v="4"/>
    <x v="4"/>
    <x v="0"/>
    <s v="XWP Item"/>
    <n v="3154.7064"/>
    <n v="5346.96"/>
  </r>
  <r>
    <x v="130"/>
    <x v="1"/>
    <x v="4"/>
    <x v="0"/>
    <s v="OAP Item"/>
    <n v="2666.1385999999998"/>
    <n v="7205.78"/>
  </r>
  <r>
    <x v="33"/>
    <x v="3"/>
    <x v="4"/>
    <x v="2"/>
    <s v="THO Item"/>
    <n v="4832.6850000000004"/>
    <n v="8786.7000000000007"/>
  </r>
  <r>
    <x v="131"/>
    <x v="0"/>
    <x v="4"/>
    <x v="12"/>
    <s v="FFT Item"/>
    <n v="7012.7711500000005"/>
    <n v="7500.29"/>
  </r>
  <r>
    <x v="132"/>
    <x v="3"/>
    <x v="4"/>
    <x v="5"/>
    <s v="EFD Item"/>
    <n v="45.006500000000003"/>
    <n v="81.83"/>
  </r>
  <r>
    <x v="133"/>
    <x v="1"/>
    <x v="4"/>
    <x v="10"/>
    <s v="SNK Item"/>
    <n v="2173.2177999999999"/>
    <n v="3683.42"/>
  </r>
  <r>
    <x v="134"/>
    <x v="3"/>
    <x v="4"/>
    <x v="8"/>
    <s v="FSD Item"/>
    <n v="3806.2051999999999"/>
    <n v="8851.64"/>
  </r>
  <r>
    <x v="37"/>
    <x v="3"/>
    <x v="4"/>
    <x v="9"/>
    <s v="UMN Item"/>
    <n v="1724.0325999999998"/>
    <n v="2972.47"/>
  </r>
  <r>
    <x v="135"/>
    <x v="1"/>
    <x v="4"/>
    <x v="11"/>
    <s v="WBN Item"/>
    <n v="892.64960000000008"/>
    <n v="1312.72"/>
  </r>
  <r>
    <x v="136"/>
    <x v="0"/>
    <x v="4"/>
    <x v="8"/>
    <s v="IWN Item"/>
    <n v="5331.8281500000003"/>
    <n v="5702.49"/>
  </r>
  <r>
    <x v="137"/>
    <x v="2"/>
    <x v="4"/>
    <x v="9"/>
    <s v="ITT Item"/>
    <n v="2317.3040000000001"/>
    <n v="3407.8"/>
  </r>
  <r>
    <x v="138"/>
    <x v="2"/>
    <x v="4"/>
    <x v="8"/>
    <s v="MKA Item"/>
    <n v="944.41020000000003"/>
    <n v="2552.46"/>
  </r>
  <r>
    <x v="139"/>
    <x v="0"/>
    <x v="4"/>
    <x v="9"/>
    <s v="LVG Item"/>
    <n v="3671.5798"/>
    <n v="6330.31"/>
  </r>
  <r>
    <x v="140"/>
    <x v="2"/>
    <x v="4"/>
    <x v="12"/>
    <s v="QSA Item"/>
    <n v="6032.3582000000006"/>
    <n v="6451.72"/>
  </r>
  <r>
    <x v="106"/>
    <x v="2"/>
    <x v="4"/>
    <x v="12"/>
    <s v="EYG Item"/>
    <n v="3918.3584000000001"/>
    <n v="4452.68"/>
  </r>
  <r>
    <x v="141"/>
    <x v="0"/>
    <x v="4"/>
    <x v="8"/>
    <s v="VCN Item"/>
    <n v="2991.7649999999999"/>
    <n v="3989.02"/>
  </r>
  <r>
    <x v="142"/>
    <x v="3"/>
    <x v="4"/>
    <x v="8"/>
    <s v="JUV Item"/>
    <n v="2790.2655"/>
    <n v="6200.59"/>
  </r>
  <r>
    <x v="143"/>
    <x v="0"/>
    <x v="4"/>
    <x v="2"/>
    <s v="SWQ Item"/>
    <n v="4295.7172"/>
    <n v="9990.0400000000009"/>
  </r>
  <r>
    <x v="32"/>
    <x v="2"/>
    <x v="4"/>
    <x v="1"/>
    <s v="FZK Item"/>
    <n v="4145.5819000000001"/>
    <n v="7026.41"/>
  </r>
  <r>
    <x v="144"/>
    <x v="3"/>
    <x v="4"/>
    <x v="13"/>
    <s v="BUZ Item"/>
    <n v="4355.7929999999997"/>
    <n v="7382.7"/>
  </r>
  <r>
    <x v="145"/>
    <x v="2"/>
    <x v="4"/>
    <x v="13"/>
    <s v="FPF Item"/>
    <n v="3381.0748000000003"/>
    <n v="9138.0400000000009"/>
  </r>
  <r>
    <x v="146"/>
    <x v="4"/>
    <x v="4"/>
    <x v="10"/>
    <s v="UVO Item"/>
    <n v="3345.5524000000005"/>
    <n v="4919.93"/>
  </r>
  <r>
    <x v="147"/>
    <x v="3"/>
    <x v="4"/>
    <x v="7"/>
    <s v="UNH Item"/>
    <n v="2727.48"/>
    <n v="3636.64"/>
  </r>
  <r>
    <x v="148"/>
    <x v="0"/>
    <x v="4"/>
    <x v="5"/>
    <s v="UDS Item"/>
    <n v="3354.5776000000001"/>
    <n v="3812.02"/>
  </r>
  <r>
    <x v="127"/>
    <x v="3"/>
    <x v="4"/>
    <x v="1"/>
    <s v="QTS Item"/>
    <n v="3138.5097999999998"/>
    <n v="7298.86"/>
  </r>
  <r>
    <x v="149"/>
    <x v="3"/>
    <x v="4"/>
    <x v="1"/>
    <s v="CJK Item"/>
    <n v="4675.335500000001"/>
    <n v="8500.61"/>
  </r>
  <r>
    <x v="150"/>
    <x v="3"/>
    <x v="4"/>
    <x v="3"/>
    <s v="WWU Item"/>
    <n v="3043.75225"/>
    <n v="3255.35"/>
  </r>
  <r>
    <x v="151"/>
    <x v="0"/>
    <x v="4"/>
    <x v="11"/>
    <s v="IZV Item"/>
    <n v="6050.4088000000002"/>
    <n v="8897.66"/>
  </r>
  <r>
    <x v="152"/>
    <x v="2"/>
    <x v="4"/>
    <x v="12"/>
    <s v="DNA Item"/>
    <n v="6349.5871999999999"/>
    <n v="7215.44"/>
  </r>
  <r>
    <x v="153"/>
    <x v="2"/>
    <x v="4"/>
    <x v="3"/>
    <s v="RFR Item"/>
    <n v="1074.6909000000001"/>
    <n v="2904.57"/>
  </r>
  <r>
    <x v="154"/>
    <x v="0"/>
    <x v="4"/>
    <x v="3"/>
    <s v="EAR Item"/>
    <n v="4384.4174999999996"/>
    <n v="9743.15"/>
  </r>
  <r>
    <x v="155"/>
    <x v="0"/>
    <x v="4"/>
    <x v="6"/>
    <s v="ZAH Item"/>
    <n v="5841.5896000000002"/>
    <n v="6638.17"/>
  </r>
  <r>
    <x v="156"/>
    <x v="0"/>
    <x v="4"/>
    <x v="0"/>
    <s v="ESJ Item"/>
    <n v="5269.9459999999999"/>
    <n v="9581.7199999999993"/>
  </r>
  <r>
    <x v="157"/>
    <x v="2"/>
    <x v="5"/>
    <x v="12"/>
    <s v="WEW Item"/>
    <n v="5349.4444000000003"/>
    <n v="7866.83"/>
  </r>
  <r>
    <x v="158"/>
    <x v="1"/>
    <x v="5"/>
    <x v="3"/>
    <s v="XOU Item"/>
    <n v="3636.0837999999994"/>
    <n v="6269.11"/>
  </r>
  <r>
    <x v="159"/>
    <x v="0"/>
    <x v="5"/>
    <x v="11"/>
    <s v="QHO Item"/>
    <n v="1641.6136000000001"/>
    <n v="1865.47"/>
  </r>
  <r>
    <x v="160"/>
    <x v="0"/>
    <x v="5"/>
    <x v="6"/>
    <s v="AIQ Item"/>
    <n v="4257.4391999999998"/>
    <n v="6260.94"/>
  </r>
  <r>
    <x v="161"/>
    <x v="0"/>
    <x v="5"/>
    <x v="2"/>
    <s v="ONY Item"/>
    <n v="272.13300000000004"/>
    <n v="604.74"/>
  </r>
  <r>
    <x v="162"/>
    <x v="0"/>
    <x v="5"/>
    <x v="8"/>
    <s v="RGS Item"/>
    <n v="1365.32"/>
    <n v="1551.5"/>
  </r>
  <r>
    <x v="163"/>
    <x v="3"/>
    <x v="5"/>
    <x v="5"/>
    <s v="MFB Item"/>
    <n v="1174.9770000000001"/>
    <n v="2611.06"/>
  </r>
  <r>
    <x v="164"/>
    <x v="1"/>
    <x v="5"/>
    <x v="7"/>
    <s v="IAF Item"/>
    <n v="1908.5475000000001"/>
    <n v="2544.73"/>
  </r>
  <r>
    <x v="165"/>
    <x v="0"/>
    <x v="5"/>
    <x v="2"/>
    <s v="SBX Item"/>
    <n v="3281.5376000000001"/>
    <n v="3729.02"/>
  </r>
  <r>
    <x v="77"/>
    <x v="0"/>
    <x v="5"/>
    <x v="2"/>
    <s v="JZO Item"/>
    <n v="6575.61"/>
    <n v="8767.48"/>
  </r>
  <r>
    <x v="166"/>
    <x v="4"/>
    <x v="5"/>
    <x v="12"/>
    <s v="CRF Item"/>
    <n v="5399.0169999999998"/>
    <n v="9308.65"/>
  </r>
  <r>
    <x v="167"/>
    <x v="0"/>
    <x v="5"/>
    <x v="1"/>
    <s v="SCW Item"/>
    <n v="2237.4629"/>
    <n v="3792.31"/>
  </r>
  <r>
    <x v="127"/>
    <x v="0"/>
    <x v="5"/>
    <x v="9"/>
    <s v="GLG Item"/>
    <n v="3446.4241999999999"/>
    <n v="8014.94"/>
  </r>
  <r>
    <x v="168"/>
    <x v="3"/>
    <x v="5"/>
    <x v="11"/>
    <s v="NGZ Item"/>
    <n v="644.46879999999987"/>
    <n v="1092.32"/>
  </r>
  <r>
    <x v="80"/>
    <x v="2"/>
    <x v="5"/>
    <x v="0"/>
    <s v="KKF Item"/>
    <n v="3343.9950000000003"/>
    <n v="7431.1"/>
  </r>
  <r>
    <x v="169"/>
    <x v="3"/>
    <x v="5"/>
    <x v="10"/>
    <s v="PKE Item"/>
    <n v="7137.5550000000003"/>
    <n v="9516.74"/>
  </r>
  <r>
    <x v="170"/>
    <x v="0"/>
    <x v="5"/>
    <x v="2"/>
    <s v="HMW Item"/>
    <n v="5011.1716000000006"/>
    <n v="7369.37"/>
  </r>
  <r>
    <x v="171"/>
    <x v="3"/>
    <x v="5"/>
    <x v="12"/>
    <s v="KQN Item"/>
    <n v="1622.2909"/>
    <n v="4384.57"/>
  </r>
  <r>
    <x v="172"/>
    <x v="1"/>
    <x v="5"/>
    <x v="3"/>
    <s v="BPJ Item"/>
    <n v="730.53800000000001"/>
    <n v="1238.2"/>
  </r>
  <r>
    <x v="86"/>
    <x v="0"/>
    <x v="5"/>
    <x v="1"/>
    <s v="ONK Item"/>
    <n v="2647.8405000000002"/>
    <n v="5884.09"/>
  </r>
  <r>
    <x v="173"/>
    <x v="4"/>
    <x v="5"/>
    <x v="5"/>
    <s v="NEE Item"/>
    <n v="4351.8045999999995"/>
    <n v="7375.94"/>
  </r>
  <r>
    <x v="174"/>
    <x v="0"/>
    <x v="5"/>
    <x v="5"/>
    <s v="KNX Item"/>
    <n v="4231.4634999999998"/>
    <n v="7693.57"/>
  </r>
  <r>
    <x v="175"/>
    <x v="0"/>
    <x v="5"/>
    <x v="0"/>
    <s v="PBH Item"/>
    <n v="5217.1855999999998"/>
    <n v="5928.62"/>
  </r>
  <r>
    <x v="176"/>
    <x v="0"/>
    <x v="5"/>
    <x v="9"/>
    <s v="QGM Item"/>
    <n v="5643.7452999999996"/>
    <n v="9565.67"/>
  </r>
  <r>
    <x v="177"/>
    <x v="1"/>
    <x v="5"/>
    <x v="0"/>
    <s v="NCH Item"/>
    <n v="5047.3450499999999"/>
    <n v="5398.23"/>
  </r>
  <r>
    <x v="178"/>
    <x v="2"/>
    <x v="5"/>
    <x v="1"/>
    <s v="VGE Item"/>
    <n v="844.62290000000007"/>
    <n v="903.34"/>
  </r>
  <r>
    <x v="179"/>
    <x v="3"/>
    <x v="5"/>
    <x v="11"/>
    <s v="JGS Item"/>
    <n v="3107.2788999999998"/>
    <n v="7226.23"/>
  </r>
  <r>
    <x v="107"/>
    <x v="2"/>
    <x v="5"/>
    <x v="8"/>
    <s v="TBQ Item"/>
    <n v="3970.2932000000001"/>
    <n v="9233.24"/>
  </r>
  <r>
    <x v="180"/>
    <x v="0"/>
    <x v="5"/>
    <x v="8"/>
    <s v="WWD Item"/>
    <n v="1528.835"/>
    <n v="2779.7"/>
  </r>
  <r>
    <x v="68"/>
    <x v="1"/>
    <x v="5"/>
    <x v="0"/>
    <s v="HQT Item"/>
    <n v="4756.4436000000005"/>
    <n v="6994.77"/>
  </r>
  <r>
    <x v="181"/>
    <x v="1"/>
    <x v="5"/>
    <x v="10"/>
    <s v="PUD Item"/>
    <n v="3827.0385000000006"/>
    <n v="8504.5300000000007"/>
  </r>
  <r>
    <x v="182"/>
    <x v="3"/>
    <x v="5"/>
    <x v="0"/>
    <s v="IYT Item"/>
    <n v="1390.5881000000002"/>
    <n v="1487.26"/>
  </r>
  <r>
    <x v="120"/>
    <x v="4"/>
    <x v="5"/>
    <x v="7"/>
    <s v="QBL Item"/>
    <n v="862.85950000000003"/>
    <n v="2006.65"/>
  </r>
  <r>
    <x v="99"/>
    <x v="0"/>
    <x v="5"/>
    <x v="6"/>
    <s v="JFF Item"/>
    <n v="3565.9298000000003"/>
    <n v="8292.86"/>
  </r>
  <r>
    <x v="153"/>
    <x v="2"/>
    <x v="5"/>
    <x v="6"/>
    <s v="LCU Item"/>
    <n v="3976.5967999999998"/>
    <n v="4518.8599999999997"/>
  </r>
  <r>
    <x v="112"/>
    <x v="0"/>
    <x v="5"/>
    <x v="3"/>
    <s v="XYL Item"/>
    <n v="4638.9192000000003"/>
    <n v="6821.94"/>
  </r>
  <r>
    <x v="183"/>
    <x v="2"/>
    <x v="5"/>
    <x v="11"/>
    <s v="NIV Item"/>
    <n v="5180.1380000000008"/>
    <n v="7617.85"/>
  </r>
  <r>
    <x v="184"/>
    <x v="0"/>
    <x v="5"/>
    <x v="11"/>
    <s v="HUO Item"/>
    <n v="2306.5689000000002"/>
    <n v="6233.97"/>
  </r>
  <r>
    <x v="185"/>
    <x v="4"/>
    <x v="6"/>
    <x v="2"/>
    <s v="OQM Item"/>
    <n v="6515.34"/>
    <n v="765"/>
  </r>
  <r>
    <x v="186"/>
    <x v="1"/>
    <x v="6"/>
    <x v="1"/>
    <s v="HPF Item"/>
    <n v="87.245999999999995"/>
    <n v="193.88"/>
  </r>
  <r>
    <x v="187"/>
    <x v="0"/>
    <x v="6"/>
    <x v="11"/>
    <s v="VDD Item"/>
    <n v="3729.2025000000003"/>
    <n v="4972.2700000000004"/>
  </r>
  <r>
    <x v="63"/>
    <x v="1"/>
    <x v="6"/>
    <x v="2"/>
    <s v="QIL Item"/>
    <n v="2952.3647999999998"/>
    <n v="3354.96"/>
  </r>
  <r>
    <x v="40"/>
    <x v="0"/>
    <x v="6"/>
    <x v="5"/>
    <s v="FZS Item"/>
    <n v="359.26359999999994"/>
    <n v="619.41999999999996"/>
  </r>
  <r>
    <x v="188"/>
    <x v="0"/>
    <x v="6"/>
    <x v="1"/>
    <s v="DKM Item"/>
    <n v="5385.81"/>
    <n v="7181.08"/>
  </r>
  <r>
    <x v="189"/>
    <x v="0"/>
    <x v="6"/>
    <x v="1"/>
    <s v="LGZ Item"/>
    <n v="4064.72"/>
    <n v="7390.4"/>
  </r>
  <r>
    <x v="190"/>
    <x v="0"/>
    <x v="6"/>
    <x v="5"/>
    <s v="BAN Item"/>
    <n v="2881.4256999999998"/>
    <n v="6700.99"/>
  </r>
  <r>
    <x v="191"/>
    <x v="0"/>
    <x v="6"/>
    <x v="2"/>
    <s v="OCL Item"/>
    <n v="3308.4067999999997"/>
    <n v="8941.64"/>
  </r>
  <r>
    <x v="192"/>
    <x v="2"/>
    <x v="6"/>
    <x v="12"/>
    <s v="MTL Item"/>
    <n v="3730.9585500000003"/>
    <n v="3990.33"/>
  </r>
  <r>
    <x v="193"/>
    <x v="0"/>
    <x v="6"/>
    <x v="10"/>
    <s v="SMX Item"/>
    <n v="4035.8835999999997"/>
    <n v="6958.42"/>
  </r>
  <r>
    <x v="194"/>
    <x v="4"/>
    <x v="6"/>
    <x v="3"/>
    <s v="DRK Item"/>
    <n v="2266.7966000000001"/>
    <n v="5271.62"/>
  </r>
  <r>
    <x v="169"/>
    <x v="4"/>
    <x v="6"/>
    <x v="8"/>
    <s v="XLF Item"/>
    <n v="1798.3416"/>
    <n v="2043.57"/>
  </r>
  <r>
    <x v="195"/>
    <x v="0"/>
    <x v="6"/>
    <x v="12"/>
    <s v="III Item"/>
    <n v="5843.4508000000005"/>
    <n v="6249.68"/>
  </r>
  <r>
    <x v="196"/>
    <x v="1"/>
    <x v="6"/>
    <x v="7"/>
    <s v="FPO Item"/>
    <n v="1518.2024999999999"/>
    <n v="2024.27"/>
  </r>
  <r>
    <x v="45"/>
    <x v="2"/>
    <x v="6"/>
    <x v="11"/>
    <s v="LXS Item"/>
    <n v="6385.7321000000002"/>
    <n v="6829.66"/>
  </r>
  <r>
    <x v="197"/>
    <x v="0"/>
    <x v="6"/>
    <x v="1"/>
    <s v="WPE Item"/>
    <n v="5394.1449999999995"/>
    <n v="9300.25"/>
  </r>
  <r>
    <x v="198"/>
    <x v="1"/>
    <x v="6"/>
    <x v="6"/>
    <s v="MGO Item"/>
    <n v="2464.9074999999998"/>
    <n v="4481.6499999999996"/>
  </r>
  <r>
    <x v="199"/>
    <x v="1"/>
    <x v="6"/>
    <x v="12"/>
    <s v="RDD Item"/>
    <n v="1980.135"/>
    <n v="2640.18"/>
  </r>
  <r>
    <x v="200"/>
    <x v="0"/>
    <x v="6"/>
    <x v="8"/>
    <s v="RGD Item"/>
    <n v="4276.9175999999998"/>
    <n v="9946.32"/>
  </r>
  <r>
    <x v="201"/>
    <x v="0"/>
    <x v="6"/>
    <x v="4"/>
    <s v="GYH Item"/>
    <n v="2280.1692000000003"/>
    <n v="3353.19"/>
  </r>
  <r>
    <x v="190"/>
    <x v="1"/>
    <x v="6"/>
    <x v="13"/>
    <s v="HKD Item"/>
    <n v="4911.2464500000006"/>
    <n v="5252.67"/>
  </r>
  <r>
    <x v="177"/>
    <x v="0"/>
    <x v="6"/>
    <x v="0"/>
    <s v="GYK Item"/>
    <n v="1864.6688000000001"/>
    <n v="2742.16"/>
  </r>
  <r>
    <x v="202"/>
    <x v="4"/>
    <x v="6"/>
    <x v="3"/>
    <s v="UPA Item"/>
    <n v="7054.7752"/>
    <n v="8016.79"/>
  </r>
  <r>
    <x v="203"/>
    <x v="2"/>
    <x v="6"/>
    <x v="10"/>
    <s v="QPM Item"/>
    <n v="2645.0640000000003"/>
    <n v="5877.92"/>
  </r>
  <r>
    <x v="204"/>
    <x v="1"/>
    <x v="6"/>
    <x v="12"/>
    <s v="XIM Item"/>
    <n v="2510.1938"/>
    <n v="5837.66"/>
  </r>
  <r>
    <x v="205"/>
    <x v="3"/>
    <x v="6"/>
    <x v="3"/>
    <s v="EAP Item"/>
    <n v="3695.7671999999998"/>
    <n v="9988.56"/>
  </r>
  <r>
    <x v="206"/>
    <x v="4"/>
    <x v="6"/>
    <x v="7"/>
    <s v="UWT Item"/>
    <n v="246.18359999999998"/>
    <n v="572.52"/>
  </r>
  <r>
    <x v="207"/>
    <x v="4"/>
    <x v="6"/>
    <x v="4"/>
    <s v="MPS Item"/>
    <n v="6892.1624999999995"/>
    <n v="9189.5499999999993"/>
  </r>
  <r>
    <x v="208"/>
    <x v="4"/>
    <x v="6"/>
    <x v="11"/>
    <s v="ACF Item"/>
    <n v="3479.96"/>
    <n v="3954.5"/>
  </r>
  <r>
    <x v="209"/>
    <x v="0"/>
    <x v="6"/>
    <x v="5"/>
    <s v="ZCL Item"/>
    <n v="4549.0356999999995"/>
    <n v="7710.23"/>
  </r>
  <r>
    <x v="210"/>
    <x v="4"/>
    <x v="6"/>
    <x v="6"/>
    <s v="AWF Item"/>
    <n v="6417.6632"/>
    <n v="9437.74"/>
  </r>
  <r>
    <x v="211"/>
    <x v="1"/>
    <x v="6"/>
    <x v="5"/>
    <s v="TYZ Item"/>
    <n v="2542.4395"/>
    <n v="5912.65"/>
  </r>
  <r>
    <x v="212"/>
    <x v="1"/>
    <x v="6"/>
    <x v="0"/>
    <s v="OGH Item"/>
    <n v="2116.3997999999997"/>
    <n v="4921.8599999999997"/>
  </r>
  <r>
    <x v="141"/>
    <x v="0"/>
    <x v="6"/>
    <x v="5"/>
    <s v="VYM Item"/>
    <n v="2420.9618"/>
    <n v="6543.14"/>
  </r>
  <r>
    <x v="213"/>
    <x v="2"/>
    <x v="6"/>
    <x v="1"/>
    <s v="WIP Item"/>
    <n v="3075.82"/>
    <n v="5592.4"/>
  </r>
  <r>
    <x v="214"/>
    <x v="3"/>
    <x v="6"/>
    <x v="11"/>
    <s v="WMW Item"/>
    <n v="4341.2245999999996"/>
    <n v="7484.87"/>
  </r>
  <r>
    <x v="158"/>
    <x v="3"/>
    <x v="6"/>
    <x v="1"/>
    <s v="MQT Item"/>
    <n v="3266.3488000000002"/>
    <n v="3711.76"/>
  </r>
  <r>
    <x v="215"/>
    <x v="2"/>
    <x v="6"/>
    <x v="2"/>
    <s v="ILS Item"/>
    <n v="1461.2336"/>
    <n v="3949.28"/>
  </r>
  <r>
    <x v="216"/>
    <x v="1"/>
    <x v="6"/>
    <x v="7"/>
    <s v="XXH Item"/>
    <n v="610.89840000000004"/>
    <n v="898.38"/>
  </r>
  <r>
    <x v="217"/>
    <x v="0"/>
    <x v="6"/>
    <x v="9"/>
    <s v="BTJ Item"/>
    <n v="4431.1187999999993"/>
    <n v="7639.86"/>
  </r>
  <r>
    <x v="128"/>
    <x v="2"/>
    <x v="6"/>
    <x v="3"/>
    <s v="SXT Item"/>
    <n v="7371.4425000000001"/>
    <n v="9828.59"/>
  </r>
  <r>
    <x v="218"/>
    <x v="0"/>
    <x v="6"/>
    <x v="3"/>
    <s v="DRO Item"/>
    <n v="4764.9841999999999"/>
    <n v="8215.49"/>
  </r>
  <r>
    <x v="219"/>
    <x v="2"/>
    <x v="7"/>
    <x v="8"/>
    <s v="WIL Item"/>
    <n v="815.20889999999997"/>
    <n v="1381.71"/>
  </r>
  <r>
    <x v="220"/>
    <x v="4"/>
    <x v="7"/>
    <x v="0"/>
    <s v="EIS Item"/>
    <n v="5338.44"/>
    <n v="7117.92"/>
  </r>
  <r>
    <x v="221"/>
    <x v="1"/>
    <x v="7"/>
    <x v="8"/>
    <s v="TTK Item"/>
    <n v="2963.6761999999999"/>
    <n v="5023.18"/>
  </r>
  <r>
    <x v="222"/>
    <x v="4"/>
    <x v="7"/>
    <x v="2"/>
    <s v="UBW Item"/>
    <n v="1186.6409000000001"/>
    <n v="2759.63"/>
  </r>
  <r>
    <x v="98"/>
    <x v="1"/>
    <x v="7"/>
    <x v="10"/>
    <s v="GMO Item"/>
    <n v="5590.2749999999996"/>
    <n v="7453.7"/>
  </r>
  <r>
    <x v="223"/>
    <x v="0"/>
    <x v="7"/>
    <x v="1"/>
    <s v="XLN Item"/>
    <n v="1155.0808"/>
    <n v="3121.84"/>
  </r>
  <r>
    <x v="77"/>
    <x v="0"/>
    <x v="7"/>
    <x v="3"/>
    <s v="BSV Item"/>
    <n v="5085.1274000000003"/>
    <n v="8618.86"/>
  </r>
  <r>
    <x v="224"/>
    <x v="0"/>
    <x v="7"/>
    <x v="13"/>
    <s v="IKV Item"/>
    <n v="4949.5349999999999"/>
    <n v="6599.38"/>
  </r>
  <r>
    <x v="225"/>
    <x v="1"/>
    <x v="7"/>
    <x v="7"/>
    <s v="PXE Item"/>
    <n v="7327.08"/>
    <n v="9769.44"/>
  </r>
  <r>
    <x v="226"/>
    <x v="0"/>
    <x v="7"/>
    <x v="7"/>
    <s v="KKL Item"/>
    <n v="1775.075"/>
    <n v="4797.5"/>
  </r>
  <r>
    <x v="125"/>
    <x v="2"/>
    <x v="7"/>
    <x v="11"/>
    <s v="RRT Item"/>
    <n v="2442.518"/>
    <n v="6601.4"/>
  </r>
  <r>
    <x v="227"/>
    <x v="4"/>
    <x v="7"/>
    <x v="5"/>
    <s v="ZMY Item"/>
    <n v="3234.2809999999995"/>
    <n v="8741.2999999999993"/>
  </r>
  <r>
    <x v="228"/>
    <x v="0"/>
    <x v="7"/>
    <x v="6"/>
    <s v="YTX Item"/>
    <n v="4906.6270000000004"/>
    <n v="8921.14"/>
  </r>
  <r>
    <x v="229"/>
    <x v="0"/>
    <x v="7"/>
    <x v="13"/>
    <s v="CMU Item"/>
    <n v="5412.7864"/>
    <n v="7959.98"/>
  </r>
  <r>
    <x v="215"/>
    <x v="2"/>
    <x v="7"/>
    <x v="11"/>
    <s v="EVO Item"/>
    <n v="9189.7783999999992"/>
    <n v="9828.64"/>
  </r>
  <r>
    <x v="144"/>
    <x v="3"/>
    <x v="7"/>
    <x v="10"/>
    <s v="PUA Item"/>
    <n v="2050.4450000000002"/>
    <n v="3535.25"/>
  </r>
  <r>
    <x v="230"/>
    <x v="0"/>
    <x v="7"/>
    <x v="11"/>
    <s v="BJI Item"/>
    <n v="105.4019"/>
    <n v="284.87"/>
  </r>
  <r>
    <x v="231"/>
    <x v="0"/>
    <x v="7"/>
    <x v="13"/>
    <s v="FZY Item"/>
    <n v="331.15370000000001"/>
    <n v="895.01"/>
  </r>
  <r>
    <x v="232"/>
    <x v="3"/>
    <x v="7"/>
    <x v="6"/>
    <s v="AEW Item"/>
    <n v="4760.7907999999998"/>
    <n v="8208.26"/>
  </r>
  <r>
    <x v="46"/>
    <x v="0"/>
    <x v="7"/>
    <x v="12"/>
    <s v="EYP Item"/>
    <n v="2705.4448000000002"/>
    <n v="4664.5600000000004"/>
  </r>
  <r>
    <x v="107"/>
    <x v="2"/>
    <x v="7"/>
    <x v="8"/>
    <s v="KXJ Item"/>
    <n v="4501.7550000000001"/>
    <n v="6002.34"/>
  </r>
  <r>
    <x v="233"/>
    <x v="1"/>
    <x v="7"/>
    <x v="8"/>
    <s v="NFU Item"/>
    <n v="234.08879999999999"/>
    <n v="266.01"/>
  </r>
  <r>
    <x v="234"/>
    <x v="3"/>
    <x v="7"/>
    <x v="4"/>
    <s v="YHA Item"/>
    <n v="114.453"/>
    <n v="254.34"/>
  </r>
  <r>
    <x v="235"/>
    <x v="0"/>
    <x v="7"/>
    <x v="4"/>
    <s v="CNH Item"/>
    <n v="4467.8380000000006"/>
    <n v="6570.35"/>
  </r>
  <r>
    <x v="236"/>
    <x v="2"/>
    <x v="7"/>
    <x v="12"/>
    <s v="KFB Item"/>
    <n v="4976.2782999999999"/>
    <n v="8434.3700000000008"/>
  </r>
  <r>
    <x v="35"/>
    <x v="4"/>
    <x v="7"/>
    <x v="7"/>
    <s v="ZQH Item"/>
    <n v="2637.41995"/>
    <n v="2820.77"/>
  </r>
  <r>
    <x v="237"/>
    <x v="3"/>
    <x v="7"/>
    <x v="11"/>
    <s v="EUH Item"/>
    <n v="196.45839999999998"/>
    <n v="456.88"/>
  </r>
  <r>
    <x v="238"/>
    <x v="3"/>
    <x v="7"/>
    <x v="6"/>
    <s v="XBY Item"/>
    <n v="2350.4615999999996"/>
    <n v="4052.52"/>
  </r>
  <r>
    <x v="239"/>
    <x v="0"/>
    <x v="7"/>
    <x v="12"/>
    <s v="GAK Item"/>
    <n v="345.51579999999996"/>
    <n v="585.62"/>
  </r>
  <r>
    <x v="240"/>
    <x v="0"/>
    <x v="7"/>
    <x v="1"/>
    <s v="SQZ Item"/>
    <n v="5717.9141999999993"/>
    <n v="9691.3799999999992"/>
  </r>
  <r>
    <x v="241"/>
    <x v="3"/>
    <x v="7"/>
    <x v="6"/>
    <s v="KPO Item"/>
    <n v="426.47829999999999"/>
    <n v="991.81"/>
  </r>
  <r>
    <x v="105"/>
    <x v="0"/>
    <x v="7"/>
    <x v="5"/>
    <s v="EHO Item"/>
    <n v="1251.6849999999999"/>
    <n v="2121.5"/>
  </r>
  <r>
    <x v="242"/>
    <x v="4"/>
    <x v="7"/>
    <x v="2"/>
    <s v="GPQ Item"/>
    <n v="6549.8713500000003"/>
    <n v="7005.21"/>
  </r>
  <r>
    <x v="243"/>
    <x v="0"/>
    <x v="7"/>
    <x v="7"/>
    <s v="DVC Item"/>
    <n v="3411.5625500000001"/>
    <n v="3648.73"/>
  </r>
  <r>
    <x v="244"/>
    <x v="1"/>
    <x v="7"/>
    <x v="4"/>
    <s v="PJA Item"/>
    <n v="682.20900000000006"/>
    <n v="1240.3800000000001"/>
  </r>
  <r>
    <x v="245"/>
    <x v="0"/>
    <x v="7"/>
    <x v="8"/>
    <s v="WCX Item"/>
    <n v="1182.0463999999999"/>
    <n v="3194.72"/>
  </r>
  <r>
    <x v="48"/>
    <x v="3"/>
    <x v="7"/>
    <x v="6"/>
    <s v="YGD Item"/>
    <n v="2226.9456"/>
    <n v="2530.62"/>
  </r>
  <r>
    <x v="246"/>
    <x v="3"/>
    <x v="7"/>
    <x v="7"/>
    <s v="ZAW Item"/>
    <n v="2878.6815000000001"/>
    <n v="6397.07"/>
  </r>
  <r>
    <x v="144"/>
    <x v="1"/>
    <x v="7"/>
    <x v="6"/>
    <s v="WJP Item"/>
    <n v="2596.2075000000004"/>
    <n v="5769.35"/>
  </r>
  <r>
    <x v="219"/>
    <x v="4"/>
    <x v="7"/>
    <x v="13"/>
    <s v="YIT Item"/>
    <n v="3219.6067999999996"/>
    <n v="8701.64"/>
  </r>
  <r>
    <x v="247"/>
    <x v="4"/>
    <x v="7"/>
    <x v="8"/>
    <s v="KJV Item"/>
    <n v="9318.9580000000005"/>
    <n v="9966.7999999999993"/>
  </r>
  <r>
    <x v="248"/>
    <x v="0"/>
    <x v="7"/>
    <x v="13"/>
    <s v="PAY Item"/>
    <n v="3795.6056999999996"/>
    <n v="6433.23"/>
  </r>
  <r>
    <x v="249"/>
    <x v="1"/>
    <x v="7"/>
    <x v="6"/>
    <s v="GHH Item"/>
    <n v="7657.5664000000006"/>
    <n v="8701.7800000000007"/>
  </r>
  <r>
    <x v="20"/>
    <x v="0"/>
    <x v="7"/>
    <x v="13"/>
    <s v="TUL Item"/>
    <n v="2918.6280000000002"/>
    <n v="6485.8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7D91729-16D7-4C13-8A6D-664ED24D276D}" name="TOPTEnCustomer"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4" firstHeaderRow="1" firstDataRow="1" firstDataCol="1"/>
  <pivotFields count="9">
    <pivotField numFmtId="14" showAll="0">
      <items count="15">
        <item x="0"/>
        <item x="1"/>
        <item x="2"/>
        <item x="3"/>
        <item x="4"/>
        <item x="5"/>
        <item x="6"/>
        <item x="7"/>
        <item x="8"/>
        <item x="9"/>
        <item x="10"/>
        <item x="11"/>
        <item x="12"/>
        <item x="13"/>
        <item t="default"/>
      </items>
    </pivotField>
    <pivotField showAll="0">
      <items count="6">
        <item x="2"/>
        <item x="1"/>
        <item x="0"/>
        <item x="4"/>
        <item x="3"/>
        <item t="default"/>
      </items>
    </pivotField>
    <pivotField showAll="0">
      <items count="9">
        <item x="0"/>
        <item x="1"/>
        <item x="2"/>
        <item x="3"/>
        <item x="4"/>
        <item x="5"/>
        <item x="6"/>
        <item x="7"/>
        <item t="default"/>
      </items>
    </pivotField>
    <pivotField axis="axisRow" showAll="0" measureFilter="1">
      <items count="15">
        <item x="4"/>
        <item x="8"/>
        <item x="6"/>
        <item x="7"/>
        <item x="3"/>
        <item x="11"/>
        <item x="0"/>
        <item x="13"/>
        <item x="9"/>
        <item x="2"/>
        <item x="10"/>
        <item x="12"/>
        <item x="5"/>
        <item x="1"/>
        <item t="default"/>
      </items>
    </pivotField>
    <pivotField showAll="0"/>
    <pivotField showAll="0"/>
    <pivotField dataField="1" showAll="0"/>
    <pivotField showAll="0">
      <items count="6">
        <item x="0"/>
        <item x="1"/>
        <item x="2"/>
        <item x="3"/>
        <item x="4"/>
        <item t="default"/>
      </items>
    </pivotField>
    <pivotField dragToRow="0" dragToCol="0" dragToPage="0" showAll="0" defaultSubtotal="0"/>
  </pivotFields>
  <rowFields count="1">
    <field x="3"/>
  </rowFields>
  <rowItems count="11">
    <i>
      <x v="1"/>
    </i>
    <i>
      <x v="2"/>
    </i>
    <i>
      <x v="4"/>
    </i>
    <i>
      <x v="6"/>
    </i>
    <i>
      <x v="7"/>
    </i>
    <i>
      <x v="9"/>
    </i>
    <i>
      <x v="10"/>
    </i>
    <i>
      <x v="11"/>
    </i>
    <i>
      <x v="12"/>
    </i>
    <i>
      <x v="13"/>
    </i>
    <i t="grand">
      <x/>
    </i>
  </rowItems>
  <colItems count="1">
    <i/>
  </colItems>
  <dataFields count="1">
    <dataField name="Sum of Sales" fld="6" baseField="3" baseItem="1" numFmtId="175"/>
  </dataFields>
  <pivotTableStyleInfo name="PivotStyleMedium2" showRowHeaders="1" showColHeaders="1" showRowStripes="0" showColStripes="0" showLastColumn="1"/>
  <filters count="1">
    <filter fld="3" type="count" evalOrder="-1" id="2"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4D3D921-33AD-4FBB-8F4A-440C60B84EA2}" name="RegionWiseTotalSales"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D3:E9" firstHeaderRow="1" firstDataRow="1" firstDataCol="1"/>
  <pivotFields count="9">
    <pivotField numFmtId="14" showAll="0">
      <items count="15">
        <item x="0"/>
        <item x="1"/>
        <item x="2"/>
        <item x="3"/>
        <item x="4"/>
        <item x="5"/>
        <item x="6"/>
        <item x="7"/>
        <item x="8"/>
        <item x="9"/>
        <item x="10"/>
        <item x="11"/>
        <item x="12"/>
        <item x="13"/>
        <item t="default"/>
      </items>
    </pivotField>
    <pivotField axis="axisRow" showAll="0">
      <items count="6">
        <item x="2"/>
        <item x="1"/>
        <item x="0"/>
        <item x="4"/>
        <item x="3"/>
        <item t="default"/>
      </items>
    </pivotField>
    <pivotField showAll="0">
      <items count="9">
        <item x="0"/>
        <item x="1"/>
        <item x="2"/>
        <item x="3"/>
        <item x="4"/>
        <item x="5"/>
        <item x="6"/>
        <item x="7"/>
        <item t="default"/>
      </items>
    </pivotField>
    <pivotField showAll="0" measureFilter="1"/>
    <pivotField showAll="0"/>
    <pivotField showAll="0"/>
    <pivotField dataField="1" showAll="0"/>
    <pivotField showAll="0">
      <items count="6">
        <item x="0"/>
        <item x="1"/>
        <item x="2"/>
        <item x="3"/>
        <item x="4"/>
        <item t="default"/>
      </items>
    </pivotField>
    <pivotField dragToRow="0" dragToCol="0" dragToPage="0" showAll="0" defaultSubtotal="0"/>
  </pivotFields>
  <rowFields count="1">
    <field x="1"/>
  </rowFields>
  <rowItems count="6">
    <i>
      <x/>
    </i>
    <i>
      <x v="1"/>
    </i>
    <i>
      <x v="2"/>
    </i>
    <i>
      <x v="3"/>
    </i>
    <i>
      <x v="4"/>
    </i>
    <i t="grand">
      <x/>
    </i>
  </rowItems>
  <colItems count="1">
    <i/>
  </colItems>
  <dataFields count="1">
    <dataField name="Sum of Sales" fld="6" baseField="0" baseItem="0"/>
  </dataFields>
  <formats count="1">
    <format dxfId="20">
      <pivotArea collapsedLevelsAreSubtotals="1" fieldPosition="0">
        <references count="1">
          <reference field="1" count="0"/>
        </references>
      </pivotArea>
    </format>
  </formats>
  <pivotTableStyleInfo name="PivotStyleMedium5" showRowHeaders="1" showColHeaders="1" showRowStripes="0" showColStripes="0" showLastColumn="1"/>
  <filters count="1">
    <filter fld="3"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9DEFAC4-51D7-42DF-91DB-CAC9335BC9F9}" name="MonthWiseReport" cacheId="0"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18:C47" firstHeaderRow="1" firstDataRow="1" firstDataCol="2"/>
  <pivotFields count="9">
    <pivotField axis="axisRow" compact="0" numFmtId="14" outline="0" showAll="0">
      <items count="15">
        <item x="0"/>
        <item x="1"/>
        <item x="2"/>
        <item x="3"/>
        <item x="4"/>
        <item x="5"/>
        <item x="6"/>
        <item x="7"/>
        <item x="8"/>
        <item x="9"/>
        <item x="10"/>
        <item x="11"/>
        <item x="12"/>
        <item x="13"/>
        <item t="default"/>
      </items>
    </pivotField>
    <pivotField compact="0" outline="0" showAll="0">
      <items count="6">
        <item x="2"/>
        <item x="1"/>
        <item x="0"/>
        <item x="4"/>
        <item x="3"/>
        <item t="default"/>
      </items>
    </pivotField>
    <pivotField compact="0" outline="0" showAll="0">
      <items count="9">
        <item x="0"/>
        <item x="1"/>
        <item x="2"/>
        <item x="3"/>
        <item x="4"/>
        <item x="5"/>
        <item x="6"/>
        <item x="7"/>
        <item t="default"/>
      </items>
    </pivotField>
    <pivotField compact="0" outline="0" showAll="0" measureFilter="1"/>
    <pivotField compact="0" outline="0" showAll="0"/>
    <pivotField compact="0" outline="0" showAll="0"/>
    <pivotField dataField="1" compact="0" outline="0" showAll="0"/>
    <pivotField axis="axisRow" compact="0" outline="0" showAll="0">
      <items count="6">
        <item x="0"/>
        <item x="1"/>
        <item x="2"/>
        <item x="3"/>
        <item x="4"/>
        <item t="default"/>
      </items>
    </pivotField>
    <pivotField compact="0" outline="0" dragToRow="0" dragToCol="0" dragToPage="0" showAll="0" defaultSubtotal="0"/>
  </pivotFields>
  <rowFields count="2">
    <field x="7"/>
    <field x="0"/>
  </rowFields>
  <rowItems count="29">
    <i>
      <x v="1"/>
      <x v="6"/>
    </i>
    <i r="1">
      <x v="7"/>
    </i>
    <i r="1">
      <x v="8"/>
    </i>
    <i r="1">
      <x v="9"/>
    </i>
    <i r="1">
      <x v="10"/>
    </i>
    <i r="1">
      <x v="11"/>
    </i>
    <i r="1">
      <x v="12"/>
    </i>
    <i t="default">
      <x v="1"/>
    </i>
    <i>
      <x v="2"/>
      <x v="1"/>
    </i>
    <i r="1">
      <x v="2"/>
    </i>
    <i r="1">
      <x v="3"/>
    </i>
    <i r="1">
      <x v="4"/>
    </i>
    <i r="1">
      <x v="5"/>
    </i>
    <i r="1">
      <x v="6"/>
    </i>
    <i r="1">
      <x v="7"/>
    </i>
    <i r="1">
      <x v="8"/>
    </i>
    <i r="1">
      <x v="9"/>
    </i>
    <i r="1">
      <x v="10"/>
    </i>
    <i r="1">
      <x v="11"/>
    </i>
    <i r="1">
      <x v="12"/>
    </i>
    <i t="default">
      <x v="2"/>
    </i>
    <i>
      <x v="3"/>
      <x v="1"/>
    </i>
    <i r="1">
      <x v="2"/>
    </i>
    <i r="1">
      <x v="3"/>
    </i>
    <i r="1">
      <x v="4"/>
    </i>
    <i r="1">
      <x v="5"/>
    </i>
    <i r="1">
      <x v="6"/>
    </i>
    <i t="default">
      <x v="3"/>
    </i>
    <i t="grand">
      <x/>
    </i>
  </rowItems>
  <colItems count="1">
    <i/>
  </colItems>
  <dataFields count="1">
    <dataField name="Sum of Sales" fld="6" baseField="0" baseItem="0" numFmtId="175"/>
  </dataFields>
  <formats count="1">
    <format dxfId="21">
      <pivotArea outline="0" collapsedLevelsAreSubtotals="1" fieldPosition="0"/>
    </format>
  </formats>
  <pivotTableStyleInfo name="PivotStyleMedium2" showRowHeaders="1" showColHeaders="1" showRowStripes="0" showColStripes="0" showLastColumn="1"/>
  <filters count="1">
    <filter fld="3"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26C5B66-B391-4F1E-AC5F-AFE96C968A9F}" name="SalesRepwiseReport"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8:K28" firstHeaderRow="1" firstDataRow="2" firstDataCol="1" rowPageCount="1" colPageCount="1"/>
  <pivotFields count="9">
    <pivotField axis="axisPage" numFmtId="14" showAll="0">
      <items count="15">
        <item x="0"/>
        <item x="1"/>
        <item x="2"/>
        <item x="3"/>
        <item x="4"/>
        <item x="5"/>
        <item x="6"/>
        <item x="7"/>
        <item x="8"/>
        <item x="9"/>
        <item x="10"/>
        <item x="11"/>
        <item x="12"/>
        <item x="13"/>
        <item t="default"/>
      </items>
    </pivotField>
    <pivotField axis="axisCol" showAll="0">
      <items count="6">
        <item x="2"/>
        <item x="1"/>
        <item x="0"/>
        <item x="4"/>
        <item x="3"/>
        <item t="default"/>
      </items>
    </pivotField>
    <pivotField axis="axisRow" showAll="0">
      <items count="9">
        <item x="0"/>
        <item x="1"/>
        <item x="2"/>
        <item x="3"/>
        <item x="4"/>
        <item x="5"/>
        <item x="6"/>
        <item x="7"/>
        <item t="default"/>
      </items>
    </pivotField>
    <pivotField showAll="0" measureFilter="1"/>
    <pivotField showAll="0"/>
    <pivotField showAll="0"/>
    <pivotField dataField="1" showAll="0"/>
    <pivotField showAll="0">
      <items count="6">
        <item x="0"/>
        <item x="1"/>
        <item x="2"/>
        <item x="3"/>
        <item x="4"/>
        <item t="default"/>
      </items>
    </pivotField>
    <pivotField dragToRow="0" dragToCol="0" dragToPage="0" showAll="0" defaultSubtotal="0"/>
  </pivotFields>
  <rowFields count="1">
    <field x="2"/>
  </rowFields>
  <rowItems count="9">
    <i>
      <x/>
    </i>
    <i>
      <x v="1"/>
    </i>
    <i>
      <x v="2"/>
    </i>
    <i>
      <x v="3"/>
    </i>
    <i>
      <x v="4"/>
    </i>
    <i>
      <x v="5"/>
    </i>
    <i>
      <x v="6"/>
    </i>
    <i>
      <x v="7"/>
    </i>
    <i t="grand">
      <x/>
    </i>
  </rowItems>
  <colFields count="1">
    <field x="1"/>
  </colFields>
  <colItems count="6">
    <i>
      <x/>
    </i>
    <i>
      <x v="1"/>
    </i>
    <i>
      <x v="2"/>
    </i>
    <i>
      <x v="3"/>
    </i>
    <i>
      <x v="4"/>
    </i>
    <i t="grand">
      <x/>
    </i>
  </colItems>
  <pageFields count="1">
    <pageField fld="0" hier="-1"/>
  </pageFields>
  <dataFields count="1">
    <dataField name="Sum of Sales" fld="6" baseField="0" baseItem="0"/>
  </dataFields>
  <formats count="1">
    <format dxfId="22">
      <pivotArea collapsedLevelsAreSubtotals="1" fieldPosition="0">
        <references count="1">
          <reference field="2" count="0"/>
        </references>
      </pivotArea>
    </format>
  </formats>
  <pivotTableStyleInfo name="PivotStyleMedium5" showRowHeaders="1" showColHeaders="1" showRowStripes="0" showColStripes="0" showLastColumn="1"/>
  <filters count="1">
    <filter fld="3" type="count" evalOrder="-1" id="1"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ACCC1A0-28D9-4330-8237-7E6C4C82885F}" name="PivotTable5" cacheId="0"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4:D33" firstHeaderRow="0" firstDataRow="1" firstDataCol="2" rowPageCount="2" colPageCount="1"/>
  <pivotFields count="9">
    <pivotField axis="axisRow" compact="0" numFmtId="14" outline="0" showAll="0" sortType="ascending">
      <items count="15">
        <item x="0"/>
        <item x="1"/>
        <item x="2"/>
        <item x="3"/>
        <item x="4"/>
        <item x="5"/>
        <item x="6"/>
        <item x="7"/>
        <item x="8"/>
        <item x="9"/>
        <item x="10"/>
        <item x="11"/>
        <item x="12"/>
        <item x="13"/>
        <item t="default"/>
      </items>
      <autoSortScope>
        <pivotArea dataOnly="0" outline="0" fieldPosition="0">
          <references count="1">
            <reference field="4294967294" count="1" selected="0">
              <x v="0"/>
            </reference>
          </references>
        </pivotArea>
      </autoSortScope>
    </pivotField>
    <pivotField axis="axisPage" compact="0" outline="0" showAll="0">
      <items count="6">
        <item x="2"/>
        <item x="1"/>
        <item x="0"/>
        <item x="4"/>
        <item x="3"/>
        <item t="default"/>
      </items>
    </pivotField>
    <pivotField compact="0" outline="0" showAll="0"/>
    <pivotField axis="axisPage" compact="0" outline="0" showAll="0">
      <items count="15">
        <item x="4"/>
        <item x="8"/>
        <item x="6"/>
        <item x="7"/>
        <item x="3"/>
        <item x="11"/>
        <item x="0"/>
        <item x="13"/>
        <item x="9"/>
        <item x="2"/>
        <item x="10"/>
        <item x="12"/>
        <item x="5"/>
        <item x="1"/>
        <item t="default"/>
      </items>
    </pivotField>
    <pivotField compact="0" outline="0" showAll="0"/>
    <pivotField compact="0" outline="0" showAll="0"/>
    <pivotField dataField="1" compact="0" outline="0" showAll="0"/>
    <pivotField axis="axisRow" compact="0" outline="0" showAll="0">
      <items count="6">
        <item x="0"/>
        <item x="1"/>
        <item x="2"/>
        <item x="3"/>
        <item x="4"/>
        <item t="default"/>
      </items>
    </pivotField>
    <pivotField dataField="1" compact="0" outline="0" dragToRow="0" dragToCol="0" dragToPage="0" showAll="0" defaultSubtotal="0"/>
  </pivotFields>
  <rowFields count="2">
    <field x="7"/>
    <field x="0"/>
  </rowFields>
  <rowItems count="29">
    <i>
      <x v="1"/>
      <x v="6"/>
    </i>
    <i r="1">
      <x v="7"/>
    </i>
    <i r="1">
      <x v="9"/>
    </i>
    <i r="1">
      <x v="11"/>
    </i>
    <i r="1">
      <x v="10"/>
    </i>
    <i r="1">
      <x v="8"/>
    </i>
    <i r="1">
      <x v="12"/>
    </i>
    <i t="default">
      <x v="1"/>
    </i>
    <i>
      <x v="2"/>
      <x v="11"/>
    </i>
    <i r="1">
      <x v="3"/>
    </i>
    <i r="1">
      <x v="12"/>
    </i>
    <i r="1">
      <x v="6"/>
    </i>
    <i r="1">
      <x v="5"/>
    </i>
    <i r="1">
      <x v="9"/>
    </i>
    <i r="1">
      <x v="4"/>
    </i>
    <i r="1">
      <x v="7"/>
    </i>
    <i r="1">
      <x v="2"/>
    </i>
    <i r="1">
      <x v="10"/>
    </i>
    <i r="1">
      <x v="1"/>
    </i>
    <i r="1">
      <x v="8"/>
    </i>
    <i t="default">
      <x v="2"/>
    </i>
    <i>
      <x v="3"/>
      <x v="6"/>
    </i>
    <i r="1">
      <x v="1"/>
    </i>
    <i r="1">
      <x v="2"/>
    </i>
    <i r="1">
      <x v="4"/>
    </i>
    <i r="1">
      <x v="5"/>
    </i>
    <i r="1">
      <x v="3"/>
    </i>
    <i t="default">
      <x v="3"/>
    </i>
    <i t="grand">
      <x/>
    </i>
  </rowItems>
  <colFields count="1">
    <field x="-2"/>
  </colFields>
  <colItems count="2">
    <i>
      <x/>
    </i>
    <i i="1">
      <x v="1"/>
    </i>
  </colItems>
  <pageFields count="2">
    <pageField fld="1" hier="-1"/>
    <pageField fld="3" hier="-1"/>
  </pageFields>
  <dataFields count="2">
    <dataField name="Sum of Sales" fld="6" baseField="0" baseItem="6" numFmtId="175"/>
    <dataField name="Sum of Profit" fld="8" baseField="0" baseItem="0" numFmtId="175"/>
  </dataFields>
  <formats count="2">
    <format dxfId="19">
      <pivotArea field="3" type="button" dataOnly="0" labelOnly="1" outline="0" axis="axisPage" fieldPosition="1"/>
    </format>
    <format dxfId="18">
      <pivotArea outline="0" fieldPosition="0">
        <references count="1">
          <reference field="4294967294" count="1">
            <x v="0"/>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DE5DD665-F1B7-4669-A160-86608C0CBC64}" sourceName="Region">
  <pivotTables>
    <pivotTable tabId="42" name="MonthWiseReport"/>
    <pivotTable tabId="42" name="RegionWiseTotalSales"/>
    <pivotTable tabId="42" name="SalesRepwiseReport"/>
    <pivotTable tabId="42" name="TOPTEnCustomer"/>
  </pivotTables>
  <data>
    <tabular pivotCacheId="1410458465">
      <items count="5">
        <i x="2" s="1"/>
        <i x="1" s="1"/>
        <i x="0" s="1"/>
        <i x="4"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ales_Rep" xr10:uid="{99611E86-AC60-4E11-A684-879AB04B006F}" sourceName="Sales Rep">
  <pivotTables>
    <pivotTable tabId="42" name="MonthWiseReport"/>
    <pivotTable tabId="42" name="RegionWiseTotalSales"/>
    <pivotTable tabId="42" name="SalesRepwiseReport"/>
    <pivotTable tabId="42" name="TOPTEnCustomer"/>
  </pivotTables>
  <data>
    <tabular pivotCacheId="1410458465">
      <items count="8">
        <i x="0" s="1"/>
        <i x="1" s="1"/>
        <i x="2" s="1"/>
        <i x="3" s="1"/>
        <i x="4" s="1"/>
        <i x="5" s="1"/>
        <i x="6" s="1"/>
        <i x="7"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EDDE25E3-56DB-41FC-9402-5521D2311612}" cache="Slicer_Region" caption="Region" style="SlicerStyleDark6" rowHeight="193675"/>
  <slicer name="Sales Rep" xr10:uid="{CB8F5FA6-3D84-43E4-9D75-059081EBFE48}" cache="Slicer_Sales_Rep" caption="Sales Rep" columnCount="2" style="SlicerStyleDark2" rowHeight="193675"/>
</slicer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webextension1.xml.rels><?xml version="1.0" encoding="UTF-8" standalone="yes"?>
<Relationships xmlns="http://schemas.openxmlformats.org/package/2006/relationships"><Relationship Id="rId1" Type="http://schemas.openxmlformats.org/officeDocument/2006/relationships/image" Target="../media/image7.png"/></Relationships>
</file>

<file path=xl/webextensions/webextension1.xml><?xml version="1.0" encoding="utf-8"?>
<we:webextension xmlns:we="http://schemas.microsoft.com/office/webextensions/webextension/2010/11" id="{00000000-0008-0000-2000-000017000000}">
  <we:reference id="wa103304320" version="1.1.0.0" store="en-US" storeType="OMEX"/>
  <we:alternateReferences>
    <we:reference id="wa103304320" version="1.1.0.0" store="wa103304320" storeType="OMEX"/>
  </we:alternateReferences>
  <we:properties>
    <we:property name="transX" value="null"/>
    <we:property name="transY" value="null"/>
    <we:property name="scale" value="null"/>
    <we:property name="dataLabels" value="true"/>
    <we:property name="legend" value="&quot;1&quot;"/>
    <we:property name="theme" value="&quot;0&quot;"/>
    <we:property name="title" value="&quot;Country wise Map&quot;"/>
    <we:property name="iState" value="&quot;0&quot;"/>
    <we:property name="iValue" value="&quot;1&quot;"/>
    <we:property name="mapType" value="&quot;world_mill&quot;"/>
  </we:properties>
  <we:bindings>
    <we:binding id="binding1" type="matrix" appref="{2C3E4B96-E49A-4748-9A25-E88A8BA7DE44}"/>
  </we:bindings>
  <we:snapshot xmlns:r="http://schemas.openxmlformats.org/officeDocument/2006/relationships" r:embed="rId1"/>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18.xml"/><Relationship Id="rId4" Type="http://schemas.openxmlformats.org/officeDocument/2006/relationships/pivotTable" Target="../pivotTables/pivotTable4.xml"/></Relationships>
</file>

<file path=xl/worksheets/_rels/sheet32.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B8D8-0C83-4AB7-ADCD-EFF228779ED9}">
  <dimension ref="C1:XFC7"/>
  <sheetViews>
    <sheetView showGridLines="0" zoomScale="205" zoomScaleNormal="205" workbookViewId="0">
      <selection activeCell="C8" sqref="C8"/>
    </sheetView>
  </sheetViews>
  <sheetFormatPr defaultRowHeight="10.199999999999999" x14ac:dyDescent="0.2"/>
  <cols>
    <col min="16382" max="16382" width="6" customWidth="1"/>
    <col min="16383" max="16384" width="14.7109375" customWidth="1"/>
  </cols>
  <sheetData>
    <row r="1" spans="3:10 16383:16383" x14ac:dyDescent="0.2">
      <c r="D1" s="255"/>
      <c r="E1" s="255"/>
      <c r="XFC1">
        <f>COLUMN()</f>
        <v>16383</v>
      </c>
    </row>
    <row r="2" spans="3:10 16383:16383" x14ac:dyDescent="0.2">
      <c r="C2" s="519"/>
      <c r="D2" s="520"/>
      <c r="E2" s="520"/>
      <c r="F2" s="520"/>
      <c r="G2" s="520"/>
      <c r="H2" s="520"/>
      <c r="I2" s="520"/>
      <c r="J2" s="520"/>
    </row>
    <row r="7" spans="3:10 16383:16383" ht="12.75" customHeight="1" x14ac:dyDescent="0.45">
      <c r="C7" s="358"/>
    </row>
  </sheetData>
  <mergeCells count="1">
    <mergeCell ref="C2:J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3:K32"/>
  <sheetViews>
    <sheetView showGridLines="0" zoomScaleNormal="100" workbookViewId="0">
      <selection activeCell="B12" sqref="B12"/>
    </sheetView>
  </sheetViews>
  <sheetFormatPr defaultColWidth="9.28515625" defaultRowHeight="14.4" x14ac:dyDescent="0.3"/>
  <cols>
    <col min="1" max="1" width="19.42578125" style="50" customWidth="1"/>
    <col min="2" max="2" width="23" style="50" customWidth="1"/>
    <col min="3" max="3" width="18.7109375" style="50" customWidth="1"/>
    <col min="4" max="4" width="24" style="50" customWidth="1"/>
    <col min="5" max="5" width="18.85546875" style="50" customWidth="1"/>
    <col min="7" max="7" width="9.28515625" style="50"/>
    <col min="8" max="8" width="13.28515625" style="50" customWidth="1"/>
    <col min="9" max="9" width="20.7109375" style="50" customWidth="1"/>
    <col min="10" max="10" width="23" style="50" customWidth="1"/>
    <col min="11" max="11" width="18" style="50" customWidth="1"/>
    <col min="12" max="16384" width="9.28515625" style="50"/>
  </cols>
  <sheetData>
    <row r="3" spans="1:11" ht="29.25" customHeight="1" x14ac:dyDescent="0.3">
      <c r="A3" s="121" t="s">
        <v>687</v>
      </c>
      <c r="B3" s="121" t="s">
        <v>591</v>
      </c>
      <c r="C3" s="120" t="s">
        <v>688</v>
      </c>
      <c r="D3" s="120" t="s">
        <v>637</v>
      </c>
      <c r="E3" s="122" t="s">
        <v>7011</v>
      </c>
      <c r="H3" s="354" t="s">
        <v>637</v>
      </c>
      <c r="I3" s="449" t="s">
        <v>7827</v>
      </c>
      <c r="J3" s="449" t="s">
        <v>7828</v>
      </c>
      <c r="K3" s="449" t="s">
        <v>7829</v>
      </c>
    </row>
    <row r="4" spans="1:11" ht="15.6" x14ac:dyDescent="0.3">
      <c r="A4" s="123" t="s">
        <v>700</v>
      </c>
      <c r="B4" s="123" t="s">
        <v>7840</v>
      </c>
      <c r="C4" s="123" t="s">
        <v>7805</v>
      </c>
      <c r="D4" s="123" t="s">
        <v>628</v>
      </c>
      <c r="E4" s="124">
        <v>30000</v>
      </c>
      <c r="H4" s="355" t="s">
        <v>628</v>
      </c>
      <c r="I4" s="411"/>
      <c r="J4" s="411"/>
      <c r="K4" s="411"/>
    </row>
    <row r="5" spans="1:11" ht="15.6" x14ac:dyDescent="0.3">
      <c r="A5" s="123" t="s">
        <v>699</v>
      </c>
      <c r="B5" s="123" t="s">
        <v>7840</v>
      </c>
      <c r="C5" s="123" t="s">
        <v>1213</v>
      </c>
      <c r="D5" s="123" t="s">
        <v>632</v>
      </c>
      <c r="E5" s="124">
        <v>10000</v>
      </c>
      <c r="H5" s="355" t="s">
        <v>649</v>
      </c>
      <c r="I5" s="411"/>
      <c r="J5" s="411"/>
      <c r="K5" s="411"/>
    </row>
    <row r="6" spans="1:11" ht="15.6" x14ac:dyDescent="0.3">
      <c r="A6" s="123" t="s">
        <v>693</v>
      </c>
      <c r="B6" s="123" t="s">
        <v>7840</v>
      </c>
      <c r="C6" s="123" t="s">
        <v>1213</v>
      </c>
      <c r="D6" s="123" t="s">
        <v>632</v>
      </c>
      <c r="E6" s="124">
        <v>30000</v>
      </c>
      <c r="H6" s="355" t="s">
        <v>631</v>
      </c>
      <c r="I6" s="411"/>
      <c r="J6" s="411"/>
      <c r="K6" s="411"/>
    </row>
    <row r="7" spans="1:11" ht="15.6" x14ac:dyDescent="0.3">
      <c r="A7" s="123" t="s">
        <v>696</v>
      </c>
      <c r="B7" s="123" t="s">
        <v>7840</v>
      </c>
      <c r="C7" s="123" t="s">
        <v>1213</v>
      </c>
      <c r="D7" s="123" t="s">
        <v>632</v>
      </c>
      <c r="E7" s="124">
        <v>20000</v>
      </c>
      <c r="H7" s="355" t="s">
        <v>632</v>
      </c>
      <c r="I7" s="411"/>
      <c r="J7" s="411"/>
      <c r="K7" s="411"/>
    </row>
    <row r="8" spans="1:11" ht="15.6" x14ac:dyDescent="0.3">
      <c r="A8" s="123" t="s">
        <v>697</v>
      </c>
      <c r="B8" s="123" t="s">
        <v>7843</v>
      </c>
      <c r="C8" s="123" t="s">
        <v>7805</v>
      </c>
      <c r="D8" s="123" t="s">
        <v>628</v>
      </c>
      <c r="E8" s="124">
        <v>10000</v>
      </c>
      <c r="H8" s="355" t="s">
        <v>645</v>
      </c>
      <c r="I8" s="411"/>
      <c r="J8" s="411"/>
      <c r="K8" s="411"/>
    </row>
    <row r="9" spans="1:11" ht="15.6" x14ac:dyDescent="0.3">
      <c r="A9" s="123" t="s">
        <v>700</v>
      </c>
      <c r="B9" s="123" t="s">
        <v>7843</v>
      </c>
      <c r="C9" s="123" t="s">
        <v>1213</v>
      </c>
      <c r="D9" s="123" t="s">
        <v>632</v>
      </c>
      <c r="E9" s="124">
        <v>10000</v>
      </c>
    </row>
    <row r="10" spans="1:11" ht="15.6" x14ac:dyDescent="0.3">
      <c r="A10" s="123" t="s">
        <v>700</v>
      </c>
      <c r="B10" s="123" t="s">
        <v>7839</v>
      </c>
      <c r="C10" s="123" t="s">
        <v>7804</v>
      </c>
      <c r="D10" s="123" t="s">
        <v>631</v>
      </c>
      <c r="E10" s="124">
        <v>30000</v>
      </c>
    </row>
    <row r="11" spans="1:11" ht="22.5" customHeight="1" x14ac:dyDescent="0.85">
      <c r="A11" s="123" t="s">
        <v>690</v>
      </c>
      <c r="B11" s="123" t="s">
        <v>7839</v>
      </c>
      <c r="C11" s="123" t="s">
        <v>1213</v>
      </c>
      <c r="D11" s="123" t="s">
        <v>632</v>
      </c>
      <c r="E11" s="124">
        <v>30000</v>
      </c>
      <c r="H11" s="412"/>
      <c r="I11" s="359" t="s">
        <v>7830</v>
      </c>
    </row>
    <row r="12" spans="1:11" ht="15.6" x14ac:dyDescent="0.3">
      <c r="A12" s="123" t="s">
        <v>693</v>
      </c>
      <c r="B12" s="123" t="s">
        <v>7839</v>
      </c>
      <c r="C12" s="123" t="s">
        <v>7805</v>
      </c>
      <c r="D12" s="123" t="s">
        <v>645</v>
      </c>
      <c r="E12" s="124">
        <v>20000</v>
      </c>
    </row>
    <row r="13" spans="1:11" ht="23.4" x14ac:dyDescent="0.45">
      <c r="A13" s="123" t="s">
        <v>696</v>
      </c>
      <c r="B13" s="123" t="s">
        <v>7839</v>
      </c>
      <c r="C13" s="123" t="s">
        <v>7805</v>
      </c>
      <c r="D13" s="123" t="s">
        <v>645</v>
      </c>
      <c r="E13" s="124">
        <v>20000</v>
      </c>
      <c r="I13" s="359" t="s">
        <v>7831</v>
      </c>
    </row>
    <row r="14" spans="1:11" ht="15.6" x14ac:dyDescent="0.3">
      <c r="A14" s="123" t="s">
        <v>692</v>
      </c>
      <c r="B14" s="123" t="s">
        <v>7833</v>
      </c>
      <c r="C14" s="123" t="s">
        <v>7804</v>
      </c>
      <c r="D14" s="123" t="s">
        <v>649</v>
      </c>
      <c r="E14" s="124">
        <v>30000</v>
      </c>
    </row>
    <row r="15" spans="1:11" ht="15.6" x14ac:dyDescent="0.3">
      <c r="A15" s="123" t="s">
        <v>697</v>
      </c>
      <c r="B15" s="123" t="s">
        <v>7833</v>
      </c>
      <c r="C15" s="123" t="s">
        <v>1213</v>
      </c>
      <c r="D15" s="123" t="s">
        <v>632</v>
      </c>
      <c r="E15" s="124">
        <v>10000</v>
      </c>
    </row>
    <row r="16" spans="1:11" ht="15.6" x14ac:dyDescent="0.3">
      <c r="A16" s="123" t="s">
        <v>699</v>
      </c>
      <c r="B16" s="123" t="s">
        <v>1222</v>
      </c>
      <c r="C16" s="123" t="s">
        <v>7805</v>
      </c>
      <c r="D16" s="123" t="s">
        <v>628</v>
      </c>
      <c r="E16" s="124">
        <v>10000</v>
      </c>
    </row>
    <row r="17" spans="1:5" ht="15.6" x14ac:dyDescent="0.3">
      <c r="A17" s="123" t="s">
        <v>693</v>
      </c>
      <c r="B17" s="123" t="s">
        <v>1222</v>
      </c>
      <c r="C17" s="123" t="s">
        <v>7804</v>
      </c>
      <c r="D17" s="123" t="s">
        <v>649</v>
      </c>
      <c r="E17" s="124">
        <v>20000</v>
      </c>
    </row>
    <row r="18" spans="1:5" ht="15.6" x14ac:dyDescent="0.3">
      <c r="A18" s="123" t="s">
        <v>692</v>
      </c>
      <c r="B18" s="123" t="s">
        <v>1222</v>
      </c>
      <c r="C18" s="123" t="s">
        <v>1213</v>
      </c>
      <c r="D18" s="123" t="s">
        <v>632</v>
      </c>
      <c r="E18" s="124">
        <v>30000</v>
      </c>
    </row>
    <row r="19" spans="1:5" ht="15.6" x14ac:dyDescent="0.3">
      <c r="A19" s="123" t="s">
        <v>695</v>
      </c>
      <c r="B19" s="123" t="s">
        <v>1222</v>
      </c>
      <c r="C19" s="123" t="s">
        <v>1213</v>
      </c>
      <c r="D19" s="123" t="s">
        <v>632</v>
      </c>
      <c r="E19" s="124">
        <v>20000</v>
      </c>
    </row>
    <row r="20" spans="1:5" ht="15.6" x14ac:dyDescent="0.3">
      <c r="A20" s="123" t="s">
        <v>697</v>
      </c>
      <c r="B20" s="123" t="s">
        <v>7834</v>
      </c>
      <c r="C20" s="123" t="s">
        <v>7804</v>
      </c>
      <c r="D20" s="123" t="s">
        <v>649</v>
      </c>
      <c r="E20" s="124">
        <v>45000</v>
      </c>
    </row>
    <row r="21" spans="1:5" ht="15.6" x14ac:dyDescent="0.3">
      <c r="A21" s="123" t="s">
        <v>695</v>
      </c>
      <c r="B21" s="123" t="s">
        <v>7834</v>
      </c>
      <c r="C21" s="123" t="s">
        <v>7804</v>
      </c>
      <c r="D21" s="123" t="s">
        <v>631</v>
      </c>
      <c r="E21" s="124">
        <v>20000</v>
      </c>
    </row>
    <row r="22" spans="1:5" ht="15.6" x14ac:dyDescent="0.3">
      <c r="A22" s="123" t="s">
        <v>699</v>
      </c>
      <c r="B22" s="123" t="s">
        <v>7838</v>
      </c>
      <c r="C22" s="123" t="s">
        <v>7804</v>
      </c>
      <c r="D22" s="123" t="s">
        <v>631</v>
      </c>
      <c r="E22" s="124">
        <v>10000</v>
      </c>
    </row>
    <row r="23" spans="1:5" ht="15.6" x14ac:dyDescent="0.3">
      <c r="A23" s="123" t="s">
        <v>696</v>
      </c>
      <c r="B23" s="123" t="s">
        <v>7838</v>
      </c>
      <c r="C23" s="123" t="s">
        <v>7804</v>
      </c>
      <c r="D23" s="123" t="s">
        <v>631</v>
      </c>
      <c r="E23" s="124">
        <v>20000</v>
      </c>
    </row>
    <row r="24" spans="1:5" ht="15.6" x14ac:dyDescent="0.3">
      <c r="A24" s="123" t="s">
        <v>692</v>
      </c>
      <c r="B24" s="123" t="s">
        <v>7838</v>
      </c>
      <c r="C24" s="123" t="s">
        <v>7805</v>
      </c>
      <c r="D24" s="123" t="s">
        <v>645</v>
      </c>
      <c r="E24" s="124">
        <v>30000</v>
      </c>
    </row>
    <row r="25" spans="1:5" ht="15.6" x14ac:dyDescent="0.3">
      <c r="A25" s="123" t="s">
        <v>695</v>
      </c>
      <c r="B25" s="123" t="s">
        <v>7838</v>
      </c>
      <c r="C25" s="123" t="s">
        <v>7805</v>
      </c>
      <c r="D25" s="123" t="s">
        <v>645</v>
      </c>
      <c r="E25" s="124">
        <v>20000</v>
      </c>
    </row>
    <row r="26" spans="1:5" ht="15.6" x14ac:dyDescent="0.3">
      <c r="A26" s="123" t="s">
        <v>698</v>
      </c>
      <c r="B26" s="123" t="s">
        <v>7835</v>
      </c>
      <c r="C26" s="123" t="s">
        <v>7804</v>
      </c>
      <c r="D26" s="123" t="s">
        <v>631</v>
      </c>
      <c r="E26" s="124">
        <v>10000</v>
      </c>
    </row>
    <row r="27" spans="1:5" ht="15.6" x14ac:dyDescent="0.3">
      <c r="A27" s="123" t="s">
        <v>698</v>
      </c>
      <c r="B27" s="123" t="s">
        <v>7837</v>
      </c>
      <c r="C27" s="123" t="s">
        <v>1213</v>
      </c>
      <c r="D27" s="123" t="s">
        <v>632</v>
      </c>
      <c r="E27" s="124">
        <v>10000</v>
      </c>
    </row>
    <row r="28" spans="1:5" ht="15.6" x14ac:dyDescent="0.3">
      <c r="A28" s="123" t="s">
        <v>694</v>
      </c>
      <c r="B28" s="123" t="s">
        <v>7837</v>
      </c>
      <c r="C28" s="123" t="s">
        <v>1213</v>
      </c>
      <c r="D28" s="123" t="s">
        <v>632</v>
      </c>
      <c r="E28" s="124">
        <v>20000</v>
      </c>
    </row>
    <row r="29" spans="1:5" ht="15.6" x14ac:dyDescent="0.3">
      <c r="A29" s="123" t="s">
        <v>690</v>
      </c>
      <c r="B29" s="123" t="s">
        <v>7837</v>
      </c>
      <c r="C29" s="123" t="s">
        <v>7805</v>
      </c>
      <c r="D29" s="123" t="s">
        <v>645</v>
      </c>
      <c r="E29" s="124">
        <v>30000</v>
      </c>
    </row>
    <row r="30" spans="1:5" ht="15.6" x14ac:dyDescent="0.3">
      <c r="A30" s="123" t="s">
        <v>698</v>
      </c>
      <c r="B30" s="123" t="s">
        <v>7836</v>
      </c>
      <c r="C30" s="123" t="s">
        <v>7805</v>
      </c>
      <c r="D30" s="123" t="s">
        <v>628</v>
      </c>
      <c r="E30" s="124">
        <v>10000</v>
      </c>
    </row>
    <row r="31" spans="1:5" ht="15.6" x14ac:dyDescent="0.3">
      <c r="A31" s="123" t="s">
        <v>690</v>
      </c>
      <c r="B31" s="123" t="s">
        <v>7836</v>
      </c>
      <c r="C31" s="123" t="s">
        <v>7804</v>
      </c>
      <c r="D31" s="123" t="s">
        <v>631</v>
      </c>
      <c r="E31" s="124">
        <v>30000</v>
      </c>
    </row>
    <row r="32" spans="1:5" ht="15.6" x14ac:dyDescent="0.3">
      <c r="A32" s="123" t="s">
        <v>694</v>
      </c>
      <c r="B32" s="123" t="s">
        <v>7836</v>
      </c>
      <c r="C32" s="123" t="s">
        <v>7804</v>
      </c>
      <c r="D32" s="123" t="s">
        <v>631</v>
      </c>
      <c r="E32" s="124">
        <v>20000</v>
      </c>
    </row>
  </sheetData>
  <sortState xmlns:xlrd2="http://schemas.microsoft.com/office/spreadsheetml/2017/richdata2" ref="A4:E32">
    <sortCondition ref="B4:B32" customList="January,February,March,April,May,June,July,August,September,October,November,December"/>
  </sortState>
  <customSheetViews>
    <customSheetView guid="{52489AA2-E3F8-46B2-847E-976E37E4B16B}" topLeftCell="A7">
      <selection sqref="A1:D30"/>
      <pageMargins left="0.70866141732283472" right="0.70866141732283472" top="0.74803149606299213" bottom="0.74803149606299213" header="0.31496062992125984" footer="0.31496062992125984"/>
      <pageSetup orientation="portrait" r:id="rId1"/>
    </customSheetView>
  </customSheetViews>
  <phoneticPr fontId="52" type="noConversion"/>
  <pageMargins left="0.70866141732283472" right="0.70866141732283472" top="0.74803149606299213" bottom="0.74803149606299213" header="0.31496062992125984" footer="0.31496062992125984"/>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4494-2A6A-455C-9901-0DA10C5F890A}">
  <dimension ref="A3:P43"/>
  <sheetViews>
    <sheetView showGridLines="0" tabSelected="1" zoomScale="170" zoomScaleNormal="170" workbookViewId="0">
      <selection activeCell="C16" sqref="C16:D16"/>
    </sheetView>
  </sheetViews>
  <sheetFormatPr defaultColWidth="11.42578125" defaultRowHeight="14.4" x14ac:dyDescent="0.3"/>
  <cols>
    <col min="1" max="1" width="18.7109375" style="175" customWidth="1"/>
    <col min="2" max="3" width="11.42578125" style="175"/>
    <col min="4" max="4" width="16.28515625" style="175" bestFit="1" customWidth="1"/>
    <col min="5" max="5" width="21.28515625" style="175" customWidth="1"/>
    <col min="6" max="6" width="16.42578125" style="175" bestFit="1" customWidth="1"/>
    <col min="7" max="8" width="11.42578125" style="175"/>
    <col min="9" max="9" width="21.85546875" style="175" customWidth="1"/>
    <col min="10" max="10" width="11.42578125" style="175"/>
    <col min="11" max="11" width="14.85546875" style="175" customWidth="1"/>
    <col min="12" max="16384" width="11.42578125" style="175"/>
  </cols>
  <sheetData>
    <row r="3" spans="1:11" ht="18" customHeight="1" x14ac:dyDescent="0.3">
      <c r="A3" s="277" t="s">
        <v>7021</v>
      </c>
      <c r="B3" s="277" t="s">
        <v>7022</v>
      </c>
      <c r="C3" s="277" t="s">
        <v>708</v>
      </c>
      <c r="G3" s="277" t="s">
        <v>708</v>
      </c>
      <c r="H3" s="277" t="s">
        <v>708</v>
      </c>
      <c r="I3" s="277" t="s">
        <v>708</v>
      </c>
      <c r="K3" s="277" t="s">
        <v>708</v>
      </c>
    </row>
    <row r="4" spans="1:11" x14ac:dyDescent="0.3">
      <c r="A4" s="290">
        <v>10</v>
      </c>
      <c r="B4" s="290">
        <v>20</v>
      </c>
      <c r="C4" s="291">
        <f>$A4+$B4</f>
        <v>30</v>
      </c>
      <c r="G4" s="291">
        <f>$A4+$B4</f>
        <v>30</v>
      </c>
      <c r="H4" s="291">
        <f>$A4+$B4</f>
        <v>30</v>
      </c>
      <c r="I4" s="291">
        <f>$A4+$B4</f>
        <v>30</v>
      </c>
      <c r="K4" s="291">
        <f>$A4+$B4</f>
        <v>30</v>
      </c>
    </row>
    <row r="5" spans="1:11" x14ac:dyDescent="0.3">
      <c r="A5" s="290">
        <v>11</v>
      </c>
      <c r="B5" s="290">
        <v>21</v>
      </c>
      <c r="C5" s="291">
        <f t="shared" ref="C5:C9" si="0">$A5+$B5</f>
        <v>32</v>
      </c>
      <c r="E5" s="175" t="s">
        <v>1304</v>
      </c>
      <c r="G5" s="291">
        <f t="shared" ref="G5:K9" si="1">$A5+$B5</f>
        <v>32</v>
      </c>
      <c r="H5" s="291">
        <f t="shared" si="1"/>
        <v>32</v>
      </c>
      <c r="I5" s="291">
        <f t="shared" si="1"/>
        <v>32</v>
      </c>
      <c r="K5" s="291">
        <f t="shared" si="1"/>
        <v>32</v>
      </c>
    </row>
    <row r="6" spans="1:11" x14ac:dyDescent="0.3">
      <c r="A6" s="290">
        <v>12</v>
      </c>
      <c r="B6" s="290">
        <v>22</v>
      </c>
      <c r="C6" s="291">
        <f t="shared" si="0"/>
        <v>34</v>
      </c>
      <c r="G6" s="291">
        <f t="shared" si="1"/>
        <v>34</v>
      </c>
      <c r="H6" s="291">
        <f t="shared" si="1"/>
        <v>34</v>
      </c>
      <c r="I6" s="291">
        <f t="shared" si="1"/>
        <v>34</v>
      </c>
      <c r="K6" s="291">
        <f t="shared" si="1"/>
        <v>34</v>
      </c>
    </row>
    <row r="7" spans="1:11" x14ac:dyDescent="0.3">
      <c r="A7" s="290">
        <v>13</v>
      </c>
      <c r="B7" s="290">
        <v>23</v>
      </c>
      <c r="C7" s="291">
        <f t="shared" si="0"/>
        <v>36</v>
      </c>
      <c r="E7" s="175" t="s">
        <v>708</v>
      </c>
      <c r="F7" s="175" t="s">
        <v>1254</v>
      </c>
      <c r="G7" s="291">
        <f t="shared" si="1"/>
        <v>36</v>
      </c>
      <c r="H7" s="291">
        <f t="shared" si="1"/>
        <v>36</v>
      </c>
      <c r="I7" s="291">
        <f t="shared" si="1"/>
        <v>36</v>
      </c>
      <c r="K7" s="291">
        <f t="shared" si="1"/>
        <v>36</v>
      </c>
    </row>
    <row r="8" spans="1:11" x14ac:dyDescent="0.3">
      <c r="A8" s="290">
        <v>14</v>
      </c>
      <c r="B8" s="290">
        <v>24</v>
      </c>
      <c r="C8" s="291">
        <f t="shared" si="0"/>
        <v>38</v>
      </c>
      <c r="G8" s="291">
        <f t="shared" si="1"/>
        <v>38</v>
      </c>
      <c r="H8" s="291">
        <f t="shared" si="1"/>
        <v>38</v>
      </c>
      <c r="I8" s="291">
        <f t="shared" si="1"/>
        <v>38</v>
      </c>
      <c r="K8" s="291">
        <f t="shared" si="1"/>
        <v>38</v>
      </c>
    </row>
    <row r="9" spans="1:11" x14ac:dyDescent="0.3">
      <c r="A9" s="290">
        <v>15</v>
      </c>
      <c r="B9" s="290">
        <v>25</v>
      </c>
      <c r="C9" s="291">
        <f t="shared" si="0"/>
        <v>40</v>
      </c>
      <c r="G9" s="291">
        <f t="shared" si="1"/>
        <v>40</v>
      </c>
      <c r="H9" s="291">
        <f t="shared" si="1"/>
        <v>40</v>
      </c>
      <c r="I9" s="291">
        <f t="shared" si="1"/>
        <v>40</v>
      </c>
      <c r="K9" s="291">
        <f t="shared" si="1"/>
        <v>40</v>
      </c>
    </row>
    <row r="11" spans="1:11" x14ac:dyDescent="0.3">
      <c r="A11" s="175" t="s">
        <v>1302</v>
      </c>
      <c r="B11" s="175">
        <v>10</v>
      </c>
      <c r="C11" s="175">
        <v>11</v>
      </c>
      <c r="D11" s="175">
        <v>12</v>
      </c>
      <c r="E11" s="175">
        <v>13</v>
      </c>
      <c r="F11" s="175">
        <v>14</v>
      </c>
      <c r="G11" s="175">
        <v>15</v>
      </c>
    </row>
    <row r="12" spans="1:11" x14ac:dyDescent="0.3">
      <c r="A12" s="175" t="s">
        <v>1303</v>
      </c>
      <c r="B12" s="175">
        <v>20</v>
      </c>
      <c r="C12" s="175">
        <v>21</v>
      </c>
      <c r="D12" s="175">
        <v>22</v>
      </c>
      <c r="E12" s="175">
        <v>23</v>
      </c>
      <c r="F12" s="175">
        <v>24</v>
      </c>
      <c r="G12" s="175">
        <v>25</v>
      </c>
    </row>
    <row r="13" spans="1:11" x14ac:dyDescent="0.3">
      <c r="B13" s="175">
        <f t="shared" ref="B13:G13" si="2">B11+B12</f>
        <v>30</v>
      </c>
      <c r="C13" s="175">
        <f t="shared" si="2"/>
        <v>32</v>
      </c>
      <c r="D13" s="175">
        <f t="shared" si="2"/>
        <v>34</v>
      </c>
      <c r="E13" s="175">
        <f t="shared" si="2"/>
        <v>36</v>
      </c>
      <c r="F13" s="175">
        <f t="shared" si="2"/>
        <v>38</v>
      </c>
      <c r="G13" s="175">
        <f t="shared" si="2"/>
        <v>40</v>
      </c>
    </row>
    <row r="15" spans="1:11" ht="15.6" x14ac:dyDescent="0.3">
      <c r="A15" s="292" t="s">
        <v>1305</v>
      </c>
      <c r="B15" s="292"/>
      <c r="C15" s="292" t="s">
        <v>1306</v>
      </c>
      <c r="D15" s="327"/>
      <c r="E15" s="328">
        <v>85</v>
      </c>
    </row>
    <row r="16" spans="1:11" x14ac:dyDescent="0.3">
      <c r="A16" s="293">
        <v>100000</v>
      </c>
      <c r="B16" s="291"/>
      <c r="C16" s="525">
        <f>A16/$E$15</f>
        <v>1176.4705882352941</v>
      </c>
      <c r="D16" s="526"/>
    </row>
    <row r="17" spans="1:16" x14ac:dyDescent="0.3">
      <c r="A17" s="293">
        <v>200000</v>
      </c>
      <c r="B17" s="291"/>
      <c r="C17" s="525">
        <f t="shared" ref="C17:C24" si="3">A17/$E$15</f>
        <v>2352.9411764705883</v>
      </c>
      <c r="D17" s="526"/>
      <c r="H17" s="175" t="s">
        <v>1307</v>
      </c>
    </row>
    <row r="18" spans="1:16" x14ac:dyDescent="0.3">
      <c r="A18" s="293">
        <v>300000</v>
      </c>
      <c r="B18" s="291"/>
      <c r="C18" s="525">
        <f t="shared" si="3"/>
        <v>3529.4117647058824</v>
      </c>
      <c r="D18" s="526"/>
      <c r="E18" s="180"/>
      <c r="F18" s="182"/>
      <c r="G18" s="182"/>
      <c r="H18" s="182"/>
      <c r="I18" s="182"/>
      <c r="J18" s="182"/>
      <c r="K18" s="182"/>
      <c r="L18" s="182"/>
      <c r="M18" s="182"/>
      <c r="N18" s="182"/>
      <c r="O18" s="182"/>
      <c r="P18" s="182"/>
    </row>
    <row r="19" spans="1:16" x14ac:dyDescent="0.3">
      <c r="A19" s="293">
        <v>400000</v>
      </c>
      <c r="B19" s="291"/>
      <c r="C19" s="525">
        <f t="shared" si="3"/>
        <v>4705.8823529411766</v>
      </c>
      <c r="D19" s="526"/>
      <c r="E19" s="180"/>
      <c r="G19" s="220" t="s">
        <v>6830</v>
      </c>
      <c r="K19" s="182"/>
    </row>
    <row r="20" spans="1:16" x14ac:dyDescent="0.3">
      <c r="A20" s="293">
        <v>500000</v>
      </c>
      <c r="B20" s="291"/>
      <c r="C20" s="525">
        <f t="shared" si="3"/>
        <v>5882.3529411764703</v>
      </c>
      <c r="D20" s="526"/>
      <c r="E20" s="180"/>
      <c r="F20" s="220" t="s">
        <v>6831</v>
      </c>
      <c r="G20" s="220" t="s">
        <v>6832</v>
      </c>
      <c r="K20" s="182"/>
    </row>
    <row r="21" spans="1:16" x14ac:dyDescent="0.3">
      <c r="A21" s="293">
        <v>600000</v>
      </c>
      <c r="B21" s="291"/>
      <c r="C21" s="525">
        <f t="shared" si="3"/>
        <v>7058.8235294117649</v>
      </c>
      <c r="D21" s="526"/>
      <c r="E21" s="180"/>
      <c r="F21" s="220" t="s">
        <v>6833</v>
      </c>
      <c r="G21" s="220" t="s">
        <v>6834</v>
      </c>
      <c r="K21" s="182"/>
    </row>
    <row r="22" spans="1:16" x14ac:dyDescent="0.3">
      <c r="A22" s="293">
        <v>700000</v>
      </c>
      <c r="B22" s="291"/>
      <c r="C22" s="525">
        <f t="shared" si="3"/>
        <v>8235.2941176470595</v>
      </c>
      <c r="D22" s="526"/>
      <c r="E22" s="180"/>
      <c r="F22" s="220" t="s">
        <v>6835</v>
      </c>
      <c r="G22" s="220" t="s">
        <v>6836</v>
      </c>
      <c r="K22" s="182"/>
    </row>
    <row r="23" spans="1:16" x14ac:dyDescent="0.3">
      <c r="A23" s="293">
        <v>800000</v>
      </c>
      <c r="B23" s="291"/>
      <c r="C23" s="525">
        <f t="shared" si="3"/>
        <v>9411.7647058823532</v>
      </c>
      <c r="D23" s="526"/>
      <c r="E23" s="180"/>
      <c r="K23" s="182"/>
    </row>
    <row r="24" spans="1:16" x14ac:dyDescent="0.3">
      <c r="A24" s="293">
        <v>900000</v>
      </c>
      <c r="B24" s="291"/>
      <c r="C24" s="525">
        <f t="shared" si="3"/>
        <v>10588.235294117647</v>
      </c>
      <c r="D24" s="526"/>
      <c r="E24" s="180"/>
      <c r="K24" s="182"/>
    </row>
    <row r="25" spans="1:16" x14ac:dyDescent="0.3">
      <c r="E25" s="180"/>
      <c r="K25" s="182"/>
    </row>
    <row r="26" spans="1:16" x14ac:dyDescent="0.3">
      <c r="E26" s="180"/>
      <c r="K26" s="182"/>
    </row>
    <row r="27" spans="1:16" x14ac:dyDescent="0.3">
      <c r="E27" s="180"/>
    </row>
    <row r="29" spans="1:16" x14ac:dyDescent="0.3">
      <c r="D29" s="470" t="s">
        <v>1308</v>
      </c>
      <c r="E29" s="470" t="s">
        <v>1309</v>
      </c>
      <c r="F29" s="470" t="s">
        <v>1216</v>
      </c>
    </row>
    <row r="30" spans="1:16" x14ac:dyDescent="0.3">
      <c r="D30" s="470">
        <v>62</v>
      </c>
      <c r="E30" s="470">
        <v>60</v>
      </c>
      <c r="F30" s="470">
        <v>80</v>
      </c>
    </row>
    <row r="32" spans="1:16" ht="15.6" x14ac:dyDescent="0.3">
      <c r="A32" s="329" t="s">
        <v>1305</v>
      </c>
      <c r="D32" s="329" t="s">
        <v>1310</v>
      </c>
      <c r="E32" s="329" t="s">
        <v>1311</v>
      </c>
      <c r="F32" s="329" t="s">
        <v>1312</v>
      </c>
    </row>
    <row r="33" spans="1:9" x14ac:dyDescent="0.3">
      <c r="A33" s="333">
        <v>100000</v>
      </c>
      <c r="B33" s="330"/>
      <c r="C33" s="330"/>
      <c r="D33" s="331">
        <f>$A33/D$30</f>
        <v>1612.9032258064517</v>
      </c>
      <c r="E33" s="331">
        <f>$A33/E$30</f>
        <v>1666.6666666666667</v>
      </c>
      <c r="F33" s="331">
        <f>$A33/F$30</f>
        <v>1250</v>
      </c>
    </row>
    <row r="34" spans="1:9" x14ac:dyDescent="0.3">
      <c r="A34" s="334">
        <v>200000</v>
      </c>
      <c r="D34" s="331">
        <f t="shared" ref="D34:F41" si="4">$A34/D$30</f>
        <v>3225.8064516129034</v>
      </c>
      <c r="E34" s="331">
        <f t="shared" si="4"/>
        <v>3333.3333333333335</v>
      </c>
      <c r="F34" s="331">
        <f t="shared" si="4"/>
        <v>2500</v>
      </c>
    </row>
    <row r="35" spans="1:9" x14ac:dyDescent="0.3">
      <c r="A35" s="334">
        <v>300000</v>
      </c>
      <c r="D35" s="331">
        <f t="shared" si="4"/>
        <v>4838.7096774193551</v>
      </c>
      <c r="E35" s="331">
        <f t="shared" si="4"/>
        <v>5000</v>
      </c>
      <c r="F35" s="331">
        <f t="shared" si="4"/>
        <v>3750</v>
      </c>
    </row>
    <row r="36" spans="1:9" x14ac:dyDescent="0.3">
      <c r="A36" s="334">
        <v>400000</v>
      </c>
      <c r="D36" s="331">
        <f t="shared" si="4"/>
        <v>6451.6129032258068</v>
      </c>
      <c r="E36" s="331">
        <f t="shared" si="4"/>
        <v>6666.666666666667</v>
      </c>
      <c r="F36" s="331">
        <f t="shared" si="4"/>
        <v>5000</v>
      </c>
    </row>
    <row r="37" spans="1:9" x14ac:dyDescent="0.3">
      <c r="A37" s="334">
        <v>500000</v>
      </c>
      <c r="D37" s="331">
        <f t="shared" si="4"/>
        <v>8064.5161290322585</v>
      </c>
      <c r="E37" s="331">
        <f t="shared" si="4"/>
        <v>8333.3333333333339</v>
      </c>
      <c r="F37" s="331">
        <f t="shared" si="4"/>
        <v>6250</v>
      </c>
      <c r="I37" s="175" t="s">
        <v>1313</v>
      </c>
    </row>
    <row r="38" spans="1:9" x14ac:dyDescent="0.3">
      <c r="A38" s="334">
        <v>600000</v>
      </c>
      <c r="D38" s="331">
        <f t="shared" si="4"/>
        <v>9677.4193548387102</v>
      </c>
      <c r="E38" s="331">
        <f t="shared" si="4"/>
        <v>10000</v>
      </c>
      <c r="F38" s="331">
        <f t="shared" si="4"/>
        <v>7500</v>
      </c>
    </row>
    <row r="39" spans="1:9" x14ac:dyDescent="0.3">
      <c r="A39" s="334">
        <v>700000</v>
      </c>
      <c r="D39" s="331">
        <f t="shared" si="4"/>
        <v>11290.322580645161</v>
      </c>
      <c r="E39" s="331">
        <f t="shared" si="4"/>
        <v>11666.666666666666</v>
      </c>
      <c r="F39" s="331">
        <f t="shared" si="4"/>
        <v>8750</v>
      </c>
    </row>
    <row r="40" spans="1:9" x14ac:dyDescent="0.3">
      <c r="A40" s="334">
        <v>800000</v>
      </c>
      <c r="D40" s="331">
        <f t="shared" si="4"/>
        <v>12903.225806451614</v>
      </c>
      <c r="E40" s="331">
        <f t="shared" si="4"/>
        <v>13333.333333333334</v>
      </c>
      <c r="F40" s="331">
        <f t="shared" si="4"/>
        <v>10000</v>
      </c>
    </row>
    <row r="41" spans="1:9" x14ac:dyDescent="0.3">
      <c r="A41" s="335">
        <v>900000</v>
      </c>
      <c r="B41" s="332"/>
      <c r="C41" s="332"/>
      <c r="D41" s="331">
        <f t="shared" si="4"/>
        <v>14516.129032258064</v>
      </c>
      <c r="E41" s="331">
        <f t="shared" si="4"/>
        <v>15000</v>
      </c>
      <c r="F41" s="331">
        <f t="shared" si="4"/>
        <v>11250</v>
      </c>
    </row>
    <row r="42" spans="1:9" x14ac:dyDescent="0.3">
      <c r="D42" s="183"/>
    </row>
    <row r="43" spans="1:9" x14ac:dyDescent="0.3">
      <c r="D43" s="183"/>
    </row>
  </sheetData>
  <mergeCells count="9">
    <mergeCell ref="C22:D22"/>
    <mergeCell ref="C23:D23"/>
    <mergeCell ref="C24:D24"/>
    <mergeCell ref="C16:D16"/>
    <mergeCell ref="C17:D17"/>
    <mergeCell ref="C18:D18"/>
    <mergeCell ref="C19:D19"/>
    <mergeCell ref="C20:D20"/>
    <mergeCell ref="C21:D21"/>
  </mergeCells>
  <pageMargins left="0.69930555555555596" right="0.69930555555555596"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07A4-2FDC-4FA1-BE61-D4EB7C21FE70}">
  <dimension ref="B3:W234"/>
  <sheetViews>
    <sheetView showGridLines="0" zoomScale="120" zoomScaleNormal="120" workbookViewId="0">
      <pane ySplit="2" topLeftCell="A3" activePane="bottomLeft" state="frozen"/>
      <selection pane="bottomLeft" activeCell="D41" sqref="D41"/>
    </sheetView>
  </sheetViews>
  <sheetFormatPr defaultColWidth="11.7109375" defaultRowHeight="15" x14ac:dyDescent="0.25"/>
  <cols>
    <col min="1" max="1" width="1.28515625" style="158" customWidth="1"/>
    <col min="2" max="2" width="17.42578125" style="158" customWidth="1"/>
    <col min="3" max="3" width="2.140625" style="158" customWidth="1"/>
    <col min="4" max="4" width="79.7109375" style="158" customWidth="1"/>
    <col min="5" max="5" width="34.140625" style="170" customWidth="1"/>
    <col min="6" max="6" width="35.140625" style="158" customWidth="1"/>
    <col min="7" max="7" width="41.140625" style="158" customWidth="1"/>
    <col min="8" max="8" width="14" style="158" customWidth="1"/>
    <col min="9" max="9" width="8.28515625" style="158" customWidth="1"/>
    <col min="10" max="10" width="11" style="158" customWidth="1"/>
    <col min="11" max="11" width="7.42578125" style="158" bestFit="1" customWidth="1"/>
    <col min="12" max="13" width="11.7109375" style="158"/>
    <col min="14" max="14" width="27.42578125" style="158" customWidth="1"/>
    <col min="15" max="15" width="20.42578125" style="158" bestFit="1" customWidth="1"/>
    <col min="16" max="19" width="11.7109375" style="158"/>
    <col min="20" max="20" width="29.85546875" style="158" customWidth="1"/>
    <col min="21" max="21" width="24.140625" style="158" customWidth="1"/>
    <col min="22" max="22" width="27.42578125" style="158" bestFit="1" customWidth="1"/>
    <col min="23" max="23" width="26" style="158" customWidth="1"/>
    <col min="24" max="16384" width="11.7109375" style="158"/>
  </cols>
  <sheetData>
    <row r="3" spans="2:23" x14ac:dyDescent="0.25">
      <c r="B3" s="282" t="s">
        <v>1249</v>
      </c>
      <c r="C3" s="159"/>
      <c r="D3" s="282" t="s">
        <v>1250</v>
      </c>
      <c r="E3" s="282" t="s">
        <v>1251</v>
      </c>
      <c r="F3" s="282"/>
      <c r="G3" s="282"/>
      <c r="H3" s="282"/>
      <c r="I3" s="282"/>
      <c r="J3" s="282"/>
      <c r="K3" s="282"/>
      <c r="N3" s="282" t="s">
        <v>637</v>
      </c>
      <c r="O3" s="282" t="s">
        <v>7740</v>
      </c>
      <c r="T3" s="282" t="s">
        <v>7755</v>
      </c>
      <c r="U3" s="282" t="s">
        <v>7756</v>
      </c>
      <c r="V3" s="282" t="s">
        <v>7757</v>
      </c>
      <c r="W3" s="282" t="s">
        <v>7758</v>
      </c>
    </row>
    <row r="4" spans="2:23" ht="7.2" customHeight="1" x14ac:dyDescent="0.25">
      <c r="B4" s="160"/>
      <c r="C4" s="160"/>
      <c r="D4" s="471"/>
      <c r="E4" s="160"/>
      <c r="F4" s="160"/>
      <c r="G4" s="447"/>
      <c r="H4" s="160"/>
      <c r="I4" s="160"/>
      <c r="J4" s="160"/>
      <c r="K4" s="160"/>
      <c r="N4" s="360" t="s">
        <v>653</v>
      </c>
      <c r="O4" s="361">
        <v>60000</v>
      </c>
      <c r="Q4" s="362" t="s">
        <v>7741</v>
      </c>
      <c r="T4" s="361" t="s">
        <v>7744</v>
      </c>
      <c r="U4" s="361" t="str">
        <f>LOWER(T4)</f>
        <v>roger jones</v>
      </c>
      <c r="V4" s="361" t="str">
        <f>UPPER(U4)</f>
        <v>ROGER JONES</v>
      </c>
      <c r="W4" s="361" t="str">
        <f>PROPER(T4)</f>
        <v>Roger Jones</v>
      </c>
    </row>
    <row r="5" spans="2:23" ht="30" customHeight="1" x14ac:dyDescent="0.4">
      <c r="B5" s="282" t="s">
        <v>1252</v>
      </c>
      <c r="C5" s="159"/>
      <c r="D5" s="512" t="s">
        <v>7920</v>
      </c>
      <c r="E5" s="284">
        <v>1000</v>
      </c>
      <c r="F5" s="284">
        <f t="shared" ref="F5:K5" si="0">E5+1000</f>
        <v>2000</v>
      </c>
      <c r="G5" s="284">
        <f t="shared" si="0"/>
        <v>3000</v>
      </c>
      <c r="H5" s="284">
        <f t="shared" si="0"/>
        <v>4000</v>
      </c>
      <c r="I5" s="284">
        <f t="shared" si="0"/>
        <v>5000</v>
      </c>
      <c r="J5" s="284">
        <f t="shared" si="0"/>
        <v>6000</v>
      </c>
      <c r="K5" s="284">
        <f t="shared" si="0"/>
        <v>7000</v>
      </c>
      <c r="N5" s="360" t="s">
        <v>655</v>
      </c>
      <c r="O5" s="361">
        <v>95000</v>
      </c>
      <c r="P5" s="158" t="s">
        <v>7738</v>
      </c>
      <c r="Q5" s="158">
        <f>LARGE(O4:O12,2)</f>
        <v>140000</v>
      </c>
      <c r="T5" s="361" t="s">
        <v>7745</v>
      </c>
      <c r="U5" s="361" t="str">
        <f t="shared" ref="U5:U14" si="1">LOWER(T5)</f>
        <v>jim motts</v>
      </c>
      <c r="V5" s="361" t="str">
        <f t="shared" ref="V5:V14" si="2">UPPER(U5)</f>
        <v>JIM MOTTS</v>
      </c>
      <c r="W5" s="361" t="str">
        <f t="shared" ref="W5:W14" si="3">PROPER(T5)</f>
        <v>Jim Motts</v>
      </c>
    </row>
    <row r="6" spans="2:23" ht="30" customHeight="1" x14ac:dyDescent="0.4">
      <c r="B6" s="282" t="s">
        <v>1253</v>
      </c>
      <c r="C6" s="159"/>
      <c r="D6" s="512" t="s">
        <v>7921</v>
      </c>
      <c r="E6" s="284">
        <v>3000</v>
      </c>
      <c r="F6" s="284">
        <v>1000</v>
      </c>
      <c r="G6" s="284">
        <v>3000</v>
      </c>
      <c r="H6" s="353">
        <v>5000</v>
      </c>
      <c r="I6" s="284">
        <v>2000</v>
      </c>
      <c r="J6" s="353">
        <v>6000</v>
      </c>
      <c r="K6" s="284">
        <v>2000</v>
      </c>
      <c r="N6" s="360" t="s">
        <v>643</v>
      </c>
      <c r="O6" s="361">
        <v>140000</v>
      </c>
      <c r="Q6" s="362" t="s">
        <v>7742</v>
      </c>
      <c r="T6" s="361" t="s">
        <v>7746</v>
      </c>
      <c r="U6" s="361" t="str">
        <f t="shared" si="1"/>
        <v>luke morris</v>
      </c>
      <c r="V6" s="361" t="str">
        <f t="shared" si="2"/>
        <v>LUKE MORRIS</v>
      </c>
      <c r="W6" s="361" t="str">
        <f t="shared" si="3"/>
        <v>Luke Morris</v>
      </c>
    </row>
    <row r="7" spans="2:23" ht="5.4" customHeight="1" x14ac:dyDescent="0.45">
      <c r="B7" s="159"/>
      <c r="C7" s="159"/>
      <c r="D7" s="161"/>
      <c r="E7" s="161"/>
      <c r="F7" s="161"/>
      <c r="G7" s="161"/>
      <c r="H7" s="161"/>
      <c r="I7" s="161"/>
      <c r="J7" s="161"/>
      <c r="K7" s="161"/>
      <c r="N7" s="360" t="s">
        <v>657</v>
      </c>
      <c r="O7" s="361">
        <v>190000</v>
      </c>
      <c r="P7" s="158" t="s">
        <v>7739</v>
      </c>
      <c r="Q7" s="158">
        <f>SMALL(O4:O12,3)</f>
        <v>60000</v>
      </c>
      <c r="T7" s="361" t="s">
        <v>7747</v>
      </c>
      <c r="U7" s="361" t="str">
        <f t="shared" si="1"/>
        <v>rebecca van hof</v>
      </c>
      <c r="V7" s="361" t="str">
        <f t="shared" si="2"/>
        <v>REBECCA VAN HOF</v>
      </c>
      <c r="W7" s="361" t="str">
        <f t="shared" si="3"/>
        <v>Rebecca Van Hof</v>
      </c>
    </row>
    <row r="8" spans="2:23" ht="30" customHeight="1" x14ac:dyDescent="0.4">
      <c r="B8" s="282" t="s">
        <v>1254</v>
      </c>
      <c r="C8" s="159"/>
      <c r="D8" s="513" t="s">
        <v>7922</v>
      </c>
      <c r="E8" s="285">
        <v>88</v>
      </c>
      <c r="F8" s="285">
        <v>77</v>
      </c>
      <c r="G8" s="285">
        <v>50</v>
      </c>
      <c r="H8" s="285">
        <v>39</v>
      </c>
      <c r="I8" s="285">
        <v>28</v>
      </c>
      <c r="J8" s="285">
        <v>80</v>
      </c>
      <c r="K8" s="285">
        <v>69</v>
      </c>
      <c r="N8" s="360" t="s">
        <v>629</v>
      </c>
      <c r="O8" s="361">
        <v>120000</v>
      </c>
      <c r="T8" s="361" t="s">
        <v>7748</v>
      </c>
      <c r="U8" s="361" t="str">
        <f t="shared" si="1"/>
        <v>mary johnson</v>
      </c>
      <c r="V8" s="361" t="str">
        <f t="shared" si="2"/>
        <v>MARY JOHNSON</v>
      </c>
      <c r="W8" s="361" t="str">
        <f t="shared" si="3"/>
        <v>Mary Johnson</v>
      </c>
    </row>
    <row r="9" spans="2:23" ht="30" customHeight="1" x14ac:dyDescent="0.4">
      <c r="B9" s="282" t="s">
        <v>1255</v>
      </c>
      <c r="C9" s="159"/>
      <c r="D9" s="512" t="s">
        <v>7923</v>
      </c>
      <c r="E9" s="285">
        <v>88</v>
      </c>
      <c r="F9" s="285">
        <v>77</v>
      </c>
      <c r="G9" s="285">
        <v>66</v>
      </c>
      <c r="H9" s="285">
        <v>55</v>
      </c>
      <c r="I9" s="285">
        <v>44</v>
      </c>
      <c r="J9" s="285">
        <v>33</v>
      </c>
      <c r="K9" s="285">
        <v>22</v>
      </c>
      <c r="N9" s="360" t="s">
        <v>651</v>
      </c>
      <c r="O9" s="361">
        <v>98765</v>
      </c>
      <c r="T9" s="361" t="s">
        <v>7749</v>
      </c>
      <c r="U9" s="361" t="str">
        <f t="shared" si="1"/>
        <v>eleonora morrell</v>
      </c>
      <c r="V9" s="361" t="str">
        <f t="shared" si="2"/>
        <v>ELEONORA MORRELL</v>
      </c>
      <c r="W9" s="361" t="str">
        <f t="shared" si="3"/>
        <v>Eleonora Morrell</v>
      </c>
    </row>
    <row r="10" spans="2:23" ht="8.4" customHeight="1" x14ac:dyDescent="0.25">
      <c r="E10" s="158"/>
      <c r="N10" s="360" t="s">
        <v>654</v>
      </c>
      <c r="O10" s="361">
        <v>23456</v>
      </c>
      <c r="T10" s="361" t="s">
        <v>7750</v>
      </c>
      <c r="U10" s="361" t="str">
        <f t="shared" si="1"/>
        <v>mark morrison</v>
      </c>
      <c r="V10" s="361" t="str">
        <f t="shared" si="2"/>
        <v>MARK MORRISON</v>
      </c>
      <c r="W10" s="361" t="str">
        <f t="shared" si="3"/>
        <v>Mark Morrison</v>
      </c>
    </row>
    <row r="11" spans="2:23" ht="30" customHeight="1" x14ac:dyDescent="0.4">
      <c r="B11" s="282" t="s">
        <v>1256</v>
      </c>
      <c r="C11" s="159"/>
      <c r="D11" s="512" t="s">
        <v>7924</v>
      </c>
      <c r="E11" s="286">
        <v>9</v>
      </c>
      <c r="F11" s="286">
        <v>80</v>
      </c>
      <c r="G11" s="286">
        <v>999</v>
      </c>
      <c r="H11" s="286" t="s">
        <v>1257</v>
      </c>
      <c r="I11" s="286">
        <v>999</v>
      </c>
      <c r="J11" s="286" t="s">
        <v>1258</v>
      </c>
      <c r="K11" s="286">
        <v>9</v>
      </c>
      <c r="N11" s="360" t="s">
        <v>628</v>
      </c>
      <c r="O11" s="361">
        <v>98765</v>
      </c>
      <c r="T11" s="361" t="s">
        <v>7751</v>
      </c>
      <c r="U11" s="361" t="str">
        <f t="shared" si="1"/>
        <v>samuel carter</v>
      </c>
      <c r="V11" s="361" t="str">
        <f t="shared" si="2"/>
        <v>SAMUEL CARTER</v>
      </c>
      <c r="W11" s="361" t="str">
        <f t="shared" si="3"/>
        <v>Samuel Carter</v>
      </c>
    </row>
    <row r="12" spans="2:23" ht="30" customHeight="1" x14ac:dyDescent="0.4">
      <c r="B12" s="282" t="s">
        <v>572</v>
      </c>
      <c r="C12" s="159"/>
      <c r="D12" s="512" t="s">
        <v>7925</v>
      </c>
      <c r="E12" s="286">
        <v>9</v>
      </c>
      <c r="F12" s="286" t="s">
        <v>1259</v>
      </c>
      <c r="G12" s="286">
        <v>999</v>
      </c>
      <c r="H12" s="286" t="s">
        <v>1257</v>
      </c>
      <c r="I12" s="286">
        <v>999</v>
      </c>
      <c r="J12" s="286" t="s">
        <v>1260</v>
      </c>
      <c r="K12" s="286">
        <v>9</v>
      </c>
      <c r="N12" s="360" t="s">
        <v>649</v>
      </c>
      <c r="O12" s="361">
        <v>12346</v>
      </c>
      <c r="T12" s="361" t="s">
        <v>7752</v>
      </c>
      <c r="U12" s="361" t="str">
        <f t="shared" si="1"/>
        <v>jim overmire</v>
      </c>
      <c r="V12" s="361" t="str">
        <f t="shared" si="2"/>
        <v>JIM OVERMIRE</v>
      </c>
      <c r="W12" s="361" t="str">
        <f t="shared" si="3"/>
        <v>Jim Overmire</v>
      </c>
    </row>
    <row r="13" spans="2:23" ht="30" customHeight="1" x14ac:dyDescent="0.4">
      <c r="B13" s="282" t="s">
        <v>1261</v>
      </c>
      <c r="C13" s="159"/>
      <c r="D13" s="512" t="s">
        <v>7926</v>
      </c>
      <c r="E13" s="286">
        <v>9</v>
      </c>
      <c r="F13" s="286" t="s">
        <v>1259</v>
      </c>
      <c r="G13" s="286">
        <v>67</v>
      </c>
      <c r="H13" s="286"/>
      <c r="I13" s="286"/>
      <c r="J13" s="286"/>
      <c r="K13" s="286">
        <v>9</v>
      </c>
      <c r="T13" s="361" t="s">
        <v>7753</v>
      </c>
      <c r="U13" s="361" t="str">
        <f t="shared" si="1"/>
        <v>james adams</v>
      </c>
      <c r="V13" s="361" t="str">
        <f t="shared" si="2"/>
        <v>JAMES ADAMS</v>
      </c>
      <c r="W13" s="361" t="str">
        <f t="shared" si="3"/>
        <v>James Adams</v>
      </c>
    </row>
    <row r="14" spans="2:23" ht="30" customHeight="1" x14ac:dyDescent="0.4">
      <c r="B14" s="282" t="s">
        <v>1262</v>
      </c>
      <c r="C14" s="159"/>
      <c r="D14" s="512" t="s">
        <v>7927</v>
      </c>
      <c r="E14" s="286">
        <v>5</v>
      </c>
      <c r="F14" s="286">
        <v>55</v>
      </c>
      <c r="G14" s="286">
        <v>5655</v>
      </c>
      <c r="H14" s="286">
        <v>1234</v>
      </c>
      <c r="I14" s="286">
        <v>55</v>
      </c>
      <c r="J14" s="286">
        <v>75</v>
      </c>
      <c r="K14" s="286">
        <v>20</v>
      </c>
      <c r="T14" s="361" t="s">
        <v>7754</v>
      </c>
      <c r="U14" s="361" t="str">
        <f t="shared" si="1"/>
        <v>annie morrell</v>
      </c>
      <c r="V14" s="361" t="str">
        <f t="shared" si="2"/>
        <v>ANNIE MORRELL</v>
      </c>
      <c r="W14" s="361" t="str">
        <f t="shared" si="3"/>
        <v>Annie Morrell</v>
      </c>
    </row>
    <row r="15" spans="2:23" ht="7.2" customHeight="1" x14ac:dyDescent="0.4">
      <c r="B15" s="159"/>
      <c r="C15" s="159"/>
      <c r="D15" s="162"/>
      <c r="E15" s="163"/>
      <c r="F15" s="163"/>
      <c r="G15" s="163"/>
      <c r="H15" s="163"/>
      <c r="I15" s="163"/>
      <c r="J15" s="163"/>
      <c r="K15" s="163"/>
    </row>
    <row r="16" spans="2:23" ht="30" customHeight="1" x14ac:dyDescent="0.4">
      <c r="B16" s="282" t="s">
        <v>1263</v>
      </c>
      <c r="C16" s="159"/>
      <c r="D16" s="363" t="s">
        <v>7928</v>
      </c>
      <c r="E16" s="286">
        <v>-99</v>
      </c>
      <c r="F16" s="286">
        <v>-9</v>
      </c>
      <c r="G16" s="286" t="s">
        <v>1260</v>
      </c>
      <c r="H16" s="286">
        <v>9</v>
      </c>
      <c r="I16" s="286">
        <v>19</v>
      </c>
      <c r="J16" s="286">
        <v>29</v>
      </c>
      <c r="K16" s="286">
        <v>39</v>
      </c>
    </row>
    <row r="17" spans="2:12" ht="30" customHeight="1" x14ac:dyDescent="0.4">
      <c r="B17" s="282" t="s">
        <v>1264</v>
      </c>
      <c r="C17" s="159"/>
      <c r="D17" s="363" t="s">
        <v>7929</v>
      </c>
      <c r="E17" s="286">
        <v>-99</v>
      </c>
      <c r="F17" s="286">
        <v>-9</v>
      </c>
      <c r="G17" s="286">
        <v>0</v>
      </c>
      <c r="H17" s="286">
        <v>9</v>
      </c>
      <c r="I17" s="286">
        <v>19</v>
      </c>
      <c r="J17" s="286">
        <v>29</v>
      </c>
      <c r="K17" s="286">
        <v>39</v>
      </c>
    </row>
    <row r="18" spans="2:12" ht="9" customHeight="1" x14ac:dyDescent="0.25">
      <c r="B18" s="159"/>
      <c r="C18" s="159"/>
      <c r="D18" s="163"/>
      <c r="E18" s="163"/>
      <c r="F18" s="163"/>
      <c r="G18" s="163"/>
      <c r="H18" s="163"/>
      <c r="I18" s="163"/>
      <c r="J18" s="163"/>
      <c r="K18" s="163"/>
    </row>
    <row r="19" spans="2:12" ht="30" hidden="1" customHeight="1" x14ac:dyDescent="0.25">
      <c r="B19" s="164" t="s">
        <v>1265</v>
      </c>
      <c r="C19" s="159"/>
      <c r="D19" s="165"/>
      <c r="E19" s="166">
        <v>-50</v>
      </c>
      <c r="F19" s="166">
        <v>50</v>
      </c>
      <c r="G19" s="166"/>
      <c r="H19" s="166"/>
      <c r="I19" s="166"/>
      <c r="J19" s="166"/>
      <c r="K19" s="166"/>
    </row>
    <row r="20" spans="2:12" ht="30" hidden="1" customHeight="1" x14ac:dyDescent="0.25">
      <c r="B20" s="164" t="s">
        <v>1266</v>
      </c>
      <c r="C20" s="159"/>
      <c r="D20" s="165"/>
      <c r="E20" s="166">
        <v>95</v>
      </c>
      <c r="F20" s="166">
        <f>EVEN(96)</f>
        <v>96</v>
      </c>
      <c r="G20" s="166"/>
      <c r="H20" s="166"/>
      <c r="I20" s="166"/>
      <c r="J20" s="166"/>
      <c r="K20" s="166"/>
    </row>
    <row r="21" spans="2:12" ht="30" hidden="1" customHeight="1" x14ac:dyDescent="0.25">
      <c r="B21" s="164" t="s">
        <v>1267</v>
      </c>
      <c r="C21" s="159"/>
      <c r="D21" s="165"/>
      <c r="E21" s="166">
        <v>96</v>
      </c>
      <c r="F21" s="166"/>
      <c r="G21" s="166"/>
      <c r="H21" s="166"/>
      <c r="I21" s="166"/>
      <c r="J21" s="166"/>
      <c r="K21" s="166"/>
    </row>
    <row r="22" spans="2:12" ht="30" customHeight="1" x14ac:dyDescent="0.4">
      <c r="B22" s="282" t="s">
        <v>565</v>
      </c>
      <c r="C22" s="159"/>
      <c r="D22" s="363" t="s">
        <v>7930</v>
      </c>
      <c r="E22" s="283">
        <f>10^2</f>
        <v>100</v>
      </c>
      <c r="F22" s="363" t="s">
        <v>7743</v>
      </c>
      <c r="G22" s="283"/>
      <c r="H22" s="283"/>
      <c r="I22" s="283"/>
      <c r="J22" s="283"/>
      <c r="K22" s="283"/>
    </row>
    <row r="23" spans="2:12" ht="7.2" customHeight="1" x14ac:dyDescent="0.25">
      <c r="B23" s="159"/>
      <c r="C23" s="159"/>
      <c r="D23" s="159"/>
      <c r="E23" s="159"/>
      <c r="F23" s="159"/>
      <c r="G23" s="159"/>
      <c r="H23" s="159"/>
      <c r="I23" s="159"/>
      <c r="J23" s="159"/>
      <c r="K23" s="159"/>
      <c r="L23" s="159"/>
    </row>
    <row r="24" spans="2:12" ht="30" customHeight="1" x14ac:dyDescent="0.4">
      <c r="B24" s="282" t="s">
        <v>548</v>
      </c>
      <c r="C24" s="159"/>
      <c r="D24" s="363" t="s">
        <v>7931</v>
      </c>
      <c r="E24" s="288" t="s">
        <v>1268</v>
      </c>
      <c r="F24" s="288" t="s">
        <v>1268</v>
      </c>
      <c r="G24" s="283"/>
      <c r="H24" s="283"/>
      <c r="I24" s="283"/>
      <c r="J24" s="283"/>
      <c r="K24" s="283"/>
    </row>
    <row r="25" spans="2:12" ht="30" customHeight="1" x14ac:dyDescent="0.4">
      <c r="B25" s="282"/>
      <c r="C25" s="159"/>
      <c r="D25" s="283" t="b">
        <f>EXACT(E25,F25)</f>
        <v>0</v>
      </c>
      <c r="E25" s="288" t="s">
        <v>1269</v>
      </c>
      <c r="F25" s="288" t="s">
        <v>1270</v>
      </c>
      <c r="G25" s="283"/>
      <c r="H25" s="283"/>
      <c r="I25" s="283"/>
      <c r="J25" s="283"/>
      <c r="K25" s="283"/>
    </row>
    <row r="26" spans="2:12" ht="30" customHeight="1" x14ac:dyDescent="0.4">
      <c r="B26" s="282" t="s">
        <v>1271</v>
      </c>
      <c r="C26" s="159"/>
      <c r="D26" s="283"/>
      <c r="E26" s="287" t="s">
        <v>1272</v>
      </c>
      <c r="F26" s="283"/>
      <c r="G26" s="283"/>
      <c r="H26" s="283"/>
      <c r="I26" s="283"/>
      <c r="J26" s="283"/>
      <c r="K26" s="283"/>
      <c r="L26" s="167"/>
    </row>
    <row r="27" spans="2:12" ht="30" customHeight="1" x14ac:dyDescent="0.4">
      <c r="B27" s="282" t="s">
        <v>544</v>
      </c>
      <c r="C27" s="159"/>
      <c r="D27" s="363" t="s">
        <v>7932</v>
      </c>
      <c r="E27" s="283" t="s">
        <v>1273</v>
      </c>
      <c r="F27" s="283" t="s">
        <v>1274</v>
      </c>
      <c r="G27" s="283" t="s">
        <v>1275</v>
      </c>
      <c r="H27" s="283" t="s">
        <v>1276</v>
      </c>
      <c r="I27" s="283"/>
      <c r="J27" s="283"/>
      <c r="K27" s="283"/>
    </row>
    <row r="28" spans="2:12" ht="9" customHeight="1" x14ac:dyDescent="0.25">
      <c r="B28" s="159">
        <v>0</v>
      </c>
      <c r="C28" s="159"/>
      <c r="D28" s="159"/>
      <c r="E28" s="163" t="s">
        <v>1301</v>
      </c>
      <c r="F28" s="163"/>
      <c r="G28" s="163"/>
      <c r="H28" s="163"/>
      <c r="I28" s="163"/>
      <c r="J28" s="163"/>
      <c r="K28" s="163"/>
    </row>
    <row r="29" spans="2:12" ht="30" customHeight="1" x14ac:dyDescent="0.4">
      <c r="B29" s="282" t="s">
        <v>538</v>
      </c>
      <c r="C29" s="159"/>
      <c r="D29" s="363" t="s">
        <v>7933</v>
      </c>
      <c r="E29" s="283" t="s">
        <v>7852</v>
      </c>
      <c r="F29" s="363" t="s">
        <v>7934</v>
      </c>
      <c r="G29" s="363" t="s">
        <v>7935</v>
      </c>
      <c r="H29" s="283"/>
      <c r="I29" s="283"/>
      <c r="J29" s="283"/>
      <c r="K29" s="283"/>
    </row>
    <row r="30" spans="2:12" ht="30" customHeight="1" x14ac:dyDescent="0.4">
      <c r="B30" s="282" t="s">
        <v>540</v>
      </c>
      <c r="C30" s="159"/>
      <c r="D30" s="283" t="str">
        <f t="shared" ref="D30:D31" si="4">LEFT(E30,3)</f>
        <v>USA</v>
      </c>
      <c r="E30" s="283" t="s">
        <v>7853</v>
      </c>
      <c r="F30" s="283" t="str">
        <f t="shared" ref="F30:F32" si="5">RIGHT(E30,4)</f>
        <v>1918</v>
      </c>
      <c r="G30" s="283" t="str">
        <f t="shared" ref="G30:G32" si="6">MID(E30,5,3)</f>
        <v>MAI</v>
      </c>
      <c r="H30" s="283"/>
      <c r="I30" s="283"/>
      <c r="J30" s="283"/>
      <c r="K30" s="283"/>
    </row>
    <row r="31" spans="2:12" ht="30" customHeight="1" x14ac:dyDescent="0.4">
      <c r="B31" s="282" t="s">
        <v>1277</v>
      </c>
      <c r="C31" s="159"/>
      <c r="D31" s="283" t="str">
        <f t="shared" si="4"/>
        <v>UAE</v>
      </c>
      <c r="E31" s="283" t="s">
        <v>7854</v>
      </c>
      <c r="F31" s="283" t="str">
        <f t="shared" si="5"/>
        <v>1917</v>
      </c>
      <c r="G31" s="283" t="str">
        <f t="shared" si="6"/>
        <v>DUB</v>
      </c>
      <c r="H31" s="283"/>
      <c r="I31" s="283"/>
      <c r="J31" s="283"/>
      <c r="K31" s="283"/>
    </row>
    <row r="32" spans="2:12" ht="30" customHeight="1" x14ac:dyDescent="0.4">
      <c r="B32" s="282" t="s">
        <v>546</v>
      </c>
      <c r="C32" s="159"/>
      <c r="D32" s="363" t="s">
        <v>7937</v>
      </c>
      <c r="E32" s="283" t="s">
        <v>1278</v>
      </c>
      <c r="F32" s="283" t="str">
        <f t="shared" si="5"/>
        <v>umar</v>
      </c>
      <c r="G32" s="283" t="str">
        <f t="shared" si="6"/>
        <v xml:space="preserve">sh </v>
      </c>
      <c r="H32" s="283"/>
      <c r="I32" s="283"/>
      <c r="J32" s="283"/>
      <c r="K32" s="283"/>
    </row>
    <row r="33" spans="2:11" ht="10.199999999999999" customHeight="1" x14ac:dyDescent="0.25">
      <c r="B33" s="159"/>
      <c r="C33" s="159"/>
      <c r="D33" s="163"/>
      <c r="E33" s="168"/>
      <c r="F33" s="163"/>
      <c r="G33" s="163"/>
      <c r="H33" s="163"/>
      <c r="I33" s="163"/>
      <c r="J33" s="163"/>
      <c r="K33" s="163"/>
    </row>
    <row r="34" spans="2:11" ht="30" customHeight="1" x14ac:dyDescent="0.4">
      <c r="B34" s="282" t="s">
        <v>534</v>
      </c>
      <c r="C34" s="159"/>
      <c r="D34" s="363" t="s">
        <v>7936</v>
      </c>
      <c r="E34" s="283" t="s">
        <v>1278</v>
      </c>
      <c r="F34" s="283"/>
      <c r="G34" s="283"/>
      <c r="H34" s="283"/>
      <c r="I34" s="283"/>
      <c r="J34" s="283"/>
      <c r="K34" s="283"/>
    </row>
    <row r="35" spans="2:11" ht="30" customHeight="1" x14ac:dyDescent="0.4">
      <c r="B35" s="282" t="s">
        <v>532</v>
      </c>
      <c r="C35" s="159"/>
      <c r="D35" s="363" t="s">
        <v>7938</v>
      </c>
      <c r="E35" s="283" t="s">
        <v>1278</v>
      </c>
      <c r="F35" s="283"/>
      <c r="G35" s="283"/>
      <c r="H35" s="283"/>
      <c r="I35" s="283"/>
      <c r="J35" s="283"/>
      <c r="K35" s="283"/>
    </row>
    <row r="36" spans="2:11" ht="30" customHeight="1" x14ac:dyDescent="0.4">
      <c r="B36" s="282" t="s">
        <v>536</v>
      </c>
      <c r="C36" s="159"/>
      <c r="D36" s="363" t="s">
        <v>7939</v>
      </c>
      <c r="E36" s="283" t="s">
        <v>1279</v>
      </c>
      <c r="F36" s="283"/>
      <c r="G36" s="283"/>
      <c r="H36" s="283"/>
      <c r="I36" s="283"/>
      <c r="J36" s="283"/>
      <c r="K36" s="283"/>
    </row>
    <row r="37" spans="2:11" ht="12" customHeight="1" x14ac:dyDescent="0.25">
      <c r="B37" s="159"/>
      <c r="C37" s="159"/>
      <c r="D37" s="163"/>
      <c r="E37" s="168"/>
      <c r="F37" s="163"/>
      <c r="G37" s="163"/>
      <c r="H37" s="163"/>
      <c r="I37" s="163"/>
      <c r="J37" s="163"/>
      <c r="K37" s="163"/>
    </row>
    <row r="38" spans="2:11" ht="30" customHeight="1" x14ac:dyDescent="0.4">
      <c r="B38" s="282" t="s">
        <v>587</v>
      </c>
      <c r="C38" s="159"/>
      <c r="D38" s="516" t="s">
        <v>7940</v>
      </c>
      <c r="E38" s="283"/>
      <c r="F38" s="283"/>
      <c r="G38" s="283"/>
      <c r="H38" s="283"/>
      <c r="I38" s="283"/>
      <c r="J38" s="283"/>
      <c r="K38" s="283"/>
    </row>
    <row r="39" spans="2:11" ht="30" customHeight="1" x14ac:dyDescent="0.4">
      <c r="B39" s="282" t="s">
        <v>585</v>
      </c>
      <c r="C39" s="159"/>
      <c r="D39" s="517" t="s">
        <v>7941</v>
      </c>
      <c r="E39" s="283"/>
      <c r="F39" s="283"/>
      <c r="G39" s="283"/>
      <c r="H39" s="283"/>
      <c r="I39" s="283"/>
      <c r="J39" s="283"/>
      <c r="K39" s="283"/>
    </row>
    <row r="40" spans="2:11" ht="30" customHeight="1" x14ac:dyDescent="0.4">
      <c r="B40" s="282" t="s">
        <v>589</v>
      </c>
      <c r="D40" s="363" t="s">
        <v>7942</v>
      </c>
      <c r="E40" s="474">
        <v>40308</v>
      </c>
      <c r="F40" s="283"/>
      <c r="G40" s="283"/>
      <c r="H40" s="283"/>
      <c r="I40" s="283"/>
      <c r="J40" s="283"/>
      <c r="K40" s="283"/>
    </row>
    <row r="41" spans="2:11" ht="30" customHeight="1" x14ac:dyDescent="0.4">
      <c r="B41" s="282" t="s">
        <v>591</v>
      </c>
      <c r="D41" s="363" t="s">
        <v>7943</v>
      </c>
      <c r="E41" s="474">
        <v>40298</v>
      </c>
      <c r="F41" s="283"/>
      <c r="G41" s="283"/>
      <c r="H41" s="283"/>
      <c r="I41" s="283"/>
      <c r="J41" s="283"/>
      <c r="K41" s="283"/>
    </row>
    <row r="42" spans="2:11" ht="30" customHeight="1" x14ac:dyDescent="0.4">
      <c r="B42" s="282" t="s">
        <v>593</v>
      </c>
      <c r="D42" s="363" t="s">
        <v>7944</v>
      </c>
      <c r="E42" s="474">
        <v>40298</v>
      </c>
      <c r="F42" s="283"/>
      <c r="G42" s="283"/>
      <c r="H42" s="283"/>
      <c r="I42" s="283"/>
      <c r="J42" s="283"/>
      <c r="K42" s="283"/>
    </row>
    <row r="43" spans="2:11" ht="30" customHeight="1" x14ac:dyDescent="0.25">
      <c r="B43" s="169"/>
      <c r="C43" s="169"/>
      <c r="D43" s="170"/>
      <c r="E43" s="158"/>
      <c r="F43" s="169"/>
      <c r="J43" s="171"/>
    </row>
    <row r="44" spans="2:11" ht="30" customHeight="1" x14ac:dyDescent="0.25">
      <c r="B44" s="169"/>
      <c r="C44" s="169"/>
      <c r="D44" s="170"/>
      <c r="E44" s="158"/>
      <c r="F44" s="169"/>
    </row>
    <row r="45" spans="2:11" ht="30" customHeight="1" x14ac:dyDescent="0.4">
      <c r="B45" s="172"/>
      <c r="C45" s="172"/>
      <c r="D45" s="173"/>
      <c r="E45" s="158"/>
      <c r="F45" s="169"/>
    </row>
    <row r="46" spans="2:11" ht="30" customHeight="1" x14ac:dyDescent="0.25">
      <c r="D46" s="448"/>
    </row>
    <row r="47" spans="2:11" ht="30" customHeight="1" x14ac:dyDescent="0.4">
      <c r="B47" s="171"/>
      <c r="D47" s="174"/>
    </row>
    <row r="48" spans="2:11" ht="30" customHeight="1" x14ac:dyDescent="0.25"/>
    <row r="49" spans="4:7" ht="30" customHeight="1" x14ac:dyDescent="0.25">
      <c r="D49" s="169"/>
      <c r="G49" s="169"/>
    </row>
    <row r="50" spans="4:7" ht="30" customHeight="1" x14ac:dyDescent="0.25">
      <c r="D50" s="169"/>
      <c r="G50" s="169"/>
    </row>
    <row r="51" spans="4:7" ht="30" customHeight="1" x14ac:dyDescent="0.25">
      <c r="D51" s="169"/>
      <c r="G51" s="169"/>
    </row>
    <row r="52" spans="4:7" ht="30" customHeight="1" x14ac:dyDescent="0.25">
      <c r="D52" s="169"/>
      <c r="G52" s="169"/>
    </row>
    <row r="53" spans="4:7" ht="30" customHeight="1" x14ac:dyDescent="0.25">
      <c r="D53" s="169"/>
      <c r="G53" s="169"/>
    </row>
    <row r="54" spans="4:7" ht="30" customHeight="1" x14ac:dyDescent="0.25">
      <c r="D54" s="169"/>
      <c r="G54" s="169"/>
    </row>
    <row r="55" spans="4:7" ht="30" customHeight="1" x14ac:dyDescent="0.25">
      <c r="D55" s="169"/>
      <c r="G55" s="169"/>
    </row>
    <row r="56" spans="4:7" ht="30" customHeight="1" x14ac:dyDescent="0.25">
      <c r="D56" s="169"/>
      <c r="G56" s="169"/>
    </row>
    <row r="57" spans="4:7" ht="30" customHeight="1" x14ac:dyDescent="0.25">
      <c r="D57" s="169"/>
      <c r="G57" s="169"/>
    </row>
    <row r="58" spans="4:7" ht="30" customHeight="1" x14ac:dyDescent="0.25">
      <c r="D58" s="169"/>
      <c r="G58" s="169"/>
    </row>
    <row r="59" spans="4:7" ht="30" customHeight="1" x14ac:dyDescent="0.25">
      <c r="D59" s="169"/>
      <c r="G59" s="169"/>
    </row>
    <row r="60" spans="4:7" ht="30" customHeight="1" x14ac:dyDescent="0.25">
      <c r="D60" s="169"/>
      <c r="G60" s="169"/>
    </row>
    <row r="61" spans="4:7" ht="30" customHeight="1" x14ac:dyDescent="0.25"/>
    <row r="62" spans="4:7" ht="30" customHeight="1" x14ac:dyDescent="0.25"/>
    <row r="63" spans="4:7" ht="30" customHeight="1" x14ac:dyDescent="0.25"/>
    <row r="64" spans="4:7"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row r="210" ht="30" customHeight="1" x14ac:dyDescent="0.25"/>
    <row r="211" ht="30" customHeight="1" x14ac:dyDescent="0.25"/>
    <row r="212" ht="30" customHeight="1" x14ac:dyDescent="0.25"/>
    <row r="213" ht="30" customHeight="1" x14ac:dyDescent="0.25"/>
    <row r="214" ht="30" customHeight="1" x14ac:dyDescent="0.25"/>
    <row r="215" ht="30" customHeight="1" x14ac:dyDescent="0.25"/>
    <row r="216" ht="30" customHeight="1" x14ac:dyDescent="0.25"/>
    <row r="217" ht="30" customHeight="1" x14ac:dyDescent="0.25"/>
    <row r="218" ht="30" customHeight="1" x14ac:dyDescent="0.25"/>
    <row r="219" ht="30" customHeight="1" x14ac:dyDescent="0.25"/>
    <row r="220" ht="30" customHeight="1" x14ac:dyDescent="0.25"/>
    <row r="221" ht="30" customHeight="1" x14ac:dyDescent="0.25"/>
    <row r="222" ht="30" customHeight="1" x14ac:dyDescent="0.25"/>
    <row r="223" ht="30" customHeight="1" x14ac:dyDescent="0.25"/>
    <row r="224" ht="30" customHeight="1" x14ac:dyDescent="0.25"/>
    <row r="225" ht="30" customHeight="1" x14ac:dyDescent="0.25"/>
    <row r="226" ht="30" customHeight="1" x14ac:dyDescent="0.25"/>
    <row r="227" ht="30" customHeight="1" x14ac:dyDescent="0.25"/>
    <row r="228" ht="30" customHeight="1" x14ac:dyDescent="0.25"/>
    <row r="229" ht="30" customHeight="1" x14ac:dyDescent="0.25"/>
    <row r="230" ht="30" customHeight="1" x14ac:dyDescent="0.25"/>
    <row r="231" ht="30" customHeight="1" x14ac:dyDescent="0.25"/>
    <row r="232" ht="30" customHeight="1" x14ac:dyDescent="0.25"/>
    <row r="233" ht="30" customHeight="1" x14ac:dyDescent="0.25"/>
    <row r="234" ht="30" customHeight="1" x14ac:dyDescent="0.25"/>
  </sheetData>
  <phoneticPr fontId="52" type="noConversion"/>
  <pageMargins left="0.69930555555555596" right="0.69930555555555596" top="0.75" bottom="0.75" header="0.3" footer="0.3"/>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B144F-365E-4665-B7D7-93032BA40332}">
  <dimension ref="B1:L54"/>
  <sheetViews>
    <sheetView zoomScale="90" zoomScaleNormal="90" workbookViewId="0">
      <selection activeCell="M29" sqref="M29"/>
    </sheetView>
  </sheetViews>
  <sheetFormatPr defaultColWidth="11.7109375" defaultRowHeight="14.4" x14ac:dyDescent="0.3"/>
  <cols>
    <col min="1" max="1" width="1.85546875" style="227" customWidth="1"/>
    <col min="2" max="2" width="20.140625" style="227" customWidth="1"/>
    <col min="3" max="3" width="23.42578125" style="227" customWidth="1"/>
    <col min="4" max="4" width="14.140625" style="227" customWidth="1"/>
    <col min="5" max="5" width="19.28515625" style="227" customWidth="1"/>
    <col min="6" max="6" width="33.140625" style="227" customWidth="1"/>
    <col min="7" max="7" width="11.7109375" style="227"/>
    <col min="8" max="9" width="24.85546875" style="227" customWidth="1"/>
    <col min="10" max="10" width="43.28515625" style="227" customWidth="1"/>
    <col min="11" max="16384" width="11.7109375" style="227"/>
  </cols>
  <sheetData>
    <row r="1" spans="2:12" s="230" customFormat="1" ht="23.4" x14ac:dyDescent="0.45">
      <c r="C1" s="231"/>
    </row>
    <row r="3" spans="2:12" ht="49.2" thickBot="1" x14ac:dyDescent="0.4">
      <c r="B3" s="400" t="s">
        <v>1210</v>
      </c>
      <c r="C3" s="400" t="s">
        <v>1038</v>
      </c>
      <c r="D3" s="400" t="s">
        <v>687</v>
      </c>
      <c r="E3" s="400" t="s">
        <v>6931</v>
      </c>
      <c r="F3" s="400" t="s">
        <v>6930</v>
      </c>
      <c r="G3" s="228"/>
      <c r="H3" s="527" t="s">
        <v>6929</v>
      </c>
      <c r="I3" s="528"/>
      <c r="J3" s="528"/>
    </row>
    <row r="4" spans="2:12" ht="25.5" customHeight="1" x14ac:dyDescent="0.45">
      <c r="B4" s="307">
        <v>1001</v>
      </c>
      <c r="C4" s="308" t="s">
        <v>6928</v>
      </c>
      <c r="D4" s="309">
        <v>2</v>
      </c>
      <c r="E4" s="310">
        <v>29.5</v>
      </c>
      <c r="F4" s="311" t="str">
        <f>IF(E4&gt;=20,"Expert","User")</f>
        <v>Expert</v>
      </c>
      <c r="G4" s="228"/>
      <c r="H4" s="529" t="s">
        <v>6927</v>
      </c>
      <c r="I4" s="530"/>
      <c r="J4" s="531"/>
    </row>
    <row r="5" spans="2:12" ht="26.4" thickBot="1" x14ac:dyDescent="0.55000000000000004">
      <c r="B5" s="312">
        <v>1002</v>
      </c>
      <c r="C5" s="304" t="s">
        <v>6926</v>
      </c>
      <c r="D5" s="305">
        <v>1</v>
      </c>
      <c r="E5" s="306">
        <v>32</v>
      </c>
      <c r="F5" s="311" t="str">
        <f t="shared" ref="F5:F54" si="0">IF(E5&gt;=20,"Expert","User")</f>
        <v>Expert</v>
      </c>
      <c r="G5" s="228"/>
      <c r="H5" s="532"/>
      <c r="I5" s="533"/>
      <c r="J5" s="534"/>
    </row>
    <row r="6" spans="2:12" ht="16.2" x14ac:dyDescent="0.35">
      <c r="B6" s="312">
        <v>1003</v>
      </c>
      <c r="C6" s="304" t="s">
        <v>6925</v>
      </c>
      <c r="D6" s="305">
        <v>5</v>
      </c>
      <c r="E6" s="306">
        <v>1.5</v>
      </c>
      <c r="F6" s="311" t="str">
        <f t="shared" si="0"/>
        <v>User</v>
      </c>
      <c r="G6" s="228"/>
      <c r="H6" s="228"/>
      <c r="I6" s="228"/>
      <c r="J6" s="228"/>
    </row>
    <row r="7" spans="2:12" ht="16.8" thickBot="1" x14ac:dyDescent="0.4">
      <c r="B7" s="312">
        <v>1004</v>
      </c>
      <c r="C7" s="304" t="s">
        <v>6924</v>
      </c>
      <c r="D7" s="305">
        <v>5</v>
      </c>
      <c r="E7" s="306">
        <v>4.5</v>
      </c>
      <c r="F7" s="311" t="str">
        <f t="shared" si="0"/>
        <v>User</v>
      </c>
      <c r="G7" s="228"/>
      <c r="H7" s="228" t="s">
        <v>6923</v>
      </c>
      <c r="I7" s="228"/>
      <c r="J7" s="228"/>
    </row>
    <row r="8" spans="2:12" ht="16.5" customHeight="1" x14ac:dyDescent="0.35">
      <c r="B8" s="312">
        <v>1005</v>
      </c>
      <c r="C8" s="304" t="s">
        <v>6922</v>
      </c>
      <c r="D8" s="305">
        <v>4</v>
      </c>
      <c r="E8" s="306">
        <v>21.25</v>
      </c>
      <c r="F8" s="311" t="str">
        <f t="shared" si="0"/>
        <v>Expert</v>
      </c>
      <c r="G8" s="228"/>
      <c r="H8" s="535" t="s">
        <v>6921</v>
      </c>
      <c r="I8" s="536"/>
      <c r="J8" s="537"/>
    </row>
    <row r="9" spans="2:12" ht="26.4" thickBot="1" x14ac:dyDescent="0.55000000000000004">
      <c r="B9" s="312">
        <v>1006</v>
      </c>
      <c r="C9" s="304" t="s">
        <v>6920</v>
      </c>
      <c r="D9" s="305">
        <v>4</v>
      </c>
      <c r="E9" s="306">
        <v>25</v>
      </c>
      <c r="F9" s="311" t="str">
        <f t="shared" si="0"/>
        <v>Expert</v>
      </c>
      <c r="G9" s="228"/>
      <c r="H9" s="532"/>
      <c r="I9" s="533"/>
      <c r="J9" s="534"/>
    </row>
    <row r="10" spans="2:12" ht="16.2" x14ac:dyDescent="0.35">
      <c r="B10" s="312">
        <v>1007</v>
      </c>
      <c r="C10" s="304" t="s">
        <v>6919</v>
      </c>
      <c r="D10" s="305">
        <v>4</v>
      </c>
      <c r="E10" s="306">
        <v>11</v>
      </c>
      <c r="F10" s="311" t="str">
        <f t="shared" si="0"/>
        <v>User</v>
      </c>
      <c r="G10" s="228"/>
      <c r="H10" s="228"/>
      <c r="I10" s="228"/>
      <c r="J10" s="228"/>
    </row>
    <row r="11" spans="2:12" ht="16.8" thickBot="1" x14ac:dyDescent="0.4">
      <c r="B11" s="312">
        <v>1008</v>
      </c>
      <c r="C11" s="304" t="s">
        <v>6918</v>
      </c>
      <c r="D11" s="305">
        <v>3</v>
      </c>
      <c r="E11" s="306">
        <v>8</v>
      </c>
      <c r="F11" s="311" t="str">
        <f t="shared" si="0"/>
        <v>User</v>
      </c>
      <c r="G11" s="228"/>
      <c r="H11" s="228"/>
      <c r="I11" s="228"/>
      <c r="J11" s="229"/>
    </row>
    <row r="12" spans="2:12" ht="17.25" customHeight="1" x14ac:dyDescent="0.35">
      <c r="B12" s="312">
        <v>1009</v>
      </c>
      <c r="C12" s="304" t="s">
        <v>6917</v>
      </c>
      <c r="D12" s="305">
        <v>4</v>
      </c>
      <c r="E12" s="306">
        <v>26.5</v>
      </c>
      <c r="F12" s="311" t="str">
        <f t="shared" si="0"/>
        <v>Expert</v>
      </c>
      <c r="G12" s="228"/>
      <c r="H12" s="535" t="s">
        <v>6916</v>
      </c>
      <c r="I12" s="536"/>
      <c r="J12" s="537"/>
    </row>
    <row r="13" spans="2:12" ht="26.4" thickBot="1" x14ac:dyDescent="0.55000000000000004">
      <c r="B13" s="312">
        <v>1010</v>
      </c>
      <c r="C13" s="304" t="s">
        <v>6915</v>
      </c>
      <c r="D13" s="305">
        <v>1</v>
      </c>
      <c r="E13" s="306">
        <v>11</v>
      </c>
      <c r="F13" s="311" t="str">
        <f t="shared" si="0"/>
        <v>User</v>
      </c>
      <c r="G13" s="228"/>
      <c r="H13" s="532"/>
      <c r="I13" s="533"/>
      <c r="J13" s="534"/>
      <c r="L13" s="409" t="s">
        <v>7802</v>
      </c>
    </row>
    <row r="14" spans="2:12" ht="16.2" x14ac:dyDescent="0.35">
      <c r="B14" s="312">
        <v>1011</v>
      </c>
      <c r="C14" s="304" t="s">
        <v>6914</v>
      </c>
      <c r="D14" s="305">
        <v>4</v>
      </c>
      <c r="E14" s="306">
        <v>2</v>
      </c>
      <c r="F14" s="311" t="str">
        <f t="shared" si="0"/>
        <v>User</v>
      </c>
      <c r="G14" s="228"/>
      <c r="H14" s="228"/>
      <c r="I14" s="228"/>
      <c r="J14" s="228"/>
    </row>
    <row r="15" spans="2:12" ht="16.8" thickBot="1" x14ac:dyDescent="0.4">
      <c r="B15" s="312">
        <v>1012</v>
      </c>
      <c r="C15" s="304" t="s">
        <v>6913</v>
      </c>
      <c r="D15" s="305">
        <v>2</v>
      </c>
      <c r="E15" s="306">
        <v>26.5</v>
      </c>
      <c r="F15" s="311" t="str">
        <f t="shared" si="0"/>
        <v>Expert</v>
      </c>
      <c r="G15" s="228"/>
      <c r="H15" s="228"/>
      <c r="I15" s="228"/>
      <c r="J15" s="228"/>
    </row>
    <row r="16" spans="2:12" ht="17.25" customHeight="1" x14ac:dyDescent="0.35">
      <c r="B16" s="312">
        <v>1013</v>
      </c>
      <c r="C16" s="304" t="s">
        <v>6912</v>
      </c>
      <c r="D16" s="305">
        <v>5</v>
      </c>
      <c r="E16" s="306">
        <v>22.25</v>
      </c>
      <c r="F16" s="311" t="str">
        <f t="shared" si="0"/>
        <v>Expert</v>
      </c>
      <c r="G16" s="228"/>
      <c r="H16" s="535" t="s">
        <v>6911</v>
      </c>
      <c r="I16" s="536"/>
      <c r="J16" s="537"/>
    </row>
    <row r="17" spans="2:12" ht="31.2" thickBot="1" x14ac:dyDescent="0.6">
      <c r="B17" s="312">
        <v>1014</v>
      </c>
      <c r="C17" s="304" t="s">
        <v>6910</v>
      </c>
      <c r="D17" s="305">
        <v>5</v>
      </c>
      <c r="E17" s="306">
        <v>0.25</v>
      </c>
      <c r="F17" s="311" t="str">
        <f t="shared" si="0"/>
        <v>User</v>
      </c>
      <c r="G17" s="228"/>
      <c r="H17" s="540"/>
      <c r="I17" s="541"/>
      <c r="J17" s="542"/>
      <c r="L17" s="410" t="s">
        <v>7803</v>
      </c>
    </row>
    <row r="18" spans="2:12" ht="16.2" x14ac:dyDescent="0.35">
      <c r="B18" s="312">
        <v>1015</v>
      </c>
      <c r="C18" s="304" t="s">
        <v>6909</v>
      </c>
      <c r="D18" s="305">
        <v>5</v>
      </c>
      <c r="E18" s="306">
        <v>26.25</v>
      </c>
      <c r="F18" s="311" t="str">
        <f t="shared" si="0"/>
        <v>Expert</v>
      </c>
      <c r="G18" s="228"/>
      <c r="H18" s="228"/>
      <c r="I18" s="228"/>
      <c r="J18" s="228"/>
    </row>
    <row r="19" spans="2:12" ht="16.2" x14ac:dyDescent="0.35">
      <c r="B19" s="312">
        <v>1016</v>
      </c>
      <c r="C19" s="304" t="s">
        <v>6908</v>
      </c>
      <c r="D19" s="305">
        <v>3</v>
      </c>
      <c r="E19" s="306">
        <v>31.5</v>
      </c>
      <c r="F19" s="311" t="str">
        <f t="shared" si="0"/>
        <v>Expert</v>
      </c>
      <c r="G19" s="228"/>
      <c r="H19" s="539" t="s">
        <v>6907</v>
      </c>
      <c r="I19" s="539"/>
      <c r="J19" s="539"/>
    </row>
    <row r="20" spans="2:12" ht="16.8" thickBot="1" x14ac:dyDescent="0.4">
      <c r="B20" s="312">
        <v>1017</v>
      </c>
      <c r="C20" s="304" t="s">
        <v>6906</v>
      </c>
      <c r="D20" s="305">
        <v>4</v>
      </c>
      <c r="E20" s="306">
        <v>35</v>
      </c>
      <c r="F20" s="311" t="str">
        <f t="shared" si="0"/>
        <v>Expert</v>
      </c>
      <c r="G20" s="228"/>
      <c r="H20" s="539"/>
      <c r="I20" s="539"/>
      <c r="J20" s="539"/>
    </row>
    <row r="21" spans="2:12" ht="29.4" thickBot="1" x14ac:dyDescent="0.6">
      <c r="B21" s="312">
        <v>1018</v>
      </c>
      <c r="C21" s="304" t="s">
        <v>6905</v>
      </c>
      <c r="D21" s="305">
        <v>1</v>
      </c>
      <c r="E21" s="306">
        <v>12.5</v>
      </c>
      <c r="F21" s="311" t="str">
        <f t="shared" si="0"/>
        <v>User</v>
      </c>
      <c r="G21" s="228"/>
      <c r="H21" s="543"/>
      <c r="I21" s="544"/>
      <c r="J21" s="545"/>
    </row>
    <row r="22" spans="2:12" ht="16.2" x14ac:dyDescent="0.35">
      <c r="B22" s="312">
        <v>1019</v>
      </c>
      <c r="C22" s="304" t="s">
        <v>6904</v>
      </c>
      <c r="D22" s="305">
        <v>3</v>
      </c>
      <c r="E22" s="306">
        <v>2.25</v>
      </c>
      <c r="F22" s="311" t="str">
        <f t="shared" si="0"/>
        <v>User</v>
      </c>
      <c r="G22" s="228"/>
      <c r="H22" s="538"/>
      <c r="I22" s="538"/>
      <c r="J22" s="538"/>
    </row>
    <row r="23" spans="2:12" ht="16.2" x14ac:dyDescent="0.35">
      <c r="B23" s="312">
        <v>1020</v>
      </c>
      <c r="C23" s="304" t="s">
        <v>6903</v>
      </c>
      <c r="D23" s="305">
        <v>4</v>
      </c>
      <c r="E23" s="306">
        <v>33</v>
      </c>
      <c r="F23" s="311" t="str">
        <f t="shared" si="0"/>
        <v>Expert</v>
      </c>
      <c r="G23" s="228"/>
      <c r="H23" s="538"/>
      <c r="I23" s="538"/>
      <c r="J23" s="538"/>
    </row>
    <row r="24" spans="2:12" ht="16.2" x14ac:dyDescent="0.35">
      <c r="B24" s="312">
        <v>1021</v>
      </c>
      <c r="C24" s="304" t="s">
        <v>6902</v>
      </c>
      <c r="D24" s="305">
        <v>1</v>
      </c>
      <c r="E24" s="306">
        <v>8</v>
      </c>
      <c r="F24" s="311" t="str">
        <f t="shared" si="0"/>
        <v>User</v>
      </c>
      <c r="G24" s="228"/>
      <c r="H24" s="228"/>
      <c r="I24" s="228"/>
      <c r="J24" s="228"/>
    </row>
    <row r="25" spans="2:12" ht="16.2" x14ac:dyDescent="0.35">
      <c r="B25" s="312">
        <v>1022</v>
      </c>
      <c r="C25" s="304" t="s">
        <v>6901</v>
      </c>
      <c r="D25" s="305">
        <v>3</v>
      </c>
      <c r="E25" s="306">
        <v>19</v>
      </c>
      <c r="F25" s="311" t="str">
        <f t="shared" si="0"/>
        <v>User</v>
      </c>
      <c r="G25" s="228"/>
      <c r="H25" s="228"/>
      <c r="I25" s="228"/>
      <c r="J25" s="228"/>
    </row>
    <row r="26" spans="2:12" ht="16.2" x14ac:dyDescent="0.35">
      <c r="B26" s="312">
        <v>1023</v>
      </c>
      <c r="C26" s="304" t="s">
        <v>6900</v>
      </c>
      <c r="D26" s="305">
        <v>5</v>
      </c>
      <c r="E26" s="306">
        <v>28</v>
      </c>
      <c r="F26" s="311" t="str">
        <f t="shared" si="0"/>
        <v>Expert</v>
      </c>
      <c r="G26" s="228"/>
      <c r="H26" s="228"/>
      <c r="I26" s="228"/>
      <c r="J26" s="228"/>
    </row>
    <row r="27" spans="2:12" ht="16.2" x14ac:dyDescent="0.35">
      <c r="B27" s="312">
        <v>1024</v>
      </c>
      <c r="C27" s="304" t="s">
        <v>6899</v>
      </c>
      <c r="D27" s="305">
        <v>4</v>
      </c>
      <c r="E27" s="306">
        <v>14</v>
      </c>
      <c r="F27" s="311" t="str">
        <f t="shared" si="0"/>
        <v>User</v>
      </c>
      <c r="G27" s="228"/>
      <c r="H27" s="228"/>
      <c r="I27" s="228"/>
      <c r="J27" s="228"/>
    </row>
    <row r="28" spans="2:12" ht="16.2" x14ac:dyDescent="0.35">
      <c r="B28" s="312">
        <v>1025</v>
      </c>
      <c r="C28" s="304" t="s">
        <v>6898</v>
      </c>
      <c r="D28" s="305">
        <v>1</v>
      </c>
      <c r="E28" s="306">
        <v>12</v>
      </c>
      <c r="F28" s="311" t="str">
        <f t="shared" si="0"/>
        <v>User</v>
      </c>
      <c r="G28" s="228"/>
      <c r="H28" s="228"/>
      <c r="I28" s="228"/>
      <c r="J28" s="228"/>
    </row>
    <row r="29" spans="2:12" ht="16.2" x14ac:dyDescent="0.35">
      <c r="B29" s="312">
        <v>1026</v>
      </c>
      <c r="C29" s="304" t="s">
        <v>6897</v>
      </c>
      <c r="D29" s="305">
        <v>3</v>
      </c>
      <c r="E29" s="306">
        <v>31.25</v>
      </c>
      <c r="F29" s="311" t="str">
        <f t="shared" si="0"/>
        <v>Expert</v>
      </c>
      <c r="G29" s="228"/>
      <c r="H29" s="228"/>
      <c r="I29" s="228"/>
      <c r="J29" s="228"/>
    </row>
    <row r="30" spans="2:12" ht="16.2" x14ac:dyDescent="0.35">
      <c r="B30" s="312">
        <v>1027</v>
      </c>
      <c r="C30" s="304" t="s">
        <v>6896</v>
      </c>
      <c r="D30" s="305">
        <v>3</v>
      </c>
      <c r="E30" s="306">
        <v>30</v>
      </c>
      <c r="F30" s="311" t="str">
        <f t="shared" si="0"/>
        <v>Expert</v>
      </c>
      <c r="G30" s="228"/>
      <c r="H30" s="228"/>
      <c r="I30" s="228"/>
      <c r="J30" s="228"/>
    </row>
    <row r="31" spans="2:12" ht="16.2" x14ac:dyDescent="0.35">
      <c r="B31" s="312">
        <v>1028</v>
      </c>
      <c r="C31" s="304" t="s">
        <v>6895</v>
      </c>
      <c r="D31" s="305">
        <v>3</v>
      </c>
      <c r="E31" s="306">
        <v>33.5</v>
      </c>
      <c r="F31" s="311" t="str">
        <f t="shared" si="0"/>
        <v>Expert</v>
      </c>
      <c r="G31" s="228"/>
      <c r="H31" s="228"/>
      <c r="I31" s="228"/>
      <c r="J31" s="228"/>
    </row>
    <row r="32" spans="2:12" ht="16.2" x14ac:dyDescent="0.35">
      <c r="B32" s="312">
        <v>1029</v>
      </c>
      <c r="C32" s="304" t="s">
        <v>6894</v>
      </c>
      <c r="D32" s="305">
        <v>2</v>
      </c>
      <c r="E32" s="306">
        <v>10</v>
      </c>
      <c r="F32" s="311" t="str">
        <f t="shared" si="0"/>
        <v>User</v>
      </c>
      <c r="G32" s="228"/>
      <c r="H32" s="228"/>
      <c r="I32" s="228"/>
      <c r="J32" s="228"/>
    </row>
    <row r="33" spans="2:10" ht="16.2" x14ac:dyDescent="0.35">
      <c r="B33" s="312">
        <v>1030</v>
      </c>
      <c r="C33" s="304" t="s">
        <v>6893</v>
      </c>
      <c r="D33" s="305">
        <v>3</v>
      </c>
      <c r="E33" s="306">
        <v>8</v>
      </c>
      <c r="F33" s="311" t="str">
        <f t="shared" si="0"/>
        <v>User</v>
      </c>
      <c r="G33" s="228"/>
      <c r="H33" s="228"/>
      <c r="I33" s="228"/>
      <c r="J33" s="228"/>
    </row>
    <row r="34" spans="2:10" ht="16.2" x14ac:dyDescent="0.35">
      <c r="B34" s="312">
        <v>1031</v>
      </c>
      <c r="C34" s="304" t="s">
        <v>6892</v>
      </c>
      <c r="D34" s="305">
        <v>3</v>
      </c>
      <c r="E34" s="306">
        <v>4.5</v>
      </c>
      <c r="F34" s="311" t="str">
        <f t="shared" si="0"/>
        <v>User</v>
      </c>
      <c r="G34" s="228"/>
      <c r="H34" s="228"/>
      <c r="I34" s="228"/>
      <c r="J34" s="228"/>
    </row>
    <row r="35" spans="2:10" ht="16.2" x14ac:dyDescent="0.35">
      <c r="B35" s="312">
        <v>1032</v>
      </c>
      <c r="C35" s="304" t="s">
        <v>6891</v>
      </c>
      <c r="D35" s="305">
        <v>2</v>
      </c>
      <c r="E35" s="306">
        <v>22</v>
      </c>
      <c r="F35" s="311" t="str">
        <f t="shared" si="0"/>
        <v>Expert</v>
      </c>
      <c r="G35" s="228"/>
      <c r="H35" s="228"/>
      <c r="I35" s="228"/>
      <c r="J35" s="228"/>
    </row>
    <row r="36" spans="2:10" ht="16.2" x14ac:dyDescent="0.35">
      <c r="B36" s="312">
        <v>1033</v>
      </c>
      <c r="C36" s="304" t="s">
        <v>6890</v>
      </c>
      <c r="D36" s="305">
        <v>3</v>
      </c>
      <c r="E36" s="306">
        <v>22</v>
      </c>
      <c r="F36" s="311" t="str">
        <f t="shared" si="0"/>
        <v>Expert</v>
      </c>
      <c r="G36" s="228"/>
      <c r="H36" s="228"/>
      <c r="I36" s="228"/>
      <c r="J36" s="228"/>
    </row>
    <row r="37" spans="2:10" ht="16.2" x14ac:dyDescent="0.35">
      <c r="B37" s="312">
        <v>1034</v>
      </c>
      <c r="C37" s="304" t="s">
        <v>6889</v>
      </c>
      <c r="D37" s="305">
        <v>1</v>
      </c>
      <c r="E37" s="306">
        <v>0</v>
      </c>
      <c r="F37" s="311" t="str">
        <f t="shared" si="0"/>
        <v>User</v>
      </c>
      <c r="G37" s="228"/>
      <c r="H37" s="228"/>
      <c r="I37" s="228"/>
      <c r="J37" s="228"/>
    </row>
    <row r="38" spans="2:10" ht="16.2" x14ac:dyDescent="0.35">
      <c r="B38" s="312">
        <v>1035</v>
      </c>
      <c r="C38" s="304" t="s">
        <v>6888</v>
      </c>
      <c r="D38" s="305">
        <v>3</v>
      </c>
      <c r="E38" s="306">
        <v>9</v>
      </c>
      <c r="F38" s="311" t="str">
        <f t="shared" si="0"/>
        <v>User</v>
      </c>
      <c r="G38" s="228"/>
      <c r="H38" s="228"/>
      <c r="I38" s="228"/>
      <c r="J38" s="228"/>
    </row>
    <row r="39" spans="2:10" ht="16.2" x14ac:dyDescent="0.35">
      <c r="B39" s="312">
        <v>1036</v>
      </c>
      <c r="C39" s="304" t="s">
        <v>6887</v>
      </c>
      <c r="D39" s="305">
        <v>4</v>
      </c>
      <c r="E39" s="306">
        <v>2</v>
      </c>
      <c r="F39" s="311" t="str">
        <f t="shared" si="0"/>
        <v>User</v>
      </c>
      <c r="G39" s="228"/>
      <c r="H39" s="228"/>
      <c r="I39" s="228"/>
      <c r="J39" s="228"/>
    </row>
    <row r="40" spans="2:10" ht="16.2" x14ac:dyDescent="0.35">
      <c r="B40" s="312">
        <v>1037</v>
      </c>
      <c r="C40" s="304" t="s">
        <v>6886</v>
      </c>
      <c r="D40" s="305">
        <v>1</v>
      </c>
      <c r="E40" s="306">
        <v>4.5</v>
      </c>
      <c r="F40" s="311" t="str">
        <f t="shared" si="0"/>
        <v>User</v>
      </c>
      <c r="G40" s="228"/>
      <c r="H40" s="228"/>
      <c r="I40" s="228"/>
      <c r="J40" s="228"/>
    </row>
    <row r="41" spans="2:10" ht="16.2" x14ac:dyDescent="0.35">
      <c r="B41" s="312">
        <v>1038</v>
      </c>
      <c r="C41" s="304" t="s">
        <v>6885</v>
      </c>
      <c r="D41" s="305">
        <v>5</v>
      </c>
      <c r="E41" s="306">
        <v>34.25</v>
      </c>
      <c r="F41" s="311" t="str">
        <f t="shared" si="0"/>
        <v>Expert</v>
      </c>
      <c r="G41" s="228"/>
      <c r="H41" s="228"/>
      <c r="I41" s="228"/>
      <c r="J41" s="228"/>
    </row>
    <row r="42" spans="2:10" ht="16.2" x14ac:dyDescent="0.35">
      <c r="B42" s="312">
        <v>1039</v>
      </c>
      <c r="C42" s="304" t="s">
        <v>6884</v>
      </c>
      <c r="D42" s="305">
        <v>3</v>
      </c>
      <c r="E42" s="306">
        <v>24</v>
      </c>
      <c r="F42" s="311" t="str">
        <f t="shared" si="0"/>
        <v>Expert</v>
      </c>
      <c r="G42" s="228"/>
      <c r="H42" s="228"/>
      <c r="I42" s="228"/>
      <c r="J42" s="228"/>
    </row>
    <row r="43" spans="2:10" ht="16.2" x14ac:dyDescent="0.35">
      <c r="B43" s="312">
        <v>1040</v>
      </c>
      <c r="C43" s="304" t="s">
        <v>6883</v>
      </c>
      <c r="D43" s="305">
        <v>5</v>
      </c>
      <c r="E43" s="306">
        <v>23.5</v>
      </c>
      <c r="F43" s="311" t="str">
        <f t="shared" si="0"/>
        <v>Expert</v>
      </c>
      <c r="G43" s="228"/>
      <c r="H43" s="228"/>
      <c r="I43" s="228"/>
      <c r="J43" s="228"/>
    </row>
    <row r="44" spans="2:10" ht="16.2" x14ac:dyDescent="0.35">
      <c r="B44" s="312">
        <v>1041</v>
      </c>
      <c r="C44" s="304" t="s">
        <v>6882</v>
      </c>
      <c r="D44" s="305">
        <v>3</v>
      </c>
      <c r="E44" s="306">
        <v>18.25</v>
      </c>
      <c r="F44" s="311" t="str">
        <f t="shared" si="0"/>
        <v>User</v>
      </c>
      <c r="G44" s="228"/>
      <c r="H44" s="228"/>
      <c r="I44" s="228"/>
      <c r="J44" s="228"/>
    </row>
    <row r="45" spans="2:10" ht="16.2" x14ac:dyDescent="0.35">
      <c r="B45" s="312">
        <v>1042</v>
      </c>
      <c r="C45" s="304" t="s">
        <v>6881</v>
      </c>
      <c r="D45" s="305">
        <v>2</v>
      </c>
      <c r="E45" s="306">
        <v>6</v>
      </c>
      <c r="F45" s="311" t="str">
        <f t="shared" si="0"/>
        <v>User</v>
      </c>
      <c r="G45" s="228"/>
      <c r="H45" s="228"/>
      <c r="I45" s="228"/>
      <c r="J45" s="228"/>
    </row>
    <row r="46" spans="2:10" ht="16.2" x14ac:dyDescent="0.35">
      <c r="B46" s="312">
        <v>1043</v>
      </c>
      <c r="C46" s="304" t="s">
        <v>6880</v>
      </c>
      <c r="D46" s="305">
        <v>4</v>
      </c>
      <c r="E46" s="306">
        <v>34.25</v>
      </c>
      <c r="F46" s="311" t="str">
        <f t="shared" si="0"/>
        <v>Expert</v>
      </c>
      <c r="G46" s="228"/>
      <c r="H46" s="228"/>
      <c r="I46" s="228"/>
      <c r="J46" s="228"/>
    </row>
    <row r="47" spans="2:10" ht="16.2" x14ac:dyDescent="0.35">
      <c r="B47" s="312">
        <v>1044</v>
      </c>
      <c r="C47" s="304" t="s">
        <v>6879</v>
      </c>
      <c r="D47" s="305">
        <v>1</v>
      </c>
      <c r="E47" s="306">
        <v>20.25</v>
      </c>
      <c r="F47" s="311" t="str">
        <f t="shared" si="0"/>
        <v>Expert</v>
      </c>
      <c r="G47" s="228"/>
      <c r="H47" s="228"/>
      <c r="I47" s="228"/>
      <c r="J47" s="228"/>
    </row>
    <row r="48" spans="2:10" ht="16.2" x14ac:dyDescent="0.35">
      <c r="B48" s="312">
        <v>1045</v>
      </c>
      <c r="C48" s="304" t="s">
        <v>6878</v>
      </c>
      <c r="D48" s="305">
        <v>3</v>
      </c>
      <c r="E48" s="306">
        <v>0.25</v>
      </c>
      <c r="F48" s="311" t="str">
        <f t="shared" si="0"/>
        <v>User</v>
      </c>
      <c r="G48" s="228"/>
      <c r="H48" s="228"/>
      <c r="I48" s="228"/>
      <c r="J48" s="228"/>
    </row>
    <row r="49" spans="2:10" ht="16.2" x14ac:dyDescent="0.35">
      <c r="B49" s="312">
        <v>1046</v>
      </c>
      <c r="C49" s="304" t="s">
        <v>6877</v>
      </c>
      <c r="D49" s="305">
        <v>3</v>
      </c>
      <c r="E49" s="306">
        <v>3</v>
      </c>
      <c r="F49" s="311" t="str">
        <f t="shared" si="0"/>
        <v>User</v>
      </c>
      <c r="G49" s="228"/>
      <c r="H49" s="228"/>
      <c r="I49" s="228"/>
      <c r="J49" s="228"/>
    </row>
    <row r="50" spans="2:10" ht="16.2" x14ac:dyDescent="0.35">
      <c r="B50" s="312">
        <v>1047</v>
      </c>
      <c r="C50" s="304" t="s">
        <v>6876</v>
      </c>
      <c r="D50" s="305">
        <v>5</v>
      </c>
      <c r="E50" s="306">
        <v>19</v>
      </c>
      <c r="F50" s="311" t="str">
        <f t="shared" si="0"/>
        <v>User</v>
      </c>
      <c r="G50" s="228"/>
      <c r="H50" s="228"/>
      <c r="I50" s="228"/>
      <c r="J50" s="228"/>
    </row>
    <row r="51" spans="2:10" ht="16.2" x14ac:dyDescent="0.35">
      <c r="B51" s="312">
        <v>1048</v>
      </c>
      <c r="C51" s="304" t="s">
        <v>6875</v>
      </c>
      <c r="D51" s="305">
        <v>4</v>
      </c>
      <c r="E51" s="306">
        <v>21</v>
      </c>
      <c r="F51" s="311" t="str">
        <f t="shared" si="0"/>
        <v>Expert</v>
      </c>
      <c r="G51" s="228"/>
      <c r="H51" s="228"/>
      <c r="I51" s="228"/>
      <c r="J51" s="228"/>
    </row>
    <row r="52" spans="2:10" ht="16.2" x14ac:dyDescent="0.35">
      <c r="B52" s="312">
        <v>1049</v>
      </c>
      <c r="C52" s="304" t="s">
        <v>6874</v>
      </c>
      <c r="D52" s="305">
        <v>1</v>
      </c>
      <c r="E52" s="306">
        <v>18.25</v>
      </c>
      <c r="F52" s="311" t="str">
        <f t="shared" si="0"/>
        <v>User</v>
      </c>
      <c r="G52" s="228"/>
      <c r="H52" s="228"/>
      <c r="I52" s="228"/>
      <c r="J52" s="228"/>
    </row>
    <row r="53" spans="2:10" ht="16.2" x14ac:dyDescent="0.35">
      <c r="B53" s="312">
        <v>1050</v>
      </c>
      <c r="C53" s="304" t="s">
        <v>6873</v>
      </c>
      <c r="D53" s="305">
        <v>3</v>
      </c>
      <c r="E53" s="306">
        <v>32</v>
      </c>
      <c r="F53" s="311" t="str">
        <f t="shared" si="0"/>
        <v>Expert</v>
      </c>
      <c r="G53" s="228"/>
      <c r="H53" s="228"/>
      <c r="I53" s="228"/>
      <c r="J53" s="228"/>
    </row>
    <row r="54" spans="2:10" ht="16.2" x14ac:dyDescent="0.35">
      <c r="B54" s="313">
        <v>1051</v>
      </c>
      <c r="C54" s="314" t="s">
        <v>6872</v>
      </c>
      <c r="D54" s="315">
        <v>5</v>
      </c>
      <c r="E54" s="316">
        <v>17.25</v>
      </c>
      <c r="F54" s="311" t="str">
        <f t="shared" si="0"/>
        <v>User</v>
      </c>
      <c r="G54" s="228"/>
      <c r="H54" s="228"/>
      <c r="I54" s="228"/>
      <c r="J54" s="228"/>
    </row>
  </sheetData>
  <mergeCells count="12">
    <mergeCell ref="H22:J23"/>
    <mergeCell ref="H19:J20"/>
    <mergeCell ref="H12:J12"/>
    <mergeCell ref="H13:J13"/>
    <mergeCell ref="H16:J16"/>
    <mergeCell ref="H17:J17"/>
    <mergeCell ref="H21:J21"/>
    <mergeCell ref="H3:J3"/>
    <mergeCell ref="H4:J4"/>
    <mergeCell ref="H5:J5"/>
    <mergeCell ref="H8:J8"/>
    <mergeCell ref="H9:J9"/>
  </mergeCells>
  <conditionalFormatting sqref="H5">
    <cfRule type="cellIs" dxfId="13" priority="16" stopIfTrue="1" operator="equal">
      <formula>16</formula>
    </cfRule>
  </conditionalFormatting>
  <conditionalFormatting sqref="H9">
    <cfRule type="cellIs" dxfId="12" priority="15" stopIfTrue="1" operator="equal">
      <formula>16</formula>
    </cfRule>
    <cfRule type="cellIs" dxfId="11" priority="17" stopIfTrue="1" operator="equal">
      <formula>24</formula>
    </cfRule>
  </conditionalFormatting>
  <conditionalFormatting sqref="H13">
    <cfRule type="cellIs" dxfId="10" priority="1" stopIfTrue="1" operator="equal">
      <formula>16</formula>
    </cfRule>
    <cfRule type="cellIs" dxfId="9" priority="2" stopIfTrue="1" operator="equal">
      <formula>24</formula>
    </cfRule>
  </conditionalFormatting>
  <conditionalFormatting sqref="H17">
    <cfRule type="cellIs" dxfId="8" priority="12" stopIfTrue="1" operator="equal">
      <formula>16</formula>
    </cfRule>
    <cfRule type="cellIs" dxfId="7" priority="13" stopIfTrue="1" operator="equal">
      <formula>24</formula>
    </cfRule>
    <cfRule type="cellIs" dxfId="6" priority="14" stopIfTrue="1" operator="equal">
      <formula>35</formula>
    </cfRule>
    <cfRule type="cellIs" dxfId="5" priority="18" stopIfTrue="1" operator="equal">
      <formula>46</formula>
    </cfRule>
  </conditionalFormatting>
  <pageMargins left="0.69930555555555596" right="0.69930555555555596"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DE78-B333-452B-8FEC-FEEC9F109143}">
  <dimension ref="A1:D22"/>
  <sheetViews>
    <sheetView showGridLines="0" zoomScaleNormal="100" workbookViewId="0">
      <selection activeCell="C3" sqref="C3"/>
    </sheetView>
  </sheetViews>
  <sheetFormatPr defaultColWidth="11.42578125" defaultRowHeight="14.4" x14ac:dyDescent="0.3"/>
  <cols>
    <col min="1" max="1" width="63.42578125" style="175" customWidth="1"/>
    <col min="2" max="2" width="67.42578125" style="175" customWidth="1"/>
    <col min="3" max="3" width="41.42578125" style="175" customWidth="1"/>
    <col min="4" max="4" width="22" style="175" customWidth="1"/>
    <col min="5" max="16384" width="11.42578125" style="175"/>
  </cols>
  <sheetData>
    <row r="1" spans="1:4" ht="23.4" x14ac:dyDescent="0.45">
      <c r="A1" s="364" t="s">
        <v>1280</v>
      </c>
      <c r="B1" s="364" t="s">
        <v>1281</v>
      </c>
      <c r="C1" s="365" t="s">
        <v>1282</v>
      </c>
    </row>
    <row r="2" spans="1:4" ht="23.4" x14ac:dyDescent="0.45">
      <c r="A2" s="176" t="s">
        <v>1283</v>
      </c>
      <c r="B2" s="176" t="s">
        <v>1283</v>
      </c>
      <c r="C2" s="514" t="b">
        <f>EXACT(A2,B2)</f>
        <v>1</v>
      </c>
    </row>
    <row r="3" spans="1:4" ht="30" x14ac:dyDescent="0.45">
      <c r="A3" s="176" t="s">
        <v>1284</v>
      </c>
      <c r="B3" s="176" t="s">
        <v>1284</v>
      </c>
      <c r="C3" s="514" t="b">
        <f t="shared" ref="C3:C22" si="0">EXACT(A3,B3)</f>
        <v>1</v>
      </c>
    </row>
    <row r="4" spans="1:4" ht="23.4" x14ac:dyDescent="0.45">
      <c r="A4" s="176" t="s">
        <v>1285</v>
      </c>
      <c r="B4" s="176" t="s">
        <v>1285</v>
      </c>
      <c r="C4" s="514" t="b">
        <f t="shared" si="0"/>
        <v>1</v>
      </c>
    </row>
    <row r="5" spans="1:4" ht="30" x14ac:dyDescent="0.45">
      <c r="A5" s="176" t="s">
        <v>1286</v>
      </c>
      <c r="B5" s="176" t="s">
        <v>1286</v>
      </c>
      <c r="C5" s="514" t="b">
        <f t="shared" si="0"/>
        <v>1</v>
      </c>
    </row>
    <row r="6" spans="1:4" ht="23.4" x14ac:dyDescent="0.45">
      <c r="A6" s="176" t="s">
        <v>1287</v>
      </c>
      <c r="B6" s="176" t="s">
        <v>1287</v>
      </c>
      <c r="C6" s="514" t="b">
        <f t="shared" si="0"/>
        <v>1</v>
      </c>
    </row>
    <row r="7" spans="1:4" ht="28.8" x14ac:dyDescent="0.35">
      <c r="A7" s="424" t="s">
        <v>1299</v>
      </c>
      <c r="B7" s="424" t="s">
        <v>7807</v>
      </c>
      <c r="C7" s="515" t="b">
        <f t="shared" si="0"/>
        <v>0</v>
      </c>
    </row>
    <row r="8" spans="1:4" ht="23.4" x14ac:dyDescent="0.35">
      <c r="A8" s="176" t="s">
        <v>7808</v>
      </c>
      <c r="B8" s="176" t="s">
        <v>7809</v>
      </c>
      <c r="C8" s="515" t="b">
        <f t="shared" si="0"/>
        <v>0</v>
      </c>
      <c r="D8" s="258"/>
    </row>
    <row r="9" spans="1:4" ht="23.4" x14ac:dyDescent="0.45">
      <c r="A9" s="176" t="s">
        <v>1288</v>
      </c>
      <c r="B9" s="176" t="s">
        <v>1288</v>
      </c>
      <c r="C9" s="514" t="b">
        <f t="shared" si="0"/>
        <v>1</v>
      </c>
    </row>
    <row r="10" spans="1:4" ht="23.4" x14ac:dyDescent="0.45">
      <c r="A10" s="176" t="s">
        <v>1289</v>
      </c>
      <c r="B10" s="176" t="s">
        <v>1289</v>
      </c>
      <c r="C10" s="514" t="b">
        <f t="shared" si="0"/>
        <v>1</v>
      </c>
    </row>
    <row r="11" spans="1:4" ht="23.4" x14ac:dyDescent="0.45">
      <c r="A11" s="176" t="s">
        <v>1290</v>
      </c>
      <c r="B11" s="176" t="s">
        <v>1290</v>
      </c>
      <c r="C11" s="514" t="b">
        <f t="shared" si="0"/>
        <v>1</v>
      </c>
    </row>
    <row r="12" spans="1:4" ht="23.4" x14ac:dyDescent="0.45">
      <c r="A12" s="176" t="s">
        <v>1291</v>
      </c>
      <c r="B12" s="176" t="s">
        <v>1291</v>
      </c>
      <c r="C12" s="514" t="b">
        <f t="shared" si="0"/>
        <v>1</v>
      </c>
    </row>
    <row r="13" spans="1:4" ht="30" x14ac:dyDescent="0.45">
      <c r="A13" s="176" t="s">
        <v>1284</v>
      </c>
      <c r="B13" s="176" t="s">
        <v>1284</v>
      </c>
      <c r="C13" s="514" t="b">
        <f t="shared" si="0"/>
        <v>1</v>
      </c>
    </row>
    <row r="14" spans="1:4" ht="23.4" x14ac:dyDescent="0.45">
      <c r="A14" s="176" t="s">
        <v>1292</v>
      </c>
      <c r="B14" s="176" t="s">
        <v>1292</v>
      </c>
      <c r="C14" s="514" t="b">
        <f t="shared" si="0"/>
        <v>1</v>
      </c>
    </row>
    <row r="15" spans="1:4" ht="23.4" x14ac:dyDescent="0.45">
      <c r="A15" s="176" t="s">
        <v>1293</v>
      </c>
      <c r="B15" s="176" t="s">
        <v>1293</v>
      </c>
      <c r="C15" s="514" t="b">
        <f t="shared" si="0"/>
        <v>1</v>
      </c>
    </row>
    <row r="16" spans="1:4" ht="23.4" x14ac:dyDescent="0.45">
      <c r="A16" s="176" t="s">
        <v>1294</v>
      </c>
      <c r="B16" s="176" t="s">
        <v>1289</v>
      </c>
      <c r="C16" s="514" t="b">
        <f t="shared" si="0"/>
        <v>0</v>
      </c>
    </row>
    <row r="17" spans="1:3" ht="23.4" x14ac:dyDescent="0.45">
      <c r="A17" s="176" t="s">
        <v>1285</v>
      </c>
      <c r="B17" s="176" t="s">
        <v>1285</v>
      </c>
      <c r="C17" s="514" t="b">
        <f t="shared" si="0"/>
        <v>1</v>
      </c>
    </row>
    <row r="18" spans="1:3" ht="30" x14ac:dyDescent="0.45">
      <c r="A18" s="176" t="s">
        <v>1295</v>
      </c>
      <c r="B18" s="176" t="s">
        <v>1295</v>
      </c>
      <c r="C18" s="514" t="b">
        <f t="shared" si="0"/>
        <v>1</v>
      </c>
    </row>
    <row r="19" spans="1:3" ht="30" x14ac:dyDescent="0.45">
      <c r="A19" s="176" t="s">
        <v>1296</v>
      </c>
      <c r="B19" s="176" t="s">
        <v>1296</v>
      </c>
      <c r="C19" s="514" t="b">
        <f t="shared" si="0"/>
        <v>1</v>
      </c>
    </row>
    <row r="20" spans="1:3" ht="23.4" x14ac:dyDescent="0.45">
      <c r="A20" s="176" t="s">
        <v>1297</v>
      </c>
      <c r="B20" s="176" t="s">
        <v>1297</v>
      </c>
      <c r="C20" s="514" t="b">
        <f t="shared" si="0"/>
        <v>1</v>
      </c>
    </row>
    <row r="21" spans="1:3" ht="23.4" x14ac:dyDescent="0.45">
      <c r="A21" s="176" t="s">
        <v>1298</v>
      </c>
      <c r="B21" s="176" t="s">
        <v>1298</v>
      </c>
      <c r="C21" s="514" t="b">
        <f t="shared" si="0"/>
        <v>1</v>
      </c>
    </row>
    <row r="22" spans="1:3" ht="23.4" x14ac:dyDescent="0.45">
      <c r="A22" s="176" t="s">
        <v>1290</v>
      </c>
      <c r="B22" s="176" t="s">
        <v>1290</v>
      </c>
      <c r="C22" s="514" t="b">
        <f t="shared" si="0"/>
        <v>1</v>
      </c>
    </row>
  </sheetData>
  <pageMargins left="0.69930555555555596" right="0.69930555555555596"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F21B0-C802-4665-BBEB-84C44593E656}">
  <dimension ref="B5:H19"/>
  <sheetViews>
    <sheetView showGridLines="0" zoomScale="210" zoomScaleNormal="210" workbookViewId="0">
      <selection activeCell="C6" sqref="C6:H18"/>
    </sheetView>
  </sheetViews>
  <sheetFormatPr defaultRowHeight="10.199999999999999" x14ac:dyDescent="0.2"/>
  <cols>
    <col min="2" max="2" width="11.140625" customWidth="1"/>
    <col min="5" max="6" width="11.85546875" customWidth="1"/>
    <col min="7" max="7" width="14" bestFit="1" customWidth="1"/>
    <col min="8" max="8" width="15.28515625" customWidth="1"/>
  </cols>
  <sheetData>
    <row r="5" spans="2:8" x14ac:dyDescent="0.2">
      <c r="B5" s="368" t="s">
        <v>0</v>
      </c>
      <c r="C5" s="368" t="s">
        <v>1385</v>
      </c>
      <c r="D5" s="398" t="s">
        <v>7777</v>
      </c>
      <c r="E5" s="398" t="s">
        <v>7778</v>
      </c>
      <c r="F5" s="368" t="s">
        <v>7779</v>
      </c>
      <c r="G5" s="368" t="s">
        <v>7780</v>
      </c>
      <c r="H5" s="368" t="s">
        <v>7798</v>
      </c>
    </row>
    <row r="6" spans="2:8" ht="11.4" x14ac:dyDescent="0.2">
      <c r="B6" s="348" t="s">
        <v>1241</v>
      </c>
      <c r="C6" s="276"/>
      <c r="D6" s="276"/>
      <c r="E6" s="370"/>
      <c r="F6" s="370"/>
      <c r="G6" s="370"/>
    </row>
    <row r="7" spans="2:8" ht="11.4" x14ac:dyDescent="0.2">
      <c r="B7" s="348" t="s">
        <v>1242</v>
      </c>
      <c r="C7" s="276"/>
      <c r="D7" s="276"/>
      <c r="E7" s="370"/>
      <c r="F7" s="370"/>
      <c r="G7" s="370"/>
    </row>
    <row r="8" spans="2:8" ht="11.4" x14ac:dyDescent="0.2">
      <c r="B8" s="348" t="s">
        <v>1243</v>
      </c>
      <c r="C8" s="276"/>
      <c r="D8" s="276"/>
      <c r="E8" s="370"/>
      <c r="F8" s="370"/>
      <c r="G8" s="370"/>
    </row>
    <row r="9" spans="2:8" ht="11.4" x14ac:dyDescent="0.2">
      <c r="B9" s="348" t="s">
        <v>1244</v>
      </c>
      <c r="C9" s="276"/>
      <c r="D9" s="276"/>
      <c r="E9" s="370"/>
      <c r="F9" s="370"/>
      <c r="G9" s="370"/>
    </row>
    <row r="10" spans="2:8" ht="11.4" x14ac:dyDescent="0.2">
      <c r="B10" s="348" t="s">
        <v>1245</v>
      </c>
      <c r="C10" s="276"/>
      <c r="D10" s="276"/>
      <c r="E10" s="370"/>
      <c r="F10" s="370"/>
      <c r="G10" s="370"/>
    </row>
    <row r="11" spans="2:8" ht="11.4" x14ac:dyDescent="0.2">
      <c r="B11" s="348" t="s">
        <v>1246</v>
      </c>
      <c r="C11" s="276"/>
      <c r="D11" s="276"/>
      <c r="E11" s="370"/>
      <c r="F11" s="370"/>
      <c r="G11" s="370"/>
    </row>
    <row r="12" spans="2:8" ht="11.4" x14ac:dyDescent="0.2">
      <c r="B12" s="348" t="s">
        <v>1247</v>
      </c>
      <c r="C12" s="276"/>
      <c r="D12" s="276"/>
      <c r="E12" s="370"/>
      <c r="F12" s="370"/>
      <c r="G12" s="370"/>
    </row>
    <row r="13" spans="2:8" ht="11.4" x14ac:dyDescent="0.2">
      <c r="B13" s="348" t="s">
        <v>7771</v>
      </c>
      <c r="C13" s="276"/>
      <c r="D13" s="276"/>
      <c r="E13" s="370"/>
      <c r="F13" s="370"/>
      <c r="G13" s="370"/>
    </row>
    <row r="14" spans="2:8" ht="11.4" x14ac:dyDescent="0.2">
      <c r="B14" s="348" t="s">
        <v>7772</v>
      </c>
      <c r="C14" s="276"/>
      <c r="D14" s="276"/>
      <c r="E14" s="370"/>
      <c r="F14" s="370"/>
      <c r="G14" s="370"/>
    </row>
    <row r="15" spans="2:8" ht="11.4" x14ac:dyDescent="0.2">
      <c r="B15" s="348" t="s">
        <v>7773</v>
      </c>
      <c r="C15" s="276"/>
      <c r="D15" s="276"/>
      <c r="E15" s="370"/>
      <c r="F15" s="370"/>
      <c r="G15" s="370"/>
    </row>
    <row r="16" spans="2:8" ht="11.4" x14ac:dyDescent="0.2">
      <c r="B16" s="348" t="s">
        <v>7774</v>
      </c>
      <c r="C16" s="276"/>
      <c r="D16" s="276"/>
      <c r="E16" s="370"/>
      <c r="F16" s="370"/>
      <c r="G16" s="370"/>
    </row>
    <row r="17" spans="2:7" ht="11.4" x14ac:dyDescent="0.2">
      <c r="B17" s="348" t="s">
        <v>7775</v>
      </c>
      <c r="C17" s="276"/>
      <c r="D17" s="276"/>
      <c r="E17" s="370"/>
      <c r="F17" s="370"/>
      <c r="G17" s="370"/>
    </row>
    <row r="18" spans="2:7" ht="11.4" x14ac:dyDescent="0.2">
      <c r="B18" s="348" t="s">
        <v>7776</v>
      </c>
      <c r="C18" s="276"/>
      <c r="D18" s="276"/>
      <c r="E18" s="370"/>
      <c r="F18" s="370"/>
      <c r="G18" s="370"/>
    </row>
    <row r="19" spans="2:7" x14ac:dyDescent="0.2">
      <c r="D19" s="399"/>
      <c r="G19" s="369"/>
    </row>
  </sheetData>
  <phoneticPr fontId="52"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8317-8DB1-4377-BD1C-AB283657CC5E}">
  <dimension ref="A4:I23"/>
  <sheetViews>
    <sheetView showGridLines="0" topLeftCell="B1" workbookViewId="0">
      <selection activeCell="C5" sqref="C5:I23"/>
    </sheetView>
  </sheetViews>
  <sheetFormatPr defaultRowHeight="10.199999999999999" x14ac:dyDescent="0.2"/>
  <cols>
    <col min="1" max="1" width="25.7109375" customWidth="1"/>
    <col min="2" max="2" width="23.85546875" customWidth="1"/>
    <col min="3" max="3" width="18.85546875" customWidth="1"/>
    <col min="4" max="4" width="12.42578125" customWidth="1"/>
    <col min="5" max="5" width="19.140625" customWidth="1"/>
    <col min="6" max="6" width="53.28515625" style="357" customWidth="1"/>
    <col min="7" max="7" width="26.42578125" bestFit="1" customWidth="1"/>
    <col min="8" max="8" width="26.28515625" customWidth="1"/>
    <col min="9" max="9" width="70.28515625" customWidth="1"/>
  </cols>
  <sheetData>
    <row r="4" spans="1:9" ht="15.6" x14ac:dyDescent="0.3">
      <c r="A4" s="375" t="s">
        <v>1209</v>
      </c>
      <c r="B4" s="376" t="s">
        <v>7785</v>
      </c>
      <c r="C4" s="376" t="s">
        <v>7786</v>
      </c>
      <c r="D4" s="376" t="s">
        <v>7787</v>
      </c>
      <c r="E4" s="376" t="s">
        <v>593</v>
      </c>
      <c r="F4" s="381" t="s">
        <v>7788</v>
      </c>
      <c r="G4" s="381" t="s">
        <v>7789</v>
      </c>
      <c r="H4" s="381" t="s">
        <v>7790</v>
      </c>
      <c r="I4" s="381" t="s">
        <v>7797</v>
      </c>
    </row>
    <row r="5" spans="1:9" ht="20.399999999999999" x14ac:dyDescent="0.35">
      <c r="A5" s="377" t="s">
        <v>92</v>
      </c>
      <c r="B5" s="378">
        <v>38261</v>
      </c>
      <c r="C5" s="94"/>
      <c r="D5" s="94"/>
      <c r="E5" s="380"/>
      <c r="F5" s="382"/>
      <c r="G5" s="382"/>
      <c r="H5" s="94"/>
      <c r="I5" s="380"/>
    </row>
    <row r="6" spans="1:9" ht="20.399999999999999" x14ac:dyDescent="0.35">
      <c r="A6" s="377" t="s">
        <v>6858</v>
      </c>
      <c r="B6" s="378">
        <v>38565</v>
      </c>
      <c r="C6" s="94"/>
      <c r="D6" s="94"/>
      <c r="E6" s="380"/>
      <c r="F6" s="382"/>
      <c r="G6" s="382"/>
      <c r="H6" s="94"/>
      <c r="I6" s="380"/>
    </row>
    <row r="7" spans="1:9" ht="20.399999999999999" x14ac:dyDescent="0.35">
      <c r="A7" s="377" t="s">
        <v>6855</v>
      </c>
      <c r="B7" s="379">
        <v>38089</v>
      </c>
      <c r="C7" s="94"/>
      <c r="D7" s="94"/>
      <c r="E7" s="380"/>
      <c r="F7" s="382"/>
      <c r="G7" s="382"/>
      <c r="H7" s="94"/>
      <c r="I7" s="380"/>
    </row>
    <row r="8" spans="1:9" ht="20.399999999999999" x14ac:dyDescent="0.35">
      <c r="A8" s="377" t="s">
        <v>1054</v>
      </c>
      <c r="B8" s="378">
        <v>38049</v>
      </c>
      <c r="C8" s="94"/>
      <c r="D8" s="94"/>
      <c r="E8" s="380"/>
      <c r="F8" s="382"/>
      <c r="G8" s="382"/>
      <c r="H8" s="94"/>
      <c r="I8" s="380"/>
    </row>
    <row r="9" spans="1:9" ht="20.399999999999999" x14ac:dyDescent="0.35">
      <c r="A9" s="377" t="s">
        <v>1106</v>
      </c>
      <c r="B9" s="378">
        <v>35805</v>
      </c>
      <c r="C9" s="94"/>
      <c r="D9" s="94"/>
      <c r="E9" s="380"/>
      <c r="F9" s="382"/>
      <c r="G9" s="382"/>
      <c r="H9" s="94"/>
      <c r="I9" s="380"/>
    </row>
    <row r="10" spans="1:9" ht="20.399999999999999" x14ac:dyDescent="0.35">
      <c r="A10" s="377" t="s">
        <v>1152</v>
      </c>
      <c r="B10" s="378">
        <v>38229</v>
      </c>
      <c r="C10" s="94"/>
      <c r="D10" s="94"/>
      <c r="E10" s="380"/>
      <c r="F10" s="382"/>
      <c r="G10" s="382"/>
      <c r="H10" s="94"/>
      <c r="I10" s="380"/>
    </row>
    <row r="11" spans="1:9" ht="20.399999999999999" x14ac:dyDescent="0.35">
      <c r="A11" s="377" t="s">
        <v>1091</v>
      </c>
      <c r="B11" s="378">
        <v>38108</v>
      </c>
      <c r="C11" s="94"/>
      <c r="D11" s="94"/>
      <c r="E11" s="380"/>
      <c r="F11" s="382"/>
      <c r="G11" s="382"/>
      <c r="H11" s="94"/>
      <c r="I11" s="380"/>
    </row>
    <row r="12" spans="1:9" ht="20.399999999999999" x14ac:dyDescent="0.35">
      <c r="A12" s="377" t="s">
        <v>1147</v>
      </c>
      <c r="B12" s="378">
        <v>38159</v>
      </c>
      <c r="C12" s="94"/>
      <c r="D12" s="94"/>
      <c r="E12" s="380"/>
      <c r="F12" s="382"/>
      <c r="G12" s="382"/>
      <c r="H12" s="94"/>
      <c r="I12" s="380"/>
    </row>
    <row r="13" spans="1:9" ht="20.399999999999999" x14ac:dyDescent="0.35">
      <c r="A13" s="377" t="s">
        <v>6864</v>
      </c>
      <c r="B13" s="378">
        <v>38299</v>
      </c>
      <c r="C13" s="94"/>
      <c r="D13" s="94"/>
      <c r="E13" s="380"/>
      <c r="F13" s="382"/>
      <c r="G13" s="382"/>
      <c r="H13" s="94"/>
      <c r="I13" s="380"/>
    </row>
    <row r="14" spans="1:9" ht="20.399999999999999" x14ac:dyDescent="0.35">
      <c r="A14" s="377" t="s">
        <v>6866</v>
      </c>
      <c r="B14" s="378">
        <v>37739</v>
      </c>
      <c r="C14" s="94"/>
      <c r="D14" s="94"/>
      <c r="E14" s="380"/>
      <c r="F14" s="382"/>
      <c r="G14" s="382"/>
      <c r="H14" s="94"/>
      <c r="I14" s="380"/>
    </row>
    <row r="15" spans="1:9" ht="20.399999999999999" x14ac:dyDescent="0.35">
      <c r="A15" s="377" t="s">
        <v>6870</v>
      </c>
      <c r="B15" s="378">
        <v>38439</v>
      </c>
      <c r="C15" s="94"/>
      <c r="D15" s="94"/>
      <c r="E15" s="380"/>
      <c r="F15" s="382"/>
      <c r="G15" s="382"/>
      <c r="H15" s="94"/>
      <c r="I15" s="380"/>
    </row>
    <row r="16" spans="1:9" ht="20.399999999999999" x14ac:dyDescent="0.35">
      <c r="A16" s="377" t="s">
        <v>1061</v>
      </c>
      <c r="B16" s="378">
        <v>36892</v>
      </c>
      <c r="C16" s="94"/>
      <c r="D16" s="94"/>
      <c r="E16" s="380"/>
      <c r="F16" s="382"/>
      <c r="G16" s="382"/>
      <c r="H16" s="94"/>
      <c r="I16" s="380"/>
    </row>
    <row r="17" spans="1:9" ht="20.399999999999999" x14ac:dyDescent="0.35">
      <c r="A17" s="377" t="s">
        <v>1122</v>
      </c>
      <c r="B17" s="378">
        <v>36413</v>
      </c>
      <c r="C17" s="94"/>
      <c r="D17" s="94"/>
      <c r="E17" s="380"/>
      <c r="F17" s="382"/>
      <c r="G17" s="382"/>
      <c r="H17" s="94"/>
      <c r="I17" s="380"/>
    </row>
    <row r="18" spans="1:9" ht="20.399999999999999" x14ac:dyDescent="0.35">
      <c r="A18" s="377" t="s">
        <v>6858</v>
      </c>
      <c r="B18" s="379">
        <v>38412</v>
      </c>
      <c r="C18" s="94"/>
      <c r="D18" s="94"/>
      <c r="E18" s="380"/>
      <c r="F18" s="382"/>
      <c r="G18" s="382"/>
      <c r="H18" s="94"/>
      <c r="I18" s="380"/>
    </row>
    <row r="19" spans="1:9" ht="20.399999999999999" x14ac:dyDescent="0.35">
      <c r="A19" s="377" t="s">
        <v>6869</v>
      </c>
      <c r="B19" s="378">
        <v>37956</v>
      </c>
      <c r="C19" s="94"/>
      <c r="D19" s="94"/>
      <c r="E19" s="380"/>
      <c r="F19" s="382"/>
      <c r="G19" s="382"/>
      <c r="H19" s="94"/>
      <c r="I19" s="380"/>
    </row>
    <row r="20" spans="1:9" ht="20.399999999999999" x14ac:dyDescent="0.35">
      <c r="A20" s="377" t="s">
        <v>6863</v>
      </c>
      <c r="B20" s="378">
        <v>38019</v>
      </c>
      <c r="C20" s="94"/>
      <c r="D20" s="94"/>
      <c r="E20" s="380"/>
      <c r="F20" s="382"/>
      <c r="G20" s="382"/>
      <c r="H20" s="94"/>
      <c r="I20" s="380"/>
    </row>
    <row r="21" spans="1:9" ht="20.399999999999999" x14ac:dyDescent="0.35">
      <c r="A21" s="377" t="s">
        <v>6857</v>
      </c>
      <c r="B21" s="379">
        <v>32676</v>
      </c>
      <c r="C21" s="94"/>
      <c r="D21" s="94"/>
      <c r="E21" s="380"/>
      <c r="F21" s="382"/>
      <c r="G21" s="382"/>
      <c r="H21" s="94"/>
      <c r="I21" s="380"/>
    </row>
    <row r="22" spans="1:9" ht="20.399999999999999" x14ac:dyDescent="0.35">
      <c r="A22" s="377" t="s">
        <v>6859</v>
      </c>
      <c r="B22" s="378">
        <v>36109</v>
      </c>
      <c r="C22" s="94"/>
      <c r="D22" s="94"/>
      <c r="E22" s="380"/>
      <c r="F22" s="382"/>
      <c r="G22" s="382"/>
      <c r="H22" s="94"/>
      <c r="I22" s="380"/>
    </row>
    <row r="23" spans="1:9" ht="20.399999999999999" x14ac:dyDescent="0.35">
      <c r="A23" s="377" t="s">
        <v>6868</v>
      </c>
      <c r="B23" s="378">
        <v>36739</v>
      </c>
      <c r="C23" s="94"/>
      <c r="D23" s="94"/>
      <c r="E23" s="380"/>
      <c r="F23" s="382"/>
      <c r="G23" s="382"/>
      <c r="H23" s="94"/>
      <c r="I23" s="380"/>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052C5-583A-4483-8ECC-66BFF9029684}">
  <dimension ref="A1:D20"/>
  <sheetViews>
    <sheetView zoomScale="200" zoomScaleNormal="200" workbookViewId="0">
      <selection activeCell="G24" sqref="G24"/>
    </sheetView>
  </sheetViews>
  <sheetFormatPr defaultRowHeight="10.199999999999999" x14ac:dyDescent="0.2"/>
  <cols>
    <col min="1" max="1" width="7.85546875" customWidth="1"/>
    <col min="2" max="2" width="15.140625" customWidth="1"/>
    <col min="3" max="3" width="19.28515625" style="357" bestFit="1" customWidth="1"/>
    <col min="4" max="4" width="19.85546875" customWidth="1"/>
  </cols>
  <sheetData>
    <row r="1" spans="1:4" x14ac:dyDescent="0.2">
      <c r="A1" s="368" t="s">
        <v>7815</v>
      </c>
      <c r="B1" s="368" t="s">
        <v>1038</v>
      </c>
      <c r="C1" s="398" t="s">
        <v>31</v>
      </c>
      <c r="D1" s="398" t="s">
        <v>7816</v>
      </c>
    </row>
    <row r="2" spans="1:4" x14ac:dyDescent="0.2">
      <c r="A2" s="431">
        <v>4</v>
      </c>
      <c r="B2" s="430" t="s">
        <v>7819</v>
      </c>
      <c r="C2" s="431">
        <v>97</v>
      </c>
      <c r="D2" s="431"/>
    </row>
    <row r="3" spans="1:4" x14ac:dyDescent="0.2">
      <c r="A3" s="431">
        <v>6</v>
      </c>
      <c r="B3" s="430" t="s">
        <v>7821</v>
      </c>
      <c r="C3" s="431">
        <v>96</v>
      </c>
      <c r="D3" s="431"/>
    </row>
    <row r="4" spans="1:4" x14ac:dyDescent="0.2">
      <c r="A4" s="431">
        <v>1</v>
      </c>
      <c r="B4" s="430" t="s">
        <v>1213</v>
      </c>
      <c r="C4" s="431">
        <v>86</v>
      </c>
      <c r="D4" s="431"/>
    </row>
    <row r="5" spans="1:4" x14ac:dyDescent="0.2">
      <c r="A5" s="431">
        <v>3</v>
      </c>
      <c r="B5" s="430" t="s">
        <v>7818</v>
      </c>
      <c r="C5" s="431">
        <v>73</v>
      </c>
      <c r="D5" s="431"/>
    </row>
    <row r="6" spans="1:4" x14ac:dyDescent="0.2">
      <c r="A6" s="431">
        <v>5</v>
      </c>
      <c r="B6" s="430" t="s">
        <v>7820</v>
      </c>
      <c r="C6" s="431">
        <v>70</v>
      </c>
      <c r="D6" s="431"/>
    </row>
    <row r="7" spans="1:4" x14ac:dyDescent="0.2">
      <c r="A7" s="431">
        <v>7</v>
      </c>
      <c r="B7" s="430" t="s">
        <v>7822</v>
      </c>
      <c r="C7" s="431">
        <v>68</v>
      </c>
      <c r="D7" s="431"/>
    </row>
    <row r="8" spans="1:4" x14ac:dyDescent="0.2">
      <c r="A8" s="431">
        <v>8</v>
      </c>
      <c r="B8" s="430" t="s">
        <v>7823</v>
      </c>
      <c r="C8" s="431">
        <v>62</v>
      </c>
      <c r="D8" s="431"/>
    </row>
    <row r="9" spans="1:4" x14ac:dyDescent="0.2">
      <c r="A9" s="431">
        <v>2</v>
      </c>
      <c r="B9" s="430" t="s">
        <v>7817</v>
      </c>
      <c r="C9" s="431">
        <v>47</v>
      </c>
      <c r="D9" s="431"/>
    </row>
    <row r="11" spans="1:4" x14ac:dyDescent="0.2">
      <c r="C11" s="254" t="s">
        <v>7825</v>
      </c>
    </row>
    <row r="12" spans="1:4" x14ac:dyDescent="0.2">
      <c r="A12" s="368" t="s">
        <v>7815</v>
      </c>
      <c r="B12" s="368" t="s">
        <v>1038</v>
      </c>
      <c r="C12" s="437" t="s">
        <v>7824</v>
      </c>
      <c r="D12" s="398" t="s">
        <v>7816</v>
      </c>
    </row>
    <row r="13" spans="1:4" x14ac:dyDescent="0.2">
      <c r="A13" s="431">
        <v>1</v>
      </c>
      <c r="B13" s="430" t="s">
        <v>1213</v>
      </c>
      <c r="C13" s="438">
        <v>2</v>
      </c>
      <c r="D13" s="276"/>
    </row>
    <row r="14" spans="1:4" x14ac:dyDescent="0.2">
      <c r="A14" s="431">
        <v>4</v>
      </c>
      <c r="B14" s="430" t="s">
        <v>7819</v>
      </c>
      <c r="C14" s="438">
        <v>3</v>
      </c>
      <c r="D14" s="276"/>
    </row>
    <row r="15" spans="1:4" x14ac:dyDescent="0.2">
      <c r="A15" s="431">
        <v>2</v>
      </c>
      <c r="B15" s="430" t="s">
        <v>7817</v>
      </c>
      <c r="C15" s="438">
        <v>2</v>
      </c>
      <c r="D15" s="276"/>
    </row>
    <row r="16" spans="1:4" x14ac:dyDescent="0.2">
      <c r="A16" s="431">
        <v>7</v>
      </c>
      <c r="B16" s="430" t="s">
        <v>7822</v>
      </c>
      <c r="C16" s="438">
        <v>5</v>
      </c>
      <c r="D16" s="276"/>
    </row>
    <row r="17" spans="1:4" x14ac:dyDescent="0.2">
      <c r="A17" s="431">
        <v>3</v>
      </c>
      <c r="B17" s="430" t="s">
        <v>7818</v>
      </c>
      <c r="C17" s="438">
        <v>6</v>
      </c>
      <c r="D17" s="276"/>
    </row>
    <row r="18" spans="1:4" x14ac:dyDescent="0.2">
      <c r="A18" s="431">
        <v>5</v>
      </c>
      <c r="B18" s="430" t="s">
        <v>7820</v>
      </c>
      <c r="C18" s="438">
        <v>9</v>
      </c>
      <c r="D18" s="276"/>
    </row>
    <row r="19" spans="1:4" x14ac:dyDescent="0.2">
      <c r="A19" s="431">
        <v>8</v>
      </c>
      <c r="B19" s="430" t="s">
        <v>7823</v>
      </c>
      <c r="C19" s="438">
        <v>10</v>
      </c>
      <c r="D19" s="276"/>
    </row>
    <row r="20" spans="1:4" x14ac:dyDescent="0.2">
      <c r="A20" s="431">
        <v>6</v>
      </c>
      <c r="B20" s="430" t="s">
        <v>7821</v>
      </c>
      <c r="C20" s="438">
        <v>17</v>
      </c>
      <c r="D20" s="276"/>
    </row>
  </sheetData>
  <sortState xmlns:xlrd2="http://schemas.microsoft.com/office/spreadsheetml/2017/richdata2" ref="A2:D9">
    <sortCondition ref="D2:D9"/>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45C6-AC0B-4954-AD41-B09669C712D5}">
  <dimension ref="A1:R379"/>
  <sheetViews>
    <sheetView showGridLines="0" zoomScale="130" zoomScaleNormal="130" workbookViewId="0">
      <selection activeCell="C3" sqref="C3"/>
    </sheetView>
  </sheetViews>
  <sheetFormatPr defaultColWidth="11.42578125" defaultRowHeight="14.4" x14ac:dyDescent="0.3"/>
  <cols>
    <col min="1" max="1" width="3.7109375" style="175" customWidth="1"/>
    <col min="2" max="2" width="81.140625" style="175" customWidth="1"/>
    <col min="3" max="3" width="65.85546875" style="175" customWidth="1"/>
    <col min="4" max="4" width="44.28515625" style="175" bestFit="1" customWidth="1"/>
    <col min="5" max="5" width="49.140625" style="175" bestFit="1" customWidth="1"/>
    <col min="6" max="6" width="22.42578125" style="175" customWidth="1"/>
    <col min="7" max="7" width="24.85546875" style="175" customWidth="1"/>
    <col min="8" max="8" width="33.85546875" style="175" customWidth="1"/>
    <col min="9" max="9" width="30" style="175" bestFit="1" customWidth="1"/>
    <col min="10" max="14" width="11.42578125" style="175"/>
    <col min="15" max="15" width="65.85546875" style="175" customWidth="1"/>
    <col min="16" max="16" width="76.140625" style="175" bestFit="1" customWidth="1"/>
    <col min="17" max="17" width="63.42578125" style="175" customWidth="1"/>
    <col min="18" max="18" width="69.42578125" style="175" bestFit="1" customWidth="1"/>
    <col min="19" max="16384" width="11.42578125" style="175"/>
  </cols>
  <sheetData>
    <row r="1" spans="1:18" ht="23.4" x14ac:dyDescent="0.45">
      <c r="B1" s="366" t="s">
        <v>1300</v>
      </c>
      <c r="C1" s="177"/>
      <c r="D1" s="366" t="s">
        <v>7784</v>
      </c>
      <c r="F1" s="371" t="s">
        <v>7034</v>
      </c>
      <c r="G1" s="372" t="s">
        <v>7781</v>
      </c>
      <c r="H1" s="372" t="s">
        <v>7782</v>
      </c>
      <c r="I1" s="372" t="s">
        <v>7783</v>
      </c>
      <c r="O1" s="428" t="s">
        <v>7812</v>
      </c>
      <c r="P1" s="429" t="s">
        <v>7813</v>
      </c>
      <c r="Q1" s="429" t="s">
        <v>7814</v>
      </c>
      <c r="R1" s="429" t="s">
        <v>536</v>
      </c>
    </row>
    <row r="2" spans="1:18" ht="23.25" customHeight="1" x14ac:dyDescent="0.35">
      <c r="B2" s="367" t="s">
        <v>7759</v>
      </c>
      <c r="C2" s="397" t="str">
        <f>TRIM(B2)</f>
        <v>portable dvd-vide player</v>
      </c>
      <c r="D2" s="374">
        <f>LEN(C2)</f>
        <v>24</v>
      </c>
      <c r="F2" s="340" t="s">
        <v>7038</v>
      </c>
      <c r="G2" s="373" t="str">
        <f>LEFT(F2,5)</f>
        <v>10001</v>
      </c>
      <c r="H2" s="426" t="str">
        <f>MID(F2,7,3)</f>
        <v>987</v>
      </c>
      <c r="I2" s="373" t="str">
        <f>RIGHT(F2,3)</f>
        <v>765</v>
      </c>
      <c r="J2" s="178"/>
      <c r="O2" s="291" t="s">
        <v>7760</v>
      </c>
      <c r="P2" s="291" t="str">
        <f>UPPER(O2)</f>
        <v>PORTABLE DVD-VIDE PLAYER</v>
      </c>
      <c r="Q2" s="427" t="str">
        <f>LOWER(P2)</f>
        <v>portable dvd-vide player</v>
      </c>
      <c r="R2" s="291" t="str">
        <f>PROPER(O2)</f>
        <v>Portable Dvd-Vide Player</v>
      </c>
    </row>
    <row r="3" spans="1:18" ht="18" x14ac:dyDescent="0.35">
      <c r="B3" s="425" t="s">
        <v>7810</v>
      </c>
      <c r="C3" s="397" t="str">
        <f t="shared" ref="C3:C14" si="0">TRIM(B3)</f>
        <v>Slimx cd/mp3 player with 8 min asp and upgradeable firmware</v>
      </c>
      <c r="D3" s="374">
        <f t="shared" ref="D3:D14" si="1">LEN(C3)</f>
        <v>59</v>
      </c>
      <c r="F3" s="340" t="s">
        <v>7040</v>
      </c>
      <c r="G3" s="373" t="str">
        <f t="shared" ref="G3:G10" si="2">LEFT(F3,5)</f>
        <v>10002</v>
      </c>
      <c r="H3" s="426" t="str">
        <f t="shared" ref="H3:H10" si="3">MID(F3,7,3)</f>
        <v>765</v>
      </c>
      <c r="I3" s="373" t="str">
        <f t="shared" ref="I3:I10" si="4">RIGHT(F3,3)</f>
        <v>654</v>
      </c>
      <c r="J3" s="178"/>
      <c r="O3" s="291" t="s">
        <v>7761</v>
      </c>
      <c r="P3" s="291" t="str">
        <f t="shared" ref="P3:P14" si="5">UPPER(O3)</f>
        <v>SLIMX CD/MP3 PLAYER WITH 8 MIN ASP AND UPGRADEABLE FIRMWARE</v>
      </c>
      <c r="Q3" s="427" t="str">
        <f t="shared" ref="Q3:Q14" si="6">LOWER(P3)</f>
        <v>slimx cd/mp3 player with 8 min asp and upgradeable firmware</v>
      </c>
      <c r="R3" s="291" t="str">
        <f t="shared" ref="R3:R14" si="7">PROPER(O3)</f>
        <v>Slimx Cd/Mp3 Player With 8 Min Asp And Upgradeable Firmware</v>
      </c>
    </row>
    <row r="4" spans="1:18" ht="18" x14ac:dyDescent="0.35">
      <c r="A4" s="179"/>
      <c r="B4" s="425" t="s">
        <v>7811</v>
      </c>
      <c r="C4" s="397" t="str">
        <f t="shared" si="0"/>
        <v>Sony portable mini-disc player/recorder</v>
      </c>
      <c r="D4" s="374">
        <f t="shared" si="1"/>
        <v>39</v>
      </c>
      <c r="F4" s="340" t="s">
        <v>7042</v>
      </c>
      <c r="G4" s="373" t="str">
        <f t="shared" si="2"/>
        <v>10033</v>
      </c>
      <c r="H4" s="426" t="str">
        <f t="shared" si="3"/>
        <v>123</v>
      </c>
      <c r="I4" s="373" t="str">
        <f t="shared" si="4"/>
        <v>987</v>
      </c>
      <c r="J4" s="178"/>
      <c r="O4" s="291" t="s">
        <v>7762</v>
      </c>
      <c r="P4" s="291" t="str">
        <f t="shared" si="5"/>
        <v>SONY PORTABLE MINI-DISC PLAYER/RECORDER</v>
      </c>
      <c r="Q4" s="427" t="str">
        <f t="shared" si="6"/>
        <v>sony portable mini-disc player/recorder</v>
      </c>
      <c r="R4" s="291" t="str">
        <f t="shared" si="7"/>
        <v>Sony Portable Mini-Disc Player/Recorder</v>
      </c>
    </row>
    <row r="5" spans="1:18" ht="18" x14ac:dyDescent="0.35">
      <c r="A5" s="179"/>
      <c r="B5" s="425" t="s">
        <v>7023</v>
      </c>
      <c r="C5" s="397" t="str">
        <f t="shared" si="0"/>
        <v>mp3-cd player/ car kit /dot matrix display/anti-skip</v>
      </c>
      <c r="D5" s="374">
        <f t="shared" si="1"/>
        <v>52</v>
      </c>
      <c r="F5" s="340" t="s">
        <v>7044</v>
      </c>
      <c r="G5" s="373" t="str">
        <f t="shared" si="2"/>
        <v>32144</v>
      </c>
      <c r="H5" s="426" t="str">
        <f t="shared" si="3"/>
        <v>243</v>
      </c>
      <c r="I5" s="373" t="str">
        <f t="shared" si="4"/>
        <v>765</v>
      </c>
      <c r="J5" s="178"/>
      <c r="O5" s="291" t="s">
        <v>7763</v>
      </c>
      <c r="P5" s="291" t="str">
        <f t="shared" si="5"/>
        <v>MP3-CD PLAYER/ CAR KIT /DOT MATRIX DISPLAY/ANTI-SKIP</v>
      </c>
      <c r="Q5" s="427" t="str">
        <f t="shared" si="6"/>
        <v>mp3-cd player/ car kit /dot matrix display/anti-skip</v>
      </c>
      <c r="R5" s="291" t="str">
        <f t="shared" si="7"/>
        <v>Mp3-Cd Player/ Car Kit /Dot Matrix Display/Anti-Skip</v>
      </c>
    </row>
    <row r="6" spans="1:18" ht="18" x14ac:dyDescent="0.35">
      <c r="A6" s="179"/>
      <c r="B6" s="289" t="s">
        <v>7024</v>
      </c>
      <c r="C6" s="397" t="str">
        <f t="shared" si="0"/>
        <v>dvd-video player with mp3 playback</v>
      </c>
      <c r="D6" s="374">
        <f t="shared" si="1"/>
        <v>34</v>
      </c>
      <c r="F6" s="340" t="s">
        <v>7046</v>
      </c>
      <c r="G6" s="373" t="str">
        <f t="shared" si="2"/>
        <v>10001</v>
      </c>
      <c r="H6" s="426" t="str">
        <f t="shared" si="3"/>
        <v>987</v>
      </c>
      <c r="I6" s="373" t="str">
        <f t="shared" si="4"/>
        <v>766</v>
      </c>
      <c r="J6" s="178"/>
      <c r="O6" s="291" t="s">
        <v>7764</v>
      </c>
      <c r="P6" s="291" t="str">
        <f t="shared" si="5"/>
        <v>DVD-VIDEO PLAYER WITH MP3 PLAYBACK</v>
      </c>
      <c r="Q6" s="427" t="str">
        <f t="shared" si="6"/>
        <v>dvd-video player with mp3 playback</v>
      </c>
      <c r="R6" s="291" t="str">
        <f t="shared" si="7"/>
        <v>Dvd-Video Player With Mp3 Playback</v>
      </c>
    </row>
    <row r="7" spans="1:18" ht="18" x14ac:dyDescent="0.35">
      <c r="A7" s="179"/>
      <c r="B7" s="289" t="s">
        <v>7025</v>
      </c>
      <c r="C7" s="397" t="str">
        <f t="shared" si="0"/>
        <v>Cd/cd-r executive desktop system with cherrywood speakers</v>
      </c>
      <c r="D7" s="374">
        <f t="shared" si="1"/>
        <v>57</v>
      </c>
      <c r="F7" s="340" t="s">
        <v>7048</v>
      </c>
      <c r="G7" s="373" t="str">
        <f t="shared" si="2"/>
        <v>10002</v>
      </c>
      <c r="H7" s="426" t="str">
        <f t="shared" si="3"/>
        <v>765</v>
      </c>
      <c r="I7" s="373" t="str">
        <f t="shared" si="4"/>
        <v>655</v>
      </c>
      <c r="J7" s="178"/>
      <c r="O7" s="291" t="s">
        <v>7765</v>
      </c>
      <c r="P7" s="291" t="str">
        <f t="shared" si="5"/>
        <v>CD/CD-R EXECUTIVE DESKTOP SYSTEM WITH CHERRYWOOD SPEAKERS</v>
      </c>
      <c r="Q7" s="427" t="str">
        <f t="shared" si="6"/>
        <v>cd/cd-r executive desktop system with cherrywood speakers</v>
      </c>
      <c r="R7" s="291" t="str">
        <f t="shared" si="7"/>
        <v>Cd/Cd-R Executive Desktop System With Cherrywood Speakers</v>
      </c>
    </row>
    <row r="8" spans="1:18" ht="18" x14ac:dyDescent="0.35">
      <c r="A8" s="179"/>
      <c r="B8" s="289" t="s">
        <v>7026</v>
      </c>
      <c r="C8" s="397" t="str">
        <f t="shared" si="0"/>
        <v>Portable dvd-video player</v>
      </c>
      <c r="D8" s="374">
        <f t="shared" si="1"/>
        <v>25</v>
      </c>
      <c r="F8" s="340" t="s">
        <v>7050</v>
      </c>
      <c r="G8" s="373" t="str">
        <f t="shared" si="2"/>
        <v>10033</v>
      </c>
      <c r="H8" s="426" t="str">
        <f t="shared" si="3"/>
        <v>123</v>
      </c>
      <c r="I8" s="373" t="str">
        <f t="shared" si="4"/>
        <v>988</v>
      </c>
      <c r="J8" s="178"/>
      <c r="O8" s="291" t="s">
        <v>7766</v>
      </c>
      <c r="P8" s="291" t="str">
        <f t="shared" si="5"/>
        <v>PORTABLE DVD-VIDEO PLAYER</v>
      </c>
      <c r="Q8" s="427" t="str">
        <f t="shared" si="6"/>
        <v>portable dvd-video player</v>
      </c>
      <c r="R8" s="291" t="str">
        <f t="shared" si="7"/>
        <v>Portable Dvd-Video Player</v>
      </c>
    </row>
    <row r="9" spans="1:18" ht="18" x14ac:dyDescent="0.35">
      <c r="A9" s="179"/>
      <c r="B9" s="472" t="s">
        <v>7850</v>
      </c>
      <c r="C9" s="397" t="str">
        <f t="shared" si="0"/>
        <v>Cd/mp3 player with 120 second anti-shock</v>
      </c>
      <c r="D9" s="374">
        <f t="shared" si="1"/>
        <v>40</v>
      </c>
      <c r="F9" s="340" t="s">
        <v>7052</v>
      </c>
      <c r="G9" s="373" t="str">
        <f t="shared" si="2"/>
        <v>32144</v>
      </c>
      <c r="H9" s="426" t="str">
        <f t="shared" si="3"/>
        <v>243</v>
      </c>
      <c r="I9" s="373" t="str">
        <f t="shared" si="4"/>
        <v>766</v>
      </c>
      <c r="J9" s="178"/>
      <c r="O9" s="291" t="s">
        <v>7767</v>
      </c>
      <c r="P9" s="291" t="str">
        <f t="shared" si="5"/>
        <v>CD/MP3 PLAYER WITH 120 SECOND ANTI-SHOCK</v>
      </c>
      <c r="Q9" s="427" t="str">
        <f t="shared" si="6"/>
        <v>cd/mp3 player with 120 second anti-shock</v>
      </c>
      <c r="R9" s="291" t="str">
        <f t="shared" si="7"/>
        <v>Cd/Mp3 Player With 120 Second Anti-Shock</v>
      </c>
    </row>
    <row r="10" spans="1:18" ht="18" x14ac:dyDescent="0.35">
      <c r="A10" s="179"/>
      <c r="B10" s="289" t="s">
        <v>7027</v>
      </c>
      <c r="C10" s="397" t="str">
        <f t="shared" si="0"/>
        <v>Wireless headphone</v>
      </c>
      <c r="D10" s="374">
        <f t="shared" si="1"/>
        <v>18</v>
      </c>
      <c r="F10" s="340" t="s">
        <v>7053</v>
      </c>
      <c r="G10" s="373" t="str">
        <f t="shared" si="2"/>
        <v>10001</v>
      </c>
      <c r="H10" s="426" t="str">
        <f t="shared" si="3"/>
        <v>987</v>
      </c>
      <c r="I10" s="373" t="str">
        <f t="shared" si="4"/>
        <v>767</v>
      </c>
      <c r="J10" s="178"/>
      <c r="O10" s="291" t="s">
        <v>7768</v>
      </c>
      <c r="P10" s="291" t="str">
        <f t="shared" si="5"/>
        <v>WIRELESS HEADPHONE</v>
      </c>
      <c r="Q10" s="427" t="str">
        <f t="shared" si="6"/>
        <v>wireless headphone</v>
      </c>
      <c r="R10" s="291" t="str">
        <f t="shared" si="7"/>
        <v>Wireless Headphone</v>
      </c>
    </row>
    <row r="11" spans="1:18" ht="18" x14ac:dyDescent="0.35">
      <c r="A11" s="179"/>
      <c r="B11" s="473" t="s">
        <v>7028</v>
      </c>
      <c r="C11" s="397" t="str">
        <f t="shared" si="0"/>
        <v>Portable dvd player</v>
      </c>
      <c r="D11" s="374">
        <f t="shared" si="1"/>
        <v>19</v>
      </c>
      <c r="J11" s="178"/>
      <c r="O11" s="291" t="s">
        <v>7769</v>
      </c>
      <c r="P11" s="291" t="str">
        <f t="shared" si="5"/>
        <v>PORTABLE DVD PLAYER</v>
      </c>
      <c r="Q11" s="427" t="str">
        <f t="shared" si="6"/>
        <v>portable dvd player</v>
      </c>
      <c r="R11" s="291" t="str">
        <f t="shared" si="7"/>
        <v>Portable Dvd Player</v>
      </c>
    </row>
    <row r="12" spans="1:18" ht="18" x14ac:dyDescent="0.35">
      <c r="A12" s="179"/>
      <c r="B12" s="473" t="s">
        <v>7851</v>
      </c>
      <c r="C12" s="397" t="str">
        <f t="shared" si="0"/>
        <v>3-cd 120-watt cd-r/rw compatible compact stereo</v>
      </c>
      <c r="D12" s="374">
        <f t="shared" si="1"/>
        <v>47</v>
      </c>
      <c r="J12" s="178" t="str">
        <f t="shared" ref="J12:J14" si="8">TRIM(I12)</f>
        <v/>
      </c>
      <c r="O12" s="291" t="s">
        <v>7010</v>
      </c>
      <c r="P12" s="291" t="str">
        <f t="shared" si="5"/>
        <v>3-CD 120-WATT CD-R/RW COMPATIBLE COMPACT STEREO</v>
      </c>
      <c r="Q12" s="427" t="str">
        <f t="shared" si="6"/>
        <v>3-cd 120-watt cd-r/rw compatible compact stereo</v>
      </c>
      <c r="R12" s="291" t="str">
        <f t="shared" si="7"/>
        <v>3-Cd 120-Watt Cd-R/Rw Compatible Compact Stereo</v>
      </c>
    </row>
    <row r="13" spans="1:18" ht="18" x14ac:dyDescent="0.35">
      <c r="A13" s="180"/>
      <c r="B13" s="289" t="s">
        <v>7029</v>
      </c>
      <c r="C13" s="397" t="str">
        <f t="shared" si="0"/>
        <v>Slimx cd/mp3 player with 8 min asp and upgradeable firmware</v>
      </c>
      <c r="D13" s="374">
        <f t="shared" si="1"/>
        <v>59</v>
      </c>
      <c r="J13" s="178" t="str">
        <f t="shared" si="8"/>
        <v/>
      </c>
      <c r="O13" s="291" t="s">
        <v>7761</v>
      </c>
      <c r="P13" s="291" t="str">
        <f t="shared" si="5"/>
        <v>SLIMX CD/MP3 PLAYER WITH 8 MIN ASP AND UPGRADEABLE FIRMWARE</v>
      </c>
      <c r="Q13" s="427" t="str">
        <f t="shared" si="6"/>
        <v>slimx cd/mp3 player with 8 min asp and upgradeable firmware</v>
      </c>
      <c r="R13" s="291" t="str">
        <f t="shared" si="7"/>
        <v>Slimx Cd/Mp3 Player With 8 Min Asp And Upgradeable Firmware</v>
      </c>
    </row>
    <row r="14" spans="1:18" ht="18" x14ac:dyDescent="0.35">
      <c r="A14" s="180"/>
      <c r="B14" s="289" t="s">
        <v>7030</v>
      </c>
      <c r="C14" s="397" t="str">
        <f t="shared" si="0"/>
        <v>Cd executive mini system</v>
      </c>
      <c r="D14" s="374">
        <f t="shared" si="1"/>
        <v>24</v>
      </c>
      <c r="F14" s="371" t="s">
        <v>7034</v>
      </c>
      <c r="J14" s="178" t="str">
        <f t="shared" si="8"/>
        <v/>
      </c>
      <c r="O14" s="291" t="s">
        <v>7770</v>
      </c>
      <c r="P14" s="291" t="str">
        <f t="shared" si="5"/>
        <v>CD EXECUTIVE MINI SYSTEM</v>
      </c>
      <c r="Q14" s="427" t="str">
        <f t="shared" si="6"/>
        <v>cd executive mini system</v>
      </c>
      <c r="R14" s="291" t="str">
        <f t="shared" si="7"/>
        <v>Cd Executive Mini System</v>
      </c>
    </row>
    <row r="15" spans="1:18" x14ac:dyDescent="0.3">
      <c r="A15" s="180"/>
      <c r="F15" s="340">
        <v>10001</v>
      </c>
      <c r="G15" s="175">
        <v>987</v>
      </c>
      <c r="H15" s="175">
        <v>765</v>
      </c>
    </row>
    <row r="16" spans="1:18" x14ac:dyDescent="0.3">
      <c r="A16" s="180"/>
      <c r="F16" s="340">
        <v>10002</v>
      </c>
      <c r="G16" s="175">
        <v>765</v>
      </c>
      <c r="H16" s="175">
        <v>654</v>
      </c>
    </row>
    <row r="17" spans="1:8" x14ac:dyDescent="0.3">
      <c r="A17" s="180"/>
      <c r="F17" s="340">
        <v>10033</v>
      </c>
      <c r="G17" s="175">
        <v>123</v>
      </c>
      <c r="H17" s="175">
        <v>987</v>
      </c>
    </row>
    <row r="18" spans="1:8" x14ac:dyDescent="0.3">
      <c r="A18" s="180"/>
      <c r="F18" s="340">
        <v>32144</v>
      </c>
      <c r="G18" s="175">
        <v>243</v>
      </c>
      <c r="H18" s="175">
        <v>765</v>
      </c>
    </row>
    <row r="19" spans="1:8" x14ac:dyDescent="0.3">
      <c r="F19" s="340">
        <v>10001</v>
      </c>
      <c r="G19" s="175">
        <v>987</v>
      </c>
      <c r="H19" s="175">
        <v>766</v>
      </c>
    </row>
    <row r="20" spans="1:8" x14ac:dyDescent="0.3">
      <c r="F20" s="340">
        <v>10002</v>
      </c>
      <c r="G20" s="175">
        <v>765</v>
      </c>
      <c r="H20" s="175">
        <v>655</v>
      </c>
    </row>
    <row r="21" spans="1:8" x14ac:dyDescent="0.3">
      <c r="F21" s="340">
        <v>10033</v>
      </c>
      <c r="G21" s="175">
        <v>123</v>
      </c>
      <c r="H21" s="175">
        <v>988</v>
      </c>
    </row>
    <row r="22" spans="1:8" x14ac:dyDescent="0.3">
      <c r="F22" s="340">
        <v>32144</v>
      </c>
      <c r="G22" s="175">
        <v>243</v>
      </c>
      <c r="H22" s="175">
        <v>766</v>
      </c>
    </row>
    <row r="23" spans="1:8" x14ac:dyDescent="0.3">
      <c r="F23" s="340">
        <v>10001</v>
      </c>
      <c r="G23" s="175">
        <v>987</v>
      </c>
      <c r="H23" s="175">
        <v>767</v>
      </c>
    </row>
    <row r="27" spans="1:8" x14ac:dyDescent="0.3">
      <c r="B27" s="397" t="str">
        <f>TRIM(A27)</f>
        <v/>
      </c>
    </row>
    <row r="28" spans="1:8" x14ac:dyDescent="0.3">
      <c r="B28" s="397" t="str">
        <f t="shared" ref="B28:B39" si="9">TRIM(A28)</f>
        <v/>
      </c>
    </row>
    <row r="29" spans="1:8" x14ac:dyDescent="0.3">
      <c r="B29" s="397" t="str">
        <f t="shared" si="9"/>
        <v/>
      </c>
    </row>
    <row r="30" spans="1:8" x14ac:dyDescent="0.3">
      <c r="B30" s="397" t="str">
        <f t="shared" si="9"/>
        <v/>
      </c>
      <c r="C30" s="397"/>
    </row>
    <row r="31" spans="1:8" x14ac:dyDescent="0.3">
      <c r="B31" s="397" t="str">
        <f t="shared" si="9"/>
        <v/>
      </c>
      <c r="C31" s="397"/>
    </row>
    <row r="32" spans="1:8" x14ac:dyDescent="0.3">
      <c r="B32" s="397" t="str">
        <f t="shared" si="9"/>
        <v/>
      </c>
      <c r="C32" s="397"/>
    </row>
    <row r="33" spans="2:3" x14ac:dyDescent="0.3">
      <c r="B33" s="397" t="str">
        <f t="shared" si="9"/>
        <v/>
      </c>
      <c r="C33" s="397"/>
    </row>
    <row r="34" spans="2:3" x14ac:dyDescent="0.3">
      <c r="B34" s="397" t="str">
        <f t="shared" si="9"/>
        <v/>
      </c>
      <c r="C34" s="397"/>
    </row>
    <row r="35" spans="2:3" x14ac:dyDescent="0.3">
      <c r="B35" s="397" t="str">
        <f t="shared" si="9"/>
        <v/>
      </c>
      <c r="C35" s="397"/>
    </row>
    <row r="36" spans="2:3" x14ac:dyDescent="0.3">
      <c r="B36" s="397" t="str">
        <f t="shared" si="9"/>
        <v/>
      </c>
      <c r="C36" s="397"/>
    </row>
    <row r="37" spans="2:3" x14ac:dyDescent="0.3">
      <c r="B37" s="397" t="str">
        <f t="shared" si="9"/>
        <v/>
      </c>
      <c r="C37" s="397"/>
    </row>
    <row r="38" spans="2:3" x14ac:dyDescent="0.3">
      <c r="B38" s="397" t="str">
        <f t="shared" si="9"/>
        <v/>
      </c>
      <c r="C38" s="397"/>
    </row>
    <row r="39" spans="2:3" x14ac:dyDescent="0.3">
      <c r="B39" s="397" t="str">
        <f t="shared" si="9"/>
        <v/>
      </c>
      <c r="C39" s="397"/>
    </row>
    <row r="40" spans="2:3" x14ac:dyDescent="0.3">
      <c r="B40" s="397" t="str">
        <f t="shared" ref="B40:B42" si="10">TRIM(A40)</f>
        <v/>
      </c>
      <c r="C40" s="397"/>
    </row>
    <row r="41" spans="2:3" x14ac:dyDescent="0.3">
      <c r="B41" s="397" t="str">
        <f t="shared" si="10"/>
        <v/>
      </c>
      <c r="C41" s="397"/>
    </row>
    <row r="42" spans="2:3" x14ac:dyDescent="0.3">
      <c r="B42" s="397" t="str">
        <f t="shared" si="10"/>
        <v/>
      </c>
      <c r="C42" s="397"/>
    </row>
    <row r="43" spans="2:3" ht="15" x14ac:dyDescent="0.35">
      <c r="B43" s="181"/>
    </row>
    <row r="44" spans="2:3" ht="15" x14ac:dyDescent="0.35">
      <c r="B44" s="181"/>
    </row>
    <row r="45" spans="2:3" ht="15" x14ac:dyDescent="0.35">
      <c r="B45" s="181"/>
    </row>
    <row r="46" spans="2:3" ht="15" x14ac:dyDescent="0.35">
      <c r="B46" s="181"/>
    </row>
    <row r="47" spans="2:3" ht="15" x14ac:dyDescent="0.35">
      <c r="B47" s="181"/>
    </row>
    <row r="48" spans="2:3" ht="15" x14ac:dyDescent="0.35">
      <c r="B48" s="181"/>
    </row>
    <row r="49" spans="2:2" ht="15" x14ac:dyDescent="0.35">
      <c r="B49" s="181"/>
    </row>
    <row r="50" spans="2:2" ht="15" x14ac:dyDescent="0.35">
      <c r="B50" s="181"/>
    </row>
    <row r="51" spans="2:2" ht="15" x14ac:dyDescent="0.35">
      <c r="B51" s="181"/>
    </row>
    <row r="52" spans="2:2" ht="15" x14ac:dyDescent="0.35">
      <c r="B52" s="181"/>
    </row>
    <row r="53" spans="2:2" ht="15" x14ac:dyDescent="0.35">
      <c r="B53" s="181"/>
    </row>
    <row r="54" spans="2:2" ht="15" x14ac:dyDescent="0.35">
      <c r="B54" s="181"/>
    </row>
    <row r="55" spans="2:2" ht="15" x14ac:dyDescent="0.35">
      <c r="B55" s="181"/>
    </row>
    <row r="56" spans="2:2" ht="15" x14ac:dyDescent="0.35">
      <c r="B56" s="181"/>
    </row>
    <row r="57" spans="2:2" ht="15" x14ac:dyDescent="0.35">
      <c r="B57" s="181"/>
    </row>
    <row r="58" spans="2:2" ht="15" x14ac:dyDescent="0.35">
      <c r="B58" s="181"/>
    </row>
    <row r="59" spans="2:2" ht="15" x14ac:dyDescent="0.35">
      <c r="B59" s="181"/>
    </row>
    <row r="60" spans="2:2" ht="15" x14ac:dyDescent="0.35">
      <c r="B60" s="181"/>
    </row>
    <row r="61" spans="2:2" ht="15" x14ac:dyDescent="0.35">
      <c r="B61" s="181"/>
    </row>
    <row r="62" spans="2:2" ht="15" x14ac:dyDescent="0.35">
      <c r="B62" s="181"/>
    </row>
    <row r="63" spans="2:2" ht="15" x14ac:dyDescent="0.35">
      <c r="B63" s="181"/>
    </row>
    <row r="64" spans="2:2" ht="15" x14ac:dyDescent="0.35">
      <c r="B64" s="181"/>
    </row>
    <row r="65" spans="2:2" ht="15" x14ac:dyDescent="0.35">
      <c r="B65" s="181"/>
    </row>
    <row r="66" spans="2:2" ht="15" x14ac:dyDescent="0.35">
      <c r="B66" s="181"/>
    </row>
    <row r="67" spans="2:2" ht="15" x14ac:dyDescent="0.35">
      <c r="B67" s="181"/>
    </row>
    <row r="68" spans="2:2" ht="15" x14ac:dyDescent="0.35">
      <c r="B68" s="181"/>
    </row>
    <row r="69" spans="2:2" ht="15" x14ac:dyDescent="0.35">
      <c r="B69" s="181"/>
    </row>
    <row r="70" spans="2:2" ht="15" x14ac:dyDescent="0.35">
      <c r="B70" s="181"/>
    </row>
    <row r="71" spans="2:2" ht="15" x14ac:dyDescent="0.35">
      <c r="B71" s="181"/>
    </row>
    <row r="72" spans="2:2" ht="15" x14ac:dyDescent="0.35">
      <c r="B72" s="181"/>
    </row>
    <row r="73" spans="2:2" ht="15" x14ac:dyDescent="0.35">
      <c r="B73" s="181"/>
    </row>
    <row r="74" spans="2:2" ht="15" x14ac:dyDescent="0.35">
      <c r="B74" s="181"/>
    </row>
    <row r="75" spans="2:2" ht="15" x14ac:dyDescent="0.35">
      <c r="B75" s="181"/>
    </row>
    <row r="76" spans="2:2" ht="15" x14ac:dyDescent="0.35">
      <c r="B76" s="181"/>
    </row>
    <row r="77" spans="2:2" ht="15" x14ac:dyDescent="0.35">
      <c r="B77" s="181"/>
    </row>
    <row r="78" spans="2:2" ht="15" x14ac:dyDescent="0.35">
      <c r="B78" s="181"/>
    </row>
    <row r="79" spans="2:2" ht="15" x14ac:dyDescent="0.35">
      <c r="B79" s="181"/>
    </row>
    <row r="80" spans="2:2" ht="15" x14ac:dyDescent="0.35">
      <c r="B80" s="181"/>
    </row>
    <row r="81" spans="2:2" ht="15" x14ac:dyDescent="0.35">
      <c r="B81" s="181"/>
    </row>
    <row r="82" spans="2:2" ht="15" x14ac:dyDescent="0.35">
      <c r="B82" s="181"/>
    </row>
    <row r="83" spans="2:2" ht="15" x14ac:dyDescent="0.35">
      <c r="B83" s="181"/>
    </row>
    <row r="84" spans="2:2" ht="15" x14ac:dyDescent="0.35">
      <c r="B84" s="181"/>
    </row>
    <row r="85" spans="2:2" ht="15" x14ac:dyDescent="0.35">
      <c r="B85" s="181"/>
    </row>
    <row r="86" spans="2:2" ht="15" x14ac:dyDescent="0.35">
      <c r="B86" s="181"/>
    </row>
    <row r="87" spans="2:2" ht="15" x14ac:dyDescent="0.35">
      <c r="B87" s="181"/>
    </row>
    <row r="88" spans="2:2" ht="15" x14ac:dyDescent="0.35">
      <c r="B88" s="181"/>
    </row>
    <row r="89" spans="2:2" ht="15" x14ac:dyDescent="0.35">
      <c r="B89" s="181"/>
    </row>
    <row r="90" spans="2:2" ht="15" x14ac:dyDescent="0.35">
      <c r="B90" s="181"/>
    </row>
    <row r="91" spans="2:2" ht="15" x14ac:dyDescent="0.35">
      <c r="B91" s="181"/>
    </row>
    <row r="92" spans="2:2" ht="15" x14ac:dyDescent="0.35">
      <c r="B92" s="181"/>
    </row>
    <row r="93" spans="2:2" ht="15" x14ac:dyDescent="0.35">
      <c r="B93" s="181"/>
    </row>
    <row r="94" spans="2:2" ht="15" x14ac:dyDescent="0.35">
      <c r="B94" s="181"/>
    </row>
    <row r="95" spans="2:2" ht="15" x14ac:dyDescent="0.35">
      <c r="B95" s="181"/>
    </row>
    <row r="96" spans="2:2" ht="15" x14ac:dyDescent="0.35">
      <c r="B96" s="181"/>
    </row>
    <row r="97" spans="2:2" ht="15" x14ac:dyDescent="0.35">
      <c r="B97" s="181"/>
    </row>
    <row r="98" spans="2:2" ht="15" x14ac:dyDescent="0.35">
      <c r="B98" s="181"/>
    </row>
    <row r="99" spans="2:2" ht="15" x14ac:dyDescent="0.35">
      <c r="B99" s="181"/>
    </row>
    <row r="100" spans="2:2" ht="15" x14ac:dyDescent="0.35">
      <c r="B100" s="181"/>
    </row>
    <row r="101" spans="2:2" ht="15" x14ac:dyDescent="0.35">
      <c r="B101" s="181"/>
    </row>
    <row r="102" spans="2:2" ht="15" x14ac:dyDescent="0.35">
      <c r="B102" s="181"/>
    </row>
    <row r="103" spans="2:2" ht="15" x14ac:dyDescent="0.35">
      <c r="B103" s="181"/>
    </row>
    <row r="104" spans="2:2" ht="15" x14ac:dyDescent="0.35">
      <c r="B104" s="181"/>
    </row>
    <row r="105" spans="2:2" ht="15" x14ac:dyDescent="0.35">
      <c r="B105" s="181"/>
    </row>
    <row r="106" spans="2:2" ht="15" x14ac:dyDescent="0.35">
      <c r="B106" s="181"/>
    </row>
    <row r="107" spans="2:2" ht="15" x14ac:dyDescent="0.35">
      <c r="B107" s="181"/>
    </row>
    <row r="108" spans="2:2" ht="15" x14ac:dyDescent="0.35">
      <c r="B108" s="181"/>
    </row>
    <row r="109" spans="2:2" ht="15" x14ac:dyDescent="0.35">
      <c r="B109" s="181"/>
    </row>
    <row r="110" spans="2:2" ht="15" x14ac:dyDescent="0.35">
      <c r="B110" s="181"/>
    </row>
    <row r="111" spans="2:2" ht="15" x14ac:dyDescent="0.35">
      <c r="B111" s="181"/>
    </row>
    <row r="112" spans="2:2" ht="15" x14ac:dyDescent="0.35">
      <c r="B112" s="181"/>
    </row>
    <row r="113" spans="2:2" ht="15" x14ac:dyDescent="0.35">
      <c r="B113" s="181"/>
    </row>
    <row r="114" spans="2:2" ht="15" x14ac:dyDescent="0.35">
      <c r="B114" s="181"/>
    </row>
    <row r="115" spans="2:2" ht="15" x14ac:dyDescent="0.35">
      <c r="B115" s="181"/>
    </row>
    <row r="116" spans="2:2" ht="15" x14ac:dyDescent="0.35">
      <c r="B116" s="181"/>
    </row>
    <row r="117" spans="2:2" ht="15" x14ac:dyDescent="0.35">
      <c r="B117" s="181"/>
    </row>
    <row r="118" spans="2:2" ht="15" x14ac:dyDescent="0.35">
      <c r="B118" s="181"/>
    </row>
    <row r="119" spans="2:2" ht="15" x14ac:dyDescent="0.35">
      <c r="B119" s="181"/>
    </row>
    <row r="120" spans="2:2" ht="15" x14ac:dyDescent="0.35">
      <c r="B120" s="181"/>
    </row>
    <row r="121" spans="2:2" ht="15" x14ac:dyDescent="0.35">
      <c r="B121" s="181"/>
    </row>
    <row r="122" spans="2:2" ht="15" x14ac:dyDescent="0.35">
      <c r="B122" s="181"/>
    </row>
    <row r="123" spans="2:2" ht="15" x14ac:dyDescent="0.35">
      <c r="B123" s="181"/>
    </row>
    <row r="124" spans="2:2" ht="15" x14ac:dyDescent="0.35">
      <c r="B124" s="181"/>
    </row>
    <row r="125" spans="2:2" ht="15" x14ac:dyDescent="0.35">
      <c r="B125" s="181"/>
    </row>
    <row r="126" spans="2:2" ht="15" x14ac:dyDescent="0.35">
      <c r="B126" s="181"/>
    </row>
    <row r="127" spans="2:2" ht="15" x14ac:dyDescent="0.35">
      <c r="B127" s="181"/>
    </row>
    <row r="128" spans="2:2" ht="15" x14ac:dyDescent="0.35">
      <c r="B128" s="181"/>
    </row>
    <row r="129" spans="2:2" ht="15" x14ac:dyDescent="0.35">
      <c r="B129" s="181"/>
    </row>
    <row r="130" spans="2:2" ht="15" x14ac:dyDescent="0.35">
      <c r="B130" s="181"/>
    </row>
    <row r="131" spans="2:2" ht="15" x14ac:dyDescent="0.35">
      <c r="B131" s="181"/>
    </row>
    <row r="132" spans="2:2" ht="15" x14ac:dyDescent="0.35">
      <c r="B132" s="181"/>
    </row>
    <row r="133" spans="2:2" ht="15" x14ac:dyDescent="0.35">
      <c r="B133" s="181"/>
    </row>
    <row r="134" spans="2:2" ht="15" x14ac:dyDescent="0.35">
      <c r="B134" s="181"/>
    </row>
    <row r="135" spans="2:2" ht="15" x14ac:dyDescent="0.35">
      <c r="B135" s="181"/>
    </row>
    <row r="136" spans="2:2" ht="15" x14ac:dyDescent="0.35">
      <c r="B136" s="181"/>
    </row>
    <row r="137" spans="2:2" ht="15" x14ac:dyDescent="0.35">
      <c r="B137" s="181"/>
    </row>
    <row r="138" spans="2:2" ht="15" x14ac:dyDescent="0.35">
      <c r="B138" s="181"/>
    </row>
    <row r="139" spans="2:2" ht="15" x14ac:dyDescent="0.35">
      <c r="B139" s="181"/>
    </row>
    <row r="140" spans="2:2" ht="15" x14ac:dyDescent="0.35">
      <c r="B140" s="181"/>
    </row>
    <row r="141" spans="2:2" ht="15" x14ac:dyDescent="0.35">
      <c r="B141" s="181"/>
    </row>
    <row r="142" spans="2:2" ht="15" x14ac:dyDescent="0.35">
      <c r="B142" s="181"/>
    </row>
    <row r="143" spans="2:2" ht="15" x14ac:dyDescent="0.35">
      <c r="B143" s="181"/>
    </row>
    <row r="144" spans="2:2" ht="15" x14ac:dyDescent="0.35">
      <c r="B144" s="181"/>
    </row>
    <row r="145" spans="2:2" ht="15" x14ac:dyDescent="0.35">
      <c r="B145" s="181"/>
    </row>
    <row r="146" spans="2:2" ht="15" x14ac:dyDescent="0.35">
      <c r="B146" s="181"/>
    </row>
    <row r="147" spans="2:2" ht="15" x14ac:dyDescent="0.35">
      <c r="B147" s="181"/>
    </row>
    <row r="148" spans="2:2" ht="15" x14ac:dyDescent="0.35">
      <c r="B148" s="181"/>
    </row>
    <row r="149" spans="2:2" ht="15" x14ac:dyDescent="0.35">
      <c r="B149" s="181"/>
    </row>
    <row r="150" spans="2:2" ht="15" x14ac:dyDescent="0.35">
      <c r="B150" s="181"/>
    </row>
    <row r="151" spans="2:2" ht="15" x14ac:dyDescent="0.35">
      <c r="B151" s="181"/>
    </row>
    <row r="152" spans="2:2" ht="15" x14ac:dyDescent="0.35">
      <c r="B152" s="181"/>
    </row>
    <row r="153" spans="2:2" ht="15" x14ac:dyDescent="0.35">
      <c r="B153" s="181"/>
    </row>
    <row r="154" spans="2:2" ht="15" x14ac:dyDescent="0.35">
      <c r="B154" s="181"/>
    </row>
    <row r="155" spans="2:2" ht="15" x14ac:dyDescent="0.35">
      <c r="B155" s="181"/>
    </row>
    <row r="156" spans="2:2" ht="15" x14ac:dyDescent="0.35">
      <c r="B156" s="181"/>
    </row>
    <row r="157" spans="2:2" ht="15" x14ac:dyDescent="0.35">
      <c r="B157" s="181"/>
    </row>
    <row r="158" spans="2:2" ht="15" x14ac:dyDescent="0.35">
      <c r="B158" s="181"/>
    </row>
    <row r="159" spans="2:2" ht="15" x14ac:dyDescent="0.35">
      <c r="B159" s="181"/>
    </row>
    <row r="160" spans="2:2" ht="15" x14ac:dyDescent="0.35">
      <c r="B160" s="181"/>
    </row>
    <row r="161" spans="2:2" ht="15" x14ac:dyDescent="0.35">
      <c r="B161" s="181"/>
    </row>
    <row r="162" spans="2:2" ht="15" x14ac:dyDescent="0.35">
      <c r="B162" s="181"/>
    </row>
    <row r="163" spans="2:2" ht="15" x14ac:dyDescent="0.35">
      <c r="B163" s="181"/>
    </row>
    <row r="164" spans="2:2" ht="15" x14ac:dyDescent="0.35">
      <c r="B164" s="181"/>
    </row>
    <row r="165" spans="2:2" ht="15" x14ac:dyDescent="0.35">
      <c r="B165" s="181"/>
    </row>
    <row r="166" spans="2:2" ht="15" x14ac:dyDescent="0.35">
      <c r="B166" s="181"/>
    </row>
    <row r="167" spans="2:2" ht="15" x14ac:dyDescent="0.35">
      <c r="B167" s="181"/>
    </row>
    <row r="168" spans="2:2" ht="15" x14ac:dyDescent="0.35">
      <c r="B168" s="181"/>
    </row>
    <row r="169" spans="2:2" ht="15" x14ac:dyDescent="0.35">
      <c r="B169" s="181"/>
    </row>
    <row r="170" spans="2:2" ht="15" x14ac:dyDescent="0.35">
      <c r="B170" s="181"/>
    </row>
    <row r="171" spans="2:2" ht="15" x14ac:dyDescent="0.35">
      <c r="B171" s="181"/>
    </row>
    <row r="172" spans="2:2" ht="15" x14ac:dyDescent="0.35">
      <c r="B172" s="181"/>
    </row>
    <row r="173" spans="2:2" ht="15" x14ac:dyDescent="0.35">
      <c r="B173" s="181"/>
    </row>
    <row r="174" spans="2:2" ht="15" x14ac:dyDescent="0.35">
      <c r="B174" s="181"/>
    </row>
    <row r="175" spans="2:2" ht="15" x14ac:dyDescent="0.35">
      <c r="B175" s="181"/>
    </row>
    <row r="176" spans="2:2" ht="15" x14ac:dyDescent="0.35">
      <c r="B176" s="181"/>
    </row>
    <row r="177" spans="2:2" ht="15" x14ac:dyDescent="0.35">
      <c r="B177" s="181"/>
    </row>
    <row r="178" spans="2:2" ht="15" x14ac:dyDescent="0.35">
      <c r="B178" s="181"/>
    </row>
    <row r="179" spans="2:2" ht="15" x14ac:dyDescent="0.35">
      <c r="B179" s="181"/>
    </row>
    <row r="180" spans="2:2" ht="15" x14ac:dyDescent="0.35">
      <c r="B180" s="181"/>
    </row>
    <row r="181" spans="2:2" ht="15" x14ac:dyDescent="0.35">
      <c r="B181" s="181"/>
    </row>
    <row r="182" spans="2:2" ht="15" x14ac:dyDescent="0.35">
      <c r="B182" s="181"/>
    </row>
    <row r="183" spans="2:2" ht="15" x14ac:dyDescent="0.35">
      <c r="B183" s="181"/>
    </row>
    <row r="184" spans="2:2" ht="15" x14ac:dyDescent="0.35">
      <c r="B184" s="181"/>
    </row>
    <row r="185" spans="2:2" ht="15" x14ac:dyDescent="0.35">
      <c r="B185" s="181"/>
    </row>
    <row r="186" spans="2:2" ht="15" x14ac:dyDescent="0.35">
      <c r="B186" s="181"/>
    </row>
    <row r="187" spans="2:2" ht="15" x14ac:dyDescent="0.35">
      <c r="B187" s="181"/>
    </row>
    <row r="188" spans="2:2" ht="15" x14ac:dyDescent="0.35">
      <c r="B188" s="181"/>
    </row>
    <row r="189" spans="2:2" ht="15" x14ac:dyDescent="0.35">
      <c r="B189" s="181"/>
    </row>
    <row r="190" spans="2:2" ht="15" x14ac:dyDescent="0.35">
      <c r="B190" s="181"/>
    </row>
    <row r="191" spans="2:2" ht="15" x14ac:dyDescent="0.35">
      <c r="B191" s="181"/>
    </row>
    <row r="192" spans="2:2" ht="15" x14ac:dyDescent="0.35">
      <c r="B192" s="181"/>
    </row>
    <row r="193" spans="2:2" ht="15" x14ac:dyDescent="0.35">
      <c r="B193" s="181"/>
    </row>
    <row r="194" spans="2:2" ht="15" x14ac:dyDescent="0.35">
      <c r="B194" s="181"/>
    </row>
    <row r="195" spans="2:2" ht="15" x14ac:dyDescent="0.35">
      <c r="B195" s="181"/>
    </row>
    <row r="196" spans="2:2" ht="15" x14ac:dyDescent="0.35">
      <c r="B196" s="181"/>
    </row>
    <row r="197" spans="2:2" ht="15" x14ac:dyDescent="0.35">
      <c r="B197" s="181"/>
    </row>
    <row r="198" spans="2:2" ht="15" x14ac:dyDescent="0.35">
      <c r="B198" s="181"/>
    </row>
    <row r="199" spans="2:2" ht="15" x14ac:dyDescent="0.35">
      <c r="B199" s="181"/>
    </row>
    <row r="200" spans="2:2" ht="15" x14ac:dyDescent="0.35">
      <c r="B200" s="181"/>
    </row>
    <row r="201" spans="2:2" ht="15" x14ac:dyDescent="0.35">
      <c r="B201" s="181"/>
    </row>
    <row r="202" spans="2:2" ht="15" x14ac:dyDescent="0.35">
      <c r="B202" s="181"/>
    </row>
    <row r="203" spans="2:2" ht="15" x14ac:dyDescent="0.35">
      <c r="B203" s="181"/>
    </row>
    <row r="204" spans="2:2" ht="15" x14ac:dyDescent="0.35">
      <c r="B204" s="181"/>
    </row>
    <row r="205" spans="2:2" ht="15" x14ac:dyDescent="0.35">
      <c r="B205" s="181"/>
    </row>
    <row r="206" spans="2:2" ht="15" x14ac:dyDescent="0.35">
      <c r="B206" s="181"/>
    </row>
    <row r="207" spans="2:2" ht="15" x14ac:dyDescent="0.35">
      <c r="B207" s="181"/>
    </row>
    <row r="208" spans="2:2" ht="15" x14ac:dyDescent="0.35">
      <c r="B208" s="181"/>
    </row>
    <row r="209" spans="2:2" ht="15" x14ac:dyDescent="0.35">
      <c r="B209" s="181"/>
    </row>
    <row r="210" spans="2:2" ht="15" x14ac:dyDescent="0.35">
      <c r="B210" s="181"/>
    </row>
    <row r="211" spans="2:2" ht="15" x14ac:dyDescent="0.35">
      <c r="B211" s="181"/>
    </row>
    <row r="212" spans="2:2" ht="15" x14ac:dyDescent="0.35">
      <c r="B212" s="181"/>
    </row>
    <row r="213" spans="2:2" ht="15" x14ac:dyDescent="0.35">
      <c r="B213" s="181"/>
    </row>
    <row r="214" spans="2:2" ht="15" x14ac:dyDescent="0.35">
      <c r="B214" s="181"/>
    </row>
    <row r="215" spans="2:2" ht="15" x14ac:dyDescent="0.35">
      <c r="B215" s="181"/>
    </row>
    <row r="216" spans="2:2" ht="15" x14ac:dyDescent="0.35">
      <c r="B216" s="181"/>
    </row>
    <row r="217" spans="2:2" ht="15" x14ac:dyDescent="0.35">
      <c r="B217" s="181"/>
    </row>
    <row r="218" spans="2:2" ht="15" x14ac:dyDescent="0.35">
      <c r="B218" s="181"/>
    </row>
    <row r="219" spans="2:2" ht="15" x14ac:dyDescent="0.35">
      <c r="B219" s="181"/>
    </row>
    <row r="220" spans="2:2" ht="15" x14ac:dyDescent="0.35">
      <c r="B220" s="181"/>
    </row>
    <row r="221" spans="2:2" ht="15" x14ac:dyDescent="0.35">
      <c r="B221" s="181"/>
    </row>
    <row r="222" spans="2:2" ht="15" x14ac:dyDescent="0.35">
      <c r="B222" s="181"/>
    </row>
    <row r="223" spans="2:2" ht="15" x14ac:dyDescent="0.35">
      <c r="B223" s="181"/>
    </row>
    <row r="224" spans="2:2" ht="15" x14ac:dyDescent="0.35">
      <c r="B224" s="181"/>
    </row>
    <row r="225" spans="2:2" ht="15" x14ac:dyDescent="0.35">
      <c r="B225" s="181"/>
    </row>
    <row r="226" spans="2:2" ht="15" x14ac:dyDescent="0.35">
      <c r="B226" s="181"/>
    </row>
    <row r="227" spans="2:2" ht="15" x14ac:dyDescent="0.35">
      <c r="B227" s="181"/>
    </row>
    <row r="228" spans="2:2" ht="15" x14ac:dyDescent="0.35">
      <c r="B228" s="181"/>
    </row>
    <row r="229" spans="2:2" ht="15" x14ac:dyDescent="0.35">
      <c r="B229" s="181"/>
    </row>
    <row r="230" spans="2:2" ht="15" x14ac:dyDescent="0.35">
      <c r="B230" s="181"/>
    </row>
    <row r="231" spans="2:2" ht="15" x14ac:dyDescent="0.35">
      <c r="B231" s="181"/>
    </row>
    <row r="232" spans="2:2" ht="15" x14ac:dyDescent="0.35">
      <c r="B232" s="181"/>
    </row>
    <row r="233" spans="2:2" ht="15" x14ac:dyDescent="0.35">
      <c r="B233" s="181"/>
    </row>
    <row r="234" spans="2:2" ht="15" x14ac:dyDescent="0.35">
      <c r="B234" s="181"/>
    </row>
    <row r="235" spans="2:2" ht="15" x14ac:dyDescent="0.35">
      <c r="B235" s="181"/>
    </row>
    <row r="236" spans="2:2" ht="15" x14ac:dyDescent="0.35">
      <c r="B236" s="181"/>
    </row>
    <row r="237" spans="2:2" ht="15" x14ac:dyDescent="0.35">
      <c r="B237" s="181"/>
    </row>
    <row r="238" spans="2:2" ht="15" x14ac:dyDescent="0.35">
      <c r="B238" s="181"/>
    </row>
    <row r="239" spans="2:2" ht="15" x14ac:dyDescent="0.35">
      <c r="B239" s="181"/>
    </row>
    <row r="240" spans="2:2" ht="15" x14ac:dyDescent="0.35">
      <c r="B240" s="181"/>
    </row>
    <row r="241" spans="2:2" ht="15" x14ac:dyDescent="0.35">
      <c r="B241" s="181"/>
    </row>
    <row r="242" spans="2:2" ht="15" x14ac:dyDescent="0.35">
      <c r="B242" s="181"/>
    </row>
    <row r="243" spans="2:2" ht="15" x14ac:dyDescent="0.35">
      <c r="B243" s="181"/>
    </row>
    <row r="244" spans="2:2" ht="15" x14ac:dyDescent="0.35">
      <c r="B244" s="181"/>
    </row>
    <row r="245" spans="2:2" ht="15" x14ac:dyDescent="0.35">
      <c r="B245" s="181"/>
    </row>
    <row r="246" spans="2:2" ht="15" x14ac:dyDescent="0.35">
      <c r="B246" s="181"/>
    </row>
    <row r="247" spans="2:2" ht="15" x14ac:dyDescent="0.35">
      <c r="B247" s="181"/>
    </row>
    <row r="248" spans="2:2" ht="15" x14ac:dyDescent="0.35">
      <c r="B248" s="181"/>
    </row>
    <row r="249" spans="2:2" ht="15" x14ac:dyDescent="0.35">
      <c r="B249" s="181"/>
    </row>
    <row r="250" spans="2:2" ht="15" x14ac:dyDescent="0.35">
      <c r="B250" s="181"/>
    </row>
    <row r="251" spans="2:2" ht="15" x14ac:dyDescent="0.35">
      <c r="B251" s="181"/>
    </row>
    <row r="252" spans="2:2" ht="15" x14ac:dyDescent="0.35">
      <c r="B252" s="181"/>
    </row>
    <row r="253" spans="2:2" ht="15" x14ac:dyDescent="0.35">
      <c r="B253" s="181"/>
    </row>
    <row r="254" spans="2:2" ht="15" x14ac:dyDescent="0.35">
      <c r="B254" s="181"/>
    </row>
    <row r="255" spans="2:2" ht="15" x14ac:dyDescent="0.35">
      <c r="B255" s="181"/>
    </row>
    <row r="256" spans="2:2" ht="15" x14ac:dyDescent="0.35">
      <c r="B256" s="181"/>
    </row>
    <row r="257" spans="2:2" ht="15" x14ac:dyDescent="0.35">
      <c r="B257" s="181"/>
    </row>
    <row r="258" spans="2:2" ht="15" x14ac:dyDescent="0.35">
      <c r="B258" s="181"/>
    </row>
    <row r="259" spans="2:2" ht="15" x14ac:dyDescent="0.35">
      <c r="B259" s="181"/>
    </row>
    <row r="260" spans="2:2" ht="15" x14ac:dyDescent="0.35">
      <c r="B260" s="181"/>
    </row>
    <row r="261" spans="2:2" ht="15" x14ac:dyDescent="0.35">
      <c r="B261" s="181"/>
    </row>
    <row r="262" spans="2:2" ht="15" x14ac:dyDescent="0.35">
      <c r="B262" s="181"/>
    </row>
    <row r="263" spans="2:2" ht="15" x14ac:dyDescent="0.35">
      <c r="B263" s="181"/>
    </row>
    <row r="264" spans="2:2" ht="15" x14ac:dyDescent="0.35">
      <c r="B264" s="181"/>
    </row>
    <row r="265" spans="2:2" ht="15" x14ac:dyDescent="0.35">
      <c r="B265" s="181"/>
    </row>
    <row r="266" spans="2:2" ht="15" x14ac:dyDescent="0.35">
      <c r="B266" s="181"/>
    </row>
    <row r="267" spans="2:2" ht="15" x14ac:dyDescent="0.35">
      <c r="B267" s="181"/>
    </row>
    <row r="268" spans="2:2" ht="15" x14ac:dyDescent="0.35">
      <c r="B268" s="181"/>
    </row>
    <row r="269" spans="2:2" ht="15" x14ac:dyDescent="0.35">
      <c r="B269" s="181"/>
    </row>
    <row r="270" spans="2:2" ht="15" x14ac:dyDescent="0.35">
      <c r="B270" s="181"/>
    </row>
    <row r="271" spans="2:2" ht="15" x14ac:dyDescent="0.35">
      <c r="B271" s="181"/>
    </row>
    <row r="272" spans="2:2" ht="15" x14ac:dyDescent="0.35">
      <c r="B272" s="181"/>
    </row>
    <row r="273" spans="2:2" ht="15" x14ac:dyDescent="0.35">
      <c r="B273" s="181"/>
    </row>
    <row r="274" spans="2:2" ht="15" x14ac:dyDescent="0.35">
      <c r="B274" s="181"/>
    </row>
    <row r="275" spans="2:2" ht="15" x14ac:dyDescent="0.35">
      <c r="B275" s="181"/>
    </row>
    <row r="276" spans="2:2" ht="15" x14ac:dyDescent="0.35">
      <c r="B276" s="181"/>
    </row>
    <row r="277" spans="2:2" ht="15" x14ac:dyDescent="0.35">
      <c r="B277" s="181"/>
    </row>
    <row r="278" spans="2:2" ht="15" x14ac:dyDescent="0.35">
      <c r="B278" s="181"/>
    </row>
    <row r="279" spans="2:2" ht="15" x14ac:dyDescent="0.35">
      <c r="B279" s="181"/>
    </row>
    <row r="280" spans="2:2" ht="15" x14ac:dyDescent="0.35">
      <c r="B280" s="181"/>
    </row>
    <row r="281" spans="2:2" ht="15" x14ac:dyDescent="0.35">
      <c r="B281" s="181"/>
    </row>
    <row r="282" spans="2:2" ht="15" x14ac:dyDescent="0.35">
      <c r="B282" s="181"/>
    </row>
    <row r="283" spans="2:2" ht="15" x14ac:dyDescent="0.35">
      <c r="B283" s="181"/>
    </row>
    <row r="284" spans="2:2" ht="15" x14ac:dyDescent="0.35">
      <c r="B284" s="181"/>
    </row>
    <row r="285" spans="2:2" ht="15" x14ac:dyDescent="0.35">
      <c r="B285" s="181"/>
    </row>
    <row r="286" spans="2:2" ht="15" x14ac:dyDescent="0.35">
      <c r="B286" s="181"/>
    </row>
    <row r="287" spans="2:2" ht="15" x14ac:dyDescent="0.35">
      <c r="B287" s="181"/>
    </row>
    <row r="288" spans="2:2" ht="15" x14ac:dyDescent="0.35">
      <c r="B288" s="181"/>
    </row>
    <row r="289" spans="2:2" ht="15" x14ac:dyDescent="0.35">
      <c r="B289" s="181"/>
    </row>
    <row r="290" spans="2:2" ht="15" x14ac:dyDescent="0.35">
      <c r="B290" s="181"/>
    </row>
    <row r="291" spans="2:2" ht="15" x14ac:dyDescent="0.35">
      <c r="B291" s="181"/>
    </row>
    <row r="292" spans="2:2" ht="15" x14ac:dyDescent="0.35">
      <c r="B292" s="181"/>
    </row>
    <row r="293" spans="2:2" ht="15" x14ac:dyDescent="0.35">
      <c r="B293" s="181"/>
    </row>
    <row r="294" spans="2:2" ht="15" x14ac:dyDescent="0.35">
      <c r="B294" s="181"/>
    </row>
    <row r="295" spans="2:2" ht="15" x14ac:dyDescent="0.35">
      <c r="B295" s="181"/>
    </row>
    <row r="296" spans="2:2" ht="15" x14ac:dyDescent="0.35">
      <c r="B296" s="181"/>
    </row>
    <row r="297" spans="2:2" ht="15" x14ac:dyDescent="0.35">
      <c r="B297" s="181"/>
    </row>
    <row r="298" spans="2:2" ht="15" x14ac:dyDescent="0.35">
      <c r="B298" s="181"/>
    </row>
    <row r="299" spans="2:2" ht="15" x14ac:dyDescent="0.35">
      <c r="B299" s="181"/>
    </row>
    <row r="300" spans="2:2" ht="15" x14ac:dyDescent="0.35">
      <c r="B300" s="181"/>
    </row>
    <row r="301" spans="2:2" ht="15" x14ac:dyDescent="0.35">
      <c r="B301" s="181"/>
    </row>
    <row r="302" spans="2:2" ht="15" x14ac:dyDescent="0.35">
      <c r="B302" s="181"/>
    </row>
    <row r="303" spans="2:2" ht="15" x14ac:dyDescent="0.35">
      <c r="B303" s="181"/>
    </row>
    <row r="304" spans="2:2" ht="15" x14ac:dyDescent="0.35">
      <c r="B304" s="181"/>
    </row>
    <row r="305" spans="2:2" ht="15" x14ac:dyDescent="0.35">
      <c r="B305" s="181"/>
    </row>
    <row r="306" spans="2:2" ht="15" x14ac:dyDescent="0.35">
      <c r="B306" s="181"/>
    </row>
    <row r="307" spans="2:2" ht="15" x14ac:dyDescent="0.35">
      <c r="B307" s="181"/>
    </row>
    <row r="308" spans="2:2" ht="15" x14ac:dyDescent="0.35">
      <c r="B308" s="181"/>
    </row>
    <row r="309" spans="2:2" ht="15" x14ac:dyDescent="0.35">
      <c r="B309" s="181"/>
    </row>
    <row r="310" spans="2:2" ht="15" x14ac:dyDescent="0.35">
      <c r="B310" s="181"/>
    </row>
    <row r="311" spans="2:2" ht="15" x14ac:dyDescent="0.35">
      <c r="B311" s="181"/>
    </row>
    <row r="312" spans="2:2" ht="15" x14ac:dyDescent="0.35">
      <c r="B312" s="181"/>
    </row>
    <row r="313" spans="2:2" ht="15" x14ac:dyDescent="0.35">
      <c r="B313" s="181"/>
    </row>
    <row r="314" spans="2:2" ht="15" x14ac:dyDescent="0.35">
      <c r="B314" s="181"/>
    </row>
    <row r="315" spans="2:2" ht="15" x14ac:dyDescent="0.35">
      <c r="B315" s="181"/>
    </row>
    <row r="316" spans="2:2" ht="15" x14ac:dyDescent="0.35">
      <c r="B316" s="181"/>
    </row>
    <row r="317" spans="2:2" ht="15" x14ac:dyDescent="0.35">
      <c r="B317" s="181"/>
    </row>
    <row r="318" spans="2:2" ht="15" x14ac:dyDescent="0.35">
      <c r="B318" s="181"/>
    </row>
    <row r="319" spans="2:2" ht="15" x14ac:dyDescent="0.35">
      <c r="B319" s="181"/>
    </row>
    <row r="320" spans="2:2" ht="15" x14ac:dyDescent="0.35">
      <c r="B320" s="181"/>
    </row>
    <row r="321" spans="2:2" ht="15" x14ac:dyDescent="0.35">
      <c r="B321" s="181"/>
    </row>
    <row r="322" spans="2:2" ht="15" x14ac:dyDescent="0.35">
      <c r="B322" s="181"/>
    </row>
    <row r="323" spans="2:2" ht="15" x14ac:dyDescent="0.35">
      <c r="B323" s="181"/>
    </row>
    <row r="324" spans="2:2" ht="15" x14ac:dyDescent="0.35">
      <c r="B324" s="181"/>
    </row>
    <row r="325" spans="2:2" ht="15" x14ac:dyDescent="0.35">
      <c r="B325" s="181"/>
    </row>
    <row r="326" spans="2:2" ht="15" x14ac:dyDescent="0.35">
      <c r="B326" s="181"/>
    </row>
    <row r="327" spans="2:2" ht="15" x14ac:dyDescent="0.35">
      <c r="B327" s="181"/>
    </row>
    <row r="328" spans="2:2" ht="15" x14ac:dyDescent="0.35">
      <c r="B328" s="181"/>
    </row>
    <row r="329" spans="2:2" ht="15" x14ac:dyDescent="0.35">
      <c r="B329" s="181"/>
    </row>
    <row r="330" spans="2:2" ht="15" x14ac:dyDescent="0.35">
      <c r="B330" s="181"/>
    </row>
    <row r="331" spans="2:2" ht="15" x14ac:dyDescent="0.35">
      <c r="B331" s="181"/>
    </row>
    <row r="332" spans="2:2" ht="15" x14ac:dyDescent="0.35">
      <c r="B332" s="181"/>
    </row>
    <row r="333" spans="2:2" ht="15" x14ac:dyDescent="0.35">
      <c r="B333" s="181"/>
    </row>
    <row r="334" spans="2:2" ht="15" x14ac:dyDescent="0.35">
      <c r="B334" s="181"/>
    </row>
    <row r="335" spans="2:2" ht="15" x14ac:dyDescent="0.35">
      <c r="B335" s="181"/>
    </row>
    <row r="336" spans="2:2" ht="15" x14ac:dyDescent="0.35">
      <c r="B336" s="181"/>
    </row>
    <row r="337" spans="2:2" ht="15" x14ac:dyDescent="0.35">
      <c r="B337" s="181"/>
    </row>
    <row r="338" spans="2:2" ht="15" x14ac:dyDescent="0.35">
      <c r="B338" s="181"/>
    </row>
    <row r="339" spans="2:2" ht="15" x14ac:dyDescent="0.35">
      <c r="B339" s="181"/>
    </row>
    <row r="340" spans="2:2" ht="15" x14ac:dyDescent="0.35">
      <c r="B340" s="181"/>
    </row>
    <row r="341" spans="2:2" ht="15" x14ac:dyDescent="0.35">
      <c r="B341" s="181"/>
    </row>
    <row r="342" spans="2:2" ht="15" x14ac:dyDescent="0.35">
      <c r="B342" s="181"/>
    </row>
    <row r="343" spans="2:2" ht="15" x14ac:dyDescent="0.35">
      <c r="B343" s="181"/>
    </row>
    <row r="344" spans="2:2" ht="15" x14ac:dyDescent="0.35">
      <c r="B344" s="181"/>
    </row>
    <row r="345" spans="2:2" ht="15" x14ac:dyDescent="0.35">
      <c r="B345" s="181"/>
    </row>
    <row r="346" spans="2:2" ht="15" x14ac:dyDescent="0.35">
      <c r="B346" s="181"/>
    </row>
    <row r="347" spans="2:2" ht="15" x14ac:dyDescent="0.35">
      <c r="B347" s="181"/>
    </row>
    <row r="348" spans="2:2" ht="15" x14ac:dyDescent="0.35">
      <c r="B348" s="181"/>
    </row>
    <row r="349" spans="2:2" ht="15" x14ac:dyDescent="0.35">
      <c r="B349" s="181"/>
    </row>
    <row r="350" spans="2:2" ht="15" x14ac:dyDescent="0.35">
      <c r="B350" s="181"/>
    </row>
    <row r="351" spans="2:2" ht="15" x14ac:dyDescent="0.35">
      <c r="B351" s="181"/>
    </row>
    <row r="352" spans="2:2" ht="15" x14ac:dyDescent="0.35">
      <c r="B352" s="181"/>
    </row>
    <row r="353" spans="2:2" ht="15" x14ac:dyDescent="0.35">
      <c r="B353" s="181"/>
    </row>
    <row r="354" spans="2:2" ht="15" x14ac:dyDescent="0.35">
      <c r="B354" s="181"/>
    </row>
    <row r="355" spans="2:2" ht="15" x14ac:dyDescent="0.35">
      <c r="B355" s="181"/>
    </row>
    <row r="356" spans="2:2" ht="15" x14ac:dyDescent="0.35">
      <c r="B356" s="181"/>
    </row>
    <row r="357" spans="2:2" ht="15" x14ac:dyDescent="0.35">
      <c r="B357" s="181"/>
    </row>
    <row r="358" spans="2:2" ht="15" x14ac:dyDescent="0.35">
      <c r="B358" s="181"/>
    </row>
    <row r="359" spans="2:2" ht="15" x14ac:dyDescent="0.35">
      <c r="B359" s="181"/>
    </row>
    <row r="360" spans="2:2" ht="15" x14ac:dyDescent="0.35">
      <c r="B360" s="181"/>
    </row>
    <row r="361" spans="2:2" ht="15" x14ac:dyDescent="0.35">
      <c r="B361" s="181"/>
    </row>
    <row r="362" spans="2:2" ht="15" x14ac:dyDescent="0.35">
      <c r="B362" s="181"/>
    </row>
    <row r="363" spans="2:2" ht="15" x14ac:dyDescent="0.35">
      <c r="B363" s="181"/>
    </row>
    <row r="364" spans="2:2" ht="15" x14ac:dyDescent="0.35">
      <c r="B364" s="181"/>
    </row>
    <row r="365" spans="2:2" ht="15" x14ac:dyDescent="0.35">
      <c r="B365" s="181"/>
    </row>
    <row r="366" spans="2:2" ht="15" x14ac:dyDescent="0.35">
      <c r="B366" s="181"/>
    </row>
    <row r="367" spans="2:2" ht="15" x14ac:dyDescent="0.35">
      <c r="B367" s="181"/>
    </row>
    <row r="368" spans="2:2" ht="15" x14ac:dyDescent="0.35">
      <c r="B368" s="181"/>
    </row>
    <row r="369" spans="2:2" ht="15" x14ac:dyDescent="0.35">
      <c r="B369" s="181"/>
    </row>
    <row r="370" spans="2:2" ht="15" x14ac:dyDescent="0.35">
      <c r="B370" s="181"/>
    </row>
    <row r="371" spans="2:2" ht="15" x14ac:dyDescent="0.35">
      <c r="B371" s="181"/>
    </row>
    <row r="372" spans="2:2" ht="15" x14ac:dyDescent="0.35">
      <c r="B372" s="181"/>
    </row>
    <row r="373" spans="2:2" ht="15" x14ac:dyDescent="0.35">
      <c r="B373" s="181"/>
    </row>
    <row r="374" spans="2:2" ht="15" x14ac:dyDescent="0.35">
      <c r="B374" s="181"/>
    </row>
    <row r="375" spans="2:2" ht="15" x14ac:dyDescent="0.35">
      <c r="B375" s="181"/>
    </row>
    <row r="376" spans="2:2" ht="15" x14ac:dyDescent="0.35">
      <c r="B376" s="181"/>
    </row>
    <row r="377" spans="2:2" ht="15" x14ac:dyDescent="0.35">
      <c r="B377" s="181"/>
    </row>
    <row r="378" spans="2:2" ht="15" x14ac:dyDescent="0.35">
      <c r="B378" s="181"/>
    </row>
    <row r="379" spans="2:2" ht="15" x14ac:dyDescent="0.35">
      <c r="B379" s="181"/>
    </row>
  </sheetData>
  <pageMargins left="0.69930555555555596" right="0.69930555555555596"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67E8-F16B-42E8-960B-3E60F13E3664}">
  <dimension ref="A1:AP80"/>
  <sheetViews>
    <sheetView showGridLines="0" topLeftCell="E1" zoomScale="110" zoomScaleNormal="110" workbookViewId="0">
      <pane ySplit="1" topLeftCell="A47" activePane="bottomLeft" state="frozen"/>
      <selection pane="bottomLeft" activeCell="I13" sqref="I13:I59"/>
    </sheetView>
  </sheetViews>
  <sheetFormatPr defaultColWidth="11.7109375" defaultRowHeight="14.4" x14ac:dyDescent="0.3"/>
  <cols>
    <col min="1" max="1" width="3.42578125" style="184" customWidth="1"/>
    <col min="2" max="2" width="14.140625" style="184" customWidth="1"/>
    <col min="3" max="3" width="21.42578125" style="184" customWidth="1"/>
    <col min="4" max="4" width="21" style="184" customWidth="1"/>
    <col min="5" max="5" width="71.7109375" style="184" customWidth="1"/>
    <col min="6" max="6" width="7" style="184" customWidth="1"/>
    <col min="7" max="8" width="11.7109375" style="184"/>
    <col min="9" max="9" width="26.42578125" style="184" customWidth="1"/>
    <col min="10" max="10" width="11.7109375" style="184"/>
    <col min="11" max="11" width="6.42578125" style="184" customWidth="1"/>
    <col min="12" max="12" width="7.85546875" style="184" customWidth="1"/>
    <col min="13" max="13" width="11.7109375" style="184"/>
    <col min="14" max="14" width="33.85546875" style="184" customWidth="1"/>
    <col min="15" max="25" width="11.7109375" style="184"/>
    <col min="26" max="26" width="18.42578125" style="184" customWidth="1"/>
    <col min="27" max="27" width="16" style="184" customWidth="1"/>
    <col min="28" max="28" width="22" style="184" customWidth="1"/>
    <col min="29" max="29" width="17.85546875" style="184" customWidth="1"/>
    <col min="30" max="38" width="11.7109375" style="184"/>
    <col min="39" max="39" width="16.140625" style="184" customWidth="1"/>
    <col min="40" max="41" width="11.7109375" style="184"/>
    <col min="42" max="42" width="21" style="184" customWidth="1"/>
    <col min="43" max="16384" width="11.7109375" style="184"/>
  </cols>
  <sheetData>
    <row r="1" spans="1:42" s="158" customFormat="1" ht="29.25" customHeight="1" x14ac:dyDescent="0.25">
      <c r="A1" s="294"/>
      <c r="B1" s="295"/>
      <c r="C1" s="295"/>
    </row>
    <row r="2" spans="1:42" x14ac:dyDescent="0.3">
      <c r="T2" s="185" t="s">
        <v>1314</v>
      </c>
      <c r="U2" s="185" t="s">
        <v>1315</v>
      </c>
      <c r="V2" s="185" t="s">
        <v>1316</v>
      </c>
      <c r="AC2" s="296" t="s">
        <v>6838</v>
      </c>
      <c r="AD2" s="296" t="s">
        <v>702</v>
      </c>
      <c r="AO2" s="297" t="s">
        <v>1317</v>
      </c>
      <c r="AP2" s="297" t="s">
        <v>1318</v>
      </c>
    </row>
    <row r="3" spans="1:42" x14ac:dyDescent="0.3">
      <c r="B3" s="187" t="s">
        <v>1319</v>
      </c>
      <c r="H3" s="187" t="s">
        <v>1320</v>
      </c>
      <c r="M3" s="188" t="s">
        <v>1321</v>
      </c>
      <c r="T3" s="185" t="s">
        <v>1215</v>
      </c>
      <c r="U3" s="185">
        <v>18</v>
      </c>
      <c r="V3" s="185" t="str">
        <f>IF(AND(T3="India",U3&gt;=18),"Yes","No")</f>
        <v>Yes</v>
      </c>
      <c r="AC3" s="221" t="s">
        <v>6839</v>
      </c>
      <c r="AD3" s="221" t="s">
        <v>701</v>
      </c>
      <c r="AO3" s="186" t="s">
        <v>701</v>
      </c>
      <c r="AP3" s="186" t="s">
        <v>1322</v>
      </c>
    </row>
    <row r="4" spans="1:42" x14ac:dyDescent="0.3">
      <c r="A4" s="189"/>
      <c r="T4" s="185"/>
      <c r="U4" s="185"/>
      <c r="V4" s="185"/>
      <c r="AO4" s="186" t="s">
        <v>1323</v>
      </c>
      <c r="AP4" s="186" t="s">
        <v>1324</v>
      </c>
    </row>
    <row r="5" spans="1:42" x14ac:dyDescent="0.3">
      <c r="A5" s="189"/>
      <c r="T5" s="185"/>
      <c r="U5" s="185"/>
      <c r="V5" s="185"/>
      <c r="AM5" s="190" t="s">
        <v>1325</v>
      </c>
    </row>
    <row r="6" spans="1:42" x14ac:dyDescent="0.3">
      <c r="A6" s="189"/>
      <c r="T6" s="185"/>
      <c r="U6" s="185"/>
      <c r="V6" s="185"/>
      <c r="AM6" s="186" t="s">
        <v>1326</v>
      </c>
      <c r="AN6" s="184" t="str">
        <f t="shared" ref="AN6:AN11" si="0">IF(MID(AM6,4,1)="P","Indivisual",IF(MID(AM6,4,1)="F","Firm",IF(MID(AM6,4,1)="C","Company","HUF")))</f>
        <v>Indivisual</v>
      </c>
    </row>
    <row r="7" spans="1:42" x14ac:dyDescent="0.3">
      <c r="T7" s="185" t="s">
        <v>1327</v>
      </c>
      <c r="U7" s="185" t="s">
        <v>1328</v>
      </c>
      <c r="V7" s="185" t="s">
        <v>1329</v>
      </c>
      <c r="Z7" s="186" t="s">
        <v>1330</v>
      </c>
      <c r="AA7" s="191" t="s">
        <v>6840</v>
      </c>
      <c r="AB7" s="186" t="s">
        <v>1331</v>
      </c>
      <c r="AC7" s="186" t="s">
        <v>6837</v>
      </c>
      <c r="AD7" s="186"/>
      <c r="AF7" s="184" t="s">
        <v>1332</v>
      </c>
      <c r="AM7" s="186" t="s">
        <v>1333</v>
      </c>
      <c r="AN7" s="184" t="str">
        <f t="shared" si="0"/>
        <v>Indivisual</v>
      </c>
    </row>
    <row r="8" spans="1:42" x14ac:dyDescent="0.3">
      <c r="T8" s="185">
        <v>10</v>
      </c>
      <c r="U8" s="185">
        <v>2</v>
      </c>
      <c r="V8" s="185" t="str">
        <f>IF(OR(T8&gt;=12,U8&gt;=3),"Yes","No")</f>
        <v>No</v>
      </c>
      <c r="Z8" s="186" t="s">
        <v>691</v>
      </c>
      <c r="AA8" s="191">
        <v>80</v>
      </c>
      <c r="AB8" s="186" t="str">
        <f>IF(AA8&gt;=50,"Pass","Fail")</f>
        <v>Pass</v>
      </c>
      <c r="AC8" s="186" t="str">
        <f>IF(AA8&gt;=80,"A",IF(AA8&gt;=60,"B","C"))</f>
        <v>A</v>
      </c>
      <c r="AD8" s="186"/>
      <c r="AM8" s="186" t="s">
        <v>1334</v>
      </c>
      <c r="AN8" s="184" t="str">
        <f t="shared" si="0"/>
        <v>Firm</v>
      </c>
    </row>
    <row r="9" spans="1:42" x14ac:dyDescent="0.3">
      <c r="Z9" s="186" t="s">
        <v>702</v>
      </c>
      <c r="AA9" s="191">
        <v>60</v>
      </c>
      <c r="AB9" s="186" t="str">
        <f t="shared" ref="AB9:AB14" si="1">IF(AA9&gt;=50,"Pass","Fail")</f>
        <v>Pass</v>
      </c>
      <c r="AC9" s="186" t="str">
        <f t="shared" ref="AC9:AC14" si="2">IF(AA9&gt;=80,"A",IF(AA9&gt;=60,"B","C"))</f>
        <v>B</v>
      </c>
      <c r="AD9" s="186"/>
      <c r="AM9" s="186" t="s">
        <v>1335</v>
      </c>
      <c r="AN9" s="184" t="str">
        <f t="shared" si="0"/>
        <v>Company</v>
      </c>
    </row>
    <row r="10" spans="1:42" x14ac:dyDescent="0.3">
      <c r="B10" s="184" t="s">
        <v>1336</v>
      </c>
      <c r="E10" s="192">
        <f>COUNTIF(I13:I59,"Eligible")</f>
        <v>0</v>
      </c>
      <c r="Z10" s="186" t="s">
        <v>701</v>
      </c>
      <c r="AA10" s="191">
        <v>65</v>
      </c>
      <c r="AB10" s="186" t="str">
        <f t="shared" si="1"/>
        <v>Pass</v>
      </c>
      <c r="AC10" s="186" t="str">
        <f t="shared" si="2"/>
        <v>B</v>
      </c>
      <c r="AD10" s="186"/>
      <c r="AM10" s="186" t="s">
        <v>1337</v>
      </c>
      <c r="AN10" s="184" t="str">
        <f t="shared" si="0"/>
        <v>HUF</v>
      </c>
    </row>
    <row r="11" spans="1:42" ht="18" x14ac:dyDescent="0.35">
      <c r="F11" s="408" t="s">
        <v>7033</v>
      </c>
      <c r="Z11" s="186" t="s">
        <v>1036</v>
      </c>
      <c r="AA11" s="191">
        <v>45</v>
      </c>
      <c r="AB11" s="186" t="str">
        <f t="shared" si="1"/>
        <v>Fail</v>
      </c>
      <c r="AC11" s="186" t="str">
        <f t="shared" si="2"/>
        <v>C</v>
      </c>
      <c r="AD11" s="186"/>
      <c r="AM11" s="184" t="s">
        <v>6841</v>
      </c>
      <c r="AN11" s="184" t="str">
        <f t="shared" si="0"/>
        <v>Indivisual</v>
      </c>
    </row>
    <row r="12" spans="1:42" ht="15" x14ac:dyDescent="0.35">
      <c r="B12" s="298" t="s">
        <v>709</v>
      </c>
      <c r="C12" s="299" t="s">
        <v>7031</v>
      </c>
      <c r="D12" s="299" t="s">
        <v>7032</v>
      </c>
      <c r="E12" s="299" t="s">
        <v>1340</v>
      </c>
      <c r="I12" s="299" t="s">
        <v>1340</v>
      </c>
      <c r="N12" s="299" t="s">
        <v>1340</v>
      </c>
      <c r="Z12" s="186" t="s">
        <v>1037</v>
      </c>
      <c r="AA12" s="191">
        <v>34</v>
      </c>
      <c r="AB12" s="186" t="str">
        <f t="shared" si="1"/>
        <v>Fail</v>
      </c>
      <c r="AC12" s="186" t="str">
        <f t="shared" si="2"/>
        <v>C</v>
      </c>
      <c r="AD12" s="186"/>
    </row>
    <row r="13" spans="1:42" ht="37.200000000000003" customHeight="1" x14ac:dyDescent="0.55000000000000004">
      <c r="B13" s="302" t="s">
        <v>1341</v>
      </c>
      <c r="C13" s="300">
        <v>12000</v>
      </c>
      <c r="D13" s="301">
        <v>10</v>
      </c>
      <c r="E13" s="518"/>
      <c r="F13" s="193"/>
      <c r="I13" s="194"/>
      <c r="N13" s="194"/>
      <c r="Z13" s="186" t="s">
        <v>1317</v>
      </c>
      <c r="AA13" s="191">
        <v>98</v>
      </c>
      <c r="AB13" s="186" t="str">
        <f t="shared" si="1"/>
        <v>Pass</v>
      </c>
      <c r="AC13" s="186" t="str">
        <f t="shared" si="2"/>
        <v>A</v>
      </c>
      <c r="AD13" s="186"/>
    </row>
    <row r="14" spans="1:42" ht="24.9" customHeight="1" x14ac:dyDescent="0.55000000000000004">
      <c r="B14" s="302" t="s">
        <v>264</v>
      </c>
      <c r="C14" s="300">
        <v>8237</v>
      </c>
      <c r="D14" s="301">
        <v>4</v>
      </c>
      <c r="E14" s="518"/>
      <c r="F14" s="193"/>
      <c r="I14" s="194"/>
      <c r="N14" s="194"/>
      <c r="Z14" s="186" t="s">
        <v>1342</v>
      </c>
      <c r="AA14" s="191">
        <v>56</v>
      </c>
      <c r="AB14" s="186" t="str">
        <f t="shared" si="1"/>
        <v>Pass</v>
      </c>
      <c r="AC14" s="186" t="str">
        <f t="shared" si="2"/>
        <v>C</v>
      </c>
      <c r="AD14" s="186"/>
    </row>
    <row r="15" spans="1:42" ht="24.9" customHeight="1" x14ac:dyDescent="0.55000000000000004">
      <c r="B15" s="302" t="s">
        <v>1343</v>
      </c>
      <c r="C15" s="300">
        <v>8411</v>
      </c>
      <c r="D15" s="301">
        <v>6</v>
      </c>
      <c r="E15" s="518"/>
      <c r="F15" s="193"/>
      <c r="I15" s="194"/>
      <c r="N15" s="194"/>
    </row>
    <row r="16" spans="1:42" ht="24.9" customHeight="1" x14ac:dyDescent="0.55000000000000004">
      <c r="B16" s="302" t="s">
        <v>1344</v>
      </c>
      <c r="C16" s="300">
        <v>5001</v>
      </c>
      <c r="D16" s="301">
        <v>5</v>
      </c>
      <c r="E16" s="518"/>
      <c r="F16" s="193"/>
      <c r="I16" s="194"/>
      <c r="N16" s="194"/>
    </row>
    <row r="17" spans="2:14" ht="24.9" customHeight="1" x14ac:dyDescent="0.55000000000000004">
      <c r="B17" s="302" t="s">
        <v>1345</v>
      </c>
      <c r="C17" s="300">
        <v>2344</v>
      </c>
      <c r="D17" s="301">
        <v>6</v>
      </c>
      <c r="E17" s="518"/>
      <c r="F17" s="193"/>
      <c r="I17" s="194"/>
      <c r="N17" s="194"/>
    </row>
    <row r="18" spans="2:14" ht="24.9" customHeight="1" x14ac:dyDescent="0.55000000000000004">
      <c r="B18" s="302" t="s">
        <v>1346</v>
      </c>
      <c r="C18" s="300">
        <v>3000</v>
      </c>
      <c r="D18" s="301">
        <v>7</v>
      </c>
      <c r="E18" s="518"/>
      <c r="F18" s="193"/>
      <c r="I18" s="194"/>
      <c r="N18" s="194"/>
    </row>
    <row r="19" spans="2:14" ht="24.9" customHeight="1" x14ac:dyDescent="0.55000000000000004">
      <c r="B19" s="302" t="s">
        <v>1347</v>
      </c>
      <c r="C19" s="300">
        <v>2874</v>
      </c>
      <c r="D19" s="301">
        <v>1</v>
      </c>
      <c r="E19" s="518"/>
      <c r="F19" s="193"/>
      <c r="I19" s="194"/>
      <c r="N19" s="194"/>
    </row>
    <row r="20" spans="2:14" ht="24.9" customHeight="1" x14ac:dyDescent="0.55000000000000004">
      <c r="B20" s="302" t="s">
        <v>1348</v>
      </c>
      <c r="C20" s="300">
        <v>3298</v>
      </c>
      <c r="D20" s="301">
        <v>4</v>
      </c>
      <c r="E20" s="518"/>
      <c r="F20" s="193"/>
      <c r="I20" s="194"/>
      <c r="N20" s="194"/>
    </row>
    <row r="21" spans="2:14" ht="24.9" customHeight="1" x14ac:dyDescent="0.55000000000000004">
      <c r="B21" s="302" t="s">
        <v>1349</v>
      </c>
      <c r="C21" s="300">
        <v>5683</v>
      </c>
      <c r="D21" s="301">
        <v>7</v>
      </c>
      <c r="E21" s="518"/>
      <c r="F21" s="193"/>
      <c r="I21" s="194"/>
      <c r="N21" s="194"/>
    </row>
    <row r="22" spans="2:14" ht="24.9" customHeight="1" x14ac:dyDescent="0.55000000000000004">
      <c r="B22" s="302" t="s">
        <v>44</v>
      </c>
      <c r="C22" s="300">
        <v>3644</v>
      </c>
      <c r="D22" s="301">
        <v>8</v>
      </c>
      <c r="E22" s="518"/>
      <c r="F22" s="193"/>
      <c r="I22" s="194"/>
      <c r="N22" s="194"/>
    </row>
    <row r="23" spans="2:14" ht="24.9" customHeight="1" x14ac:dyDescent="0.55000000000000004">
      <c r="B23" s="302" t="s">
        <v>1350</v>
      </c>
      <c r="C23" s="300">
        <v>183</v>
      </c>
      <c r="D23" s="301">
        <v>9</v>
      </c>
      <c r="E23" s="518"/>
      <c r="F23" s="193"/>
      <c r="I23" s="194"/>
      <c r="N23" s="194"/>
    </row>
    <row r="24" spans="2:14" ht="24.9" customHeight="1" x14ac:dyDescent="0.55000000000000004">
      <c r="B24" s="302" t="s">
        <v>1351</v>
      </c>
      <c r="C24" s="300">
        <f>C23+87</f>
        <v>270</v>
      </c>
      <c r="D24" s="301">
        <v>6</v>
      </c>
      <c r="E24" s="518"/>
      <c r="F24" s="193"/>
      <c r="I24" s="194"/>
      <c r="N24" s="194"/>
    </row>
    <row r="25" spans="2:14" ht="24.9" customHeight="1" x14ac:dyDescent="0.55000000000000004">
      <c r="B25" s="302" t="s">
        <v>1352</v>
      </c>
      <c r="C25" s="300">
        <f>C24+87</f>
        <v>357</v>
      </c>
      <c r="D25" s="301">
        <v>3</v>
      </c>
      <c r="E25" s="518"/>
      <c r="F25" s="193"/>
      <c r="I25" s="194"/>
      <c r="N25" s="194"/>
    </row>
    <row r="26" spans="2:14" ht="24.9" customHeight="1" x14ac:dyDescent="0.55000000000000004">
      <c r="B26" s="302" t="s">
        <v>1353</v>
      </c>
      <c r="C26" s="300">
        <v>9844</v>
      </c>
      <c r="D26" s="301">
        <v>2</v>
      </c>
      <c r="E26" s="518"/>
      <c r="F26" s="193"/>
      <c r="I26" s="194"/>
      <c r="N26" s="194"/>
    </row>
    <row r="27" spans="2:14" ht="24.9" customHeight="1" x14ac:dyDescent="0.55000000000000004">
      <c r="B27" s="302" t="s">
        <v>1354</v>
      </c>
      <c r="C27" s="300">
        <v>1333</v>
      </c>
      <c r="D27" s="301">
        <v>1</v>
      </c>
      <c r="E27" s="518"/>
      <c r="F27" s="193"/>
      <c r="I27" s="194"/>
      <c r="N27" s="194"/>
    </row>
    <row r="28" spans="2:14" ht="24.9" customHeight="1" x14ac:dyDescent="0.55000000000000004">
      <c r="B28" s="302" t="s">
        <v>1355</v>
      </c>
      <c r="C28" s="300">
        <f>C27+87</f>
        <v>1420</v>
      </c>
      <c r="D28" s="301">
        <v>4</v>
      </c>
      <c r="E28" s="518"/>
      <c r="F28" s="193"/>
      <c r="I28" s="194"/>
      <c r="N28" s="194"/>
    </row>
    <row r="29" spans="2:14" ht="24.9" customHeight="1" x14ac:dyDescent="0.55000000000000004">
      <c r="B29" s="302" t="s">
        <v>1356</v>
      </c>
      <c r="C29" s="300">
        <f>C28+870</f>
        <v>2290</v>
      </c>
      <c r="D29" s="301">
        <v>5</v>
      </c>
      <c r="E29" s="518"/>
      <c r="F29" s="193"/>
      <c r="I29" s="194"/>
      <c r="N29" s="194"/>
    </row>
    <row r="30" spans="2:14" ht="24.9" customHeight="1" x14ac:dyDescent="0.55000000000000004">
      <c r="B30" s="302" t="s">
        <v>1357</v>
      </c>
      <c r="C30" s="300">
        <f t="shared" ref="C30:C37" si="3">C29+870</f>
        <v>3160</v>
      </c>
      <c r="D30" s="301">
        <v>8</v>
      </c>
      <c r="E30" s="518"/>
      <c r="F30" s="193"/>
      <c r="I30" s="194"/>
      <c r="N30" s="194"/>
    </row>
    <row r="31" spans="2:14" ht="24.9" customHeight="1" x14ac:dyDescent="0.55000000000000004">
      <c r="B31" s="302" t="s">
        <v>1358</v>
      </c>
      <c r="C31" s="300">
        <f t="shared" si="3"/>
        <v>4030</v>
      </c>
      <c r="D31" s="301">
        <v>7</v>
      </c>
      <c r="E31" s="518"/>
      <c r="F31" s="193"/>
      <c r="I31" s="194"/>
      <c r="N31" s="194"/>
    </row>
    <row r="32" spans="2:14" ht="24.9" customHeight="1" x14ac:dyDescent="0.55000000000000004">
      <c r="B32" s="302" t="s">
        <v>53</v>
      </c>
      <c r="C32" s="300">
        <f t="shared" si="3"/>
        <v>4900</v>
      </c>
      <c r="D32" s="301">
        <v>4</v>
      </c>
      <c r="E32" s="518"/>
      <c r="F32" s="193"/>
      <c r="I32" s="194"/>
      <c r="N32" s="194"/>
    </row>
    <row r="33" spans="2:14" ht="24.9" customHeight="1" x14ac:dyDescent="0.55000000000000004">
      <c r="B33" s="302" t="s">
        <v>1359</v>
      </c>
      <c r="C33" s="300">
        <f t="shared" si="3"/>
        <v>5770</v>
      </c>
      <c r="D33" s="301">
        <v>5</v>
      </c>
      <c r="E33" s="518"/>
      <c r="F33" s="193"/>
      <c r="I33" s="194"/>
      <c r="N33" s="194"/>
    </row>
    <row r="34" spans="2:14" ht="24.9" customHeight="1" x14ac:dyDescent="0.55000000000000004">
      <c r="B34" s="302" t="s">
        <v>1360</v>
      </c>
      <c r="C34" s="300">
        <f t="shared" si="3"/>
        <v>6640</v>
      </c>
      <c r="D34" s="301">
        <v>6</v>
      </c>
      <c r="E34" s="518"/>
      <c r="F34" s="193"/>
      <c r="I34" s="194"/>
      <c r="N34" s="194"/>
    </row>
    <row r="35" spans="2:14" ht="24.9" customHeight="1" x14ac:dyDescent="0.55000000000000004">
      <c r="B35" s="302" t="s">
        <v>9</v>
      </c>
      <c r="C35" s="300">
        <f t="shared" si="3"/>
        <v>7510</v>
      </c>
      <c r="D35" s="301">
        <v>9</v>
      </c>
      <c r="E35" s="518"/>
      <c r="F35" s="193"/>
      <c r="I35" s="194"/>
      <c r="N35" s="194"/>
    </row>
    <row r="36" spans="2:14" ht="24.9" customHeight="1" x14ac:dyDescent="0.55000000000000004">
      <c r="B36" s="302" t="s">
        <v>1361</v>
      </c>
      <c r="C36" s="300">
        <f t="shared" si="3"/>
        <v>8380</v>
      </c>
      <c r="D36" s="301">
        <v>8</v>
      </c>
      <c r="E36" s="518"/>
      <c r="F36" s="193"/>
      <c r="I36" s="194"/>
      <c r="N36" s="194"/>
    </row>
    <row r="37" spans="2:14" ht="24.9" customHeight="1" x14ac:dyDescent="0.55000000000000004">
      <c r="B37" s="302" t="s">
        <v>1362</v>
      </c>
      <c r="C37" s="300">
        <f t="shared" si="3"/>
        <v>9250</v>
      </c>
      <c r="D37" s="301">
        <v>5</v>
      </c>
      <c r="E37" s="518"/>
      <c r="F37" s="193"/>
      <c r="I37" s="194"/>
      <c r="N37" s="194"/>
    </row>
    <row r="38" spans="2:14" ht="24.9" customHeight="1" x14ac:dyDescent="0.55000000000000004">
      <c r="B38" s="302" t="s">
        <v>1363</v>
      </c>
      <c r="C38" s="300">
        <f>C13-3000</f>
        <v>9000</v>
      </c>
      <c r="D38" s="301">
        <v>6</v>
      </c>
      <c r="E38" s="518"/>
      <c r="F38" s="193"/>
      <c r="I38" s="194"/>
      <c r="N38" s="194"/>
    </row>
    <row r="39" spans="2:14" ht="24.9" customHeight="1" x14ac:dyDescent="0.55000000000000004">
      <c r="B39" s="302" t="s">
        <v>1364</v>
      </c>
      <c r="C39" s="300">
        <f>C14-3000</f>
        <v>5237</v>
      </c>
      <c r="D39" s="301">
        <v>3</v>
      </c>
      <c r="E39" s="518"/>
      <c r="F39" s="193"/>
      <c r="I39" s="194"/>
      <c r="N39" s="194"/>
    </row>
    <row r="40" spans="2:14" ht="24.9" customHeight="1" x14ac:dyDescent="0.55000000000000004">
      <c r="B40" s="302" t="s">
        <v>1365</v>
      </c>
      <c r="C40" s="300">
        <f>C15-3000</f>
        <v>5411</v>
      </c>
      <c r="D40" s="301">
        <v>2</v>
      </c>
      <c r="E40" s="518"/>
      <c r="F40" s="193"/>
      <c r="I40" s="194"/>
      <c r="N40" s="194"/>
    </row>
    <row r="41" spans="2:14" ht="24.9" customHeight="1" x14ac:dyDescent="0.55000000000000004">
      <c r="B41" s="302" t="s">
        <v>1366</v>
      </c>
      <c r="C41" s="300">
        <f>C16-3000</f>
        <v>2001</v>
      </c>
      <c r="D41" s="301">
        <v>1</v>
      </c>
      <c r="E41" s="518"/>
      <c r="F41" s="193"/>
      <c r="I41" s="194"/>
      <c r="N41" s="194"/>
    </row>
    <row r="42" spans="2:14" ht="24.9" customHeight="1" x14ac:dyDescent="0.55000000000000004">
      <c r="B42" s="302" t="s">
        <v>1367</v>
      </c>
      <c r="C42" s="300">
        <f>C41+298</f>
        <v>2299</v>
      </c>
      <c r="D42" s="301">
        <v>7</v>
      </c>
      <c r="E42" s="518"/>
      <c r="F42" s="193"/>
      <c r="I42" s="194"/>
      <c r="N42" s="194"/>
    </row>
    <row r="43" spans="2:14" ht="24.9" customHeight="1" x14ac:dyDescent="0.55000000000000004">
      <c r="B43" s="302" t="s">
        <v>53</v>
      </c>
      <c r="C43" s="300">
        <f t="shared" ref="C43:C48" si="4">C42+983</f>
        <v>3282</v>
      </c>
      <c r="D43" s="301">
        <v>9</v>
      </c>
      <c r="E43" s="518"/>
      <c r="F43" s="193"/>
      <c r="I43" s="194"/>
      <c r="N43" s="194"/>
    </row>
    <row r="44" spans="2:14" ht="24.9" customHeight="1" x14ac:dyDescent="0.55000000000000004">
      <c r="B44" s="302" t="s">
        <v>1362</v>
      </c>
      <c r="C44" s="300">
        <f t="shared" si="4"/>
        <v>4265</v>
      </c>
      <c r="D44" s="301">
        <v>8</v>
      </c>
      <c r="E44" s="518"/>
      <c r="F44" s="193"/>
      <c r="I44" s="194"/>
      <c r="N44" s="194"/>
    </row>
    <row r="45" spans="2:14" ht="24.9" customHeight="1" x14ac:dyDescent="0.55000000000000004">
      <c r="B45" s="302" t="s">
        <v>1368</v>
      </c>
      <c r="C45" s="300">
        <f t="shared" si="4"/>
        <v>5248</v>
      </c>
      <c r="D45" s="301">
        <v>7</v>
      </c>
      <c r="E45" s="518"/>
      <c r="F45" s="193"/>
      <c r="I45" s="194"/>
      <c r="N45" s="194"/>
    </row>
    <row r="46" spans="2:14" ht="24.9" customHeight="1" x14ac:dyDescent="0.55000000000000004">
      <c r="B46" s="302" t="s">
        <v>1369</v>
      </c>
      <c r="C46" s="300">
        <f t="shared" si="4"/>
        <v>6231</v>
      </c>
      <c r="D46" s="301">
        <v>2</v>
      </c>
      <c r="E46" s="518"/>
      <c r="F46" s="193"/>
      <c r="I46" s="194"/>
      <c r="N46" s="194"/>
    </row>
    <row r="47" spans="2:14" ht="24.9" customHeight="1" x14ac:dyDescent="0.55000000000000004">
      <c r="B47" s="302" t="s">
        <v>1370</v>
      </c>
      <c r="C47" s="300">
        <f t="shared" si="4"/>
        <v>7214</v>
      </c>
      <c r="D47" s="301">
        <v>5</v>
      </c>
      <c r="E47" s="518"/>
      <c r="F47" s="193"/>
      <c r="I47" s="194"/>
      <c r="N47" s="194"/>
    </row>
    <row r="48" spans="2:14" ht="24.9" customHeight="1" x14ac:dyDescent="0.55000000000000004">
      <c r="B48" s="302" t="s">
        <v>1371</v>
      </c>
      <c r="C48" s="300">
        <f t="shared" si="4"/>
        <v>8197</v>
      </c>
      <c r="D48" s="301">
        <v>4</v>
      </c>
      <c r="E48" s="518"/>
      <c r="F48" s="193"/>
      <c r="I48" s="194"/>
      <c r="N48" s="194"/>
    </row>
    <row r="49" spans="2:14" ht="24.9" customHeight="1" x14ac:dyDescent="0.55000000000000004">
      <c r="B49" s="302" t="s">
        <v>1372</v>
      </c>
      <c r="C49" s="300">
        <f>C41-9</f>
        <v>1992</v>
      </c>
      <c r="D49" s="301">
        <v>1</v>
      </c>
      <c r="E49" s="518"/>
      <c r="F49" s="193"/>
      <c r="I49" s="194"/>
      <c r="N49" s="194"/>
    </row>
    <row r="50" spans="2:14" ht="24.9" customHeight="1" x14ac:dyDescent="0.55000000000000004">
      <c r="B50" s="302" t="s">
        <v>1373</v>
      </c>
      <c r="C50" s="300">
        <v>1000</v>
      </c>
      <c r="D50" s="301">
        <v>6</v>
      </c>
      <c r="E50" s="518"/>
      <c r="F50" s="193"/>
      <c r="I50" s="194"/>
      <c r="N50" s="194"/>
    </row>
    <row r="51" spans="2:14" ht="24.9" customHeight="1" x14ac:dyDescent="0.55000000000000004">
      <c r="B51" s="302" t="s">
        <v>1374</v>
      </c>
      <c r="C51" s="300">
        <v>5000</v>
      </c>
      <c r="D51" s="301">
        <v>3</v>
      </c>
      <c r="E51" s="518"/>
      <c r="F51" s="193"/>
      <c r="I51" s="194"/>
      <c r="N51" s="194"/>
    </row>
    <row r="52" spans="2:14" ht="24.9" customHeight="1" x14ac:dyDescent="0.55000000000000004">
      <c r="B52" s="302" t="s">
        <v>82</v>
      </c>
      <c r="C52" s="300">
        <v>2500</v>
      </c>
      <c r="D52" s="301">
        <v>2</v>
      </c>
      <c r="E52" s="518"/>
      <c r="F52" s="193"/>
      <c r="I52" s="194"/>
      <c r="N52" s="194"/>
    </row>
    <row r="53" spans="2:14" ht="24.9" customHeight="1" x14ac:dyDescent="0.55000000000000004">
      <c r="B53" s="302" t="s">
        <v>1375</v>
      </c>
      <c r="C53" s="300">
        <f>C44+2000</f>
        <v>6265</v>
      </c>
      <c r="D53" s="301">
        <v>5</v>
      </c>
      <c r="E53" s="518"/>
      <c r="F53" s="193"/>
      <c r="I53" s="194"/>
      <c r="N53" s="194"/>
    </row>
    <row r="54" spans="2:14" ht="24.9" customHeight="1" x14ac:dyDescent="0.55000000000000004">
      <c r="B54" s="302" t="s">
        <v>1376</v>
      </c>
      <c r="C54" s="300">
        <f>C53-3000</f>
        <v>3265</v>
      </c>
      <c r="D54" s="301">
        <v>4</v>
      </c>
      <c r="E54" s="518"/>
      <c r="F54" s="193"/>
      <c r="I54" s="194"/>
      <c r="N54" s="194"/>
    </row>
    <row r="55" spans="2:14" ht="24.9" customHeight="1" x14ac:dyDescent="0.55000000000000004">
      <c r="B55" s="302" t="s">
        <v>1377</v>
      </c>
      <c r="C55" s="300">
        <v>1233</v>
      </c>
      <c r="D55" s="301">
        <v>1</v>
      </c>
      <c r="E55" s="518"/>
      <c r="F55" s="193"/>
      <c r="I55" s="194"/>
      <c r="N55" s="194"/>
    </row>
    <row r="56" spans="2:14" ht="24.9" customHeight="1" x14ac:dyDescent="0.55000000000000004">
      <c r="B56" s="302" t="s">
        <v>1378</v>
      </c>
      <c r="C56" s="300">
        <v>8782</v>
      </c>
      <c r="D56" s="301">
        <v>2</v>
      </c>
      <c r="E56" s="518"/>
      <c r="F56" s="193"/>
      <c r="I56" s="194"/>
      <c r="N56" s="194"/>
    </row>
    <row r="57" spans="2:14" ht="24.9" customHeight="1" x14ac:dyDescent="0.55000000000000004">
      <c r="B57" s="302" t="s">
        <v>1379</v>
      </c>
      <c r="C57" s="300">
        <v>1209</v>
      </c>
      <c r="D57" s="301">
        <v>5</v>
      </c>
      <c r="E57" s="518"/>
      <c r="F57" s="193"/>
      <c r="I57" s="194"/>
      <c r="N57" s="194"/>
    </row>
    <row r="58" spans="2:14" ht="24.9" customHeight="1" x14ac:dyDescent="0.55000000000000004">
      <c r="B58" s="302" t="s">
        <v>1380</v>
      </c>
      <c r="C58" s="300">
        <v>982</v>
      </c>
      <c r="D58" s="301">
        <v>8</v>
      </c>
      <c r="E58" s="518"/>
      <c r="F58" s="193"/>
      <c r="I58" s="194"/>
      <c r="N58" s="194"/>
    </row>
    <row r="59" spans="2:14" ht="24.9" customHeight="1" x14ac:dyDescent="0.55000000000000004">
      <c r="B59" s="302" t="s">
        <v>53</v>
      </c>
      <c r="C59" s="300">
        <v>653</v>
      </c>
      <c r="D59" s="301">
        <v>2</v>
      </c>
      <c r="E59" s="518"/>
      <c r="F59" s="193"/>
      <c r="I59" s="194"/>
      <c r="N59" s="194"/>
    </row>
    <row r="60" spans="2:14" ht="30.6" x14ac:dyDescent="0.55000000000000004">
      <c r="I60" s="194"/>
      <c r="N60" s="194"/>
    </row>
    <row r="61" spans="2:14" ht="30.6" x14ac:dyDescent="0.55000000000000004">
      <c r="N61" s="194"/>
    </row>
    <row r="62" spans="2:14" ht="30.6" x14ac:dyDescent="0.55000000000000004">
      <c r="N62" s="194"/>
    </row>
    <row r="63" spans="2:14" ht="30.6" x14ac:dyDescent="0.55000000000000004">
      <c r="N63" s="194"/>
    </row>
    <row r="64" spans="2:14" ht="30.6" x14ac:dyDescent="0.55000000000000004">
      <c r="N64" s="194"/>
    </row>
    <row r="65" spans="14:14" ht="30.6" x14ac:dyDescent="0.55000000000000004">
      <c r="N65" s="194"/>
    </row>
    <row r="66" spans="14:14" ht="30.6" x14ac:dyDescent="0.55000000000000004">
      <c r="N66" s="194"/>
    </row>
    <row r="67" spans="14:14" ht="30.6" x14ac:dyDescent="0.55000000000000004">
      <c r="N67" s="194"/>
    </row>
    <row r="68" spans="14:14" ht="30.6" x14ac:dyDescent="0.55000000000000004">
      <c r="N68" s="194"/>
    </row>
    <row r="69" spans="14:14" ht="30.6" x14ac:dyDescent="0.55000000000000004">
      <c r="N69" s="194"/>
    </row>
    <row r="70" spans="14:14" ht="30.6" x14ac:dyDescent="0.55000000000000004">
      <c r="N70" s="194"/>
    </row>
    <row r="71" spans="14:14" ht="30.6" x14ac:dyDescent="0.55000000000000004">
      <c r="N71" s="194"/>
    </row>
    <row r="72" spans="14:14" ht="30.6" x14ac:dyDescent="0.55000000000000004">
      <c r="N72" s="194"/>
    </row>
    <row r="73" spans="14:14" ht="30.6" x14ac:dyDescent="0.55000000000000004">
      <c r="N73" s="194"/>
    </row>
    <row r="74" spans="14:14" ht="30.6" x14ac:dyDescent="0.55000000000000004">
      <c r="N74" s="194"/>
    </row>
    <row r="75" spans="14:14" ht="30.6" x14ac:dyDescent="0.55000000000000004">
      <c r="N75" s="194"/>
    </row>
    <row r="76" spans="14:14" ht="30.6" x14ac:dyDescent="0.55000000000000004">
      <c r="N76" s="194"/>
    </row>
    <row r="77" spans="14:14" ht="30.6" x14ac:dyDescent="0.55000000000000004">
      <c r="N77" s="194"/>
    </row>
    <row r="78" spans="14:14" ht="30.6" x14ac:dyDescent="0.55000000000000004">
      <c r="N78" s="194"/>
    </row>
    <row r="79" spans="14:14" ht="30.6" x14ac:dyDescent="0.55000000000000004">
      <c r="N79" s="194"/>
    </row>
    <row r="80" spans="14:14" ht="30.6" x14ac:dyDescent="0.55000000000000004">
      <c r="N80" s="194"/>
    </row>
  </sheetData>
  <pageMargins left="0.69930555555555596" right="0.69930555555555596"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E7C7-8279-4D5C-A3EA-398BE7860E1A}">
  <dimension ref="B1:R1000"/>
  <sheetViews>
    <sheetView showGridLines="0" zoomScale="145" zoomScaleNormal="145" workbookViewId="0">
      <selection activeCell="C2" sqref="C2"/>
    </sheetView>
  </sheetViews>
  <sheetFormatPr defaultRowHeight="14.4" x14ac:dyDescent="0.3"/>
  <cols>
    <col min="1" max="1" width="3.85546875" style="489" customWidth="1"/>
    <col min="2" max="2" width="19.140625" style="489" customWidth="1"/>
    <col min="3" max="3" width="22" style="489" customWidth="1"/>
    <col min="4" max="4" width="21.85546875" style="489" customWidth="1"/>
    <col min="5" max="7" width="19.7109375" style="489" customWidth="1"/>
    <col min="8" max="8" width="9.140625" style="489"/>
    <col min="9" max="9" width="20.28515625" style="489" bestFit="1" customWidth="1"/>
    <col min="10" max="10" width="20" style="489" bestFit="1" customWidth="1"/>
    <col min="11" max="11" width="24.85546875" style="489" customWidth="1"/>
    <col min="12" max="14" width="9.140625" style="489"/>
    <col min="15" max="15" width="86.140625" style="489" customWidth="1"/>
    <col min="16" max="16" width="13.5703125" style="489" bestFit="1" customWidth="1"/>
    <col min="17" max="17" width="19.42578125" style="489" bestFit="1" customWidth="1"/>
    <col min="18" max="16384" width="9.140625" style="489"/>
  </cols>
  <sheetData>
    <row r="1" spans="2:18" x14ac:dyDescent="0.3">
      <c r="B1" s="484" t="s">
        <v>7855</v>
      </c>
      <c r="C1" s="485"/>
      <c r="D1" s="486"/>
      <c r="E1" s="487" t="s">
        <v>7856</v>
      </c>
      <c r="F1" s="488"/>
      <c r="G1" s="488"/>
      <c r="I1" s="490" t="s">
        <v>7737</v>
      </c>
      <c r="J1" s="491" t="s">
        <v>7018</v>
      </c>
      <c r="K1" s="491" t="s">
        <v>554</v>
      </c>
      <c r="O1" s="492"/>
      <c r="P1" s="493"/>
      <c r="Q1" s="493"/>
      <c r="R1" s="493"/>
    </row>
    <row r="2" spans="2:18" ht="16.2" customHeight="1" x14ac:dyDescent="0.3">
      <c r="B2" s="508" t="s">
        <v>7857</v>
      </c>
      <c r="C2" s="509">
        <v>44814</v>
      </c>
      <c r="D2" s="486"/>
      <c r="E2" s="494" t="s">
        <v>7858</v>
      </c>
      <c r="F2" s="495"/>
      <c r="G2" s="485"/>
      <c r="I2" s="496" t="s">
        <v>7734</v>
      </c>
      <c r="J2" s="497" t="s">
        <v>7844</v>
      </c>
      <c r="K2" s="498" t="s">
        <v>7733</v>
      </c>
      <c r="O2" s="492"/>
      <c r="Q2" s="499"/>
    </row>
    <row r="3" spans="2:18" x14ac:dyDescent="0.3">
      <c r="B3" s="508" t="s">
        <v>7859</v>
      </c>
      <c r="C3" s="509"/>
      <c r="D3" s="486"/>
      <c r="E3" s="494" t="s">
        <v>7860</v>
      </c>
      <c r="F3" s="495"/>
      <c r="G3" s="485"/>
      <c r="I3" s="500" t="s">
        <v>7019</v>
      </c>
      <c r="J3" s="501" t="s">
        <v>7732</v>
      </c>
      <c r="K3" s="493"/>
      <c r="O3" s="521" t="s">
        <v>7861</v>
      </c>
      <c r="P3" s="489" t="s">
        <v>7906</v>
      </c>
      <c r="Q3" s="499" t="s">
        <v>7908</v>
      </c>
    </row>
    <row r="4" spans="2:18" x14ac:dyDescent="0.3">
      <c r="B4" s="508" t="s">
        <v>7862</v>
      </c>
      <c r="C4" s="509"/>
      <c r="D4" s="486"/>
      <c r="E4" s="494" t="s">
        <v>7863</v>
      </c>
      <c r="F4" s="495"/>
      <c r="G4" s="485"/>
      <c r="I4" s="502">
        <v>43931</v>
      </c>
      <c r="J4" s="503">
        <v>3000</v>
      </c>
      <c r="K4" s="504">
        <v>12</v>
      </c>
      <c r="O4" s="522"/>
      <c r="Q4" s="499"/>
    </row>
    <row r="5" spans="2:18" x14ac:dyDescent="0.3">
      <c r="B5" s="508" t="s">
        <v>7864</v>
      </c>
      <c r="C5" s="509"/>
      <c r="D5" s="486"/>
      <c r="E5" s="494" t="s">
        <v>7865</v>
      </c>
      <c r="F5" s="495"/>
      <c r="G5" s="485"/>
      <c r="I5" s="505">
        <v>43932</v>
      </c>
      <c r="J5" s="503">
        <v>3000</v>
      </c>
      <c r="K5" s="504">
        <v>20</v>
      </c>
      <c r="O5" s="506" t="s">
        <v>7866</v>
      </c>
      <c r="P5" s="489">
        <v>200684165</v>
      </c>
      <c r="Q5" s="499" t="s">
        <v>7907</v>
      </c>
    </row>
    <row r="6" spans="2:18" x14ac:dyDescent="0.3">
      <c r="B6" s="508" t="s">
        <v>7867</v>
      </c>
      <c r="C6" s="509"/>
      <c r="D6" s="486"/>
      <c r="E6" s="494" t="s">
        <v>7868</v>
      </c>
      <c r="F6" s="495"/>
      <c r="G6" s="485"/>
      <c r="I6" s="502">
        <v>43933</v>
      </c>
      <c r="J6" s="503">
        <v>4000</v>
      </c>
      <c r="K6" s="504">
        <v>12</v>
      </c>
      <c r="O6" s="506" t="s">
        <v>7869</v>
      </c>
      <c r="P6" s="489">
        <v>201853058</v>
      </c>
      <c r="Q6" s="499" t="s">
        <v>7909</v>
      </c>
    </row>
    <row r="7" spans="2:18" x14ac:dyDescent="0.3">
      <c r="B7" s="508" t="s">
        <v>7870</v>
      </c>
      <c r="C7" s="509"/>
      <c r="D7" s="486"/>
      <c r="E7" s="494" t="s">
        <v>7871</v>
      </c>
      <c r="F7" s="495"/>
      <c r="G7" s="485"/>
      <c r="I7" s="505">
        <v>43934</v>
      </c>
      <c r="J7" s="503">
        <v>5999</v>
      </c>
      <c r="K7" s="504">
        <v>13</v>
      </c>
      <c r="O7" s="506" t="s">
        <v>7872</v>
      </c>
      <c r="P7" s="489">
        <v>202352225</v>
      </c>
      <c r="Q7" s="499" t="s">
        <v>7910</v>
      </c>
    </row>
    <row r="8" spans="2:18" x14ac:dyDescent="0.3">
      <c r="B8" s="508" t="s">
        <v>7873</v>
      </c>
      <c r="C8" s="509"/>
      <c r="D8" s="486"/>
      <c r="E8" s="494" t="s">
        <v>7874</v>
      </c>
      <c r="F8" s="495"/>
      <c r="G8" s="485"/>
      <c r="I8" s="502">
        <v>43935</v>
      </c>
      <c r="J8" s="503">
        <v>7654</v>
      </c>
      <c r="K8" s="504">
        <v>14</v>
      </c>
      <c r="O8" s="506" t="s">
        <v>7875</v>
      </c>
      <c r="P8" s="489">
        <v>202649638</v>
      </c>
      <c r="Q8" s="499" t="s">
        <v>7911</v>
      </c>
    </row>
    <row r="9" spans="2:18" x14ac:dyDescent="0.3">
      <c r="B9" s="508" t="s">
        <v>7876</v>
      </c>
      <c r="C9" s="509"/>
      <c r="D9" s="486"/>
      <c r="E9" s="494" t="s">
        <v>7877</v>
      </c>
      <c r="F9" s="495"/>
      <c r="G9" s="485"/>
      <c r="I9" s="505">
        <v>43936</v>
      </c>
      <c r="J9" s="503">
        <v>334</v>
      </c>
      <c r="K9" s="504">
        <v>15</v>
      </c>
      <c r="O9" s="506" t="s">
        <v>7878</v>
      </c>
      <c r="P9" s="489">
        <v>206423089</v>
      </c>
      <c r="Q9" s="499" t="s">
        <v>7912</v>
      </c>
    </row>
    <row r="10" spans="2:18" x14ac:dyDescent="0.3">
      <c r="B10" s="508" t="s">
        <v>7879</v>
      </c>
      <c r="C10" s="509"/>
      <c r="D10" s="486"/>
      <c r="E10" s="494" t="s">
        <v>7880</v>
      </c>
      <c r="F10" s="495"/>
      <c r="G10" s="485"/>
      <c r="I10" s="502">
        <v>43937</v>
      </c>
      <c r="J10" s="503">
        <v>555</v>
      </c>
      <c r="K10" s="504">
        <v>16</v>
      </c>
      <c r="O10" s="506" t="s">
        <v>7881</v>
      </c>
      <c r="P10" s="489">
        <v>208743393</v>
      </c>
      <c r="Q10" s="499" t="s">
        <v>7913</v>
      </c>
    </row>
    <row r="11" spans="2:18" x14ac:dyDescent="0.3">
      <c r="B11" s="508" t="s">
        <v>7882</v>
      </c>
      <c r="C11" s="509"/>
      <c r="D11" s="486"/>
      <c r="E11" s="494" t="s">
        <v>7883</v>
      </c>
      <c r="F11" s="495"/>
      <c r="G11" s="485"/>
      <c r="I11" s="505">
        <v>43938</v>
      </c>
      <c r="J11" s="503">
        <v>9990</v>
      </c>
      <c r="K11" s="504">
        <v>17</v>
      </c>
      <c r="O11" s="506" t="s">
        <v>7884</v>
      </c>
      <c r="P11" s="489">
        <v>211924246</v>
      </c>
      <c r="Q11" s="499" t="s">
        <v>7914</v>
      </c>
    </row>
    <row r="12" spans="2:18" x14ac:dyDescent="0.3">
      <c r="B12" s="508" t="s">
        <v>7885</v>
      </c>
      <c r="C12" s="509"/>
      <c r="D12" s="486"/>
      <c r="E12" s="494" t="s">
        <v>7886</v>
      </c>
      <c r="F12" s="495"/>
      <c r="G12" s="485"/>
      <c r="I12" s="502">
        <v>43939</v>
      </c>
      <c r="J12" s="503">
        <v>444</v>
      </c>
      <c r="K12" s="504">
        <v>18</v>
      </c>
      <c r="O12" s="506" t="s">
        <v>7887</v>
      </c>
      <c r="P12" s="489">
        <v>212169635</v>
      </c>
      <c r="Q12" s="499" t="s">
        <v>7909</v>
      </c>
    </row>
    <row r="13" spans="2:18" x14ac:dyDescent="0.3">
      <c r="B13" s="508" t="s">
        <v>7888</v>
      </c>
      <c r="C13" s="509"/>
      <c r="D13" s="486"/>
      <c r="E13" s="494" t="s">
        <v>7889</v>
      </c>
      <c r="F13" s="495"/>
      <c r="G13" s="485"/>
      <c r="I13" s="505">
        <v>43941</v>
      </c>
      <c r="J13" s="503">
        <v>555</v>
      </c>
      <c r="K13" s="504">
        <v>19</v>
      </c>
      <c r="O13" s="506" t="s">
        <v>7890</v>
      </c>
      <c r="P13" s="489">
        <v>213477359</v>
      </c>
      <c r="Q13" s="499" t="s">
        <v>7915</v>
      </c>
    </row>
    <row r="14" spans="2:18" x14ac:dyDescent="0.3">
      <c r="B14" s="508" t="s">
        <v>7891</v>
      </c>
      <c r="C14" s="509"/>
      <c r="D14" s="486"/>
      <c r="E14" s="494" t="s">
        <v>7892</v>
      </c>
      <c r="F14" s="495"/>
      <c r="G14" s="485"/>
      <c r="I14" s="502">
        <v>43942</v>
      </c>
      <c r="J14" s="503">
        <v>98</v>
      </c>
      <c r="K14" s="504">
        <v>23</v>
      </c>
      <c r="O14" s="506" t="s">
        <v>7893</v>
      </c>
      <c r="P14" s="489">
        <v>214177453</v>
      </c>
      <c r="Q14" s="499" t="s">
        <v>7909</v>
      </c>
    </row>
    <row r="15" spans="2:18" x14ac:dyDescent="0.3">
      <c r="B15" s="508" t="s">
        <v>7894</v>
      </c>
      <c r="C15" s="509"/>
      <c r="D15" s="486"/>
      <c r="E15" s="494" t="s">
        <v>7895</v>
      </c>
      <c r="F15" s="495"/>
      <c r="G15" s="485"/>
      <c r="I15" s="505">
        <v>43943</v>
      </c>
      <c r="J15" s="503">
        <v>555</v>
      </c>
      <c r="K15" s="504">
        <v>43</v>
      </c>
      <c r="O15" s="506" t="s">
        <v>7896</v>
      </c>
      <c r="P15" s="489">
        <v>214422560</v>
      </c>
      <c r="Q15" s="499" t="s">
        <v>7916</v>
      </c>
    </row>
    <row r="16" spans="2:18" x14ac:dyDescent="0.3">
      <c r="B16" s="508" t="s">
        <v>7897</v>
      </c>
      <c r="C16" s="509"/>
      <c r="D16" s="486"/>
      <c r="E16" s="494" t="s">
        <v>7898</v>
      </c>
      <c r="F16" s="495"/>
      <c r="G16" s="485"/>
      <c r="I16" s="502">
        <v>43944</v>
      </c>
      <c r="J16" s="503">
        <v>33</v>
      </c>
      <c r="K16" s="504">
        <v>23</v>
      </c>
      <c r="O16" s="506" t="s">
        <v>7899</v>
      </c>
      <c r="P16" s="489">
        <v>214430316</v>
      </c>
      <c r="Q16" s="499" t="s">
        <v>7917</v>
      </c>
    </row>
    <row r="17" spans="2:17" x14ac:dyDescent="0.3">
      <c r="B17" s="508" t="s">
        <v>7900</v>
      </c>
      <c r="C17" s="509"/>
      <c r="D17" s="486"/>
      <c r="I17" s="505">
        <v>43945</v>
      </c>
      <c r="J17" s="503">
        <v>8765</v>
      </c>
      <c r="K17" s="504">
        <v>44</v>
      </c>
      <c r="O17" s="506" t="s">
        <v>7901</v>
      </c>
      <c r="P17" s="489">
        <v>216335778</v>
      </c>
      <c r="Q17" s="499" t="s">
        <v>7918</v>
      </c>
    </row>
    <row r="18" spans="2:17" x14ac:dyDescent="0.3">
      <c r="B18" s="508" t="s">
        <v>7902</v>
      </c>
      <c r="C18" s="509"/>
      <c r="D18" s="486"/>
      <c r="I18" s="502">
        <v>43947</v>
      </c>
      <c r="J18" s="503">
        <v>234</v>
      </c>
      <c r="K18" s="504">
        <v>55</v>
      </c>
      <c r="O18" s="506" t="s">
        <v>7903</v>
      </c>
      <c r="P18" s="489">
        <v>221114481</v>
      </c>
      <c r="Q18" s="499" t="s">
        <v>7919</v>
      </c>
    </row>
    <row r="19" spans="2:17" x14ac:dyDescent="0.3">
      <c r="B19" s="508" t="s">
        <v>7904</v>
      </c>
      <c r="C19" s="509"/>
      <c r="D19" s="486"/>
      <c r="I19" s="507">
        <v>43948</v>
      </c>
      <c r="J19" s="503">
        <v>555</v>
      </c>
      <c r="K19" s="504">
        <v>33</v>
      </c>
      <c r="O19" s="492"/>
    </row>
    <row r="20" spans="2:17" x14ac:dyDescent="0.3">
      <c r="B20" s="508" t="s">
        <v>7905</v>
      </c>
      <c r="C20" s="509"/>
      <c r="D20" s="486"/>
      <c r="O20" s="492"/>
    </row>
    <row r="21" spans="2:17" x14ac:dyDescent="0.3">
      <c r="O21" s="492"/>
    </row>
    <row r="22" spans="2:17" x14ac:dyDescent="0.3">
      <c r="O22" s="492"/>
    </row>
    <row r="23" spans="2:17" x14ac:dyDescent="0.3">
      <c r="O23" s="492"/>
    </row>
    <row r="24" spans="2:17" x14ac:dyDescent="0.3">
      <c r="O24" s="492"/>
    </row>
    <row r="25" spans="2:17" x14ac:dyDescent="0.3">
      <c r="O25" s="492"/>
    </row>
    <row r="26" spans="2:17" x14ac:dyDescent="0.3">
      <c r="O26" s="492"/>
    </row>
    <row r="27" spans="2:17" x14ac:dyDescent="0.3">
      <c r="O27" s="492"/>
    </row>
    <row r="28" spans="2:17" x14ac:dyDescent="0.3">
      <c r="O28" s="492"/>
    </row>
    <row r="29" spans="2:17" x14ac:dyDescent="0.3">
      <c r="O29" s="492"/>
    </row>
    <row r="30" spans="2:17" x14ac:dyDescent="0.3">
      <c r="O30" s="492"/>
    </row>
    <row r="31" spans="2:17" x14ac:dyDescent="0.3">
      <c r="O31" s="492"/>
    </row>
    <row r="32" spans="2:17" x14ac:dyDescent="0.3">
      <c r="O32" s="492"/>
    </row>
    <row r="33" spans="15:15" x14ac:dyDescent="0.3">
      <c r="O33" s="492"/>
    </row>
    <row r="34" spans="15:15" x14ac:dyDescent="0.3">
      <c r="O34" s="492"/>
    </row>
    <row r="35" spans="15:15" x14ac:dyDescent="0.3">
      <c r="O35" s="492"/>
    </row>
    <row r="36" spans="15:15" x14ac:dyDescent="0.3">
      <c r="O36" s="492"/>
    </row>
    <row r="37" spans="15:15" x14ac:dyDescent="0.3">
      <c r="O37" s="492"/>
    </row>
    <row r="38" spans="15:15" x14ac:dyDescent="0.3">
      <c r="O38" s="492"/>
    </row>
    <row r="39" spans="15:15" x14ac:dyDescent="0.3">
      <c r="O39" s="492"/>
    </row>
    <row r="40" spans="15:15" x14ac:dyDescent="0.3">
      <c r="O40" s="492"/>
    </row>
    <row r="41" spans="15:15" x14ac:dyDescent="0.3">
      <c r="O41" s="492"/>
    </row>
    <row r="42" spans="15:15" x14ac:dyDescent="0.3">
      <c r="O42" s="492"/>
    </row>
    <row r="43" spans="15:15" x14ac:dyDescent="0.3">
      <c r="O43" s="492"/>
    </row>
    <row r="44" spans="15:15" x14ac:dyDescent="0.3">
      <c r="O44" s="492"/>
    </row>
    <row r="45" spans="15:15" x14ac:dyDescent="0.3">
      <c r="O45" s="492"/>
    </row>
    <row r="46" spans="15:15" x14ac:dyDescent="0.3">
      <c r="O46" s="492"/>
    </row>
    <row r="47" spans="15:15" x14ac:dyDescent="0.3">
      <c r="O47" s="492"/>
    </row>
    <row r="48" spans="15:15" x14ac:dyDescent="0.3">
      <c r="O48" s="492"/>
    </row>
    <row r="49" spans="15:15" x14ac:dyDescent="0.3">
      <c r="O49" s="492"/>
    </row>
    <row r="50" spans="15:15" x14ac:dyDescent="0.3">
      <c r="O50" s="492"/>
    </row>
    <row r="51" spans="15:15" x14ac:dyDescent="0.3">
      <c r="O51" s="492"/>
    </row>
    <row r="52" spans="15:15" x14ac:dyDescent="0.3">
      <c r="O52" s="492"/>
    </row>
    <row r="53" spans="15:15" x14ac:dyDescent="0.3">
      <c r="O53" s="492"/>
    </row>
    <row r="54" spans="15:15" x14ac:dyDescent="0.3">
      <c r="O54" s="492"/>
    </row>
    <row r="55" spans="15:15" x14ac:dyDescent="0.3">
      <c r="O55" s="492"/>
    </row>
    <row r="56" spans="15:15" x14ac:dyDescent="0.3">
      <c r="O56" s="492"/>
    </row>
    <row r="57" spans="15:15" x14ac:dyDescent="0.3">
      <c r="O57" s="492"/>
    </row>
    <row r="58" spans="15:15" x14ac:dyDescent="0.3">
      <c r="O58" s="492"/>
    </row>
    <row r="59" spans="15:15" x14ac:dyDescent="0.3">
      <c r="O59" s="492"/>
    </row>
    <row r="60" spans="15:15" x14ac:dyDescent="0.3">
      <c r="O60" s="492"/>
    </row>
    <row r="61" spans="15:15" x14ac:dyDescent="0.3">
      <c r="O61" s="492"/>
    </row>
    <row r="62" spans="15:15" x14ac:dyDescent="0.3">
      <c r="O62" s="492"/>
    </row>
    <row r="63" spans="15:15" x14ac:dyDescent="0.3">
      <c r="O63" s="492"/>
    </row>
    <row r="64" spans="15:15" x14ac:dyDescent="0.3">
      <c r="O64" s="492"/>
    </row>
    <row r="65" spans="15:15" x14ac:dyDescent="0.3">
      <c r="O65" s="492"/>
    </row>
    <row r="66" spans="15:15" x14ac:dyDescent="0.3">
      <c r="O66" s="492"/>
    </row>
    <row r="67" spans="15:15" x14ac:dyDescent="0.3">
      <c r="O67" s="492"/>
    </row>
    <row r="68" spans="15:15" x14ac:dyDescent="0.3">
      <c r="O68" s="492"/>
    </row>
    <row r="69" spans="15:15" x14ac:dyDescent="0.3">
      <c r="O69" s="492"/>
    </row>
    <row r="70" spans="15:15" x14ac:dyDescent="0.3">
      <c r="O70" s="492"/>
    </row>
    <row r="71" spans="15:15" x14ac:dyDescent="0.3">
      <c r="O71" s="492"/>
    </row>
    <row r="72" spans="15:15" x14ac:dyDescent="0.3">
      <c r="O72" s="492"/>
    </row>
    <row r="73" spans="15:15" x14ac:dyDescent="0.3">
      <c r="O73" s="492"/>
    </row>
    <row r="74" spans="15:15" x14ac:dyDescent="0.3">
      <c r="O74" s="492"/>
    </row>
    <row r="75" spans="15:15" x14ac:dyDescent="0.3">
      <c r="O75" s="492"/>
    </row>
    <row r="76" spans="15:15" x14ac:dyDescent="0.3">
      <c r="O76" s="492"/>
    </row>
    <row r="77" spans="15:15" x14ac:dyDescent="0.3">
      <c r="O77" s="492"/>
    </row>
    <row r="78" spans="15:15" x14ac:dyDescent="0.3">
      <c r="O78" s="492"/>
    </row>
    <row r="79" spans="15:15" x14ac:dyDescent="0.3">
      <c r="O79" s="492"/>
    </row>
    <row r="80" spans="15:15" x14ac:dyDescent="0.3">
      <c r="O80" s="492"/>
    </row>
    <row r="81" spans="15:15" x14ac:dyDescent="0.3">
      <c r="O81" s="492"/>
    </row>
    <row r="82" spans="15:15" x14ac:dyDescent="0.3">
      <c r="O82" s="492"/>
    </row>
    <row r="83" spans="15:15" x14ac:dyDescent="0.3">
      <c r="O83" s="492"/>
    </row>
    <row r="84" spans="15:15" x14ac:dyDescent="0.3">
      <c r="O84" s="492"/>
    </row>
    <row r="85" spans="15:15" x14ac:dyDescent="0.3">
      <c r="O85" s="492"/>
    </row>
    <row r="86" spans="15:15" x14ac:dyDescent="0.3">
      <c r="O86" s="492"/>
    </row>
    <row r="87" spans="15:15" x14ac:dyDescent="0.3">
      <c r="O87" s="492"/>
    </row>
    <row r="88" spans="15:15" x14ac:dyDescent="0.3">
      <c r="O88" s="492"/>
    </row>
    <row r="89" spans="15:15" x14ac:dyDescent="0.3">
      <c r="O89" s="492"/>
    </row>
    <row r="90" spans="15:15" x14ac:dyDescent="0.3">
      <c r="O90" s="492"/>
    </row>
    <row r="91" spans="15:15" x14ac:dyDescent="0.3">
      <c r="O91" s="492"/>
    </row>
    <row r="92" spans="15:15" x14ac:dyDescent="0.3">
      <c r="O92" s="492"/>
    </row>
    <row r="93" spans="15:15" x14ac:dyDescent="0.3">
      <c r="O93" s="492"/>
    </row>
    <row r="94" spans="15:15" x14ac:dyDescent="0.3">
      <c r="O94" s="492"/>
    </row>
    <row r="95" spans="15:15" x14ac:dyDescent="0.3">
      <c r="O95" s="492"/>
    </row>
    <row r="96" spans="15:15" x14ac:dyDescent="0.3">
      <c r="O96" s="492"/>
    </row>
    <row r="97" spans="15:15" x14ac:dyDescent="0.3">
      <c r="O97" s="492"/>
    </row>
    <row r="98" spans="15:15" x14ac:dyDescent="0.3">
      <c r="O98" s="492"/>
    </row>
    <row r="99" spans="15:15" x14ac:dyDescent="0.3">
      <c r="O99" s="492"/>
    </row>
    <row r="100" spans="15:15" x14ac:dyDescent="0.3">
      <c r="O100" s="492"/>
    </row>
    <row r="101" spans="15:15" x14ac:dyDescent="0.3">
      <c r="O101" s="492"/>
    </row>
    <row r="102" spans="15:15" x14ac:dyDescent="0.3">
      <c r="O102" s="492"/>
    </row>
    <row r="103" spans="15:15" x14ac:dyDescent="0.3">
      <c r="O103" s="492"/>
    </row>
    <row r="104" spans="15:15" x14ac:dyDescent="0.3">
      <c r="O104" s="492"/>
    </row>
    <row r="105" spans="15:15" x14ac:dyDescent="0.3">
      <c r="O105" s="492"/>
    </row>
    <row r="106" spans="15:15" x14ac:dyDescent="0.3">
      <c r="O106" s="492"/>
    </row>
    <row r="107" spans="15:15" x14ac:dyDescent="0.3">
      <c r="O107" s="492"/>
    </row>
    <row r="108" spans="15:15" x14ac:dyDescent="0.3">
      <c r="O108" s="492"/>
    </row>
    <row r="109" spans="15:15" x14ac:dyDescent="0.3">
      <c r="O109" s="492"/>
    </row>
    <row r="110" spans="15:15" x14ac:dyDescent="0.3">
      <c r="O110" s="492"/>
    </row>
    <row r="111" spans="15:15" x14ac:dyDescent="0.3">
      <c r="O111" s="492"/>
    </row>
    <row r="112" spans="15:15" x14ac:dyDescent="0.3">
      <c r="O112" s="492"/>
    </row>
    <row r="113" spans="15:15" x14ac:dyDescent="0.3">
      <c r="O113" s="492"/>
    </row>
    <row r="114" spans="15:15" x14ac:dyDescent="0.3">
      <c r="O114" s="492"/>
    </row>
    <row r="115" spans="15:15" x14ac:dyDescent="0.3">
      <c r="O115" s="492"/>
    </row>
    <row r="116" spans="15:15" x14ac:dyDescent="0.3">
      <c r="O116" s="492"/>
    </row>
    <row r="117" spans="15:15" x14ac:dyDescent="0.3">
      <c r="O117" s="492"/>
    </row>
    <row r="118" spans="15:15" x14ac:dyDescent="0.3">
      <c r="O118" s="492"/>
    </row>
    <row r="119" spans="15:15" x14ac:dyDescent="0.3">
      <c r="O119" s="492"/>
    </row>
    <row r="120" spans="15:15" x14ac:dyDescent="0.3">
      <c r="O120" s="492"/>
    </row>
    <row r="121" spans="15:15" x14ac:dyDescent="0.3">
      <c r="O121" s="492"/>
    </row>
    <row r="122" spans="15:15" x14ac:dyDescent="0.3">
      <c r="O122" s="492"/>
    </row>
    <row r="123" spans="15:15" x14ac:dyDescent="0.3">
      <c r="O123" s="492"/>
    </row>
    <row r="124" spans="15:15" x14ac:dyDescent="0.3">
      <c r="O124" s="492"/>
    </row>
    <row r="125" spans="15:15" x14ac:dyDescent="0.3">
      <c r="O125" s="492"/>
    </row>
    <row r="126" spans="15:15" x14ac:dyDescent="0.3">
      <c r="O126" s="492"/>
    </row>
    <row r="127" spans="15:15" x14ac:dyDescent="0.3">
      <c r="O127" s="492"/>
    </row>
    <row r="128" spans="15:15" x14ac:dyDescent="0.3">
      <c r="O128" s="492"/>
    </row>
    <row r="129" spans="15:15" x14ac:dyDescent="0.3">
      <c r="O129" s="492"/>
    </row>
    <row r="130" spans="15:15" x14ac:dyDescent="0.3">
      <c r="O130" s="492"/>
    </row>
    <row r="131" spans="15:15" x14ac:dyDescent="0.3">
      <c r="O131" s="492"/>
    </row>
    <row r="132" spans="15:15" x14ac:dyDescent="0.3">
      <c r="O132" s="492"/>
    </row>
    <row r="133" spans="15:15" x14ac:dyDescent="0.3">
      <c r="O133" s="492"/>
    </row>
    <row r="134" spans="15:15" x14ac:dyDescent="0.3">
      <c r="O134" s="492"/>
    </row>
    <row r="135" spans="15:15" x14ac:dyDescent="0.3">
      <c r="O135" s="492"/>
    </row>
    <row r="136" spans="15:15" x14ac:dyDescent="0.3">
      <c r="O136" s="492"/>
    </row>
    <row r="137" spans="15:15" x14ac:dyDescent="0.3">
      <c r="O137" s="492"/>
    </row>
    <row r="138" spans="15:15" x14ac:dyDescent="0.3">
      <c r="O138" s="492"/>
    </row>
    <row r="139" spans="15:15" x14ac:dyDescent="0.3">
      <c r="O139" s="492"/>
    </row>
    <row r="140" spans="15:15" x14ac:dyDescent="0.3">
      <c r="O140" s="492"/>
    </row>
    <row r="141" spans="15:15" x14ac:dyDescent="0.3">
      <c r="O141" s="492"/>
    </row>
    <row r="142" spans="15:15" x14ac:dyDescent="0.3">
      <c r="O142" s="492"/>
    </row>
    <row r="143" spans="15:15" x14ac:dyDescent="0.3">
      <c r="O143" s="492"/>
    </row>
    <row r="144" spans="15:15" x14ac:dyDescent="0.3">
      <c r="O144" s="492"/>
    </row>
    <row r="145" spans="15:15" x14ac:dyDescent="0.3">
      <c r="O145" s="492"/>
    </row>
    <row r="146" spans="15:15" x14ac:dyDescent="0.3">
      <c r="O146" s="492"/>
    </row>
    <row r="147" spans="15:15" x14ac:dyDescent="0.3">
      <c r="O147" s="492"/>
    </row>
    <row r="148" spans="15:15" x14ac:dyDescent="0.3">
      <c r="O148" s="492"/>
    </row>
    <row r="149" spans="15:15" x14ac:dyDescent="0.3">
      <c r="O149" s="492"/>
    </row>
    <row r="150" spans="15:15" x14ac:dyDescent="0.3">
      <c r="O150" s="492"/>
    </row>
    <row r="151" spans="15:15" x14ac:dyDescent="0.3">
      <c r="O151" s="492"/>
    </row>
    <row r="152" spans="15:15" x14ac:dyDescent="0.3">
      <c r="O152" s="492"/>
    </row>
    <row r="153" spans="15:15" x14ac:dyDescent="0.3">
      <c r="O153" s="492"/>
    </row>
    <row r="154" spans="15:15" x14ac:dyDescent="0.3">
      <c r="O154" s="492"/>
    </row>
    <row r="155" spans="15:15" x14ac:dyDescent="0.3">
      <c r="O155" s="492"/>
    </row>
    <row r="156" spans="15:15" x14ac:dyDescent="0.3">
      <c r="O156" s="492"/>
    </row>
    <row r="157" spans="15:15" x14ac:dyDescent="0.3">
      <c r="O157" s="492"/>
    </row>
    <row r="158" spans="15:15" x14ac:dyDescent="0.3">
      <c r="O158" s="492"/>
    </row>
    <row r="159" spans="15:15" x14ac:dyDescent="0.3">
      <c r="O159" s="492"/>
    </row>
    <row r="160" spans="15:15" x14ac:dyDescent="0.3">
      <c r="O160" s="492"/>
    </row>
    <row r="161" spans="15:15" x14ac:dyDescent="0.3">
      <c r="O161" s="492"/>
    </row>
    <row r="162" spans="15:15" x14ac:dyDescent="0.3">
      <c r="O162" s="492"/>
    </row>
    <row r="163" spans="15:15" x14ac:dyDescent="0.3">
      <c r="O163" s="492"/>
    </row>
    <row r="164" spans="15:15" x14ac:dyDescent="0.3">
      <c r="O164" s="492"/>
    </row>
    <row r="165" spans="15:15" x14ac:dyDescent="0.3">
      <c r="O165" s="492"/>
    </row>
    <row r="166" spans="15:15" x14ac:dyDescent="0.3">
      <c r="O166" s="492"/>
    </row>
    <row r="167" spans="15:15" x14ac:dyDescent="0.3">
      <c r="O167" s="492"/>
    </row>
    <row r="168" spans="15:15" x14ac:dyDescent="0.3">
      <c r="O168" s="492"/>
    </row>
    <row r="169" spans="15:15" x14ac:dyDescent="0.3">
      <c r="O169" s="492"/>
    </row>
    <row r="170" spans="15:15" x14ac:dyDescent="0.3">
      <c r="O170" s="492"/>
    </row>
    <row r="171" spans="15:15" x14ac:dyDescent="0.3">
      <c r="O171" s="492"/>
    </row>
    <row r="172" spans="15:15" x14ac:dyDescent="0.3">
      <c r="O172" s="492"/>
    </row>
    <row r="173" spans="15:15" x14ac:dyDescent="0.3">
      <c r="O173" s="492"/>
    </row>
    <row r="174" spans="15:15" x14ac:dyDescent="0.3">
      <c r="O174" s="492"/>
    </row>
    <row r="175" spans="15:15" x14ac:dyDescent="0.3">
      <c r="O175" s="492"/>
    </row>
    <row r="176" spans="15:15" x14ac:dyDescent="0.3">
      <c r="O176" s="492"/>
    </row>
    <row r="177" spans="15:15" x14ac:dyDescent="0.3">
      <c r="O177" s="492"/>
    </row>
    <row r="178" spans="15:15" x14ac:dyDescent="0.3">
      <c r="O178" s="492"/>
    </row>
    <row r="179" spans="15:15" x14ac:dyDescent="0.3">
      <c r="O179" s="492"/>
    </row>
    <row r="180" spans="15:15" x14ac:dyDescent="0.3">
      <c r="O180" s="492"/>
    </row>
    <row r="181" spans="15:15" x14ac:dyDescent="0.3">
      <c r="O181" s="492"/>
    </row>
    <row r="182" spans="15:15" x14ac:dyDescent="0.3">
      <c r="O182" s="492"/>
    </row>
    <row r="183" spans="15:15" x14ac:dyDescent="0.3">
      <c r="O183" s="492"/>
    </row>
    <row r="184" spans="15:15" x14ac:dyDescent="0.3">
      <c r="O184" s="492"/>
    </row>
    <row r="185" spans="15:15" x14ac:dyDescent="0.3">
      <c r="O185" s="492"/>
    </row>
    <row r="186" spans="15:15" x14ac:dyDescent="0.3">
      <c r="O186" s="492"/>
    </row>
    <row r="187" spans="15:15" x14ac:dyDescent="0.3">
      <c r="O187" s="492"/>
    </row>
    <row r="188" spans="15:15" x14ac:dyDescent="0.3">
      <c r="O188" s="492"/>
    </row>
    <row r="189" spans="15:15" x14ac:dyDescent="0.3">
      <c r="O189" s="492"/>
    </row>
    <row r="190" spans="15:15" x14ac:dyDescent="0.3">
      <c r="O190" s="492"/>
    </row>
    <row r="191" spans="15:15" x14ac:dyDescent="0.3">
      <c r="O191" s="492"/>
    </row>
    <row r="192" spans="15:15" x14ac:dyDescent="0.3">
      <c r="O192" s="492"/>
    </row>
    <row r="193" spans="15:15" x14ac:dyDescent="0.3">
      <c r="O193" s="492"/>
    </row>
    <row r="194" spans="15:15" x14ac:dyDescent="0.3">
      <c r="O194" s="492"/>
    </row>
    <row r="195" spans="15:15" x14ac:dyDescent="0.3">
      <c r="O195" s="492"/>
    </row>
    <row r="196" spans="15:15" x14ac:dyDescent="0.3">
      <c r="O196" s="492"/>
    </row>
    <row r="197" spans="15:15" x14ac:dyDescent="0.3">
      <c r="O197" s="492"/>
    </row>
    <row r="198" spans="15:15" x14ac:dyDescent="0.3">
      <c r="O198" s="492"/>
    </row>
    <row r="199" spans="15:15" x14ac:dyDescent="0.3">
      <c r="O199" s="492"/>
    </row>
    <row r="200" spans="15:15" x14ac:dyDescent="0.3">
      <c r="O200" s="492"/>
    </row>
    <row r="201" spans="15:15" x14ac:dyDescent="0.3">
      <c r="O201" s="492"/>
    </row>
    <row r="202" spans="15:15" x14ac:dyDescent="0.3">
      <c r="O202" s="492"/>
    </row>
    <row r="203" spans="15:15" x14ac:dyDescent="0.3">
      <c r="O203" s="492"/>
    </row>
    <row r="204" spans="15:15" x14ac:dyDescent="0.3">
      <c r="O204" s="492"/>
    </row>
    <row r="205" spans="15:15" x14ac:dyDescent="0.3">
      <c r="O205" s="492"/>
    </row>
    <row r="206" spans="15:15" x14ac:dyDescent="0.3">
      <c r="O206" s="492"/>
    </row>
    <row r="207" spans="15:15" x14ac:dyDescent="0.3">
      <c r="O207" s="492"/>
    </row>
    <row r="208" spans="15:15" x14ac:dyDescent="0.3">
      <c r="O208" s="492"/>
    </row>
    <row r="209" spans="15:15" x14ac:dyDescent="0.3">
      <c r="O209" s="492"/>
    </row>
    <row r="210" spans="15:15" x14ac:dyDescent="0.3">
      <c r="O210" s="492"/>
    </row>
    <row r="211" spans="15:15" x14ac:dyDescent="0.3">
      <c r="O211" s="492"/>
    </row>
    <row r="212" spans="15:15" x14ac:dyDescent="0.3">
      <c r="O212" s="492"/>
    </row>
    <row r="213" spans="15:15" x14ac:dyDescent="0.3">
      <c r="O213" s="492"/>
    </row>
    <row r="214" spans="15:15" x14ac:dyDescent="0.3">
      <c r="O214" s="492"/>
    </row>
    <row r="215" spans="15:15" x14ac:dyDescent="0.3">
      <c r="O215" s="492"/>
    </row>
    <row r="216" spans="15:15" x14ac:dyDescent="0.3">
      <c r="O216" s="492"/>
    </row>
    <row r="217" spans="15:15" x14ac:dyDescent="0.3">
      <c r="O217" s="492"/>
    </row>
    <row r="218" spans="15:15" x14ac:dyDescent="0.3">
      <c r="O218" s="492"/>
    </row>
    <row r="219" spans="15:15" x14ac:dyDescent="0.3">
      <c r="O219" s="492"/>
    </row>
    <row r="220" spans="15:15" x14ac:dyDescent="0.3">
      <c r="O220" s="492"/>
    </row>
    <row r="221" spans="15:15" x14ac:dyDescent="0.3">
      <c r="O221" s="492"/>
    </row>
    <row r="222" spans="15:15" x14ac:dyDescent="0.3">
      <c r="O222" s="492"/>
    </row>
    <row r="223" spans="15:15" x14ac:dyDescent="0.3">
      <c r="O223" s="492"/>
    </row>
    <row r="224" spans="15:15" x14ac:dyDescent="0.3">
      <c r="O224" s="492"/>
    </row>
    <row r="225" spans="15:15" x14ac:dyDescent="0.3">
      <c r="O225" s="492"/>
    </row>
    <row r="226" spans="15:15" x14ac:dyDescent="0.3">
      <c r="O226" s="492"/>
    </row>
    <row r="227" spans="15:15" x14ac:dyDescent="0.3">
      <c r="O227" s="492"/>
    </row>
    <row r="228" spans="15:15" x14ac:dyDescent="0.3">
      <c r="O228" s="492"/>
    </row>
    <row r="229" spans="15:15" x14ac:dyDescent="0.3">
      <c r="O229" s="492"/>
    </row>
    <row r="230" spans="15:15" x14ac:dyDescent="0.3">
      <c r="O230" s="492"/>
    </row>
    <row r="231" spans="15:15" x14ac:dyDescent="0.3">
      <c r="O231" s="492"/>
    </row>
    <row r="232" spans="15:15" x14ac:dyDescent="0.3">
      <c r="O232" s="492"/>
    </row>
    <row r="233" spans="15:15" x14ac:dyDescent="0.3">
      <c r="O233" s="492"/>
    </row>
    <row r="234" spans="15:15" x14ac:dyDescent="0.3">
      <c r="O234" s="492"/>
    </row>
    <row r="235" spans="15:15" x14ac:dyDescent="0.3">
      <c r="O235" s="492"/>
    </row>
    <row r="236" spans="15:15" x14ac:dyDescent="0.3">
      <c r="O236" s="492"/>
    </row>
    <row r="237" spans="15:15" x14ac:dyDescent="0.3">
      <c r="O237" s="492"/>
    </row>
    <row r="238" spans="15:15" x14ac:dyDescent="0.3">
      <c r="O238" s="492"/>
    </row>
    <row r="239" spans="15:15" x14ac:dyDescent="0.3">
      <c r="O239" s="492"/>
    </row>
    <row r="240" spans="15:15" x14ac:dyDescent="0.3">
      <c r="O240" s="492"/>
    </row>
    <row r="241" spans="15:15" x14ac:dyDescent="0.3">
      <c r="O241" s="492"/>
    </row>
    <row r="242" spans="15:15" x14ac:dyDescent="0.3">
      <c r="O242" s="492"/>
    </row>
    <row r="243" spans="15:15" x14ac:dyDescent="0.3">
      <c r="O243" s="492"/>
    </row>
    <row r="244" spans="15:15" x14ac:dyDescent="0.3">
      <c r="O244" s="492"/>
    </row>
    <row r="245" spans="15:15" x14ac:dyDescent="0.3">
      <c r="O245" s="492"/>
    </row>
    <row r="246" spans="15:15" x14ac:dyDescent="0.3">
      <c r="O246" s="492"/>
    </row>
    <row r="247" spans="15:15" x14ac:dyDescent="0.3">
      <c r="O247" s="492"/>
    </row>
    <row r="248" spans="15:15" x14ac:dyDescent="0.3">
      <c r="O248" s="492"/>
    </row>
    <row r="249" spans="15:15" x14ac:dyDescent="0.3">
      <c r="O249" s="492"/>
    </row>
    <row r="250" spans="15:15" x14ac:dyDescent="0.3">
      <c r="O250" s="492"/>
    </row>
    <row r="251" spans="15:15" x14ac:dyDescent="0.3">
      <c r="O251" s="492"/>
    </row>
    <row r="252" spans="15:15" x14ac:dyDescent="0.3">
      <c r="O252" s="492"/>
    </row>
    <row r="253" spans="15:15" x14ac:dyDescent="0.3">
      <c r="O253" s="492"/>
    </row>
    <row r="254" spans="15:15" x14ac:dyDescent="0.3">
      <c r="O254" s="492"/>
    </row>
    <row r="255" spans="15:15" x14ac:dyDescent="0.3">
      <c r="O255" s="492"/>
    </row>
    <row r="256" spans="15:15" x14ac:dyDescent="0.3">
      <c r="O256" s="492"/>
    </row>
    <row r="257" spans="15:15" x14ac:dyDescent="0.3">
      <c r="O257" s="492"/>
    </row>
    <row r="258" spans="15:15" x14ac:dyDescent="0.3">
      <c r="O258" s="492"/>
    </row>
    <row r="259" spans="15:15" x14ac:dyDescent="0.3">
      <c r="O259" s="492"/>
    </row>
    <row r="260" spans="15:15" x14ac:dyDescent="0.3">
      <c r="O260" s="492"/>
    </row>
    <row r="261" spans="15:15" x14ac:dyDescent="0.3">
      <c r="O261" s="492"/>
    </row>
    <row r="262" spans="15:15" x14ac:dyDescent="0.3">
      <c r="O262" s="492"/>
    </row>
    <row r="263" spans="15:15" x14ac:dyDescent="0.3">
      <c r="O263" s="492"/>
    </row>
    <row r="264" spans="15:15" x14ac:dyDescent="0.3">
      <c r="O264" s="492"/>
    </row>
    <row r="265" spans="15:15" x14ac:dyDescent="0.3">
      <c r="O265" s="492"/>
    </row>
    <row r="266" spans="15:15" x14ac:dyDescent="0.3">
      <c r="O266" s="492"/>
    </row>
    <row r="267" spans="15:15" x14ac:dyDescent="0.3">
      <c r="O267" s="492"/>
    </row>
    <row r="268" spans="15:15" x14ac:dyDescent="0.3">
      <c r="O268" s="492"/>
    </row>
    <row r="269" spans="15:15" x14ac:dyDescent="0.3">
      <c r="O269" s="492"/>
    </row>
    <row r="270" spans="15:15" x14ac:dyDescent="0.3">
      <c r="O270" s="492"/>
    </row>
    <row r="271" spans="15:15" x14ac:dyDescent="0.3">
      <c r="O271" s="492"/>
    </row>
    <row r="272" spans="15:15" x14ac:dyDescent="0.3">
      <c r="O272" s="492"/>
    </row>
    <row r="273" spans="15:15" x14ac:dyDescent="0.3">
      <c r="O273" s="492"/>
    </row>
    <row r="274" spans="15:15" x14ac:dyDescent="0.3">
      <c r="O274" s="492"/>
    </row>
    <row r="275" spans="15:15" x14ac:dyDescent="0.3">
      <c r="O275" s="492"/>
    </row>
    <row r="276" spans="15:15" x14ac:dyDescent="0.3">
      <c r="O276" s="492"/>
    </row>
    <row r="277" spans="15:15" x14ac:dyDescent="0.3">
      <c r="O277" s="492"/>
    </row>
    <row r="278" spans="15:15" x14ac:dyDescent="0.3">
      <c r="O278" s="492"/>
    </row>
    <row r="279" spans="15:15" x14ac:dyDescent="0.3">
      <c r="O279" s="492"/>
    </row>
    <row r="280" spans="15:15" x14ac:dyDescent="0.3">
      <c r="O280" s="492"/>
    </row>
    <row r="281" spans="15:15" x14ac:dyDescent="0.3">
      <c r="O281" s="492"/>
    </row>
    <row r="282" spans="15:15" x14ac:dyDescent="0.3">
      <c r="O282" s="492"/>
    </row>
    <row r="283" spans="15:15" x14ac:dyDescent="0.3">
      <c r="O283" s="492"/>
    </row>
    <row r="284" spans="15:15" x14ac:dyDescent="0.3">
      <c r="O284" s="492"/>
    </row>
    <row r="285" spans="15:15" x14ac:dyDescent="0.3">
      <c r="O285" s="492"/>
    </row>
    <row r="286" spans="15:15" x14ac:dyDescent="0.3">
      <c r="O286" s="492"/>
    </row>
    <row r="287" spans="15:15" x14ac:dyDescent="0.3">
      <c r="O287" s="492"/>
    </row>
    <row r="288" spans="15:15" x14ac:dyDescent="0.3">
      <c r="O288" s="492"/>
    </row>
    <row r="289" spans="15:15" x14ac:dyDescent="0.3">
      <c r="O289" s="492"/>
    </row>
    <row r="290" spans="15:15" x14ac:dyDescent="0.3">
      <c r="O290" s="492"/>
    </row>
    <row r="291" spans="15:15" x14ac:dyDescent="0.3">
      <c r="O291" s="492"/>
    </row>
    <row r="292" spans="15:15" x14ac:dyDescent="0.3">
      <c r="O292" s="492"/>
    </row>
    <row r="293" spans="15:15" x14ac:dyDescent="0.3">
      <c r="O293" s="492"/>
    </row>
    <row r="294" spans="15:15" x14ac:dyDescent="0.3">
      <c r="O294" s="492"/>
    </row>
    <row r="295" spans="15:15" x14ac:dyDescent="0.3">
      <c r="O295" s="492"/>
    </row>
    <row r="296" spans="15:15" x14ac:dyDescent="0.3">
      <c r="O296" s="492"/>
    </row>
    <row r="297" spans="15:15" x14ac:dyDescent="0.3">
      <c r="O297" s="492"/>
    </row>
    <row r="298" spans="15:15" x14ac:dyDescent="0.3">
      <c r="O298" s="492"/>
    </row>
    <row r="299" spans="15:15" x14ac:dyDescent="0.3">
      <c r="O299" s="492"/>
    </row>
    <row r="300" spans="15:15" x14ac:dyDescent="0.3">
      <c r="O300" s="492"/>
    </row>
    <row r="301" spans="15:15" x14ac:dyDescent="0.3">
      <c r="O301" s="492"/>
    </row>
    <row r="302" spans="15:15" x14ac:dyDescent="0.3">
      <c r="O302" s="492"/>
    </row>
    <row r="303" spans="15:15" x14ac:dyDescent="0.3">
      <c r="O303" s="492"/>
    </row>
    <row r="304" spans="15:15" x14ac:dyDescent="0.3">
      <c r="O304" s="492"/>
    </row>
    <row r="305" spans="15:15" x14ac:dyDescent="0.3">
      <c r="O305" s="492"/>
    </row>
    <row r="306" spans="15:15" x14ac:dyDescent="0.3">
      <c r="O306" s="492"/>
    </row>
    <row r="307" spans="15:15" x14ac:dyDescent="0.3">
      <c r="O307" s="492"/>
    </row>
    <row r="308" spans="15:15" x14ac:dyDescent="0.3">
      <c r="O308" s="492"/>
    </row>
    <row r="309" spans="15:15" x14ac:dyDescent="0.3">
      <c r="O309" s="492"/>
    </row>
    <row r="310" spans="15:15" x14ac:dyDescent="0.3">
      <c r="O310" s="492"/>
    </row>
    <row r="311" spans="15:15" x14ac:dyDescent="0.3">
      <c r="O311" s="492"/>
    </row>
    <row r="312" spans="15:15" x14ac:dyDescent="0.3">
      <c r="O312" s="492"/>
    </row>
    <row r="313" spans="15:15" x14ac:dyDescent="0.3">
      <c r="O313" s="492"/>
    </row>
    <row r="314" spans="15:15" x14ac:dyDescent="0.3">
      <c r="O314" s="492"/>
    </row>
    <row r="315" spans="15:15" x14ac:dyDescent="0.3">
      <c r="O315" s="492"/>
    </row>
    <row r="316" spans="15:15" x14ac:dyDescent="0.3">
      <c r="O316" s="492"/>
    </row>
    <row r="317" spans="15:15" x14ac:dyDescent="0.3">
      <c r="O317" s="492"/>
    </row>
    <row r="318" spans="15:15" x14ac:dyDescent="0.3">
      <c r="O318" s="492"/>
    </row>
    <row r="319" spans="15:15" x14ac:dyDescent="0.3">
      <c r="O319" s="492"/>
    </row>
    <row r="320" spans="15:15" x14ac:dyDescent="0.3">
      <c r="O320" s="492"/>
    </row>
    <row r="321" spans="15:15" x14ac:dyDescent="0.3">
      <c r="O321" s="492"/>
    </row>
    <row r="322" spans="15:15" x14ac:dyDescent="0.3">
      <c r="O322" s="492"/>
    </row>
    <row r="323" spans="15:15" x14ac:dyDescent="0.3">
      <c r="O323" s="492"/>
    </row>
    <row r="324" spans="15:15" x14ac:dyDescent="0.3">
      <c r="O324" s="492"/>
    </row>
    <row r="325" spans="15:15" x14ac:dyDescent="0.3">
      <c r="O325" s="492"/>
    </row>
    <row r="326" spans="15:15" x14ac:dyDescent="0.3">
      <c r="O326" s="492"/>
    </row>
    <row r="327" spans="15:15" x14ac:dyDescent="0.3">
      <c r="O327" s="492"/>
    </row>
    <row r="328" spans="15:15" x14ac:dyDescent="0.3">
      <c r="O328" s="492"/>
    </row>
    <row r="329" spans="15:15" x14ac:dyDescent="0.3">
      <c r="O329" s="492"/>
    </row>
    <row r="330" spans="15:15" x14ac:dyDescent="0.3">
      <c r="O330" s="492"/>
    </row>
    <row r="331" spans="15:15" x14ac:dyDescent="0.3">
      <c r="O331" s="492"/>
    </row>
    <row r="332" spans="15:15" x14ac:dyDescent="0.3">
      <c r="O332" s="492"/>
    </row>
    <row r="333" spans="15:15" x14ac:dyDescent="0.3">
      <c r="O333" s="492"/>
    </row>
    <row r="334" spans="15:15" x14ac:dyDescent="0.3">
      <c r="O334" s="492"/>
    </row>
    <row r="335" spans="15:15" x14ac:dyDescent="0.3">
      <c r="O335" s="492"/>
    </row>
    <row r="336" spans="15:15" x14ac:dyDescent="0.3">
      <c r="O336" s="492"/>
    </row>
    <row r="337" spans="15:15" x14ac:dyDescent="0.3">
      <c r="O337" s="492"/>
    </row>
    <row r="338" spans="15:15" x14ac:dyDescent="0.3">
      <c r="O338" s="492"/>
    </row>
    <row r="339" spans="15:15" x14ac:dyDescent="0.3">
      <c r="O339" s="492"/>
    </row>
    <row r="340" spans="15:15" x14ac:dyDescent="0.3">
      <c r="O340" s="492"/>
    </row>
    <row r="341" spans="15:15" x14ac:dyDescent="0.3">
      <c r="O341" s="492"/>
    </row>
    <row r="342" spans="15:15" x14ac:dyDescent="0.3">
      <c r="O342" s="492"/>
    </row>
    <row r="343" spans="15:15" x14ac:dyDescent="0.3">
      <c r="O343" s="492"/>
    </row>
    <row r="344" spans="15:15" x14ac:dyDescent="0.3">
      <c r="O344" s="492"/>
    </row>
    <row r="345" spans="15:15" x14ac:dyDescent="0.3">
      <c r="O345" s="492"/>
    </row>
    <row r="346" spans="15:15" x14ac:dyDescent="0.3">
      <c r="O346" s="492"/>
    </row>
    <row r="347" spans="15:15" x14ac:dyDescent="0.3">
      <c r="O347" s="492"/>
    </row>
    <row r="348" spans="15:15" x14ac:dyDescent="0.3">
      <c r="O348" s="492"/>
    </row>
    <row r="349" spans="15:15" x14ac:dyDescent="0.3">
      <c r="O349" s="492"/>
    </row>
    <row r="350" spans="15:15" x14ac:dyDescent="0.3">
      <c r="O350" s="492"/>
    </row>
    <row r="351" spans="15:15" x14ac:dyDescent="0.3">
      <c r="O351" s="492"/>
    </row>
    <row r="352" spans="15:15" x14ac:dyDescent="0.3">
      <c r="O352" s="492"/>
    </row>
    <row r="353" spans="15:15" x14ac:dyDescent="0.3">
      <c r="O353" s="492"/>
    </row>
    <row r="354" spans="15:15" x14ac:dyDescent="0.3">
      <c r="O354" s="492"/>
    </row>
    <row r="355" spans="15:15" x14ac:dyDescent="0.3">
      <c r="O355" s="492"/>
    </row>
    <row r="356" spans="15:15" x14ac:dyDescent="0.3">
      <c r="O356" s="492"/>
    </row>
    <row r="357" spans="15:15" x14ac:dyDescent="0.3">
      <c r="O357" s="492"/>
    </row>
    <row r="358" spans="15:15" x14ac:dyDescent="0.3">
      <c r="O358" s="492"/>
    </row>
    <row r="359" spans="15:15" x14ac:dyDescent="0.3">
      <c r="O359" s="492"/>
    </row>
    <row r="360" spans="15:15" x14ac:dyDescent="0.3">
      <c r="O360" s="492"/>
    </row>
    <row r="361" spans="15:15" x14ac:dyDescent="0.3">
      <c r="O361" s="492"/>
    </row>
    <row r="362" spans="15:15" x14ac:dyDescent="0.3">
      <c r="O362" s="492"/>
    </row>
    <row r="363" spans="15:15" x14ac:dyDescent="0.3">
      <c r="O363" s="492"/>
    </row>
    <row r="364" spans="15:15" x14ac:dyDescent="0.3">
      <c r="O364" s="492"/>
    </row>
    <row r="365" spans="15:15" x14ac:dyDescent="0.3">
      <c r="O365" s="492"/>
    </row>
    <row r="366" spans="15:15" x14ac:dyDescent="0.3">
      <c r="O366" s="492"/>
    </row>
    <row r="367" spans="15:15" x14ac:dyDescent="0.3">
      <c r="O367" s="492"/>
    </row>
    <row r="368" spans="15:15" x14ac:dyDescent="0.3">
      <c r="O368" s="492"/>
    </row>
    <row r="369" spans="15:15" x14ac:dyDescent="0.3">
      <c r="O369" s="492"/>
    </row>
    <row r="370" spans="15:15" x14ac:dyDescent="0.3">
      <c r="O370" s="492"/>
    </row>
    <row r="371" spans="15:15" x14ac:dyDescent="0.3">
      <c r="O371" s="492"/>
    </row>
    <row r="372" spans="15:15" x14ac:dyDescent="0.3">
      <c r="O372" s="492"/>
    </row>
    <row r="373" spans="15:15" x14ac:dyDescent="0.3">
      <c r="O373" s="492"/>
    </row>
    <row r="374" spans="15:15" x14ac:dyDescent="0.3">
      <c r="O374" s="492"/>
    </row>
    <row r="375" spans="15:15" x14ac:dyDescent="0.3">
      <c r="O375" s="492"/>
    </row>
    <row r="376" spans="15:15" x14ac:dyDescent="0.3">
      <c r="O376" s="492"/>
    </row>
    <row r="377" spans="15:15" x14ac:dyDescent="0.3">
      <c r="O377" s="492"/>
    </row>
    <row r="378" spans="15:15" x14ac:dyDescent="0.3">
      <c r="O378" s="492"/>
    </row>
    <row r="379" spans="15:15" x14ac:dyDescent="0.3">
      <c r="O379" s="492"/>
    </row>
    <row r="380" spans="15:15" x14ac:dyDescent="0.3">
      <c r="O380" s="492"/>
    </row>
    <row r="381" spans="15:15" x14ac:dyDescent="0.3">
      <c r="O381" s="492"/>
    </row>
    <row r="382" spans="15:15" x14ac:dyDescent="0.3">
      <c r="O382" s="492"/>
    </row>
    <row r="383" spans="15:15" x14ac:dyDescent="0.3">
      <c r="O383" s="492"/>
    </row>
    <row r="384" spans="15:15" x14ac:dyDescent="0.3">
      <c r="O384" s="492"/>
    </row>
    <row r="385" spans="15:15" x14ac:dyDescent="0.3">
      <c r="O385" s="492"/>
    </row>
    <row r="386" spans="15:15" x14ac:dyDescent="0.3">
      <c r="O386" s="492"/>
    </row>
    <row r="387" spans="15:15" x14ac:dyDescent="0.3">
      <c r="O387" s="492"/>
    </row>
    <row r="388" spans="15:15" x14ac:dyDescent="0.3">
      <c r="O388" s="492"/>
    </row>
    <row r="389" spans="15:15" x14ac:dyDescent="0.3">
      <c r="O389" s="492"/>
    </row>
    <row r="390" spans="15:15" x14ac:dyDescent="0.3">
      <c r="O390" s="492"/>
    </row>
    <row r="391" spans="15:15" x14ac:dyDescent="0.3">
      <c r="O391" s="492"/>
    </row>
    <row r="392" spans="15:15" x14ac:dyDescent="0.3">
      <c r="O392" s="492"/>
    </row>
    <row r="393" spans="15:15" x14ac:dyDescent="0.3">
      <c r="O393" s="492"/>
    </row>
    <row r="394" spans="15:15" x14ac:dyDescent="0.3">
      <c r="O394" s="492"/>
    </row>
    <row r="395" spans="15:15" x14ac:dyDescent="0.3">
      <c r="O395" s="492"/>
    </row>
    <row r="396" spans="15:15" x14ac:dyDescent="0.3">
      <c r="O396" s="492"/>
    </row>
    <row r="397" spans="15:15" x14ac:dyDescent="0.3">
      <c r="O397" s="492"/>
    </row>
    <row r="398" spans="15:15" x14ac:dyDescent="0.3">
      <c r="O398" s="492"/>
    </row>
    <row r="399" spans="15:15" x14ac:dyDescent="0.3">
      <c r="O399" s="492"/>
    </row>
    <row r="400" spans="15:15" x14ac:dyDescent="0.3">
      <c r="O400" s="492"/>
    </row>
    <row r="401" spans="15:15" x14ac:dyDescent="0.3">
      <c r="O401" s="492"/>
    </row>
    <row r="402" spans="15:15" x14ac:dyDescent="0.3">
      <c r="O402" s="492"/>
    </row>
    <row r="403" spans="15:15" x14ac:dyDescent="0.3">
      <c r="O403" s="492"/>
    </row>
    <row r="404" spans="15:15" x14ac:dyDescent="0.3">
      <c r="O404" s="492"/>
    </row>
    <row r="405" spans="15:15" x14ac:dyDescent="0.3">
      <c r="O405" s="492"/>
    </row>
    <row r="406" spans="15:15" x14ac:dyDescent="0.3">
      <c r="O406" s="492"/>
    </row>
    <row r="407" spans="15:15" x14ac:dyDescent="0.3">
      <c r="O407" s="492"/>
    </row>
    <row r="408" spans="15:15" x14ac:dyDescent="0.3">
      <c r="O408" s="492"/>
    </row>
    <row r="409" spans="15:15" x14ac:dyDescent="0.3">
      <c r="O409" s="492"/>
    </row>
    <row r="410" spans="15:15" x14ac:dyDescent="0.3">
      <c r="O410" s="492"/>
    </row>
    <row r="411" spans="15:15" x14ac:dyDescent="0.3">
      <c r="O411" s="492"/>
    </row>
    <row r="412" spans="15:15" x14ac:dyDescent="0.3">
      <c r="O412" s="492"/>
    </row>
    <row r="413" spans="15:15" x14ac:dyDescent="0.3">
      <c r="O413" s="492"/>
    </row>
    <row r="414" spans="15:15" x14ac:dyDescent="0.3">
      <c r="O414" s="492"/>
    </row>
    <row r="415" spans="15:15" x14ac:dyDescent="0.3">
      <c r="O415" s="492"/>
    </row>
    <row r="416" spans="15:15" x14ac:dyDescent="0.3">
      <c r="O416" s="492"/>
    </row>
    <row r="417" spans="15:15" x14ac:dyDescent="0.3">
      <c r="O417" s="492"/>
    </row>
    <row r="418" spans="15:15" x14ac:dyDescent="0.3">
      <c r="O418" s="492"/>
    </row>
    <row r="419" spans="15:15" x14ac:dyDescent="0.3">
      <c r="O419" s="492"/>
    </row>
    <row r="420" spans="15:15" x14ac:dyDescent="0.3">
      <c r="O420" s="492"/>
    </row>
    <row r="421" spans="15:15" x14ac:dyDescent="0.3">
      <c r="O421" s="492"/>
    </row>
    <row r="422" spans="15:15" x14ac:dyDescent="0.3">
      <c r="O422" s="492"/>
    </row>
    <row r="423" spans="15:15" x14ac:dyDescent="0.3">
      <c r="O423" s="492"/>
    </row>
    <row r="424" spans="15:15" x14ac:dyDescent="0.3">
      <c r="O424" s="492"/>
    </row>
    <row r="425" spans="15:15" x14ac:dyDescent="0.3">
      <c r="O425" s="492"/>
    </row>
    <row r="426" spans="15:15" x14ac:dyDescent="0.3">
      <c r="O426" s="492"/>
    </row>
    <row r="427" spans="15:15" x14ac:dyDescent="0.3">
      <c r="O427" s="492"/>
    </row>
    <row r="428" spans="15:15" x14ac:dyDescent="0.3">
      <c r="O428" s="492"/>
    </row>
    <row r="429" spans="15:15" x14ac:dyDescent="0.3">
      <c r="O429" s="492"/>
    </row>
    <row r="430" spans="15:15" x14ac:dyDescent="0.3">
      <c r="O430" s="492"/>
    </row>
    <row r="431" spans="15:15" x14ac:dyDescent="0.3">
      <c r="O431" s="492"/>
    </row>
    <row r="432" spans="15:15" x14ac:dyDescent="0.3">
      <c r="O432" s="492"/>
    </row>
    <row r="433" spans="15:15" x14ac:dyDescent="0.3">
      <c r="O433" s="492"/>
    </row>
    <row r="434" spans="15:15" x14ac:dyDescent="0.3">
      <c r="O434" s="492"/>
    </row>
    <row r="435" spans="15:15" x14ac:dyDescent="0.3">
      <c r="O435" s="492"/>
    </row>
    <row r="436" spans="15:15" x14ac:dyDescent="0.3">
      <c r="O436" s="492"/>
    </row>
    <row r="437" spans="15:15" x14ac:dyDescent="0.3">
      <c r="O437" s="492"/>
    </row>
    <row r="438" spans="15:15" x14ac:dyDescent="0.3">
      <c r="O438" s="492"/>
    </row>
    <row r="439" spans="15:15" x14ac:dyDescent="0.3">
      <c r="O439" s="492"/>
    </row>
    <row r="440" spans="15:15" x14ac:dyDescent="0.3">
      <c r="O440" s="492"/>
    </row>
    <row r="441" spans="15:15" x14ac:dyDescent="0.3">
      <c r="O441" s="492"/>
    </row>
    <row r="442" spans="15:15" x14ac:dyDescent="0.3">
      <c r="O442" s="492"/>
    </row>
    <row r="443" spans="15:15" x14ac:dyDescent="0.3">
      <c r="O443" s="492"/>
    </row>
    <row r="444" spans="15:15" x14ac:dyDescent="0.3">
      <c r="O444" s="492"/>
    </row>
    <row r="445" spans="15:15" x14ac:dyDescent="0.3">
      <c r="O445" s="492"/>
    </row>
    <row r="446" spans="15:15" x14ac:dyDescent="0.3">
      <c r="O446" s="492"/>
    </row>
    <row r="447" spans="15:15" x14ac:dyDescent="0.3">
      <c r="O447" s="492"/>
    </row>
    <row r="448" spans="15:15" x14ac:dyDescent="0.3">
      <c r="O448" s="492"/>
    </row>
    <row r="449" spans="15:15" x14ac:dyDescent="0.3">
      <c r="O449" s="492"/>
    </row>
    <row r="450" spans="15:15" x14ac:dyDescent="0.3">
      <c r="O450" s="492"/>
    </row>
    <row r="451" spans="15:15" x14ac:dyDescent="0.3">
      <c r="O451" s="492"/>
    </row>
    <row r="452" spans="15:15" x14ac:dyDescent="0.3">
      <c r="O452" s="492"/>
    </row>
    <row r="453" spans="15:15" x14ac:dyDescent="0.3">
      <c r="O453" s="492"/>
    </row>
    <row r="454" spans="15:15" x14ac:dyDescent="0.3">
      <c r="O454" s="492"/>
    </row>
    <row r="455" spans="15:15" x14ac:dyDescent="0.3">
      <c r="O455" s="492"/>
    </row>
    <row r="456" spans="15:15" x14ac:dyDescent="0.3">
      <c r="O456" s="492"/>
    </row>
    <row r="457" spans="15:15" x14ac:dyDescent="0.3">
      <c r="O457" s="492"/>
    </row>
    <row r="458" spans="15:15" x14ac:dyDescent="0.3">
      <c r="O458" s="492"/>
    </row>
    <row r="459" spans="15:15" x14ac:dyDescent="0.3">
      <c r="O459" s="492"/>
    </row>
    <row r="460" spans="15:15" x14ac:dyDescent="0.3">
      <c r="O460" s="492"/>
    </row>
    <row r="461" spans="15:15" x14ac:dyDescent="0.3">
      <c r="O461" s="492"/>
    </row>
    <row r="462" spans="15:15" x14ac:dyDescent="0.3">
      <c r="O462" s="492"/>
    </row>
    <row r="463" spans="15:15" x14ac:dyDescent="0.3">
      <c r="O463" s="492"/>
    </row>
    <row r="464" spans="15:15" x14ac:dyDescent="0.3">
      <c r="O464" s="492"/>
    </row>
    <row r="465" spans="15:15" x14ac:dyDescent="0.3">
      <c r="O465" s="492"/>
    </row>
    <row r="466" spans="15:15" x14ac:dyDescent="0.3">
      <c r="O466" s="492"/>
    </row>
    <row r="467" spans="15:15" x14ac:dyDescent="0.3">
      <c r="O467" s="492"/>
    </row>
    <row r="468" spans="15:15" x14ac:dyDescent="0.3">
      <c r="O468" s="492"/>
    </row>
    <row r="469" spans="15:15" x14ac:dyDescent="0.3">
      <c r="O469" s="492"/>
    </row>
    <row r="470" spans="15:15" x14ac:dyDescent="0.3">
      <c r="O470" s="492"/>
    </row>
    <row r="471" spans="15:15" x14ac:dyDescent="0.3">
      <c r="O471" s="492"/>
    </row>
    <row r="472" spans="15:15" x14ac:dyDescent="0.3">
      <c r="O472" s="492"/>
    </row>
    <row r="473" spans="15:15" x14ac:dyDescent="0.3">
      <c r="O473" s="492"/>
    </row>
    <row r="474" spans="15:15" x14ac:dyDescent="0.3">
      <c r="O474" s="492"/>
    </row>
    <row r="475" spans="15:15" x14ac:dyDescent="0.3">
      <c r="O475" s="492"/>
    </row>
    <row r="476" spans="15:15" x14ac:dyDescent="0.3">
      <c r="O476" s="492"/>
    </row>
    <row r="477" spans="15:15" x14ac:dyDescent="0.3">
      <c r="O477" s="492"/>
    </row>
    <row r="478" spans="15:15" x14ac:dyDescent="0.3">
      <c r="O478" s="492"/>
    </row>
    <row r="479" spans="15:15" x14ac:dyDescent="0.3">
      <c r="O479" s="492"/>
    </row>
    <row r="480" spans="15:15" x14ac:dyDescent="0.3">
      <c r="O480" s="492"/>
    </row>
    <row r="481" spans="15:15" x14ac:dyDescent="0.3">
      <c r="O481" s="492"/>
    </row>
    <row r="482" spans="15:15" x14ac:dyDescent="0.3">
      <c r="O482" s="492"/>
    </row>
    <row r="483" spans="15:15" x14ac:dyDescent="0.3">
      <c r="O483" s="492"/>
    </row>
    <row r="484" spans="15:15" x14ac:dyDescent="0.3">
      <c r="O484" s="492"/>
    </row>
    <row r="485" spans="15:15" x14ac:dyDescent="0.3">
      <c r="O485" s="492"/>
    </row>
    <row r="486" spans="15:15" x14ac:dyDescent="0.3">
      <c r="O486" s="492"/>
    </row>
    <row r="487" spans="15:15" x14ac:dyDescent="0.3">
      <c r="O487" s="492"/>
    </row>
    <row r="488" spans="15:15" x14ac:dyDescent="0.3">
      <c r="O488" s="492"/>
    </row>
    <row r="489" spans="15:15" x14ac:dyDescent="0.3">
      <c r="O489" s="492"/>
    </row>
    <row r="490" spans="15:15" x14ac:dyDescent="0.3">
      <c r="O490" s="492"/>
    </row>
    <row r="491" spans="15:15" x14ac:dyDescent="0.3">
      <c r="O491" s="492"/>
    </row>
    <row r="492" spans="15:15" x14ac:dyDescent="0.3">
      <c r="O492" s="492"/>
    </row>
    <row r="493" spans="15:15" x14ac:dyDescent="0.3">
      <c r="O493" s="492"/>
    </row>
    <row r="494" spans="15:15" x14ac:dyDescent="0.3">
      <c r="O494" s="492"/>
    </row>
    <row r="495" spans="15:15" x14ac:dyDescent="0.3">
      <c r="O495" s="492"/>
    </row>
    <row r="496" spans="15:15" x14ac:dyDescent="0.3">
      <c r="O496" s="492"/>
    </row>
    <row r="497" spans="15:15" x14ac:dyDescent="0.3">
      <c r="O497" s="492"/>
    </row>
    <row r="498" spans="15:15" x14ac:dyDescent="0.3">
      <c r="O498" s="492"/>
    </row>
    <row r="499" spans="15:15" x14ac:dyDescent="0.3">
      <c r="O499" s="492"/>
    </row>
    <row r="500" spans="15:15" x14ac:dyDescent="0.3">
      <c r="O500" s="492"/>
    </row>
    <row r="501" spans="15:15" x14ac:dyDescent="0.3">
      <c r="O501" s="492"/>
    </row>
    <row r="502" spans="15:15" x14ac:dyDescent="0.3">
      <c r="O502" s="492"/>
    </row>
    <row r="503" spans="15:15" x14ac:dyDescent="0.3">
      <c r="O503" s="492"/>
    </row>
    <row r="504" spans="15:15" x14ac:dyDescent="0.3">
      <c r="O504" s="492"/>
    </row>
    <row r="505" spans="15:15" x14ac:dyDescent="0.3">
      <c r="O505" s="492"/>
    </row>
    <row r="506" spans="15:15" x14ac:dyDescent="0.3">
      <c r="O506" s="492"/>
    </row>
    <row r="507" spans="15:15" x14ac:dyDescent="0.3">
      <c r="O507" s="492"/>
    </row>
    <row r="508" spans="15:15" x14ac:dyDescent="0.3">
      <c r="O508" s="492"/>
    </row>
    <row r="509" spans="15:15" x14ac:dyDescent="0.3">
      <c r="O509" s="492"/>
    </row>
    <row r="510" spans="15:15" x14ac:dyDescent="0.3">
      <c r="O510" s="492"/>
    </row>
    <row r="511" spans="15:15" x14ac:dyDescent="0.3">
      <c r="O511" s="492"/>
    </row>
    <row r="512" spans="15:15" x14ac:dyDescent="0.3">
      <c r="O512" s="492"/>
    </row>
    <row r="513" spans="15:15" x14ac:dyDescent="0.3">
      <c r="O513" s="492"/>
    </row>
    <row r="514" spans="15:15" x14ac:dyDescent="0.3">
      <c r="O514" s="492"/>
    </row>
    <row r="515" spans="15:15" x14ac:dyDescent="0.3">
      <c r="O515" s="492"/>
    </row>
    <row r="516" spans="15:15" x14ac:dyDescent="0.3">
      <c r="O516" s="492"/>
    </row>
    <row r="517" spans="15:15" x14ac:dyDescent="0.3">
      <c r="O517" s="492"/>
    </row>
    <row r="518" spans="15:15" x14ac:dyDescent="0.3">
      <c r="O518" s="492"/>
    </row>
    <row r="519" spans="15:15" x14ac:dyDescent="0.3">
      <c r="O519" s="492"/>
    </row>
    <row r="520" spans="15:15" x14ac:dyDescent="0.3">
      <c r="O520" s="492"/>
    </row>
    <row r="521" spans="15:15" x14ac:dyDescent="0.3">
      <c r="O521" s="492"/>
    </row>
    <row r="522" spans="15:15" x14ac:dyDescent="0.3">
      <c r="O522" s="492"/>
    </row>
    <row r="523" spans="15:15" x14ac:dyDescent="0.3">
      <c r="O523" s="492"/>
    </row>
    <row r="524" spans="15:15" x14ac:dyDescent="0.3">
      <c r="O524" s="492"/>
    </row>
    <row r="525" spans="15:15" x14ac:dyDescent="0.3">
      <c r="O525" s="492"/>
    </row>
    <row r="526" spans="15:15" x14ac:dyDescent="0.3">
      <c r="O526" s="492"/>
    </row>
    <row r="527" spans="15:15" x14ac:dyDescent="0.3">
      <c r="O527" s="492"/>
    </row>
    <row r="528" spans="15:15" x14ac:dyDescent="0.3">
      <c r="O528" s="492"/>
    </row>
    <row r="529" spans="15:15" x14ac:dyDescent="0.3">
      <c r="O529" s="492"/>
    </row>
    <row r="530" spans="15:15" x14ac:dyDescent="0.3">
      <c r="O530" s="492"/>
    </row>
    <row r="531" spans="15:15" x14ac:dyDescent="0.3">
      <c r="O531" s="492"/>
    </row>
    <row r="532" spans="15:15" x14ac:dyDescent="0.3">
      <c r="O532" s="492"/>
    </row>
    <row r="533" spans="15:15" x14ac:dyDescent="0.3">
      <c r="O533" s="492"/>
    </row>
    <row r="534" spans="15:15" x14ac:dyDescent="0.3">
      <c r="O534" s="492"/>
    </row>
    <row r="535" spans="15:15" x14ac:dyDescent="0.3">
      <c r="O535" s="492"/>
    </row>
    <row r="536" spans="15:15" x14ac:dyDescent="0.3">
      <c r="O536" s="492"/>
    </row>
    <row r="537" spans="15:15" x14ac:dyDescent="0.3">
      <c r="O537" s="492"/>
    </row>
    <row r="538" spans="15:15" x14ac:dyDescent="0.3">
      <c r="O538" s="492"/>
    </row>
    <row r="539" spans="15:15" x14ac:dyDescent="0.3">
      <c r="O539" s="492"/>
    </row>
    <row r="540" spans="15:15" x14ac:dyDescent="0.3">
      <c r="O540" s="492"/>
    </row>
    <row r="541" spans="15:15" x14ac:dyDescent="0.3">
      <c r="O541" s="492"/>
    </row>
    <row r="542" spans="15:15" x14ac:dyDescent="0.3">
      <c r="O542" s="492"/>
    </row>
    <row r="543" spans="15:15" x14ac:dyDescent="0.3">
      <c r="O543" s="492"/>
    </row>
    <row r="544" spans="15:15" x14ac:dyDescent="0.3">
      <c r="O544" s="492"/>
    </row>
    <row r="545" spans="15:15" x14ac:dyDescent="0.3">
      <c r="O545" s="492"/>
    </row>
    <row r="546" spans="15:15" x14ac:dyDescent="0.3">
      <c r="O546" s="492"/>
    </row>
    <row r="547" spans="15:15" x14ac:dyDescent="0.3">
      <c r="O547" s="492"/>
    </row>
    <row r="548" spans="15:15" x14ac:dyDescent="0.3">
      <c r="O548" s="492"/>
    </row>
    <row r="549" spans="15:15" x14ac:dyDescent="0.3">
      <c r="O549" s="492"/>
    </row>
    <row r="550" spans="15:15" x14ac:dyDescent="0.3">
      <c r="O550" s="492"/>
    </row>
    <row r="551" spans="15:15" x14ac:dyDescent="0.3">
      <c r="O551" s="492"/>
    </row>
    <row r="552" spans="15:15" x14ac:dyDescent="0.3">
      <c r="O552" s="492"/>
    </row>
    <row r="553" spans="15:15" x14ac:dyDescent="0.3">
      <c r="O553" s="492"/>
    </row>
    <row r="554" spans="15:15" x14ac:dyDescent="0.3">
      <c r="O554" s="492"/>
    </row>
    <row r="555" spans="15:15" x14ac:dyDescent="0.3">
      <c r="O555" s="492"/>
    </row>
    <row r="556" spans="15:15" x14ac:dyDescent="0.3">
      <c r="O556" s="492"/>
    </row>
    <row r="557" spans="15:15" x14ac:dyDescent="0.3">
      <c r="O557" s="492"/>
    </row>
    <row r="558" spans="15:15" x14ac:dyDescent="0.3">
      <c r="O558" s="492"/>
    </row>
    <row r="559" spans="15:15" x14ac:dyDescent="0.3">
      <c r="O559" s="492"/>
    </row>
    <row r="560" spans="15:15" x14ac:dyDescent="0.3">
      <c r="O560" s="492"/>
    </row>
    <row r="561" spans="15:15" x14ac:dyDescent="0.3">
      <c r="O561" s="492"/>
    </row>
    <row r="562" spans="15:15" x14ac:dyDescent="0.3">
      <c r="O562" s="492"/>
    </row>
    <row r="563" spans="15:15" x14ac:dyDescent="0.3">
      <c r="O563" s="492"/>
    </row>
    <row r="564" spans="15:15" x14ac:dyDescent="0.3">
      <c r="O564" s="492"/>
    </row>
    <row r="565" spans="15:15" x14ac:dyDescent="0.3">
      <c r="O565" s="492"/>
    </row>
    <row r="566" spans="15:15" x14ac:dyDescent="0.3">
      <c r="O566" s="492"/>
    </row>
    <row r="567" spans="15:15" x14ac:dyDescent="0.3">
      <c r="O567" s="492"/>
    </row>
    <row r="568" spans="15:15" x14ac:dyDescent="0.3">
      <c r="O568" s="492"/>
    </row>
    <row r="569" spans="15:15" x14ac:dyDescent="0.3">
      <c r="O569" s="492"/>
    </row>
    <row r="570" spans="15:15" x14ac:dyDescent="0.3">
      <c r="O570" s="492"/>
    </row>
    <row r="571" spans="15:15" x14ac:dyDescent="0.3">
      <c r="O571" s="492"/>
    </row>
    <row r="572" spans="15:15" x14ac:dyDescent="0.3">
      <c r="O572" s="492"/>
    </row>
    <row r="573" spans="15:15" x14ac:dyDescent="0.3">
      <c r="O573" s="492"/>
    </row>
    <row r="574" spans="15:15" x14ac:dyDescent="0.3">
      <c r="O574" s="492"/>
    </row>
    <row r="575" spans="15:15" x14ac:dyDescent="0.3">
      <c r="O575" s="492"/>
    </row>
    <row r="576" spans="15:15" x14ac:dyDescent="0.3">
      <c r="O576" s="492"/>
    </row>
    <row r="577" spans="15:15" x14ac:dyDescent="0.3">
      <c r="O577" s="492"/>
    </row>
    <row r="578" spans="15:15" x14ac:dyDescent="0.3">
      <c r="O578" s="492"/>
    </row>
    <row r="579" spans="15:15" x14ac:dyDescent="0.3">
      <c r="O579" s="492"/>
    </row>
    <row r="580" spans="15:15" x14ac:dyDescent="0.3">
      <c r="O580" s="492"/>
    </row>
    <row r="581" spans="15:15" x14ac:dyDescent="0.3">
      <c r="O581" s="492"/>
    </row>
    <row r="582" spans="15:15" x14ac:dyDescent="0.3">
      <c r="O582" s="492"/>
    </row>
    <row r="583" spans="15:15" x14ac:dyDescent="0.3">
      <c r="O583" s="492"/>
    </row>
    <row r="584" spans="15:15" x14ac:dyDescent="0.3">
      <c r="O584" s="492"/>
    </row>
    <row r="585" spans="15:15" x14ac:dyDescent="0.3">
      <c r="O585" s="492"/>
    </row>
    <row r="586" spans="15:15" x14ac:dyDescent="0.3">
      <c r="O586" s="492"/>
    </row>
    <row r="587" spans="15:15" x14ac:dyDescent="0.3">
      <c r="O587" s="492"/>
    </row>
    <row r="588" spans="15:15" x14ac:dyDescent="0.3">
      <c r="O588" s="492"/>
    </row>
    <row r="589" spans="15:15" x14ac:dyDescent="0.3">
      <c r="O589" s="492"/>
    </row>
    <row r="590" spans="15:15" x14ac:dyDescent="0.3">
      <c r="O590" s="492"/>
    </row>
    <row r="591" spans="15:15" x14ac:dyDescent="0.3">
      <c r="O591" s="492"/>
    </row>
    <row r="592" spans="15:15" x14ac:dyDescent="0.3">
      <c r="O592" s="492"/>
    </row>
    <row r="593" spans="15:15" x14ac:dyDescent="0.3">
      <c r="O593" s="492"/>
    </row>
    <row r="594" spans="15:15" x14ac:dyDescent="0.3">
      <c r="O594" s="492"/>
    </row>
    <row r="595" spans="15:15" x14ac:dyDescent="0.3">
      <c r="O595" s="492"/>
    </row>
    <row r="596" spans="15:15" x14ac:dyDescent="0.3">
      <c r="O596" s="492"/>
    </row>
    <row r="597" spans="15:15" x14ac:dyDescent="0.3">
      <c r="O597" s="492"/>
    </row>
    <row r="598" spans="15:15" x14ac:dyDescent="0.3">
      <c r="O598" s="492"/>
    </row>
    <row r="599" spans="15:15" x14ac:dyDescent="0.3">
      <c r="O599" s="492"/>
    </row>
    <row r="600" spans="15:15" x14ac:dyDescent="0.3">
      <c r="O600" s="492"/>
    </row>
    <row r="601" spans="15:15" x14ac:dyDescent="0.3">
      <c r="O601" s="492"/>
    </row>
    <row r="602" spans="15:15" x14ac:dyDescent="0.3">
      <c r="O602" s="492"/>
    </row>
    <row r="603" spans="15:15" x14ac:dyDescent="0.3">
      <c r="O603" s="492"/>
    </row>
    <row r="604" spans="15:15" x14ac:dyDescent="0.3">
      <c r="O604" s="492"/>
    </row>
    <row r="605" spans="15:15" x14ac:dyDescent="0.3">
      <c r="O605" s="492"/>
    </row>
    <row r="606" spans="15:15" x14ac:dyDescent="0.3">
      <c r="O606" s="492"/>
    </row>
    <row r="607" spans="15:15" x14ac:dyDescent="0.3">
      <c r="O607" s="492"/>
    </row>
    <row r="608" spans="15:15" x14ac:dyDescent="0.3">
      <c r="O608" s="492"/>
    </row>
    <row r="609" spans="15:15" x14ac:dyDescent="0.3">
      <c r="O609" s="492"/>
    </row>
    <row r="610" spans="15:15" x14ac:dyDescent="0.3">
      <c r="O610" s="492"/>
    </row>
    <row r="611" spans="15:15" x14ac:dyDescent="0.3">
      <c r="O611" s="492"/>
    </row>
    <row r="612" spans="15:15" x14ac:dyDescent="0.3">
      <c r="O612" s="492"/>
    </row>
    <row r="613" spans="15:15" x14ac:dyDescent="0.3">
      <c r="O613" s="492"/>
    </row>
    <row r="614" spans="15:15" x14ac:dyDescent="0.3">
      <c r="O614" s="492"/>
    </row>
    <row r="615" spans="15:15" x14ac:dyDescent="0.3">
      <c r="O615" s="492"/>
    </row>
    <row r="616" spans="15:15" x14ac:dyDescent="0.3">
      <c r="O616" s="492"/>
    </row>
    <row r="617" spans="15:15" x14ac:dyDescent="0.3">
      <c r="O617" s="492"/>
    </row>
    <row r="618" spans="15:15" x14ac:dyDescent="0.3">
      <c r="O618" s="492"/>
    </row>
    <row r="619" spans="15:15" x14ac:dyDescent="0.3">
      <c r="O619" s="492"/>
    </row>
    <row r="620" spans="15:15" x14ac:dyDescent="0.3">
      <c r="O620" s="492"/>
    </row>
    <row r="621" spans="15:15" x14ac:dyDescent="0.3">
      <c r="O621" s="492"/>
    </row>
    <row r="622" spans="15:15" x14ac:dyDescent="0.3">
      <c r="O622" s="492"/>
    </row>
    <row r="623" spans="15:15" x14ac:dyDescent="0.3">
      <c r="O623" s="492"/>
    </row>
    <row r="624" spans="15:15" x14ac:dyDescent="0.3">
      <c r="O624" s="492"/>
    </row>
    <row r="625" spans="15:15" x14ac:dyDescent="0.3">
      <c r="O625" s="492"/>
    </row>
    <row r="626" spans="15:15" x14ac:dyDescent="0.3">
      <c r="O626" s="492"/>
    </row>
    <row r="627" spans="15:15" x14ac:dyDescent="0.3">
      <c r="O627" s="492"/>
    </row>
    <row r="628" spans="15:15" x14ac:dyDescent="0.3">
      <c r="O628" s="492"/>
    </row>
    <row r="629" spans="15:15" x14ac:dyDescent="0.3">
      <c r="O629" s="492"/>
    </row>
    <row r="630" spans="15:15" x14ac:dyDescent="0.3">
      <c r="O630" s="492"/>
    </row>
    <row r="631" spans="15:15" x14ac:dyDescent="0.3">
      <c r="O631" s="492"/>
    </row>
    <row r="632" spans="15:15" x14ac:dyDescent="0.3">
      <c r="O632" s="492"/>
    </row>
    <row r="633" spans="15:15" x14ac:dyDescent="0.3">
      <c r="O633" s="492"/>
    </row>
    <row r="634" spans="15:15" x14ac:dyDescent="0.3">
      <c r="O634" s="492"/>
    </row>
    <row r="635" spans="15:15" x14ac:dyDescent="0.3">
      <c r="O635" s="492"/>
    </row>
    <row r="636" spans="15:15" x14ac:dyDescent="0.3">
      <c r="O636" s="492"/>
    </row>
    <row r="637" spans="15:15" x14ac:dyDescent="0.3">
      <c r="O637" s="492"/>
    </row>
    <row r="638" spans="15:15" x14ac:dyDescent="0.3">
      <c r="O638" s="492"/>
    </row>
    <row r="639" spans="15:15" x14ac:dyDescent="0.3">
      <c r="O639" s="492"/>
    </row>
    <row r="640" spans="15:15" x14ac:dyDescent="0.3">
      <c r="O640" s="492"/>
    </row>
    <row r="641" spans="15:15" x14ac:dyDescent="0.3">
      <c r="O641" s="492"/>
    </row>
    <row r="642" spans="15:15" x14ac:dyDescent="0.3">
      <c r="O642" s="492"/>
    </row>
    <row r="643" spans="15:15" x14ac:dyDescent="0.3">
      <c r="O643" s="492"/>
    </row>
    <row r="644" spans="15:15" x14ac:dyDescent="0.3">
      <c r="O644" s="492"/>
    </row>
    <row r="645" spans="15:15" x14ac:dyDescent="0.3">
      <c r="O645" s="492"/>
    </row>
    <row r="646" spans="15:15" x14ac:dyDescent="0.3">
      <c r="O646" s="492"/>
    </row>
    <row r="647" spans="15:15" x14ac:dyDescent="0.3">
      <c r="O647" s="492"/>
    </row>
    <row r="648" spans="15:15" x14ac:dyDescent="0.3">
      <c r="O648" s="492"/>
    </row>
    <row r="649" spans="15:15" x14ac:dyDescent="0.3">
      <c r="O649" s="492"/>
    </row>
    <row r="650" spans="15:15" x14ac:dyDescent="0.3">
      <c r="O650" s="492"/>
    </row>
    <row r="651" spans="15:15" x14ac:dyDescent="0.3">
      <c r="O651" s="492"/>
    </row>
    <row r="652" spans="15:15" x14ac:dyDescent="0.3">
      <c r="O652" s="492"/>
    </row>
    <row r="653" spans="15:15" x14ac:dyDescent="0.3">
      <c r="O653" s="492"/>
    </row>
    <row r="654" spans="15:15" x14ac:dyDescent="0.3">
      <c r="O654" s="492"/>
    </row>
    <row r="655" spans="15:15" x14ac:dyDescent="0.3">
      <c r="O655" s="492"/>
    </row>
    <row r="656" spans="15:15" x14ac:dyDescent="0.3">
      <c r="O656" s="492"/>
    </row>
    <row r="657" spans="15:15" x14ac:dyDescent="0.3">
      <c r="O657" s="492"/>
    </row>
    <row r="658" spans="15:15" x14ac:dyDescent="0.3">
      <c r="O658" s="492"/>
    </row>
    <row r="659" spans="15:15" x14ac:dyDescent="0.3">
      <c r="O659" s="492"/>
    </row>
    <row r="660" spans="15:15" x14ac:dyDescent="0.3">
      <c r="O660" s="492"/>
    </row>
    <row r="661" spans="15:15" x14ac:dyDescent="0.3">
      <c r="O661" s="492"/>
    </row>
    <row r="662" spans="15:15" x14ac:dyDescent="0.3">
      <c r="O662" s="492"/>
    </row>
    <row r="663" spans="15:15" x14ac:dyDescent="0.3">
      <c r="O663" s="492"/>
    </row>
    <row r="664" spans="15:15" x14ac:dyDescent="0.3">
      <c r="O664" s="492"/>
    </row>
    <row r="665" spans="15:15" x14ac:dyDescent="0.3">
      <c r="O665" s="492"/>
    </row>
    <row r="666" spans="15:15" x14ac:dyDescent="0.3">
      <c r="O666" s="492"/>
    </row>
    <row r="667" spans="15:15" x14ac:dyDescent="0.3">
      <c r="O667" s="492"/>
    </row>
    <row r="668" spans="15:15" x14ac:dyDescent="0.3">
      <c r="O668" s="492"/>
    </row>
    <row r="669" spans="15:15" x14ac:dyDescent="0.3">
      <c r="O669" s="492"/>
    </row>
    <row r="670" spans="15:15" x14ac:dyDescent="0.3">
      <c r="O670" s="492"/>
    </row>
    <row r="671" spans="15:15" x14ac:dyDescent="0.3">
      <c r="O671" s="492"/>
    </row>
    <row r="672" spans="15:15" x14ac:dyDescent="0.3">
      <c r="O672" s="492"/>
    </row>
    <row r="673" spans="15:15" x14ac:dyDescent="0.3">
      <c r="O673" s="492"/>
    </row>
    <row r="674" spans="15:15" x14ac:dyDescent="0.3">
      <c r="O674" s="492"/>
    </row>
    <row r="675" spans="15:15" x14ac:dyDescent="0.3">
      <c r="O675" s="492"/>
    </row>
    <row r="676" spans="15:15" x14ac:dyDescent="0.3">
      <c r="O676" s="492"/>
    </row>
    <row r="677" spans="15:15" x14ac:dyDescent="0.3">
      <c r="O677" s="492"/>
    </row>
    <row r="678" spans="15:15" x14ac:dyDescent="0.3">
      <c r="O678" s="492"/>
    </row>
    <row r="679" spans="15:15" x14ac:dyDescent="0.3">
      <c r="O679" s="492"/>
    </row>
    <row r="680" spans="15:15" x14ac:dyDescent="0.3">
      <c r="O680" s="492"/>
    </row>
    <row r="681" spans="15:15" x14ac:dyDescent="0.3">
      <c r="O681" s="492"/>
    </row>
    <row r="682" spans="15:15" x14ac:dyDescent="0.3">
      <c r="O682" s="492"/>
    </row>
    <row r="683" spans="15:15" x14ac:dyDescent="0.3">
      <c r="O683" s="492"/>
    </row>
    <row r="684" spans="15:15" x14ac:dyDescent="0.3">
      <c r="O684" s="492"/>
    </row>
    <row r="685" spans="15:15" x14ac:dyDescent="0.3">
      <c r="O685" s="492"/>
    </row>
    <row r="686" spans="15:15" x14ac:dyDescent="0.3">
      <c r="O686" s="492"/>
    </row>
    <row r="687" spans="15:15" x14ac:dyDescent="0.3">
      <c r="O687" s="492"/>
    </row>
    <row r="688" spans="15:15" x14ac:dyDescent="0.3">
      <c r="O688" s="492"/>
    </row>
    <row r="689" spans="15:15" x14ac:dyDescent="0.3">
      <c r="O689" s="492"/>
    </row>
    <row r="690" spans="15:15" x14ac:dyDescent="0.3">
      <c r="O690" s="492"/>
    </row>
    <row r="691" spans="15:15" x14ac:dyDescent="0.3">
      <c r="O691" s="492"/>
    </row>
    <row r="692" spans="15:15" x14ac:dyDescent="0.3">
      <c r="O692" s="492"/>
    </row>
    <row r="693" spans="15:15" x14ac:dyDescent="0.3">
      <c r="O693" s="492"/>
    </row>
    <row r="694" spans="15:15" x14ac:dyDescent="0.3">
      <c r="O694" s="492"/>
    </row>
    <row r="695" spans="15:15" x14ac:dyDescent="0.3">
      <c r="O695" s="492"/>
    </row>
    <row r="696" spans="15:15" x14ac:dyDescent="0.3">
      <c r="O696" s="492"/>
    </row>
    <row r="697" spans="15:15" x14ac:dyDescent="0.3">
      <c r="O697" s="492"/>
    </row>
    <row r="698" spans="15:15" x14ac:dyDescent="0.3">
      <c r="O698" s="492"/>
    </row>
    <row r="699" spans="15:15" x14ac:dyDescent="0.3">
      <c r="O699" s="492"/>
    </row>
    <row r="700" spans="15:15" x14ac:dyDescent="0.3">
      <c r="O700" s="492"/>
    </row>
    <row r="701" spans="15:15" x14ac:dyDescent="0.3">
      <c r="O701" s="492"/>
    </row>
    <row r="702" spans="15:15" x14ac:dyDescent="0.3">
      <c r="O702" s="492"/>
    </row>
    <row r="703" spans="15:15" x14ac:dyDescent="0.3">
      <c r="O703" s="492"/>
    </row>
    <row r="704" spans="15:15" x14ac:dyDescent="0.3">
      <c r="O704" s="492"/>
    </row>
    <row r="705" spans="15:15" x14ac:dyDescent="0.3">
      <c r="O705" s="492"/>
    </row>
    <row r="706" spans="15:15" x14ac:dyDescent="0.3">
      <c r="O706" s="492"/>
    </row>
    <row r="707" spans="15:15" x14ac:dyDescent="0.3">
      <c r="O707" s="492"/>
    </row>
    <row r="708" spans="15:15" x14ac:dyDescent="0.3">
      <c r="O708" s="492"/>
    </row>
    <row r="709" spans="15:15" x14ac:dyDescent="0.3">
      <c r="O709" s="492"/>
    </row>
    <row r="710" spans="15:15" x14ac:dyDescent="0.3">
      <c r="O710" s="492"/>
    </row>
    <row r="711" spans="15:15" x14ac:dyDescent="0.3">
      <c r="O711" s="492"/>
    </row>
    <row r="712" spans="15:15" x14ac:dyDescent="0.3">
      <c r="O712" s="492"/>
    </row>
    <row r="713" spans="15:15" x14ac:dyDescent="0.3">
      <c r="O713" s="492"/>
    </row>
    <row r="714" spans="15:15" x14ac:dyDescent="0.3">
      <c r="O714" s="492"/>
    </row>
    <row r="715" spans="15:15" x14ac:dyDescent="0.3">
      <c r="O715" s="492"/>
    </row>
    <row r="716" spans="15:15" x14ac:dyDescent="0.3">
      <c r="O716" s="492"/>
    </row>
    <row r="717" spans="15:15" x14ac:dyDescent="0.3">
      <c r="O717" s="492"/>
    </row>
    <row r="718" spans="15:15" x14ac:dyDescent="0.3">
      <c r="O718" s="492"/>
    </row>
    <row r="719" spans="15:15" x14ac:dyDescent="0.3">
      <c r="O719" s="492"/>
    </row>
    <row r="720" spans="15:15" x14ac:dyDescent="0.3">
      <c r="O720" s="492"/>
    </row>
    <row r="721" spans="15:15" x14ac:dyDescent="0.3">
      <c r="O721" s="492"/>
    </row>
    <row r="722" spans="15:15" x14ac:dyDescent="0.3">
      <c r="O722" s="492"/>
    </row>
    <row r="723" spans="15:15" x14ac:dyDescent="0.3">
      <c r="O723" s="492"/>
    </row>
    <row r="724" spans="15:15" x14ac:dyDescent="0.3">
      <c r="O724" s="492"/>
    </row>
    <row r="725" spans="15:15" x14ac:dyDescent="0.3">
      <c r="O725" s="492"/>
    </row>
    <row r="726" spans="15:15" x14ac:dyDescent="0.3">
      <c r="O726" s="492"/>
    </row>
    <row r="727" spans="15:15" x14ac:dyDescent="0.3">
      <c r="O727" s="492"/>
    </row>
    <row r="728" spans="15:15" x14ac:dyDescent="0.3">
      <c r="O728" s="492"/>
    </row>
    <row r="729" spans="15:15" x14ac:dyDescent="0.3">
      <c r="O729" s="492"/>
    </row>
    <row r="730" spans="15:15" x14ac:dyDescent="0.3">
      <c r="O730" s="492"/>
    </row>
    <row r="731" spans="15:15" x14ac:dyDescent="0.3">
      <c r="O731" s="492"/>
    </row>
    <row r="732" spans="15:15" x14ac:dyDescent="0.3">
      <c r="O732" s="492"/>
    </row>
    <row r="733" spans="15:15" x14ac:dyDescent="0.3">
      <c r="O733" s="492"/>
    </row>
    <row r="734" spans="15:15" x14ac:dyDescent="0.3">
      <c r="O734" s="492"/>
    </row>
    <row r="735" spans="15:15" x14ac:dyDescent="0.3">
      <c r="O735" s="492"/>
    </row>
    <row r="736" spans="15:15" x14ac:dyDescent="0.3">
      <c r="O736" s="492"/>
    </row>
    <row r="737" spans="15:15" x14ac:dyDescent="0.3">
      <c r="O737" s="492"/>
    </row>
    <row r="738" spans="15:15" x14ac:dyDescent="0.3">
      <c r="O738" s="492"/>
    </row>
    <row r="739" spans="15:15" x14ac:dyDescent="0.3">
      <c r="O739" s="492"/>
    </row>
    <row r="740" spans="15:15" x14ac:dyDescent="0.3">
      <c r="O740" s="492"/>
    </row>
    <row r="741" spans="15:15" x14ac:dyDescent="0.3">
      <c r="O741" s="492"/>
    </row>
    <row r="742" spans="15:15" x14ac:dyDescent="0.3">
      <c r="O742" s="492"/>
    </row>
    <row r="743" spans="15:15" x14ac:dyDescent="0.3">
      <c r="O743" s="492"/>
    </row>
    <row r="744" spans="15:15" x14ac:dyDescent="0.3">
      <c r="O744" s="492"/>
    </row>
    <row r="745" spans="15:15" x14ac:dyDescent="0.3">
      <c r="O745" s="492"/>
    </row>
    <row r="746" spans="15:15" x14ac:dyDescent="0.3">
      <c r="O746" s="492"/>
    </row>
    <row r="747" spans="15:15" x14ac:dyDescent="0.3">
      <c r="O747" s="492"/>
    </row>
    <row r="748" spans="15:15" x14ac:dyDescent="0.3">
      <c r="O748" s="492"/>
    </row>
    <row r="749" spans="15:15" x14ac:dyDescent="0.3">
      <c r="O749" s="492"/>
    </row>
    <row r="750" spans="15:15" x14ac:dyDescent="0.3">
      <c r="O750" s="492"/>
    </row>
    <row r="751" spans="15:15" x14ac:dyDescent="0.3">
      <c r="O751" s="492"/>
    </row>
    <row r="752" spans="15:15" x14ac:dyDescent="0.3">
      <c r="O752" s="492"/>
    </row>
    <row r="753" spans="15:15" x14ac:dyDescent="0.3">
      <c r="O753" s="492"/>
    </row>
    <row r="754" spans="15:15" x14ac:dyDescent="0.3">
      <c r="O754" s="492"/>
    </row>
    <row r="755" spans="15:15" x14ac:dyDescent="0.3">
      <c r="O755" s="492"/>
    </row>
    <row r="756" spans="15:15" x14ac:dyDescent="0.3">
      <c r="O756" s="492"/>
    </row>
    <row r="757" spans="15:15" x14ac:dyDescent="0.3">
      <c r="O757" s="492"/>
    </row>
    <row r="758" spans="15:15" x14ac:dyDescent="0.3">
      <c r="O758" s="492"/>
    </row>
    <row r="759" spans="15:15" x14ac:dyDescent="0.3">
      <c r="O759" s="492"/>
    </row>
    <row r="760" spans="15:15" x14ac:dyDescent="0.3">
      <c r="O760" s="492"/>
    </row>
    <row r="761" spans="15:15" x14ac:dyDescent="0.3">
      <c r="O761" s="492"/>
    </row>
    <row r="762" spans="15:15" x14ac:dyDescent="0.3">
      <c r="O762" s="492"/>
    </row>
    <row r="763" spans="15:15" x14ac:dyDescent="0.3">
      <c r="O763" s="492"/>
    </row>
    <row r="764" spans="15:15" x14ac:dyDescent="0.3">
      <c r="O764" s="492"/>
    </row>
    <row r="765" spans="15:15" x14ac:dyDescent="0.3">
      <c r="O765" s="492"/>
    </row>
    <row r="766" spans="15:15" x14ac:dyDescent="0.3">
      <c r="O766" s="492"/>
    </row>
    <row r="767" spans="15:15" x14ac:dyDescent="0.3">
      <c r="O767" s="492"/>
    </row>
    <row r="768" spans="15:15" x14ac:dyDescent="0.3">
      <c r="O768" s="492"/>
    </row>
    <row r="769" spans="15:15" x14ac:dyDescent="0.3">
      <c r="O769" s="492"/>
    </row>
    <row r="770" spans="15:15" x14ac:dyDescent="0.3">
      <c r="O770" s="492"/>
    </row>
    <row r="771" spans="15:15" x14ac:dyDescent="0.3">
      <c r="O771" s="492"/>
    </row>
    <row r="772" spans="15:15" x14ac:dyDescent="0.3">
      <c r="O772" s="492"/>
    </row>
    <row r="773" spans="15:15" x14ac:dyDescent="0.3">
      <c r="O773" s="492"/>
    </row>
    <row r="774" spans="15:15" x14ac:dyDescent="0.3">
      <c r="O774" s="492"/>
    </row>
    <row r="775" spans="15:15" x14ac:dyDescent="0.3">
      <c r="O775" s="492"/>
    </row>
    <row r="776" spans="15:15" x14ac:dyDescent="0.3">
      <c r="O776" s="492"/>
    </row>
    <row r="777" spans="15:15" x14ac:dyDescent="0.3">
      <c r="O777" s="492"/>
    </row>
    <row r="778" spans="15:15" x14ac:dyDescent="0.3">
      <c r="O778" s="492"/>
    </row>
    <row r="779" spans="15:15" x14ac:dyDescent="0.3">
      <c r="O779" s="492"/>
    </row>
    <row r="780" spans="15:15" x14ac:dyDescent="0.3">
      <c r="O780" s="492"/>
    </row>
    <row r="781" spans="15:15" x14ac:dyDescent="0.3">
      <c r="O781" s="492"/>
    </row>
    <row r="782" spans="15:15" x14ac:dyDescent="0.3">
      <c r="O782" s="492"/>
    </row>
    <row r="783" spans="15:15" x14ac:dyDescent="0.3">
      <c r="O783" s="492"/>
    </row>
    <row r="784" spans="15:15" x14ac:dyDescent="0.3">
      <c r="O784" s="492"/>
    </row>
    <row r="785" spans="15:15" x14ac:dyDescent="0.3">
      <c r="O785" s="492"/>
    </row>
    <row r="786" spans="15:15" x14ac:dyDescent="0.3">
      <c r="O786" s="492"/>
    </row>
    <row r="787" spans="15:15" x14ac:dyDescent="0.3">
      <c r="O787" s="492"/>
    </row>
    <row r="788" spans="15:15" x14ac:dyDescent="0.3">
      <c r="O788" s="492"/>
    </row>
    <row r="789" spans="15:15" x14ac:dyDescent="0.3">
      <c r="O789" s="492"/>
    </row>
    <row r="790" spans="15:15" x14ac:dyDescent="0.3">
      <c r="O790" s="492"/>
    </row>
    <row r="791" spans="15:15" x14ac:dyDescent="0.3">
      <c r="O791" s="492"/>
    </row>
    <row r="792" spans="15:15" x14ac:dyDescent="0.3">
      <c r="O792" s="492"/>
    </row>
    <row r="793" spans="15:15" x14ac:dyDescent="0.3">
      <c r="O793" s="492"/>
    </row>
    <row r="794" spans="15:15" x14ac:dyDescent="0.3">
      <c r="O794" s="492"/>
    </row>
    <row r="795" spans="15:15" x14ac:dyDescent="0.3">
      <c r="O795" s="492"/>
    </row>
    <row r="796" spans="15:15" x14ac:dyDescent="0.3">
      <c r="O796" s="492"/>
    </row>
    <row r="797" spans="15:15" x14ac:dyDescent="0.3">
      <c r="O797" s="492"/>
    </row>
    <row r="798" spans="15:15" x14ac:dyDescent="0.3">
      <c r="O798" s="492"/>
    </row>
    <row r="799" spans="15:15" x14ac:dyDescent="0.3">
      <c r="O799" s="492"/>
    </row>
    <row r="800" spans="15:15" x14ac:dyDescent="0.3">
      <c r="O800" s="492"/>
    </row>
    <row r="801" spans="15:15" x14ac:dyDescent="0.3">
      <c r="O801" s="492"/>
    </row>
    <row r="802" spans="15:15" x14ac:dyDescent="0.3">
      <c r="O802" s="492"/>
    </row>
    <row r="803" spans="15:15" x14ac:dyDescent="0.3">
      <c r="O803" s="492"/>
    </row>
    <row r="804" spans="15:15" x14ac:dyDescent="0.3">
      <c r="O804" s="492"/>
    </row>
    <row r="805" spans="15:15" x14ac:dyDescent="0.3">
      <c r="O805" s="492"/>
    </row>
    <row r="806" spans="15:15" x14ac:dyDescent="0.3">
      <c r="O806" s="492"/>
    </row>
    <row r="807" spans="15:15" x14ac:dyDescent="0.3">
      <c r="O807" s="492"/>
    </row>
    <row r="808" spans="15:15" x14ac:dyDescent="0.3">
      <c r="O808" s="492"/>
    </row>
    <row r="809" spans="15:15" x14ac:dyDescent="0.3">
      <c r="O809" s="492"/>
    </row>
    <row r="810" spans="15:15" x14ac:dyDescent="0.3">
      <c r="O810" s="492"/>
    </row>
    <row r="811" spans="15:15" x14ac:dyDescent="0.3">
      <c r="O811" s="492"/>
    </row>
    <row r="812" spans="15:15" x14ac:dyDescent="0.3">
      <c r="O812" s="492"/>
    </row>
    <row r="813" spans="15:15" x14ac:dyDescent="0.3">
      <c r="O813" s="492"/>
    </row>
    <row r="814" spans="15:15" x14ac:dyDescent="0.3">
      <c r="O814" s="492"/>
    </row>
    <row r="815" spans="15:15" x14ac:dyDescent="0.3">
      <c r="O815" s="492"/>
    </row>
    <row r="816" spans="15:15" x14ac:dyDescent="0.3">
      <c r="O816" s="492"/>
    </row>
    <row r="817" spans="15:15" x14ac:dyDescent="0.3">
      <c r="O817" s="492"/>
    </row>
    <row r="818" spans="15:15" x14ac:dyDescent="0.3">
      <c r="O818" s="492"/>
    </row>
    <row r="819" spans="15:15" x14ac:dyDescent="0.3">
      <c r="O819" s="492"/>
    </row>
    <row r="820" spans="15:15" x14ac:dyDescent="0.3">
      <c r="O820" s="492"/>
    </row>
    <row r="821" spans="15:15" x14ac:dyDescent="0.3">
      <c r="O821" s="492"/>
    </row>
    <row r="822" spans="15:15" x14ac:dyDescent="0.3">
      <c r="O822" s="492"/>
    </row>
    <row r="823" spans="15:15" x14ac:dyDescent="0.3">
      <c r="O823" s="492"/>
    </row>
    <row r="824" spans="15:15" x14ac:dyDescent="0.3">
      <c r="O824" s="492"/>
    </row>
    <row r="825" spans="15:15" x14ac:dyDescent="0.3">
      <c r="O825" s="492"/>
    </row>
    <row r="826" spans="15:15" x14ac:dyDescent="0.3">
      <c r="O826" s="492"/>
    </row>
    <row r="827" spans="15:15" x14ac:dyDescent="0.3">
      <c r="O827" s="492"/>
    </row>
    <row r="828" spans="15:15" x14ac:dyDescent="0.3">
      <c r="O828" s="492"/>
    </row>
    <row r="829" spans="15:15" x14ac:dyDescent="0.3">
      <c r="O829" s="492"/>
    </row>
    <row r="830" spans="15:15" x14ac:dyDescent="0.3">
      <c r="O830" s="492"/>
    </row>
    <row r="831" spans="15:15" x14ac:dyDescent="0.3">
      <c r="O831" s="492"/>
    </row>
    <row r="832" spans="15:15" x14ac:dyDescent="0.3">
      <c r="O832" s="492"/>
    </row>
    <row r="833" spans="15:15" x14ac:dyDescent="0.3">
      <c r="O833" s="492"/>
    </row>
    <row r="834" spans="15:15" x14ac:dyDescent="0.3">
      <c r="O834" s="492"/>
    </row>
    <row r="835" spans="15:15" x14ac:dyDescent="0.3">
      <c r="O835" s="492"/>
    </row>
    <row r="836" spans="15:15" x14ac:dyDescent="0.3">
      <c r="O836" s="492"/>
    </row>
    <row r="837" spans="15:15" x14ac:dyDescent="0.3">
      <c r="O837" s="492"/>
    </row>
    <row r="838" spans="15:15" x14ac:dyDescent="0.3">
      <c r="O838" s="492"/>
    </row>
    <row r="839" spans="15:15" x14ac:dyDescent="0.3">
      <c r="O839" s="492"/>
    </row>
    <row r="840" spans="15:15" x14ac:dyDescent="0.3">
      <c r="O840" s="492"/>
    </row>
    <row r="841" spans="15:15" x14ac:dyDescent="0.3">
      <c r="O841" s="492"/>
    </row>
    <row r="842" spans="15:15" x14ac:dyDescent="0.3">
      <c r="O842" s="492"/>
    </row>
    <row r="843" spans="15:15" x14ac:dyDescent="0.3">
      <c r="O843" s="492"/>
    </row>
    <row r="844" spans="15:15" x14ac:dyDescent="0.3">
      <c r="O844" s="492"/>
    </row>
    <row r="845" spans="15:15" x14ac:dyDescent="0.3">
      <c r="O845" s="492"/>
    </row>
    <row r="846" spans="15:15" x14ac:dyDescent="0.3">
      <c r="O846" s="492"/>
    </row>
    <row r="847" spans="15:15" x14ac:dyDescent="0.3">
      <c r="O847" s="492"/>
    </row>
    <row r="848" spans="15:15" x14ac:dyDescent="0.3">
      <c r="O848" s="492"/>
    </row>
    <row r="849" spans="15:15" x14ac:dyDescent="0.3">
      <c r="O849" s="492"/>
    </row>
    <row r="850" spans="15:15" x14ac:dyDescent="0.3">
      <c r="O850" s="492"/>
    </row>
    <row r="851" spans="15:15" x14ac:dyDescent="0.3">
      <c r="O851" s="492"/>
    </row>
    <row r="852" spans="15:15" x14ac:dyDescent="0.3">
      <c r="O852" s="492"/>
    </row>
    <row r="853" spans="15:15" x14ac:dyDescent="0.3">
      <c r="O853" s="492"/>
    </row>
    <row r="854" spans="15:15" x14ac:dyDescent="0.3">
      <c r="O854" s="492"/>
    </row>
    <row r="855" spans="15:15" x14ac:dyDescent="0.3">
      <c r="O855" s="492"/>
    </row>
    <row r="856" spans="15:15" x14ac:dyDescent="0.3">
      <c r="O856" s="492"/>
    </row>
    <row r="857" spans="15:15" x14ac:dyDescent="0.3">
      <c r="O857" s="492"/>
    </row>
    <row r="858" spans="15:15" x14ac:dyDescent="0.3">
      <c r="O858" s="492"/>
    </row>
    <row r="859" spans="15:15" x14ac:dyDescent="0.3">
      <c r="O859" s="492"/>
    </row>
    <row r="860" spans="15:15" x14ac:dyDescent="0.3">
      <c r="O860" s="492"/>
    </row>
    <row r="861" spans="15:15" x14ac:dyDescent="0.3">
      <c r="O861" s="492"/>
    </row>
    <row r="862" spans="15:15" x14ac:dyDescent="0.3">
      <c r="O862" s="492"/>
    </row>
    <row r="863" spans="15:15" x14ac:dyDescent="0.3">
      <c r="O863" s="492"/>
    </row>
    <row r="864" spans="15:15" x14ac:dyDescent="0.3">
      <c r="O864" s="492"/>
    </row>
    <row r="865" spans="15:15" x14ac:dyDescent="0.3">
      <c r="O865" s="492"/>
    </row>
    <row r="866" spans="15:15" x14ac:dyDescent="0.3">
      <c r="O866" s="492"/>
    </row>
    <row r="867" spans="15:15" x14ac:dyDescent="0.3">
      <c r="O867" s="492"/>
    </row>
    <row r="868" spans="15:15" x14ac:dyDescent="0.3">
      <c r="O868" s="492"/>
    </row>
    <row r="869" spans="15:15" x14ac:dyDescent="0.3">
      <c r="O869" s="492"/>
    </row>
    <row r="870" spans="15:15" x14ac:dyDescent="0.3">
      <c r="O870" s="492"/>
    </row>
    <row r="871" spans="15:15" x14ac:dyDescent="0.3">
      <c r="O871" s="492"/>
    </row>
    <row r="872" spans="15:15" x14ac:dyDescent="0.3">
      <c r="O872" s="492"/>
    </row>
    <row r="873" spans="15:15" x14ac:dyDescent="0.3">
      <c r="O873" s="492"/>
    </row>
    <row r="874" spans="15:15" x14ac:dyDescent="0.3">
      <c r="O874" s="492"/>
    </row>
    <row r="875" spans="15:15" x14ac:dyDescent="0.3">
      <c r="O875" s="492"/>
    </row>
    <row r="876" spans="15:15" x14ac:dyDescent="0.3">
      <c r="O876" s="492"/>
    </row>
    <row r="877" spans="15:15" x14ac:dyDescent="0.3">
      <c r="O877" s="492"/>
    </row>
    <row r="878" spans="15:15" x14ac:dyDescent="0.3">
      <c r="O878" s="492"/>
    </row>
    <row r="879" spans="15:15" x14ac:dyDescent="0.3">
      <c r="O879" s="492"/>
    </row>
    <row r="880" spans="15:15" x14ac:dyDescent="0.3">
      <c r="O880" s="492"/>
    </row>
    <row r="881" spans="15:15" x14ac:dyDescent="0.3">
      <c r="O881" s="492"/>
    </row>
    <row r="882" spans="15:15" x14ac:dyDescent="0.3">
      <c r="O882" s="492"/>
    </row>
    <row r="883" spans="15:15" x14ac:dyDescent="0.3">
      <c r="O883" s="492"/>
    </row>
    <row r="884" spans="15:15" x14ac:dyDescent="0.3">
      <c r="O884" s="492"/>
    </row>
    <row r="885" spans="15:15" x14ac:dyDescent="0.3">
      <c r="O885" s="492"/>
    </row>
    <row r="886" spans="15:15" x14ac:dyDescent="0.3">
      <c r="O886" s="492"/>
    </row>
    <row r="887" spans="15:15" x14ac:dyDescent="0.3">
      <c r="O887" s="492"/>
    </row>
    <row r="888" spans="15:15" x14ac:dyDescent="0.3">
      <c r="O888" s="492"/>
    </row>
    <row r="889" spans="15:15" x14ac:dyDescent="0.3">
      <c r="O889" s="492"/>
    </row>
    <row r="890" spans="15:15" x14ac:dyDescent="0.3">
      <c r="O890" s="492"/>
    </row>
    <row r="891" spans="15:15" x14ac:dyDescent="0.3">
      <c r="O891" s="492"/>
    </row>
    <row r="892" spans="15:15" x14ac:dyDescent="0.3">
      <c r="O892" s="492"/>
    </row>
    <row r="893" spans="15:15" x14ac:dyDescent="0.3">
      <c r="O893" s="492"/>
    </row>
    <row r="894" spans="15:15" x14ac:dyDescent="0.3">
      <c r="O894" s="492"/>
    </row>
    <row r="895" spans="15:15" x14ac:dyDescent="0.3">
      <c r="O895" s="492"/>
    </row>
    <row r="896" spans="15:15" x14ac:dyDescent="0.3">
      <c r="O896" s="492"/>
    </row>
    <row r="897" spans="15:15" x14ac:dyDescent="0.3">
      <c r="O897" s="492"/>
    </row>
    <row r="898" spans="15:15" x14ac:dyDescent="0.3">
      <c r="O898" s="492"/>
    </row>
    <row r="899" spans="15:15" x14ac:dyDescent="0.3">
      <c r="O899" s="492"/>
    </row>
    <row r="900" spans="15:15" x14ac:dyDescent="0.3">
      <c r="O900" s="492"/>
    </row>
    <row r="901" spans="15:15" x14ac:dyDescent="0.3">
      <c r="O901" s="492"/>
    </row>
    <row r="902" spans="15:15" x14ac:dyDescent="0.3">
      <c r="O902" s="492"/>
    </row>
    <row r="903" spans="15:15" x14ac:dyDescent="0.3">
      <c r="O903" s="492"/>
    </row>
    <row r="904" spans="15:15" x14ac:dyDescent="0.3">
      <c r="O904" s="492"/>
    </row>
    <row r="905" spans="15:15" x14ac:dyDescent="0.3">
      <c r="O905" s="492"/>
    </row>
    <row r="906" spans="15:15" x14ac:dyDescent="0.3">
      <c r="O906" s="492"/>
    </row>
    <row r="907" spans="15:15" x14ac:dyDescent="0.3">
      <c r="O907" s="492"/>
    </row>
    <row r="908" spans="15:15" x14ac:dyDescent="0.3">
      <c r="O908" s="492"/>
    </row>
    <row r="909" spans="15:15" x14ac:dyDescent="0.3">
      <c r="O909" s="492"/>
    </row>
    <row r="910" spans="15:15" x14ac:dyDescent="0.3">
      <c r="O910" s="492"/>
    </row>
    <row r="911" spans="15:15" x14ac:dyDescent="0.3">
      <c r="O911" s="492"/>
    </row>
    <row r="912" spans="15:15" x14ac:dyDescent="0.3">
      <c r="O912" s="492"/>
    </row>
    <row r="913" spans="15:15" x14ac:dyDescent="0.3">
      <c r="O913" s="492"/>
    </row>
    <row r="914" spans="15:15" x14ac:dyDescent="0.3">
      <c r="O914" s="492"/>
    </row>
    <row r="915" spans="15:15" x14ac:dyDescent="0.3">
      <c r="O915" s="492"/>
    </row>
    <row r="916" spans="15:15" x14ac:dyDescent="0.3">
      <c r="O916" s="492"/>
    </row>
    <row r="917" spans="15:15" x14ac:dyDescent="0.3">
      <c r="O917" s="492"/>
    </row>
    <row r="918" spans="15:15" x14ac:dyDescent="0.3">
      <c r="O918" s="492"/>
    </row>
    <row r="919" spans="15:15" x14ac:dyDescent="0.3">
      <c r="O919" s="492"/>
    </row>
    <row r="920" spans="15:15" x14ac:dyDescent="0.3">
      <c r="O920" s="492"/>
    </row>
    <row r="921" spans="15:15" x14ac:dyDescent="0.3">
      <c r="O921" s="492"/>
    </row>
    <row r="922" spans="15:15" x14ac:dyDescent="0.3">
      <c r="O922" s="492"/>
    </row>
    <row r="923" spans="15:15" x14ac:dyDescent="0.3">
      <c r="O923" s="492"/>
    </row>
    <row r="924" spans="15:15" x14ac:dyDescent="0.3">
      <c r="O924" s="492"/>
    </row>
    <row r="925" spans="15:15" x14ac:dyDescent="0.3">
      <c r="O925" s="492"/>
    </row>
    <row r="926" spans="15:15" x14ac:dyDescent="0.3">
      <c r="O926" s="492"/>
    </row>
    <row r="927" spans="15:15" x14ac:dyDescent="0.3">
      <c r="O927" s="492"/>
    </row>
    <row r="928" spans="15:15" x14ac:dyDescent="0.3">
      <c r="O928" s="492"/>
    </row>
    <row r="929" spans="15:15" x14ac:dyDescent="0.3">
      <c r="O929" s="492"/>
    </row>
    <row r="930" spans="15:15" x14ac:dyDescent="0.3">
      <c r="O930" s="492"/>
    </row>
    <row r="931" spans="15:15" x14ac:dyDescent="0.3">
      <c r="O931" s="492"/>
    </row>
    <row r="932" spans="15:15" x14ac:dyDescent="0.3">
      <c r="O932" s="492"/>
    </row>
    <row r="933" spans="15:15" x14ac:dyDescent="0.3">
      <c r="O933" s="492"/>
    </row>
    <row r="934" spans="15:15" x14ac:dyDescent="0.3">
      <c r="O934" s="492"/>
    </row>
    <row r="935" spans="15:15" x14ac:dyDescent="0.3">
      <c r="O935" s="492"/>
    </row>
    <row r="936" spans="15:15" x14ac:dyDescent="0.3">
      <c r="O936" s="492"/>
    </row>
    <row r="937" spans="15:15" x14ac:dyDescent="0.3">
      <c r="O937" s="492"/>
    </row>
    <row r="938" spans="15:15" x14ac:dyDescent="0.3">
      <c r="O938" s="492"/>
    </row>
    <row r="939" spans="15:15" x14ac:dyDescent="0.3">
      <c r="O939" s="492"/>
    </row>
    <row r="940" spans="15:15" x14ac:dyDescent="0.3">
      <c r="O940" s="492"/>
    </row>
    <row r="941" spans="15:15" x14ac:dyDescent="0.3">
      <c r="O941" s="492"/>
    </row>
    <row r="942" spans="15:15" x14ac:dyDescent="0.3">
      <c r="O942" s="492"/>
    </row>
    <row r="943" spans="15:15" x14ac:dyDescent="0.3">
      <c r="O943" s="492"/>
    </row>
    <row r="944" spans="15:15" x14ac:dyDescent="0.3">
      <c r="O944" s="492"/>
    </row>
    <row r="945" spans="15:15" x14ac:dyDescent="0.3">
      <c r="O945" s="492"/>
    </row>
    <row r="946" spans="15:15" x14ac:dyDescent="0.3">
      <c r="O946" s="492"/>
    </row>
    <row r="947" spans="15:15" x14ac:dyDescent="0.3">
      <c r="O947" s="492"/>
    </row>
    <row r="948" spans="15:15" x14ac:dyDescent="0.3">
      <c r="O948" s="492"/>
    </row>
    <row r="949" spans="15:15" x14ac:dyDescent="0.3">
      <c r="O949" s="492"/>
    </row>
    <row r="950" spans="15:15" x14ac:dyDescent="0.3">
      <c r="O950" s="492"/>
    </row>
    <row r="951" spans="15:15" x14ac:dyDescent="0.3">
      <c r="O951" s="492"/>
    </row>
    <row r="952" spans="15:15" x14ac:dyDescent="0.3">
      <c r="O952" s="492"/>
    </row>
    <row r="953" spans="15:15" x14ac:dyDescent="0.3">
      <c r="O953" s="492"/>
    </row>
    <row r="954" spans="15:15" x14ac:dyDescent="0.3">
      <c r="O954" s="492"/>
    </row>
    <row r="955" spans="15:15" x14ac:dyDescent="0.3">
      <c r="O955" s="492"/>
    </row>
    <row r="956" spans="15:15" x14ac:dyDescent="0.3">
      <c r="O956" s="492"/>
    </row>
    <row r="957" spans="15:15" x14ac:dyDescent="0.3">
      <c r="O957" s="492"/>
    </row>
    <row r="958" spans="15:15" x14ac:dyDescent="0.3">
      <c r="O958" s="492"/>
    </row>
    <row r="959" spans="15:15" x14ac:dyDescent="0.3">
      <c r="O959" s="492"/>
    </row>
    <row r="960" spans="15:15" x14ac:dyDescent="0.3">
      <c r="O960" s="492"/>
    </row>
    <row r="961" spans="15:15" x14ac:dyDescent="0.3">
      <c r="O961" s="492"/>
    </row>
    <row r="962" spans="15:15" x14ac:dyDescent="0.3">
      <c r="O962" s="492"/>
    </row>
    <row r="963" spans="15:15" x14ac:dyDescent="0.3">
      <c r="O963" s="492"/>
    </row>
    <row r="964" spans="15:15" x14ac:dyDescent="0.3">
      <c r="O964" s="492"/>
    </row>
    <row r="965" spans="15:15" x14ac:dyDescent="0.3">
      <c r="O965" s="492"/>
    </row>
    <row r="966" spans="15:15" x14ac:dyDescent="0.3">
      <c r="O966" s="492"/>
    </row>
    <row r="967" spans="15:15" x14ac:dyDescent="0.3">
      <c r="O967" s="492"/>
    </row>
    <row r="968" spans="15:15" x14ac:dyDescent="0.3">
      <c r="O968" s="492"/>
    </row>
    <row r="969" spans="15:15" x14ac:dyDescent="0.3">
      <c r="O969" s="492"/>
    </row>
    <row r="970" spans="15:15" x14ac:dyDescent="0.3">
      <c r="O970" s="492"/>
    </row>
    <row r="971" spans="15:15" x14ac:dyDescent="0.3">
      <c r="O971" s="492"/>
    </row>
    <row r="972" spans="15:15" x14ac:dyDescent="0.3">
      <c r="O972" s="492"/>
    </row>
    <row r="973" spans="15:15" x14ac:dyDescent="0.3">
      <c r="O973" s="492"/>
    </row>
    <row r="974" spans="15:15" x14ac:dyDescent="0.3">
      <c r="O974" s="492"/>
    </row>
    <row r="975" spans="15:15" x14ac:dyDescent="0.3">
      <c r="O975" s="492"/>
    </row>
    <row r="976" spans="15:15" x14ac:dyDescent="0.3">
      <c r="O976" s="492"/>
    </row>
    <row r="977" spans="15:15" x14ac:dyDescent="0.3">
      <c r="O977" s="492"/>
    </row>
    <row r="978" spans="15:15" x14ac:dyDescent="0.3">
      <c r="O978" s="492"/>
    </row>
    <row r="979" spans="15:15" x14ac:dyDescent="0.3">
      <c r="O979" s="492"/>
    </row>
    <row r="980" spans="15:15" x14ac:dyDescent="0.3">
      <c r="O980" s="492"/>
    </row>
    <row r="981" spans="15:15" x14ac:dyDescent="0.3">
      <c r="O981" s="492"/>
    </row>
    <row r="982" spans="15:15" x14ac:dyDescent="0.3">
      <c r="O982" s="492"/>
    </row>
    <row r="983" spans="15:15" x14ac:dyDescent="0.3">
      <c r="O983" s="492"/>
    </row>
    <row r="984" spans="15:15" x14ac:dyDescent="0.3">
      <c r="O984" s="492"/>
    </row>
    <row r="985" spans="15:15" x14ac:dyDescent="0.3">
      <c r="O985" s="492"/>
    </row>
    <row r="986" spans="15:15" x14ac:dyDescent="0.3">
      <c r="O986" s="492"/>
    </row>
    <row r="987" spans="15:15" x14ac:dyDescent="0.3">
      <c r="O987" s="492"/>
    </row>
    <row r="988" spans="15:15" x14ac:dyDescent="0.3">
      <c r="O988" s="492"/>
    </row>
    <row r="989" spans="15:15" x14ac:dyDescent="0.3">
      <c r="O989" s="492"/>
    </row>
    <row r="990" spans="15:15" x14ac:dyDescent="0.3">
      <c r="O990" s="492"/>
    </row>
    <row r="991" spans="15:15" x14ac:dyDescent="0.3">
      <c r="O991" s="492"/>
    </row>
    <row r="992" spans="15:15" x14ac:dyDescent="0.3">
      <c r="O992" s="492"/>
    </row>
    <row r="993" spans="15:15" x14ac:dyDescent="0.3">
      <c r="O993" s="492"/>
    </row>
    <row r="994" spans="15:15" x14ac:dyDescent="0.3">
      <c r="O994" s="492"/>
    </row>
    <row r="995" spans="15:15" x14ac:dyDescent="0.3">
      <c r="O995" s="492"/>
    </row>
    <row r="996" spans="15:15" x14ac:dyDescent="0.3">
      <c r="O996" s="492"/>
    </row>
    <row r="997" spans="15:15" x14ac:dyDescent="0.3">
      <c r="O997" s="492"/>
    </row>
    <row r="998" spans="15:15" x14ac:dyDescent="0.3">
      <c r="O998" s="492"/>
    </row>
    <row r="999" spans="15:15" x14ac:dyDescent="0.3">
      <c r="O999" s="492"/>
    </row>
    <row r="1000" spans="15:15" x14ac:dyDescent="0.3">
      <c r="O1000" s="492"/>
    </row>
  </sheetData>
  <mergeCells count="1">
    <mergeCell ref="O3:O4"/>
  </mergeCells>
  <pageMargins left="0.7" right="0.7" top="0.75" bottom="0.75" header="0.3" footer="0.3"/>
  <pageSetup orientation="portrait" verticalDpi="30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D15"/>
  <sheetViews>
    <sheetView showGridLines="0" zoomScale="115" zoomScaleNormal="115" workbookViewId="0">
      <selection activeCell="E1" sqref="E1"/>
    </sheetView>
  </sheetViews>
  <sheetFormatPr defaultColWidth="9.28515625" defaultRowHeight="10.199999999999999" x14ac:dyDescent="0.2"/>
  <cols>
    <col min="1" max="1" width="30" customWidth="1"/>
    <col min="2" max="2" width="46.85546875" customWidth="1"/>
  </cols>
  <sheetData>
    <row r="1" spans="1:4" ht="36" customHeight="1" thickBot="1" x14ac:dyDescent="0.45">
      <c r="A1" s="546" t="s">
        <v>1</v>
      </c>
      <c r="B1" s="547"/>
      <c r="C1" s="548"/>
      <c r="D1" s="28"/>
    </row>
    <row r="2" spans="1:4" ht="25.5" customHeight="1" x14ac:dyDescent="0.25">
      <c r="A2" s="29"/>
      <c r="B2" s="30"/>
      <c r="C2" s="31"/>
    </row>
    <row r="3" spans="1:4" ht="16.2" thickBot="1" x14ac:dyDescent="0.35">
      <c r="A3" s="32" t="s">
        <v>618</v>
      </c>
      <c r="B3" s="76" t="s">
        <v>1199</v>
      </c>
      <c r="C3" s="33"/>
    </row>
    <row r="4" spans="1:4" ht="15.6" thickTop="1" x14ac:dyDescent="0.25">
      <c r="A4" s="34"/>
      <c r="B4" s="89"/>
      <c r="C4" s="33"/>
    </row>
    <row r="5" spans="1:4" ht="16.2" thickBot="1" x14ac:dyDescent="0.35">
      <c r="A5" s="32" t="s">
        <v>2</v>
      </c>
      <c r="B5" s="76"/>
      <c r="C5" s="33"/>
    </row>
    <row r="6" spans="1:4" ht="16.2" thickTop="1" thickBot="1" x14ac:dyDescent="0.3">
      <c r="A6" s="34"/>
      <c r="B6" s="76"/>
      <c r="C6" s="33"/>
    </row>
    <row r="7" spans="1:4" ht="16.8" thickTop="1" thickBot="1" x14ac:dyDescent="0.35">
      <c r="A7" s="32" t="s">
        <v>3</v>
      </c>
      <c r="B7" s="76"/>
      <c r="C7" s="33"/>
    </row>
    <row r="8" spans="1:4" ht="16.2" thickTop="1" thickBot="1" x14ac:dyDescent="0.3">
      <c r="A8" s="34"/>
      <c r="B8" s="76"/>
      <c r="C8" s="33"/>
    </row>
    <row r="9" spans="1:4" ht="16.8" thickTop="1" thickBot="1" x14ac:dyDescent="0.35">
      <c r="A9" s="32" t="s">
        <v>4</v>
      </c>
      <c r="B9" s="76"/>
      <c r="C9" s="33"/>
    </row>
    <row r="10" spans="1:4" ht="16.2" thickTop="1" thickBot="1" x14ac:dyDescent="0.3">
      <c r="A10" s="34"/>
      <c r="B10" s="76"/>
      <c r="C10" s="33"/>
    </row>
    <row r="11" spans="1:4" ht="16.8" thickTop="1" thickBot="1" x14ac:dyDescent="0.35">
      <c r="A11" s="32" t="s">
        <v>5</v>
      </c>
      <c r="B11" s="76"/>
      <c r="C11" s="33"/>
    </row>
    <row r="12" spans="1:4" ht="16.2" thickTop="1" thickBot="1" x14ac:dyDescent="0.3">
      <c r="A12" s="34"/>
      <c r="B12" s="76"/>
      <c r="C12" s="33"/>
    </row>
    <row r="13" spans="1:4" ht="16.8" thickTop="1" thickBot="1" x14ac:dyDescent="0.35">
      <c r="A13" s="32" t="s">
        <v>6</v>
      </c>
      <c r="B13" s="92"/>
      <c r="C13" s="33"/>
    </row>
    <row r="14" spans="1:4" ht="10.8" thickTop="1" x14ac:dyDescent="0.2">
      <c r="A14" s="35"/>
      <c r="B14" s="77"/>
      <c r="C14" s="33"/>
    </row>
    <row r="15" spans="1:4" ht="10.8" thickBot="1" x14ac:dyDescent="0.25">
      <c r="A15" s="36"/>
      <c r="B15" s="37"/>
      <c r="C15" s="38"/>
    </row>
  </sheetData>
  <customSheetViews>
    <customSheetView guid="{52489AA2-E3F8-46B2-847E-976E37E4B16B}" scale="115" showGridLines="0" state="hidden">
      <selection activeCell="E1" sqref="E1"/>
      <pageMargins left="0.75" right="0.75" top="1" bottom="1" header="0.5" footer="0.5"/>
      <pageSetup orientation="portrait" horizontalDpi="300" verticalDpi="0" r:id="rId1"/>
      <headerFooter alignWithMargins="0"/>
    </customSheetView>
    <customSheetView guid="{C2B11029-6FD0-423E-BC6E-A35BAEDC3ACF}" showGridLines="0">
      <selection sqref="A1:C1"/>
      <pageMargins left="0.75" right="0.75" top="1" bottom="1" header="0.5" footer="0.5"/>
      <pageSetup orientation="portrait" horizontalDpi="300" verticalDpi="0" r:id="rId2"/>
      <headerFooter alignWithMargins="0"/>
    </customSheetView>
  </customSheetViews>
  <mergeCells count="1">
    <mergeCell ref="A1:C1"/>
  </mergeCells>
  <phoneticPr fontId="0" type="noConversion"/>
  <pageMargins left="0.75" right="0.75" top="1" bottom="1" header="0.5" footer="0.5"/>
  <pageSetup orientation="portrait" horizontalDpi="300" verticalDpi="0"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7D89-B088-40C5-94FB-B3B694810201}">
  <dimension ref="A1:L56"/>
  <sheetViews>
    <sheetView zoomScale="145" zoomScaleNormal="145" workbookViewId="0">
      <selection activeCell="I16" sqref="I16"/>
    </sheetView>
  </sheetViews>
  <sheetFormatPr defaultColWidth="11.7109375" defaultRowHeight="14.4" x14ac:dyDescent="0.3"/>
  <cols>
    <col min="1" max="1" width="3.42578125" style="227" customWidth="1"/>
    <col min="2" max="2" width="15.140625" style="227" customWidth="1"/>
    <col min="3" max="4" width="11.7109375" style="227" customWidth="1"/>
    <col min="5" max="5" width="18.85546875" style="227" customWidth="1"/>
    <col min="6" max="6" width="19.42578125" style="227" customWidth="1"/>
    <col min="7" max="9" width="11.7109375" style="227"/>
    <col min="10" max="10" width="2.42578125" style="227" customWidth="1"/>
    <col min="11" max="11" width="11.7109375" style="227"/>
    <col min="12" max="12" width="19.28515625" style="227" customWidth="1"/>
    <col min="13" max="13" width="20.140625" style="227" customWidth="1"/>
    <col min="14" max="16384" width="11.7109375" style="227"/>
  </cols>
  <sheetData>
    <row r="1" spans="1:12" s="230" customFormat="1" ht="23.4" x14ac:dyDescent="0.45">
      <c r="A1" s="232" t="s">
        <v>6932</v>
      </c>
    </row>
    <row r="2" spans="1:12" x14ac:dyDescent="0.3">
      <c r="A2" s="233"/>
      <c r="K2" s="234" t="s">
        <v>1214</v>
      </c>
      <c r="L2" s="234" t="s">
        <v>6933</v>
      </c>
    </row>
    <row r="3" spans="1:12" x14ac:dyDescent="0.3">
      <c r="A3" s="233"/>
      <c r="K3" s="235">
        <v>0</v>
      </c>
      <c r="L3" s="236" t="s">
        <v>6934</v>
      </c>
    </row>
    <row r="4" spans="1:12" x14ac:dyDescent="0.3">
      <c r="K4" s="235">
        <v>1001</v>
      </c>
      <c r="L4" s="236" t="s">
        <v>6981</v>
      </c>
    </row>
    <row r="5" spans="1:12" x14ac:dyDescent="0.3">
      <c r="K5" s="235">
        <v>2501</v>
      </c>
      <c r="L5" s="236" t="s">
        <v>6982</v>
      </c>
    </row>
    <row r="6" spans="1:12" x14ac:dyDescent="0.3">
      <c r="K6" s="235">
        <v>5001</v>
      </c>
      <c r="L6" s="236" t="s">
        <v>6983</v>
      </c>
    </row>
    <row r="9" spans="1:12" ht="24" x14ac:dyDescent="0.3">
      <c r="B9" s="476" t="s">
        <v>709</v>
      </c>
      <c r="C9" s="477" t="s">
        <v>1338</v>
      </c>
      <c r="D9" s="477" t="s">
        <v>1339</v>
      </c>
      <c r="E9" s="477" t="s">
        <v>1340</v>
      </c>
      <c r="F9" s="303" t="s">
        <v>1340</v>
      </c>
    </row>
    <row r="10" spans="1:12" ht="18" customHeight="1" x14ac:dyDescent="0.3">
      <c r="B10" s="236" t="s">
        <v>1352</v>
      </c>
      <c r="C10" s="478">
        <v>6000</v>
      </c>
      <c r="D10" s="479">
        <v>6</v>
      </c>
      <c r="E10" s="475"/>
      <c r="F10" s="475"/>
    </row>
    <row r="11" spans="1:12" x14ac:dyDescent="0.3">
      <c r="B11" s="236" t="s">
        <v>1379</v>
      </c>
      <c r="C11" s="478">
        <v>7000</v>
      </c>
      <c r="D11" s="479">
        <v>6</v>
      </c>
      <c r="E11" s="475"/>
      <c r="F11" s="475"/>
    </row>
    <row r="12" spans="1:12" x14ac:dyDescent="0.3">
      <c r="B12" s="236" t="s">
        <v>53</v>
      </c>
      <c r="C12" s="478">
        <v>8000</v>
      </c>
      <c r="D12" s="479">
        <v>8</v>
      </c>
      <c r="E12" s="475"/>
      <c r="F12" s="475"/>
    </row>
    <row r="13" spans="1:12" x14ac:dyDescent="0.3">
      <c r="B13" s="236" t="s">
        <v>53</v>
      </c>
      <c r="C13" s="478">
        <v>9000</v>
      </c>
      <c r="D13" s="479">
        <v>2</v>
      </c>
      <c r="E13" s="475"/>
      <c r="F13" s="475"/>
    </row>
    <row r="14" spans="1:12" x14ac:dyDescent="0.3">
      <c r="B14" s="236" t="s">
        <v>53</v>
      </c>
      <c r="C14" s="478">
        <v>10000</v>
      </c>
      <c r="D14" s="479">
        <v>6</v>
      </c>
      <c r="E14" s="475"/>
      <c r="F14" s="475"/>
    </row>
    <row r="15" spans="1:12" x14ac:dyDescent="0.3">
      <c r="B15" s="236" t="s">
        <v>1358</v>
      </c>
      <c r="C15" s="478">
        <v>11000</v>
      </c>
      <c r="D15" s="479">
        <v>5</v>
      </c>
      <c r="E15" s="475"/>
      <c r="F15" s="475"/>
    </row>
    <row r="16" spans="1:12" x14ac:dyDescent="0.3">
      <c r="B16" s="236" t="s">
        <v>1374</v>
      </c>
      <c r="C16" s="478">
        <v>5000</v>
      </c>
      <c r="D16" s="479">
        <v>2</v>
      </c>
      <c r="E16" s="475"/>
      <c r="F16" s="475"/>
    </row>
    <row r="17" spans="2:6" x14ac:dyDescent="0.3">
      <c r="B17" s="236" t="s">
        <v>264</v>
      </c>
      <c r="C17" s="478">
        <v>8237</v>
      </c>
      <c r="D17" s="479">
        <v>4</v>
      </c>
      <c r="E17" s="475"/>
      <c r="F17" s="475"/>
    </row>
    <row r="18" spans="2:6" x14ac:dyDescent="0.3">
      <c r="B18" s="236" t="s">
        <v>264</v>
      </c>
      <c r="C18" s="478">
        <v>1298</v>
      </c>
      <c r="D18" s="479">
        <v>5</v>
      </c>
      <c r="E18" s="475"/>
      <c r="F18" s="475"/>
    </row>
    <row r="19" spans="2:6" x14ac:dyDescent="0.3">
      <c r="B19" s="236" t="s">
        <v>264</v>
      </c>
      <c r="C19" s="478">
        <v>183</v>
      </c>
      <c r="D19" s="479">
        <v>4</v>
      </c>
      <c r="E19" s="475"/>
      <c r="F19" s="475"/>
    </row>
    <row r="20" spans="2:6" x14ac:dyDescent="0.3">
      <c r="B20" s="236" t="s">
        <v>1345</v>
      </c>
      <c r="C20" s="478">
        <v>2344</v>
      </c>
      <c r="D20" s="479">
        <v>1</v>
      </c>
      <c r="E20" s="475"/>
      <c r="F20" s="475"/>
    </row>
    <row r="21" spans="2:6" x14ac:dyDescent="0.3">
      <c r="B21" s="236" t="s">
        <v>1378</v>
      </c>
      <c r="C21" s="478">
        <v>8782</v>
      </c>
      <c r="D21" s="479">
        <v>6</v>
      </c>
      <c r="E21" s="475"/>
      <c r="F21" s="475"/>
    </row>
    <row r="22" spans="2:6" x14ac:dyDescent="0.3">
      <c r="B22" s="236" t="s">
        <v>1368</v>
      </c>
      <c r="C22" s="478">
        <f>C21+983</f>
        <v>9765</v>
      </c>
      <c r="D22" s="479">
        <v>4</v>
      </c>
      <c r="E22" s="475"/>
      <c r="F22" s="475"/>
    </row>
    <row r="23" spans="2:6" x14ac:dyDescent="0.3">
      <c r="B23" s="236" t="s">
        <v>1361</v>
      </c>
      <c r="C23" s="478">
        <f>C22+870</f>
        <v>10635</v>
      </c>
      <c r="D23" s="479">
        <v>1</v>
      </c>
      <c r="E23" s="475"/>
      <c r="F23" s="475"/>
    </row>
    <row r="24" spans="2:6" x14ac:dyDescent="0.3">
      <c r="B24" s="236" t="s">
        <v>1371</v>
      </c>
      <c r="C24" s="478">
        <f>C23+983</f>
        <v>11618</v>
      </c>
      <c r="D24" s="479">
        <v>9</v>
      </c>
      <c r="E24" s="475"/>
      <c r="F24" s="475"/>
    </row>
    <row r="25" spans="2:6" x14ac:dyDescent="0.3">
      <c r="B25" s="236" t="s">
        <v>1364</v>
      </c>
      <c r="C25" s="478">
        <v>6000</v>
      </c>
      <c r="D25" s="479">
        <v>8</v>
      </c>
      <c r="E25" s="475"/>
      <c r="F25" s="475"/>
    </row>
    <row r="26" spans="2:6" x14ac:dyDescent="0.3">
      <c r="B26" s="236" t="s">
        <v>1344</v>
      </c>
      <c r="C26" s="478">
        <v>4000</v>
      </c>
      <c r="D26" s="479">
        <v>6</v>
      </c>
      <c r="E26" s="475"/>
      <c r="F26" s="475"/>
    </row>
    <row r="27" spans="2:6" x14ac:dyDescent="0.3">
      <c r="B27" s="236" t="s">
        <v>1376</v>
      </c>
      <c r="C27" s="478">
        <f>C26-3000</f>
        <v>1000</v>
      </c>
      <c r="D27" s="479">
        <v>5</v>
      </c>
      <c r="E27" s="475"/>
      <c r="F27" s="475"/>
    </row>
    <row r="28" spans="2:6" x14ac:dyDescent="0.3">
      <c r="B28" s="236" t="s">
        <v>1363</v>
      </c>
      <c r="C28" s="478">
        <v>3000</v>
      </c>
      <c r="D28" s="479">
        <v>7</v>
      </c>
      <c r="E28" s="475"/>
      <c r="F28" s="475"/>
    </row>
    <row r="29" spans="2:6" x14ac:dyDescent="0.3">
      <c r="B29" s="236" t="s">
        <v>1373</v>
      </c>
      <c r="C29" s="478">
        <v>1000</v>
      </c>
      <c r="D29" s="479">
        <v>3</v>
      </c>
      <c r="E29" s="475"/>
      <c r="F29" s="475"/>
    </row>
    <row r="30" spans="2:6" x14ac:dyDescent="0.3">
      <c r="B30" s="236" t="s">
        <v>1362</v>
      </c>
      <c r="C30" s="478">
        <f>C29+870</f>
        <v>1870</v>
      </c>
      <c r="D30" s="479">
        <v>4</v>
      </c>
      <c r="E30" s="475"/>
      <c r="F30" s="475"/>
    </row>
    <row r="31" spans="2:6" x14ac:dyDescent="0.3">
      <c r="B31" s="236" t="s">
        <v>1362</v>
      </c>
      <c r="C31" s="478">
        <f>C30+983</f>
        <v>2853</v>
      </c>
      <c r="D31" s="479">
        <v>5</v>
      </c>
      <c r="E31" s="475"/>
      <c r="F31" s="475"/>
    </row>
    <row r="32" spans="2:6" x14ac:dyDescent="0.3">
      <c r="B32" s="236" t="s">
        <v>1369</v>
      </c>
      <c r="C32" s="478">
        <f>C31+983</f>
        <v>3836</v>
      </c>
      <c r="D32" s="479">
        <v>7</v>
      </c>
      <c r="E32" s="475"/>
      <c r="F32" s="475"/>
    </row>
    <row r="33" spans="2:6" x14ac:dyDescent="0.3">
      <c r="B33" s="236" t="s">
        <v>1380</v>
      </c>
      <c r="C33" s="478">
        <v>982</v>
      </c>
      <c r="D33" s="479">
        <v>3</v>
      </c>
      <c r="E33" s="475"/>
      <c r="F33" s="475"/>
    </row>
    <row r="34" spans="2:6" x14ac:dyDescent="0.3">
      <c r="B34" s="236" t="s">
        <v>1343</v>
      </c>
      <c r="C34" s="478">
        <v>8411</v>
      </c>
      <c r="D34" s="479">
        <v>8</v>
      </c>
      <c r="E34" s="475"/>
      <c r="F34" s="475"/>
    </row>
    <row r="35" spans="2:6" x14ac:dyDescent="0.3">
      <c r="B35" s="236" t="s">
        <v>1372</v>
      </c>
      <c r="C35" s="478">
        <f>C27-9</f>
        <v>991</v>
      </c>
      <c r="D35" s="479">
        <v>6</v>
      </c>
      <c r="E35" s="475"/>
      <c r="F35" s="475"/>
    </row>
    <row r="36" spans="2:6" x14ac:dyDescent="0.3">
      <c r="B36" s="236" t="s">
        <v>1375</v>
      </c>
      <c r="C36" s="478">
        <f>C27+2000</f>
        <v>3000</v>
      </c>
      <c r="D36" s="479">
        <v>9</v>
      </c>
      <c r="E36" s="475"/>
      <c r="F36" s="475"/>
    </row>
    <row r="37" spans="2:6" x14ac:dyDescent="0.3">
      <c r="B37" s="236" t="s">
        <v>1356</v>
      </c>
      <c r="C37" s="478">
        <f>C36+870</f>
        <v>3870</v>
      </c>
      <c r="D37" s="479">
        <v>9</v>
      </c>
      <c r="E37" s="475"/>
      <c r="F37" s="475"/>
    </row>
    <row r="38" spans="2:6" x14ac:dyDescent="0.3">
      <c r="B38" s="236" t="s">
        <v>82</v>
      </c>
      <c r="C38" s="478">
        <v>2500</v>
      </c>
      <c r="D38" s="479">
        <v>1</v>
      </c>
      <c r="E38" s="475"/>
      <c r="F38" s="475"/>
    </row>
    <row r="39" spans="2:6" x14ac:dyDescent="0.3">
      <c r="B39" s="236" t="s">
        <v>1370</v>
      </c>
      <c r="C39" s="478">
        <f>C38+983</f>
        <v>3483</v>
      </c>
      <c r="D39" s="479">
        <v>8</v>
      </c>
      <c r="E39" s="475"/>
      <c r="F39" s="475"/>
    </row>
    <row r="40" spans="2:6" x14ac:dyDescent="0.3">
      <c r="B40" s="236" t="s">
        <v>1377</v>
      </c>
      <c r="C40" s="478">
        <v>1233</v>
      </c>
      <c r="D40" s="479">
        <v>4</v>
      </c>
      <c r="E40" s="475"/>
      <c r="F40" s="475"/>
    </row>
    <row r="41" spans="2:6" x14ac:dyDescent="0.3">
      <c r="B41" s="236" t="s">
        <v>1341</v>
      </c>
      <c r="C41" s="478">
        <v>8193</v>
      </c>
      <c r="D41" s="479">
        <v>5</v>
      </c>
      <c r="E41" s="475"/>
      <c r="F41" s="475"/>
    </row>
    <row r="42" spans="2:6" x14ac:dyDescent="0.3">
      <c r="B42" s="236" t="s">
        <v>1341</v>
      </c>
      <c r="C42" s="478">
        <v>3298</v>
      </c>
      <c r="D42" s="479">
        <v>1</v>
      </c>
      <c r="E42" s="475"/>
      <c r="F42" s="475"/>
    </row>
    <row r="43" spans="2:6" x14ac:dyDescent="0.3">
      <c r="B43" s="236" t="s">
        <v>1341</v>
      </c>
      <c r="C43" s="478">
        <v>1333</v>
      </c>
      <c r="D43" s="479">
        <v>6</v>
      </c>
      <c r="E43" s="475"/>
      <c r="F43" s="475"/>
    </row>
    <row r="44" spans="2:6" x14ac:dyDescent="0.3">
      <c r="B44" s="236" t="s">
        <v>1357</v>
      </c>
      <c r="C44" s="478">
        <f>C43+870</f>
        <v>2203</v>
      </c>
      <c r="D44" s="479">
        <v>9</v>
      </c>
      <c r="E44" s="475"/>
      <c r="F44" s="475"/>
    </row>
    <row r="45" spans="2:6" x14ac:dyDescent="0.3">
      <c r="B45" s="236" t="s">
        <v>1349</v>
      </c>
      <c r="C45" s="478">
        <v>5683</v>
      </c>
      <c r="D45" s="479">
        <v>2</v>
      </c>
      <c r="E45" s="475"/>
      <c r="F45" s="475"/>
    </row>
    <row r="46" spans="2:6" x14ac:dyDescent="0.3">
      <c r="B46" s="236" t="s">
        <v>1359</v>
      </c>
      <c r="C46" s="478">
        <f>C45+870</f>
        <v>6553</v>
      </c>
      <c r="D46" s="479">
        <v>8</v>
      </c>
      <c r="E46" s="475"/>
      <c r="F46" s="475"/>
    </row>
    <row r="47" spans="2:6" x14ac:dyDescent="0.3">
      <c r="B47" s="236" t="s">
        <v>1366</v>
      </c>
      <c r="C47" s="478">
        <f>C46+870</f>
        <v>7423</v>
      </c>
      <c r="D47" s="479">
        <v>6</v>
      </c>
      <c r="E47" s="475"/>
      <c r="F47" s="475"/>
    </row>
    <row r="48" spans="2:6" x14ac:dyDescent="0.3">
      <c r="B48" s="236" t="s">
        <v>6935</v>
      </c>
      <c r="C48" s="478">
        <f>C47+870</f>
        <v>8293</v>
      </c>
      <c r="D48" s="479">
        <v>1</v>
      </c>
      <c r="E48" s="475"/>
      <c r="F48" s="475"/>
    </row>
    <row r="49" spans="2:6" x14ac:dyDescent="0.3">
      <c r="B49" s="236" t="s">
        <v>1351</v>
      </c>
      <c r="C49" s="478">
        <f>C48+870</f>
        <v>9163</v>
      </c>
      <c r="D49" s="479">
        <v>5</v>
      </c>
      <c r="E49" s="475"/>
      <c r="F49" s="475"/>
    </row>
    <row r="50" spans="2:6" x14ac:dyDescent="0.3">
      <c r="B50" s="236" t="s">
        <v>1365</v>
      </c>
      <c r="C50" s="478">
        <f>C49+870</f>
        <v>10033</v>
      </c>
      <c r="D50" s="479">
        <v>9</v>
      </c>
      <c r="E50" s="475"/>
      <c r="F50" s="475"/>
    </row>
    <row r="51" spans="2:6" x14ac:dyDescent="0.3">
      <c r="B51" s="236" t="s">
        <v>44</v>
      </c>
      <c r="C51" s="478">
        <v>3644</v>
      </c>
      <c r="D51" s="479">
        <v>3</v>
      </c>
      <c r="E51" s="475"/>
      <c r="F51" s="475"/>
    </row>
    <row r="52" spans="2:6" x14ac:dyDescent="0.3">
      <c r="B52" s="236" t="s">
        <v>1367</v>
      </c>
      <c r="C52" s="478">
        <f>C51+298</f>
        <v>3942</v>
      </c>
      <c r="D52" s="479">
        <v>3</v>
      </c>
      <c r="E52" s="475"/>
      <c r="F52" s="475"/>
    </row>
    <row r="53" spans="2:6" x14ac:dyDescent="0.3">
      <c r="B53" s="236" t="s">
        <v>1347</v>
      </c>
      <c r="C53" s="478">
        <v>2874</v>
      </c>
      <c r="D53" s="479">
        <v>8</v>
      </c>
      <c r="E53" s="475"/>
      <c r="F53" s="475"/>
    </row>
    <row r="54" spans="2:6" x14ac:dyDescent="0.3">
      <c r="B54" s="236" t="s">
        <v>1353</v>
      </c>
      <c r="C54" s="478">
        <v>9844</v>
      </c>
      <c r="D54" s="479">
        <v>3</v>
      </c>
      <c r="E54" s="475"/>
      <c r="F54" s="475"/>
    </row>
    <row r="55" spans="2:6" x14ac:dyDescent="0.3">
      <c r="B55" s="236" t="s">
        <v>9</v>
      </c>
      <c r="C55" s="478">
        <v>9844</v>
      </c>
      <c r="D55" s="479">
        <v>2</v>
      </c>
      <c r="E55" s="475"/>
      <c r="F55" s="475"/>
    </row>
    <row r="56" spans="2:6" x14ac:dyDescent="0.3">
      <c r="B56" s="236" t="s">
        <v>1355</v>
      </c>
      <c r="C56" s="478">
        <v>9844</v>
      </c>
      <c r="D56" s="479">
        <v>4</v>
      </c>
      <c r="E56" s="475"/>
      <c r="F56" s="475"/>
    </row>
  </sheetData>
  <pageMargins left="0.69930555555555596" right="0.69930555555555596" top="0.75" bottom="0.75" header="0.3" footer="0.3"/>
  <pageSetup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87521-0C89-45D4-AC7C-63949CDBD17C}">
  <dimension ref="A1:AE289"/>
  <sheetViews>
    <sheetView showGridLines="0" zoomScale="145" zoomScaleNormal="145" workbookViewId="0">
      <selection activeCell="G15" sqref="G15"/>
    </sheetView>
  </sheetViews>
  <sheetFormatPr defaultColWidth="11.7109375" defaultRowHeight="13.2" x14ac:dyDescent="0.25"/>
  <cols>
    <col min="1" max="1" width="19.42578125" style="195" customWidth="1"/>
    <col min="2" max="2" width="29.5703125" style="195" customWidth="1"/>
    <col min="3" max="3" width="27.28515625" style="195" customWidth="1"/>
    <col min="4" max="4" width="23" style="195" customWidth="1"/>
    <col min="5" max="5" width="6.85546875" style="195" customWidth="1"/>
    <col min="6" max="7" width="11.7109375" style="195"/>
    <col min="8" max="8" width="13.7109375" style="195" customWidth="1"/>
    <col min="9" max="17" width="11.7109375" style="195"/>
    <col min="18" max="18" width="17.42578125" style="195" customWidth="1"/>
    <col min="19" max="19" width="17.28515625" style="195" customWidth="1"/>
    <col min="20" max="20" width="24.42578125" style="195" customWidth="1"/>
    <col min="21" max="22" width="11.7109375" style="195"/>
    <col min="23" max="23" width="40" style="195" customWidth="1"/>
    <col min="24" max="25" width="11.7109375" style="195"/>
    <col min="26" max="26" width="17.28515625" style="195" customWidth="1"/>
    <col min="27" max="27" width="20.28515625" style="195" customWidth="1"/>
    <col min="28" max="29" width="11.7109375" style="195"/>
    <col min="30" max="30" width="13.28515625" style="195" customWidth="1"/>
    <col min="31" max="31" width="12.85546875" style="195" customWidth="1"/>
    <col min="32" max="16384" width="11.7109375" style="195"/>
  </cols>
  <sheetData>
    <row r="1" spans="1:31" ht="22.5" customHeight="1" x14ac:dyDescent="0.25">
      <c r="R1" s="196" t="s">
        <v>1381</v>
      </c>
      <c r="S1" s="196" t="s">
        <v>1382</v>
      </c>
      <c r="T1" s="196" t="s">
        <v>1383</v>
      </c>
    </row>
    <row r="2" spans="1:31" ht="15.6" x14ac:dyDescent="0.3">
      <c r="A2" s="483" t="s">
        <v>1384</v>
      </c>
      <c r="B2" s="483" t="s">
        <v>1387</v>
      </c>
      <c r="C2" s="483" t="s">
        <v>1386</v>
      </c>
      <c r="D2" s="483" t="s">
        <v>1385</v>
      </c>
      <c r="F2" s="259"/>
      <c r="R2" s="198">
        <v>0</v>
      </c>
      <c r="S2" s="198">
        <v>160</v>
      </c>
      <c r="T2" s="198" t="s">
        <v>1388</v>
      </c>
      <c r="U2" s="199"/>
      <c r="V2" s="200"/>
      <c r="W2" s="175"/>
      <c r="X2" s="175"/>
      <c r="Y2" s="175"/>
      <c r="Z2" s="224" t="s">
        <v>1384</v>
      </c>
      <c r="AA2" s="224" t="s">
        <v>6846</v>
      </c>
      <c r="AB2" s="224" t="s">
        <v>6845</v>
      </c>
      <c r="AD2" s="224" t="s">
        <v>1384</v>
      </c>
      <c r="AE2" s="224" t="s">
        <v>6847</v>
      </c>
    </row>
    <row r="3" spans="1:31" ht="15.6" x14ac:dyDescent="0.3">
      <c r="A3" s="201" t="s">
        <v>1389</v>
      </c>
      <c r="B3" s="480"/>
      <c r="C3" s="481"/>
      <c r="D3" s="482"/>
      <c r="F3" s="204"/>
      <c r="R3" s="198">
        <v>161</v>
      </c>
      <c r="S3" s="198">
        <v>320</v>
      </c>
      <c r="T3" s="198" t="s">
        <v>1390</v>
      </c>
      <c r="U3" s="199"/>
      <c r="V3" s="200"/>
      <c r="W3" s="175"/>
      <c r="X3" s="175"/>
      <c r="Y3" s="175"/>
      <c r="Z3" s="222">
        <v>1001</v>
      </c>
      <c r="AA3" s="223">
        <v>43789</v>
      </c>
      <c r="AB3" s="222">
        <v>6766</v>
      </c>
      <c r="AD3" s="222">
        <v>1001</v>
      </c>
      <c r="AE3" s="222"/>
    </row>
    <row r="4" spans="1:31" ht="15.6" x14ac:dyDescent="0.3">
      <c r="A4" s="201" t="s">
        <v>1391</v>
      </c>
      <c r="B4" s="480"/>
      <c r="C4" s="481"/>
      <c r="D4" s="482"/>
      <c r="F4" s="204"/>
      <c r="G4" s="204"/>
      <c r="H4" s="204"/>
      <c r="R4" s="198">
        <v>321</v>
      </c>
      <c r="S4" s="198">
        <v>480</v>
      </c>
      <c r="T4" s="198" t="s">
        <v>1392</v>
      </c>
      <c r="U4" s="199"/>
      <c r="V4" s="205" t="s">
        <v>1393</v>
      </c>
      <c r="W4" s="206" t="s">
        <v>1394</v>
      </c>
      <c r="X4" s="175"/>
      <c r="Y4" s="175"/>
      <c r="Z4" s="222">
        <v>1002</v>
      </c>
      <c r="AA4" s="223">
        <v>43790</v>
      </c>
      <c r="AB4" s="222">
        <v>9873</v>
      </c>
      <c r="AD4" s="222">
        <v>1002</v>
      </c>
      <c r="AE4" s="222"/>
    </row>
    <row r="5" spans="1:31" ht="15.6" x14ac:dyDescent="0.3">
      <c r="A5" s="201" t="s">
        <v>1395</v>
      </c>
      <c r="B5" s="480"/>
      <c r="C5" s="481"/>
      <c r="D5" s="482"/>
      <c r="F5" s="204"/>
      <c r="G5" s="204"/>
      <c r="H5" s="207"/>
      <c r="R5" s="198">
        <v>481</v>
      </c>
      <c r="S5" s="198">
        <v>640</v>
      </c>
      <c r="T5" s="198" t="s">
        <v>1396</v>
      </c>
      <c r="U5" s="199"/>
      <c r="V5" s="208">
        <v>1</v>
      </c>
      <c r="W5" s="209" t="str">
        <f>VLOOKUP(V5,$R$1:$T$16,3,1)</f>
        <v>0-160</v>
      </c>
      <c r="X5" s="175"/>
      <c r="Y5" s="175"/>
      <c r="Z5" s="222">
        <v>1003</v>
      </c>
      <c r="AA5" s="223">
        <v>43789</v>
      </c>
      <c r="AB5" s="222">
        <v>5431</v>
      </c>
      <c r="AD5" s="222">
        <v>1003</v>
      </c>
      <c r="AE5" s="222"/>
    </row>
    <row r="6" spans="1:31" ht="15.6" x14ac:dyDescent="0.3">
      <c r="A6" s="201" t="s">
        <v>1397</v>
      </c>
      <c r="B6" s="480"/>
      <c r="C6" s="481"/>
      <c r="D6" s="482"/>
      <c r="F6" s="204"/>
      <c r="R6" s="198">
        <v>641</v>
      </c>
      <c r="S6" s="198">
        <v>800</v>
      </c>
      <c r="T6" s="198" t="s">
        <v>1398</v>
      </c>
      <c r="U6" s="199"/>
      <c r="V6" s="208">
        <v>171</v>
      </c>
      <c r="W6" s="209" t="str">
        <f t="shared" ref="W6:W13" si="0">VLOOKUP(V6,$R$1:$T$16,3,1)</f>
        <v>161-320</v>
      </c>
      <c r="X6" s="175"/>
      <c r="Y6" s="175"/>
      <c r="Z6" s="222">
        <v>1004</v>
      </c>
      <c r="AA6" s="223">
        <v>43791</v>
      </c>
      <c r="AB6" s="222">
        <v>9081</v>
      </c>
      <c r="AD6" s="222">
        <v>1004</v>
      </c>
      <c r="AE6" s="222"/>
    </row>
    <row r="7" spans="1:31" ht="15.6" x14ac:dyDescent="0.3">
      <c r="A7" s="201" t="s">
        <v>1399</v>
      </c>
      <c r="B7" s="480"/>
      <c r="C7" s="481"/>
      <c r="D7" s="482"/>
      <c r="R7" s="198">
        <v>801</v>
      </c>
      <c r="S7" s="198">
        <v>960</v>
      </c>
      <c r="T7" s="198" t="s">
        <v>1400</v>
      </c>
      <c r="U7" s="199"/>
      <c r="V7" s="208">
        <v>237</v>
      </c>
      <c r="W7" s="209" t="str">
        <f t="shared" si="0"/>
        <v>161-320</v>
      </c>
      <c r="X7" s="175"/>
      <c r="Y7" s="175"/>
      <c r="Z7" s="222">
        <v>1005</v>
      </c>
      <c r="AA7" s="223">
        <v>43789</v>
      </c>
      <c r="AB7" s="222">
        <v>1234</v>
      </c>
      <c r="AD7" s="222">
        <v>1005</v>
      </c>
      <c r="AE7" s="222"/>
    </row>
    <row r="8" spans="1:31" ht="15.6" x14ac:dyDescent="0.3">
      <c r="A8" s="201" t="s">
        <v>1401</v>
      </c>
      <c r="B8" s="480"/>
      <c r="C8" s="481"/>
      <c r="D8" s="482"/>
      <c r="R8" s="198">
        <v>961</v>
      </c>
      <c r="S8" s="198">
        <v>1120</v>
      </c>
      <c r="T8" s="198" t="s">
        <v>1402</v>
      </c>
      <c r="U8" s="199"/>
      <c r="V8" s="208">
        <v>1378</v>
      </c>
      <c r="W8" s="209" t="str">
        <f t="shared" si="0"/>
        <v>1281-1440</v>
      </c>
      <c r="X8" s="175"/>
      <c r="Y8" s="175"/>
      <c r="Z8" s="222">
        <v>1006</v>
      </c>
      <c r="AA8" s="223">
        <v>43792</v>
      </c>
      <c r="AB8" s="222">
        <v>9991</v>
      </c>
      <c r="AD8" s="222">
        <v>1006</v>
      </c>
      <c r="AE8" s="222"/>
    </row>
    <row r="9" spans="1:31" ht="15.6" x14ac:dyDescent="0.3">
      <c r="A9" s="201" t="s">
        <v>1403</v>
      </c>
      <c r="B9" s="480"/>
      <c r="C9" s="481"/>
      <c r="D9" s="482"/>
      <c r="F9" s="260"/>
      <c r="R9" s="198">
        <v>1121</v>
      </c>
      <c r="S9" s="198">
        <v>1280</v>
      </c>
      <c r="T9" s="198" t="s">
        <v>1404</v>
      </c>
      <c r="U9" s="199"/>
      <c r="V9" s="208">
        <v>1367</v>
      </c>
      <c r="W9" s="209" t="str">
        <f t="shared" si="0"/>
        <v>1281-1440</v>
      </c>
      <c r="X9" s="175"/>
      <c r="Y9" s="175"/>
      <c r="Z9" s="222">
        <v>1001</v>
      </c>
      <c r="AA9" s="223">
        <v>43792</v>
      </c>
      <c r="AB9" s="222">
        <v>4444</v>
      </c>
      <c r="AD9"/>
    </row>
    <row r="10" spans="1:31" ht="15.6" x14ac:dyDescent="0.3">
      <c r="A10" s="201" t="s">
        <v>1405</v>
      </c>
      <c r="B10" s="480"/>
      <c r="C10" s="481"/>
      <c r="D10" s="482"/>
      <c r="F10" s="260"/>
      <c r="R10" s="198">
        <v>1281</v>
      </c>
      <c r="S10" s="198">
        <v>1440</v>
      </c>
      <c r="T10" s="198" t="s">
        <v>1406</v>
      </c>
      <c r="U10" s="199"/>
      <c r="V10" s="208">
        <v>2161</v>
      </c>
      <c r="W10" s="209" t="str">
        <f t="shared" si="0"/>
        <v>2081-2240</v>
      </c>
      <c r="X10" s="175"/>
      <c r="Y10" s="175"/>
      <c r="Z10" s="222">
        <v>1002</v>
      </c>
      <c r="AA10" s="223">
        <v>43793</v>
      </c>
      <c r="AB10" s="222">
        <v>6555</v>
      </c>
      <c r="AD10"/>
    </row>
    <row r="11" spans="1:31" ht="15.6" x14ac:dyDescent="0.3">
      <c r="A11" s="201" t="s">
        <v>1407</v>
      </c>
      <c r="B11" s="480"/>
      <c r="C11" s="481"/>
      <c r="D11" s="482"/>
      <c r="F11" s="260"/>
      <c r="R11" s="198">
        <v>1441</v>
      </c>
      <c r="S11" s="198">
        <v>1600</v>
      </c>
      <c r="T11" s="198" t="s">
        <v>1408</v>
      </c>
      <c r="U11" s="199"/>
      <c r="V11" s="208">
        <v>1620</v>
      </c>
      <c r="W11" s="209" t="str">
        <f t="shared" si="0"/>
        <v>1601-1760</v>
      </c>
      <c r="X11" s="175"/>
      <c r="Y11" s="175"/>
      <c r="Z11" s="222">
        <v>1004</v>
      </c>
      <c r="AA11" s="223">
        <v>43795</v>
      </c>
      <c r="AB11" s="222">
        <v>4441</v>
      </c>
      <c r="AD11"/>
    </row>
    <row r="12" spans="1:31" ht="15.6" x14ac:dyDescent="0.3">
      <c r="A12" s="201" t="s">
        <v>1409</v>
      </c>
      <c r="B12" s="480"/>
      <c r="C12" s="481"/>
      <c r="D12" s="482"/>
      <c r="R12" s="198">
        <v>1601</v>
      </c>
      <c r="S12" s="198">
        <v>1760</v>
      </c>
      <c r="T12" s="198" t="s">
        <v>1410</v>
      </c>
      <c r="U12" s="199"/>
      <c r="V12" s="208">
        <v>920</v>
      </c>
      <c r="W12" s="209" t="str">
        <f t="shared" si="0"/>
        <v>801-960</v>
      </c>
      <c r="X12" s="175"/>
      <c r="Y12" s="175"/>
      <c r="Z12" s="222">
        <v>1005</v>
      </c>
      <c r="AA12" s="223">
        <v>43794</v>
      </c>
      <c r="AB12" s="222">
        <v>6543</v>
      </c>
      <c r="AD12"/>
    </row>
    <row r="13" spans="1:31" ht="15.6" x14ac:dyDescent="0.3">
      <c r="A13" s="201" t="s">
        <v>1411</v>
      </c>
      <c r="B13" s="480"/>
      <c r="C13" s="481"/>
      <c r="D13" s="482"/>
      <c r="F13" s="261"/>
      <c r="R13" s="198">
        <v>1761</v>
      </c>
      <c r="S13" s="198">
        <v>1920</v>
      </c>
      <c r="T13" s="198" t="s">
        <v>1412</v>
      </c>
      <c r="U13" s="199"/>
      <c r="V13" s="208">
        <v>669</v>
      </c>
      <c r="W13" s="209" t="str">
        <f t="shared" si="0"/>
        <v>641-800</v>
      </c>
      <c r="X13" s="175"/>
      <c r="Y13" s="175"/>
    </row>
    <row r="14" spans="1:31" ht="15.6" x14ac:dyDescent="0.3">
      <c r="A14" s="201" t="s">
        <v>1413</v>
      </c>
      <c r="B14" s="480"/>
      <c r="C14" s="481"/>
      <c r="D14" s="482"/>
      <c r="R14" s="198">
        <v>2081</v>
      </c>
      <c r="S14" s="198">
        <v>2240</v>
      </c>
      <c r="T14" s="198" t="s">
        <v>1414</v>
      </c>
      <c r="U14" s="199"/>
      <c r="V14" s="199"/>
      <c r="W14" s="175"/>
      <c r="X14" s="175"/>
      <c r="Y14" s="175"/>
    </row>
    <row r="15" spans="1:31" ht="15.6" x14ac:dyDescent="0.3">
      <c r="A15" s="201" t="s">
        <v>1415</v>
      </c>
      <c r="B15" s="480"/>
      <c r="C15" s="481"/>
      <c r="D15" s="482"/>
      <c r="R15" s="198">
        <v>2241</v>
      </c>
      <c r="S15" s="198">
        <v>2400</v>
      </c>
      <c r="T15" s="198" t="s">
        <v>1416</v>
      </c>
      <c r="U15" s="199"/>
      <c r="V15" s="199"/>
      <c r="W15" s="175"/>
      <c r="X15" s="175"/>
      <c r="Y15" s="175"/>
    </row>
    <row r="16" spans="1:31" ht="15.6" x14ac:dyDescent="0.3">
      <c r="A16" s="201" t="s">
        <v>1417</v>
      </c>
      <c r="B16" s="480"/>
      <c r="C16" s="481"/>
      <c r="D16" s="482"/>
      <c r="R16" s="198">
        <v>2401</v>
      </c>
      <c r="S16" s="198">
        <v>2560</v>
      </c>
      <c r="T16" s="198" t="s">
        <v>1418</v>
      </c>
      <c r="U16" s="199"/>
      <c r="V16" s="199"/>
      <c r="W16" s="175"/>
      <c r="X16" s="175"/>
      <c r="Y16" s="175"/>
    </row>
    <row r="17" spans="1:25" ht="15.6" x14ac:dyDescent="0.3">
      <c r="A17" s="201" t="s">
        <v>1419</v>
      </c>
      <c r="B17" s="480"/>
      <c r="C17" s="481"/>
      <c r="D17" s="482"/>
      <c r="R17" s="175"/>
      <c r="S17" s="175"/>
      <c r="T17" s="175"/>
      <c r="U17" s="175"/>
      <c r="V17" s="199"/>
      <c r="W17" s="175"/>
      <c r="X17" s="175"/>
      <c r="Y17" s="175"/>
    </row>
    <row r="18" spans="1:25" x14ac:dyDescent="0.25">
      <c r="A18" s="201" t="s">
        <v>1420</v>
      </c>
      <c r="B18" s="480"/>
      <c r="C18" s="481"/>
      <c r="D18" s="482"/>
    </row>
    <row r="19" spans="1:25" x14ac:dyDescent="0.25">
      <c r="A19" s="201" t="s">
        <v>1421</v>
      </c>
      <c r="B19" s="480"/>
      <c r="C19" s="481"/>
      <c r="D19" s="482"/>
    </row>
    <row r="20" spans="1:25" x14ac:dyDescent="0.25">
      <c r="A20" s="201" t="s">
        <v>1422</v>
      </c>
      <c r="B20" s="480"/>
      <c r="C20" s="481"/>
      <c r="D20" s="482"/>
    </row>
    <row r="21" spans="1:25" x14ac:dyDescent="0.25">
      <c r="A21" s="201" t="s">
        <v>1423</v>
      </c>
      <c r="B21" s="480"/>
      <c r="C21" s="481"/>
      <c r="D21" s="482"/>
    </row>
    <row r="22" spans="1:25" x14ac:dyDescent="0.25">
      <c r="A22" s="201" t="s">
        <v>1424</v>
      </c>
      <c r="B22" s="480"/>
      <c r="C22" s="481"/>
      <c r="D22" s="482"/>
    </row>
    <row r="23" spans="1:25" ht="19.5" customHeight="1" x14ac:dyDescent="0.25">
      <c r="B23" s="203"/>
      <c r="C23" s="204"/>
      <c r="D23" s="202"/>
    </row>
    <row r="24" spans="1:25" ht="19.5" customHeight="1" x14ac:dyDescent="0.25">
      <c r="B24" s="203"/>
      <c r="C24" s="204"/>
      <c r="D24" s="202"/>
    </row>
    <row r="25" spans="1:25" x14ac:dyDescent="0.25">
      <c r="B25" s="203"/>
      <c r="C25" s="204"/>
      <c r="D25" s="202"/>
    </row>
    <row r="26" spans="1:25" x14ac:dyDescent="0.25">
      <c r="B26" s="203"/>
      <c r="C26" s="204"/>
      <c r="D26" s="202"/>
    </row>
    <row r="27" spans="1:25" x14ac:dyDescent="0.25">
      <c r="B27" s="210"/>
    </row>
    <row r="28" spans="1:25" x14ac:dyDescent="0.25">
      <c r="B28" s="210"/>
    </row>
    <row r="29" spans="1:25" x14ac:dyDescent="0.25">
      <c r="B29" s="210"/>
    </row>
    <row r="30" spans="1:25" x14ac:dyDescent="0.25">
      <c r="B30" s="210"/>
    </row>
    <row r="31" spans="1:25" x14ac:dyDescent="0.25">
      <c r="B31" s="210"/>
    </row>
    <row r="32" spans="1:25" x14ac:dyDescent="0.25">
      <c r="B32" s="210"/>
    </row>
    <row r="33" spans="2:2" x14ac:dyDescent="0.25">
      <c r="B33" s="210"/>
    </row>
    <row r="34" spans="2:2" x14ac:dyDescent="0.25">
      <c r="B34" s="210"/>
    </row>
    <row r="35" spans="2:2" x14ac:dyDescent="0.25">
      <c r="B35" s="210"/>
    </row>
    <row r="36" spans="2:2" x14ac:dyDescent="0.25">
      <c r="B36" s="210"/>
    </row>
    <row r="37" spans="2:2" x14ac:dyDescent="0.25">
      <c r="B37" s="210"/>
    </row>
    <row r="38" spans="2:2" x14ac:dyDescent="0.25">
      <c r="B38" s="210"/>
    </row>
    <row r="39" spans="2:2" x14ac:dyDescent="0.25">
      <c r="B39" s="210"/>
    </row>
    <row r="40" spans="2:2" x14ac:dyDescent="0.25">
      <c r="B40" s="210"/>
    </row>
    <row r="41" spans="2:2" x14ac:dyDescent="0.25">
      <c r="B41" s="210"/>
    </row>
    <row r="42" spans="2:2" x14ac:dyDescent="0.25">
      <c r="B42" s="210"/>
    </row>
    <row r="43" spans="2:2" x14ac:dyDescent="0.25">
      <c r="B43" s="210"/>
    </row>
    <row r="44" spans="2:2" x14ac:dyDescent="0.25">
      <c r="B44" s="210"/>
    </row>
    <row r="45" spans="2:2" x14ac:dyDescent="0.25">
      <c r="B45" s="210"/>
    </row>
    <row r="46" spans="2:2" x14ac:dyDescent="0.25">
      <c r="B46" s="210"/>
    </row>
    <row r="47" spans="2:2" x14ac:dyDescent="0.25">
      <c r="B47" s="210"/>
    </row>
    <row r="48" spans="2:2" x14ac:dyDescent="0.25">
      <c r="B48" s="210"/>
    </row>
    <row r="49" spans="2:2" x14ac:dyDescent="0.25">
      <c r="B49" s="210"/>
    </row>
    <row r="50" spans="2:2" x14ac:dyDescent="0.25">
      <c r="B50" s="210"/>
    </row>
    <row r="51" spans="2:2" x14ac:dyDescent="0.25">
      <c r="B51" s="210"/>
    </row>
    <row r="52" spans="2:2" x14ac:dyDescent="0.25">
      <c r="B52" s="210"/>
    </row>
    <row r="53" spans="2:2" x14ac:dyDescent="0.25">
      <c r="B53" s="210"/>
    </row>
    <row r="54" spans="2:2" x14ac:dyDescent="0.25">
      <c r="B54" s="210"/>
    </row>
    <row r="55" spans="2:2" x14ac:dyDescent="0.25">
      <c r="B55" s="210"/>
    </row>
    <row r="56" spans="2:2" x14ac:dyDescent="0.25">
      <c r="B56" s="210"/>
    </row>
    <row r="57" spans="2:2" x14ac:dyDescent="0.25">
      <c r="B57" s="210"/>
    </row>
    <row r="58" spans="2:2" x14ac:dyDescent="0.25">
      <c r="B58" s="210"/>
    </row>
    <row r="59" spans="2:2" x14ac:dyDescent="0.25">
      <c r="B59" s="210"/>
    </row>
    <row r="60" spans="2:2" x14ac:dyDescent="0.25">
      <c r="B60" s="210"/>
    </row>
    <row r="61" spans="2:2" x14ac:dyDescent="0.25">
      <c r="B61" s="210"/>
    </row>
    <row r="62" spans="2:2" x14ac:dyDescent="0.25">
      <c r="B62" s="210"/>
    </row>
    <row r="63" spans="2:2" x14ac:dyDescent="0.25">
      <c r="B63" s="210"/>
    </row>
    <row r="64" spans="2:2" x14ac:dyDescent="0.25">
      <c r="B64" s="210"/>
    </row>
    <row r="65" spans="2:2" x14ac:dyDescent="0.25">
      <c r="B65" s="210"/>
    </row>
    <row r="66" spans="2:2" x14ac:dyDescent="0.25">
      <c r="B66" s="210"/>
    </row>
    <row r="67" spans="2:2" x14ac:dyDescent="0.25">
      <c r="B67" s="210"/>
    </row>
    <row r="68" spans="2:2" x14ac:dyDescent="0.25">
      <c r="B68" s="210"/>
    </row>
    <row r="69" spans="2:2" x14ac:dyDescent="0.25">
      <c r="B69" s="210"/>
    </row>
    <row r="70" spans="2:2" x14ac:dyDescent="0.25">
      <c r="B70" s="210"/>
    </row>
    <row r="71" spans="2:2" x14ac:dyDescent="0.25">
      <c r="B71" s="210"/>
    </row>
    <row r="72" spans="2:2" x14ac:dyDescent="0.25">
      <c r="B72" s="210"/>
    </row>
    <row r="73" spans="2:2" x14ac:dyDescent="0.25">
      <c r="B73" s="210"/>
    </row>
    <row r="74" spans="2:2" x14ac:dyDescent="0.25">
      <c r="B74" s="210"/>
    </row>
    <row r="75" spans="2:2" x14ac:dyDescent="0.25">
      <c r="B75" s="210"/>
    </row>
    <row r="76" spans="2:2" x14ac:dyDescent="0.25">
      <c r="B76" s="210"/>
    </row>
    <row r="77" spans="2:2" x14ac:dyDescent="0.25">
      <c r="B77" s="210"/>
    </row>
    <row r="78" spans="2:2" x14ac:dyDescent="0.25">
      <c r="B78" s="210"/>
    </row>
    <row r="79" spans="2:2" x14ac:dyDescent="0.25">
      <c r="B79" s="210"/>
    </row>
    <row r="80" spans="2:2" x14ac:dyDescent="0.25">
      <c r="B80" s="210"/>
    </row>
    <row r="81" spans="2:2" x14ac:dyDescent="0.25">
      <c r="B81" s="210"/>
    </row>
    <row r="82" spans="2:2" x14ac:dyDescent="0.25">
      <c r="B82" s="210"/>
    </row>
    <row r="83" spans="2:2" x14ac:dyDescent="0.25">
      <c r="B83" s="210"/>
    </row>
    <row r="84" spans="2:2" x14ac:dyDescent="0.25">
      <c r="B84" s="210"/>
    </row>
    <row r="85" spans="2:2" x14ac:dyDescent="0.25">
      <c r="B85" s="210"/>
    </row>
    <row r="86" spans="2:2" x14ac:dyDescent="0.25">
      <c r="B86" s="210"/>
    </row>
    <row r="87" spans="2:2" x14ac:dyDescent="0.25">
      <c r="B87" s="210"/>
    </row>
    <row r="88" spans="2:2" x14ac:dyDescent="0.25">
      <c r="B88" s="210"/>
    </row>
    <row r="89" spans="2:2" x14ac:dyDescent="0.25">
      <c r="B89" s="210"/>
    </row>
    <row r="90" spans="2:2" x14ac:dyDescent="0.25">
      <c r="B90" s="210"/>
    </row>
    <row r="91" spans="2:2" x14ac:dyDescent="0.25">
      <c r="B91" s="210"/>
    </row>
    <row r="92" spans="2:2" x14ac:dyDescent="0.25">
      <c r="B92" s="210"/>
    </row>
    <row r="93" spans="2:2" x14ac:dyDescent="0.25">
      <c r="B93" s="210"/>
    </row>
    <row r="94" spans="2:2" x14ac:dyDescent="0.25">
      <c r="B94" s="210"/>
    </row>
    <row r="95" spans="2:2" x14ac:dyDescent="0.25">
      <c r="B95" s="210"/>
    </row>
    <row r="96" spans="2:2" x14ac:dyDescent="0.25">
      <c r="B96" s="210"/>
    </row>
    <row r="97" spans="2:2" x14ac:dyDescent="0.25">
      <c r="B97" s="210"/>
    </row>
    <row r="98" spans="2:2" x14ac:dyDescent="0.25">
      <c r="B98" s="210"/>
    </row>
    <row r="99" spans="2:2" x14ac:dyDescent="0.25">
      <c r="B99" s="210"/>
    </row>
    <row r="100" spans="2:2" x14ac:dyDescent="0.25">
      <c r="B100" s="210"/>
    </row>
    <row r="101" spans="2:2" x14ac:dyDescent="0.25">
      <c r="B101" s="210"/>
    </row>
    <row r="102" spans="2:2" x14ac:dyDescent="0.25">
      <c r="B102" s="210"/>
    </row>
    <row r="103" spans="2:2" x14ac:dyDescent="0.25">
      <c r="B103" s="210"/>
    </row>
    <row r="104" spans="2:2" x14ac:dyDescent="0.25">
      <c r="B104" s="210"/>
    </row>
    <row r="105" spans="2:2" x14ac:dyDescent="0.25">
      <c r="B105" s="210"/>
    </row>
    <row r="106" spans="2:2" x14ac:dyDescent="0.25">
      <c r="B106" s="210"/>
    </row>
    <row r="107" spans="2:2" x14ac:dyDescent="0.25">
      <c r="B107" s="210"/>
    </row>
    <row r="108" spans="2:2" x14ac:dyDescent="0.25">
      <c r="B108" s="210"/>
    </row>
    <row r="109" spans="2:2" x14ac:dyDescent="0.25">
      <c r="B109" s="210"/>
    </row>
    <row r="110" spans="2:2" x14ac:dyDescent="0.25">
      <c r="B110" s="210"/>
    </row>
    <row r="111" spans="2:2" x14ac:dyDescent="0.25">
      <c r="B111" s="210"/>
    </row>
    <row r="112" spans="2:2" x14ac:dyDescent="0.25">
      <c r="B112" s="210"/>
    </row>
    <row r="113" spans="2:2" x14ac:dyDescent="0.25">
      <c r="B113" s="210"/>
    </row>
    <row r="114" spans="2:2" x14ac:dyDescent="0.25">
      <c r="B114" s="210"/>
    </row>
    <row r="115" spans="2:2" x14ac:dyDescent="0.25">
      <c r="B115" s="210"/>
    </row>
    <row r="116" spans="2:2" x14ac:dyDescent="0.25">
      <c r="B116" s="210"/>
    </row>
    <row r="117" spans="2:2" x14ac:dyDescent="0.25">
      <c r="B117" s="210"/>
    </row>
    <row r="118" spans="2:2" x14ac:dyDescent="0.25">
      <c r="B118" s="210"/>
    </row>
    <row r="119" spans="2:2" x14ac:dyDescent="0.25">
      <c r="B119" s="210"/>
    </row>
    <row r="120" spans="2:2" x14ac:dyDescent="0.25">
      <c r="B120" s="210"/>
    </row>
    <row r="121" spans="2:2" x14ac:dyDescent="0.25">
      <c r="B121" s="210"/>
    </row>
    <row r="122" spans="2:2" x14ac:dyDescent="0.25">
      <c r="B122" s="210"/>
    </row>
    <row r="123" spans="2:2" x14ac:dyDescent="0.25">
      <c r="B123" s="210"/>
    </row>
    <row r="124" spans="2:2" x14ac:dyDescent="0.25">
      <c r="B124" s="210"/>
    </row>
    <row r="125" spans="2:2" x14ac:dyDescent="0.25">
      <c r="B125" s="210"/>
    </row>
    <row r="126" spans="2:2" x14ac:dyDescent="0.25">
      <c r="B126" s="210"/>
    </row>
    <row r="127" spans="2:2" x14ac:dyDescent="0.25">
      <c r="B127" s="210"/>
    </row>
    <row r="128" spans="2:2" x14ac:dyDescent="0.25">
      <c r="B128" s="210"/>
    </row>
    <row r="129" spans="2:2" x14ac:dyDescent="0.25">
      <c r="B129" s="210"/>
    </row>
    <row r="130" spans="2:2" x14ac:dyDescent="0.25">
      <c r="B130" s="210"/>
    </row>
    <row r="131" spans="2:2" x14ac:dyDescent="0.25">
      <c r="B131" s="210"/>
    </row>
    <row r="132" spans="2:2" x14ac:dyDescent="0.25">
      <c r="B132" s="210"/>
    </row>
    <row r="133" spans="2:2" x14ac:dyDescent="0.25">
      <c r="B133" s="210"/>
    </row>
    <row r="134" spans="2:2" x14ac:dyDescent="0.25">
      <c r="B134" s="210"/>
    </row>
    <row r="135" spans="2:2" x14ac:dyDescent="0.25">
      <c r="B135" s="210"/>
    </row>
    <row r="136" spans="2:2" x14ac:dyDescent="0.25">
      <c r="B136" s="210"/>
    </row>
    <row r="137" spans="2:2" x14ac:dyDescent="0.25">
      <c r="B137" s="210"/>
    </row>
    <row r="138" spans="2:2" x14ac:dyDescent="0.25">
      <c r="B138" s="210"/>
    </row>
    <row r="139" spans="2:2" x14ac:dyDescent="0.25">
      <c r="B139" s="210"/>
    </row>
    <row r="140" spans="2:2" x14ac:dyDescent="0.25">
      <c r="B140" s="210"/>
    </row>
    <row r="141" spans="2:2" x14ac:dyDescent="0.25">
      <c r="B141" s="210"/>
    </row>
    <row r="142" spans="2:2" x14ac:dyDescent="0.25">
      <c r="B142" s="210"/>
    </row>
    <row r="143" spans="2:2" x14ac:dyDescent="0.25">
      <c r="B143" s="210"/>
    </row>
    <row r="144" spans="2:2" x14ac:dyDescent="0.25">
      <c r="B144" s="210"/>
    </row>
    <row r="145" spans="2:2" x14ac:dyDescent="0.25">
      <c r="B145" s="210"/>
    </row>
    <row r="146" spans="2:2" x14ac:dyDescent="0.25">
      <c r="B146" s="210"/>
    </row>
    <row r="147" spans="2:2" x14ac:dyDescent="0.25">
      <c r="B147" s="210"/>
    </row>
    <row r="148" spans="2:2" x14ac:dyDescent="0.25">
      <c r="B148" s="210"/>
    </row>
    <row r="149" spans="2:2" x14ac:dyDescent="0.25">
      <c r="B149" s="210"/>
    </row>
    <row r="150" spans="2:2" x14ac:dyDescent="0.25">
      <c r="B150" s="210"/>
    </row>
    <row r="151" spans="2:2" x14ac:dyDescent="0.25">
      <c r="B151" s="210"/>
    </row>
    <row r="152" spans="2:2" x14ac:dyDescent="0.25">
      <c r="B152" s="210"/>
    </row>
    <row r="153" spans="2:2" x14ac:dyDescent="0.25">
      <c r="B153" s="210"/>
    </row>
    <row r="154" spans="2:2" x14ac:dyDescent="0.25">
      <c r="B154" s="210"/>
    </row>
    <row r="155" spans="2:2" x14ac:dyDescent="0.25">
      <c r="B155" s="210"/>
    </row>
    <row r="156" spans="2:2" x14ac:dyDescent="0.25">
      <c r="B156" s="210"/>
    </row>
    <row r="157" spans="2:2" x14ac:dyDescent="0.25">
      <c r="B157" s="210"/>
    </row>
    <row r="158" spans="2:2" x14ac:dyDescent="0.25">
      <c r="B158" s="210"/>
    </row>
    <row r="159" spans="2:2" x14ac:dyDescent="0.25">
      <c r="B159" s="210"/>
    </row>
    <row r="160" spans="2:2" x14ac:dyDescent="0.25">
      <c r="B160" s="210"/>
    </row>
    <row r="161" spans="2:2" x14ac:dyDescent="0.25">
      <c r="B161" s="210"/>
    </row>
    <row r="162" spans="2:2" x14ac:dyDescent="0.25">
      <c r="B162" s="210"/>
    </row>
    <row r="163" spans="2:2" x14ac:dyDescent="0.25">
      <c r="B163" s="210"/>
    </row>
    <row r="164" spans="2:2" x14ac:dyDescent="0.25">
      <c r="B164" s="210"/>
    </row>
    <row r="165" spans="2:2" x14ac:dyDescent="0.25">
      <c r="B165" s="210"/>
    </row>
    <row r="166" spans="2:2" x14ac:dyDescent="0.25">
      <c r="B166" s="210"/>
    </row>
    <row r="167" spans="2:2" x14ac:dyDescent="0.25">
      <c r="B167" s="210"/>
    </row>
    <row r="168" spans="2:2" x14ac:dyDescent="0.25">
      <c r="B168" s="210"/>
    </row>
    <row r="169" spans="2:2" x14ac:dyDescent="0.25">
      <c r="B169" s="210"/>
    </row>
    <row r="170" spans="2:2" x14ac:dyDescent="0.25">
      <c r="B170" s="210"/>
    </row>
    <row r="171" spans="2:2" x14ac:dyDescent="0.25">
      <c r="B171" s="210"/>
    </row>
    <row r="172" spans="2:2" x14ac:dyDescent="0.25">
      <c r="B172" s="210"/>
    </row>
    <row r="173" spans="2:2" x14ac:dyDescent="0.25">
      <c r="B173" s="210"/>
    </row>
    <row r="174" spans="2:2" x14ac:dyDescent="0.25">
      <c r="B174" s="210"/>
    </row>
    <row r="175" spans="2:2" x14ac:dyDescent="0.25">
      <c r="B175" s="210"/>
    </row>
    <row r="176" spans="2:2" x14ac:dyDescent="0.25">
      <c r="B176" s="210"/>
    </row>
    <row r="177" spans="2:2" x14ac:dyDescent="0.25">
      <c r="B177" s="210"/>
    </row>
    <row r="178" spans="2:2" x14ac:dyDescent="0.25">
      <c r="B178" s="210"/>
    </row>
    <row r="179" spans="2:2" x14ac:dyDescent="0.25">
      <c r="B179" s="210"/>
    </row>
    <row r="180" spans="2:2" x14ac:dyDescent="0.25">
      <c r="B180" s="210"/>
    </row>
    <row r="181" spans="2:2" x14ac:dyDescent="0.25">
      <c r="B181" s="210"/>
    </row>
    <row r="182" spans="2:2" x14ac:dyDescent="0.25">
      <c r="B182" s="210"/>
    </row>
    <row r="183" spans="2:2" x14ac:dyDescent="0.25">
      <c r="B183" s="210"/>
    </row>
    <row r="184" spans="2:2" x14ac:dyDescent="0.25">
      <c r="B184" s="210"/>
    </row>
    <row r="185" spans="2:2" x14ac:dyDescent="0.25">
      <c r="B185" s="210"/>
    </row>
    <row r="186" spans="2:2" x14ac:dyDescent="0.25">
      <c r="B186" s="210"/>
    </row>
    <row r="187" spans="2:2" x14ac:dyDescent="0.25">
      <c r="B187" s="210"/>
    </row>
    <row r="188" spans="2:2" x14ac:dyDescent="0.25">
      <c r="B188" s="210"/>
    </row>
    <row r="189" spans="2:2" x14ac:dyDescent="0.25">
      <c r="B189" s="210"/>
    </row>
    <row r="190" spans="2:2" x14ac:dyDescent="0.25">
      <c r="B190" s="210"/>
    </row>
    <row r="191" spans="2:2" x14ac:dyDescent="0.25">
      <c r="B191" s="210"/>
    </row>
    <row r="192" spans="2:2" x14ac:dyDescent="0.25">
      <c r="B192" s="210"/>
    </row>
    <row r="193" spans="2:2" x14ac:dyDescent="0.25">
      <c r="B193" s="210"/>
    </row>
    <row r="194" spans="2:2" x14ac:dyDescent="0.25">
      <c r="B194" s="210"/>
    </row>
    <row r="195" spans="2:2" x14ac:dyDescent="0.25">
      <c r="B195" s="210"/>
    </row>
    <row r="196" spans="2:2" x14ac:dyDescent="0.25">
      <c r="B196" s="210"/>
    </row>
    <row r="197" spans="2:2" x14ac:dyDescent="0.25">
      <c r="B197" s="210"/>
    </row>
    <row r="198" spans="2:2" x14ac:dyDescent="0.25">
      <c r="B198" s="210"/>
    </row>
    <row r="199" spans="2:2" x14ac:dyDescent="0.25">
      <c r="B199" s="210"/>
    </row>
    <row r="200" spans="2:2" x14ac:dyDescent="0.25">
      <c r="B200" s="210"/>
    </row>
    <row r="201" spans="2:2" x14ac:dyDescent="0.25">
      <c r="B201" s="210"/>
    </row>
    <row r="202" spans="2:2" x14ac:dyDescent="0.25">
      <c r="B202" s="210"/>
    </row>
    <row r="203" spans="2:2" x14ac:dyDescent="0.25">
      <c r="B203" s="210"/>
    </row>
    <row r="204" spans="2:2" x14ac:dyDescent="0.25">
      <c r="B204" s="210"/>
    </row>
    <row r="205" spans="2:2" x14ac:dyDescent="0.25">
      <c r="B205" s="210"/>
    </row>
    <row r="206" spans="2:2" x14ac:dyDescent="0.25">
      <c r="B206" s="210"/>
    </row>
    <row r="207" spans="2:2" x14ac:dyDescent="0.25">
      <c r="B207" s="210"/>
    </row>
    <row r="208" spans="2:2" x14ac:dyDescent="0.25">
      <c r="B208" s="210"/>
    </row>
    <row r="209" spans="2:2" x14ac:dyDescent="0.25">
      <c r="B209" s="210"/>
    </row>
    <row r="210" spans="2:2" x14ac:dyDescent="0.25">
      <c r="B210" s="210"/>
    </row>
    <row r="211" spans="2:2" x14ac:dyDescent="0.25">
      <c r="B211" s="210"/>
    </row>
    <row r="212" spans="2:2" x14ac:dyDescent="0.25">
      <c r="B212" s="210"/>
    </row>
    <row r="213" spans="2:2" x14ac:dyDescent="0.25">
      <c r="B213" s="210"/>
    </row>
    <row r="214" spans="2:2" x14ac:dyDescent="0.25">
      <c r="B214" s="210"/>
    </row>
    <row r="215" spans="2:2" x14ac:dyDescent="0.25">
      <c r="B215" s="210"/>
    </row>
    <row r="216" spans="2:2" x14ac:dyDescent="0.25">
      <c r="B216" s="210"/>
    </row>
    <row r="217" spans="2:2" x14ac:dyDescent="0.25">
      <c r="B217" s="210"/>
    </row>
    <row r="218" spans="2:2" x14ac:dyDescent="0.25">
      <c r="B218" s="210"/>
    </row>
    <row r="219" spans="2:2" x14ac:dyDescent="0.25">
      <c r="B219" s="210"/>
    </row>
    <row r="220" spans="2:2" x14ac:dyDescent="0.25">
      <c r="B220" s="210"/>
    </row>
    <row r="221" spans="2:2" x14ac:dyDescent="0.25">
      <c r="B221" s="210"/>
    </row>
    <row r="222" spans="2:2" x14ac:dyDescent="0.25">
      <c r="B222" s="210"/>
    </row>
    <row r="223" spans="2:2" x14ac:dyDescent="0.25">
      <c r="B223" s="210"/>
    </row>
    <row r="224" spans="2:2" x14ac:dyDescent="0.25">
      <c r="B224" s="210"/>
    </row>
    <row r="225" spans="1:2" x14ac:dyDescent="0.25">
      <c r="B225" s="210"/>
    </row>
    <row r="226" spans="1:2" x14ac:dyDescent="0.25">
      <c r="B226" s="210"/>
    </row>
    <row r="227" spans="1:2" x14ac:dyDescent="0.25">
      <c r="B227" s="210"/>
    </row>
    <row r="228" spans="1:2" x14ac:dyDescent="0.25">
      <c r="B228" s="210"/>
    </row>
    <row r="229" spans="1:2" x14ac:dyDescent="0.25">
      <c r="B229" s="210"/>
    </row>
    <row r="230" spans="1:2" x14ac:dyDescent="0.25">
      <c r="B230" s="210"/>
    </row>
    <row r="231" spans="1:2" x14ac:dyDescent="0.25">
      <c r="B231" s="210"/>
    </row>
    <row r="232" spans="1:2" x14ac:dyDescent="0.25">
      <c r="B232" s="210"/>
    </row>
    <row r="233" spans="1:2" x14ac:dyDescent="0.25">
      <c r="B233" s="210"/>
    </row>
    <row r="234" spans="1:2" x14ac:dyDescent="0.25">
      <c r="B234" s="210"/>
    </row>
    <row r="235" spans="1:2" x14ac:dyDescent="0.25">
      <c r="B235" s="210"/>
    </row>
    <row r="236" spans="1:2" x14ac:dyDescent="0.25">
      <c r="B236" s="210"/>
    </row>
    <row r="237" spans="1:2" x14ac:dyDescent="0.25">
      <c r="B237" s="210"/>
    </row>
    <row r="238" spans="1:2" x14ac:dyDescent="0.25">
      <c r="B238" s="210"/>
    </row>
    <row r="239" spans="1:2" x14ac:dyDescent="0.25">
      <c r="A239" s="211"/>
      <c r="B239" s="210"/>
    </row>
    <row r="240" spans="1:2" x14ac:dyDescent="0.25">
      <c r="A240" s="211"/>
      <c r="B240" s="210"/>
    </row>
    <row r="241" spans="1:2" x14ac:dyDescent="0.25">
      <c r="A241" s="211"/>
      <c r="B241" s="210"/>
    </row>
    <row r="242" spans="1:2" x14ac:dyDescent="0.25">
      <c r="A242" s="211"/>
      <c r="B242" s="210"/>
    </row>
    <row r="243" spans="1:2" x14ac:dyDescent="0.25">
      <c r="A243" s="211"/>
      <c r="B243" s="210"/>
    </row>
    <row r="244" spans="1:2" x14ac:dyDescent="0.25">
      <c r="A244" s="211"/>
      <c r="B244" s="210"/>
    </row>
    <row r="245" spans="1:2" x14ac:dyDescent="0.25">
      <c r="A245" s="211"/>
      <c r="B245" s="210"/>
    </row>
    <row r="246" spans="1:2" x14ac:dyDescent="0.25">
      <c r="A246" s="211"/>
      <c r="B246" s="210"/>
    </row>
    <row r="247" spans="1:2" x14ac:dyDescent="0.25">
      <c r="A247" s="211"/>
      <c r="B247" s="210"/>
    </row>
    <row r="248" spans="1:2" x14ac:dyDescent="0.25">
      <c r="A248" s="211"/>
      <c r="B248" s="210"/>
    </row>
    <row r="249" spans="1:2" x14ac:dyDescent="0.25">
      <c r="A249" s="211"/>
      <c r="B249" s="210"/>
    </row>
    <row r="250" spans="1:2" x14ac:dyDescent="0.25">
      <c r="A250" s="211"/>
      <c r="B250" s="210"/>
    </row>
    <row r="251" spans="1:2" x14ac:dyDescent="0.25">
      <c r="A251" s="211"/>
      <c r="B251" s="210"/>
    </row>
    <row r="252" spans="1:2" x14ac:dyDescent="0.25">
      <c r="A252" s="211"/>
      <c r="B252" s="210"/>
    </row>
    <row r="253" spans="1:2" x14ac:dyDescent="0.25">
      <c r="A253" s="211"/>
      <c r="B253" s="210"/>
    </row>
    <row r="254" spans="1:2" x14ac:dyDescent="0.25">
      <c r="A254" s="211"/>
      <c r="B254" s="210"/>
    </row>
    <row r="255" spans="1:2" x14ac:dyDescent="0.25">
      <c r="A255" s="211"/>
      <c r="B255" s="210"/>
    </row>
    <row r="256" spans="1:2" x14ac:dyDescent="0.25">
      <c r="A256" s="211"/>
      <c r="B256" s="210"/>
    </row>
    <row r="257" spans="1:2" x14ac:dyDescent="0.25">
      <c r="A257" s="211"/>
      <c r="B257" s="210"/>
    </row>
    <row r="258" spans="1:2" x14ac:dyDescent="0.25">
      <c r="A258" s="211"/>
      <c r="B258" s="210"/>
    </row>
    <row r="259" spans="1:2" x14ac:dyDescent="0.25">
      <c r="A259" s="211"/>
      <c r="B259" s="210"/>
    </row>
    <row r="260" spans="1:2" x14ac:dyDescent="0.25">
      <c r="A260" s="211"/>
      <c r="B260" s="210"/>
    </row>
    <row r="261" spans="1:2" x14ac:dyDescent="0.25">
      <c r="A261" s="211"/>
      <c r="B261" s="210"/>
    </row>
    <row r="262" spans="1:2" x14ac:dyDescent="0.25">
      <c r="A262" s="211"/>
      <c r="B262" s="210"/>
    </row>
    <row r="263" spans="1:2" x14ac:dyDescent="0.25">
      <c r="A263" s="211"/>
      <c r="B263" s="210"/>
    </row>
    <row r="264" spans="1:2" x14ac:dyDescent="0.25">
      <c r="A264" s="211"/>
      <c r="B264" s="210"/>
    </row>
    <row r="265" spans="1:2" x14ac:dyDescent="0.25">
      <c r="A265" s="211"/>
      <c r="B265" s="210"/>
    </row>
    <row r="266" spans="1:2" x14ac:dyDescent="0.25">
      <c r="A266" s="211"/>
      <c r="B266" s="210"/>
    </row>
    <row r="267" spans="1:2" x14ac:dyDescent="0.25">
      <c r="A267" s="211"/>
      <c r="B267" s="210"/>
    </row>
    <row r="268" spans="1:2" x14ac:dyDescent="0.25">
      <c r="A268" s="211"/>
      <c r="B268" s="210"/>
    </row>
    <row r="269" spans="1:2" x14ac:dyDescent="0.25">
      <c r="A269" s="211"/>
      <c r="B269" s="210"/>
    </row>
    <row r="270" spans="1:2" x14ac:dyDescent="0.25">
      <c r="A270" s="211"/>
      <c r="B270" s="210"/>
    </row>
    <row r="271" spans="1:2" x14ac:dyDescent="0.25">
      <c r="A271" s="211"/>
      <c r="B271" s="210"/>
    </row>
    <row r="272" spans="1:2" x14ac:dyDescent="0.25">
      <c r="A272" s="211"/>
      <c r="B272" s="210"/>
    </row>
    <row r="273" spans="1:2" x14ac:dyDescent="0.25">
      <c r="A273" s="211"/>
      <c r="B273" s="210"/>
    </row>
    <row r="274" spans="1:2" x14ac:dyDescent="0.25">
      <c r="A274" s="211"/>
      <c r="B274" s="210"/>
    </row>
    <row r="275" spans="1:2" x14ac:dyDescent="0.25">
      <c r="A275" s="211"/>
      <c r="B275" s="210"/>
    </row>
    <row r="276" spans="1:2" x14ac:dyDescent="0.25">
      <c r="A276" s="211"/>
      <c r="B276" s="210"/>
    </row>
    <row r="277" spans="1:2" x14ac:dyDescent="0.25">
      <c r="A277" s="211"/>
      <c r="B277" s="210"/>
    </row>
    <row r="278" spans="1:2" x14ac:dyDescent="0.25">
      <c r="A278" s="211"/>
      <c r="B278" s="210"/>
    </row>
    <row r="279" spans="1:2" x14ac:dyDescent="0.25">
      <c r="A279" s="211"/>
      <c r="B279" s="210"/>
    </row>
    <row r="280" spans="1:2" x14ac:dyDescent="0.25">
      <c r="A280" s="211"/>
      <c r="B280" s="210"/>
    </row>
    <row r="281" spans="1:2" x14ac:dyDescent="0.25">
      <c r="A281" s="211"/>
      <c r="B281" s="210"/>
    </row>
    <row r="282" spans="1:2" x14ac:dyDescent="0.25">
      <c r="A282" s="211"/>
      <c r="B282" s="210"/>
    </row>
    <row r="283" spans="1:2" x14ac:dyDescent="0.25">
      <c r="A283" s="211"/>
      <c r="B283" s="210"/>
    </row>
    <row r="284" spans="1:2" x14ac:dyDescent="0.25">
      <c r="A284" s="211"/>
      <c r="B284" s="210"/>
    </row>
    <row r="285" spans="1:2" x14ac:dyDescent="0.25">
      <c r="A285" s="211"/>
      <c r="B285" s="210"/>
    </row>
    <row r="286" spans="1:2" x14ac:dyDescent="0.25">
      <c r="A286" s="211"/>
      <c r="B286" s="210"/>
    </row>
    <row r="287" spans="1:2" x14ac:dyDescent="0.25">
      <c r="A287" s="211"/>
      <c r="B287" s="210"/>
    </row>
    <row r="288" spans="1:2" x14ac:dyDescent="0.25">
      <c r="A288" s="212"/>
      <c r="B288" s="213"/>
    </row>
    <row r="289" spans="2:2" x14ac:dyDescent="0.25">
      <c r="B289" s="210"/>
    </row>
  </sheetData>
  <conditionalFormatting sqref="A3:A128">
    <cfRule type="duplicateValues" dxfId="4" priority="6"/>
  </conditionalFormatting>
  <conditionalFormatting sqref="B3:D22">
    <cfRule type="containsText" dxfId="3" priority="2" operator="containsText" text="Not Match">
      <formula>NOT(ISERROR(SEARCH("Not Match",B3)))</formula>
    </cfRule>
  </conditionalFormatting>
  <conditionalFormatting sqref="C3:C22">
    <cfRule type="containsText" dxfId="2" priority="1" operator="containsText" text="Not Match">
      <formula>NOT(ISERROR(SEARCH("Not Match",C3)))</formula>
    </cfRule>
  </conditionalFormatting>
  <pageMargins left="0.75" right="0.75" top="1" bottom="1" header="0.5" footer="0.5"/>
  <pageSetup paperSize="9" orientation="portrait"/>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54B4-A56D-4C31-9C28-04BB9BD15181}">
  <dimension ref="A1:KBD7501"/>
  <sheetViews>
    <sheetView workbookViewId="0">
      <selection activeCell="L27" sqref="L27"/>
    </sheetView>
  </sheetViews>
  <sheetFormatPr defaultRowHeight="10.199999999999999" x14ac:dyDescent="0.2"/>
  <cols>
    <col min="1" max="1" width="23.42578125" customWidth="1"/>
    <col min="2" max="2" width="14" bestFit="1" customWidth="1"/>
    <col min="3" max="3" width="14.28515625" bestFit="1" customWidth="1"/>
    <col min="4" max="4" width="14.42578125" bestFit="1" customWidth="1"/>
    <col min="5" max="6" width="14.28515625" bestFit="1" customWidth="1"/>
    <col min="7" max="7" width="14.85546875" bestFit="1" customWidth="1"/>
    <col min="8" max="9" width="14.28515625" bestFit="1" customWidth="1"/>
    <col min="10" max="10" width="14" bestFit="1" customWidth="1"/>
    <col min="11" max="19" width="13.7109375" bestFit="1" customWidth="1"/>
    <col min="20" max="21" width="14.42578125" bestFit="1" customWidth="1"/>
    <col min="22" max="22" width="15" bestFit="1" customWidth="1"/>
    <col min="23" max="54" width="14.28515625" bestFit="1" customWidth="1"/>
    <col min="55" max="66" width="13.85546875" bestFit="1" customWidth="1"/>
    <col min="67" max="67" width="13.28515625" bestFit="1" customWidth="1"/>
    <col min="68" max="70" width="14.28515625" bestFit="1" customWidth="1"/>
    <col min="71" max="71" width="14" bestFit="1" customWidth="1"/>
    <col min="72" max="72" width="14.28515625" bestFit="1" customWidth="1"/>
    <col min="73" max="74" width="14" bestFit="1" customWidth="1"/>
    <col min="75" max="76" width="14.28515625" bestFit="1" customWidth="1"/>
    <col min="77" max="77" width="15" bestFit="1" customWidth="1"/>
    <col min="78" max="78" width="14.140625" bestFit="1" customWidth="1"/>
    <col min="79" max="79" width="14.28515625" bestFit="1" customWidth="1"/>
    <col min="80" max="80" width="14.140625" bestFit="1" customWidth="1"/>
    <col min="81" max="81" width="13.85546875" bestFit="1" customWidth="1"/>
    <col min="82" max="83" width="14.28515625" bestFit="1" customWidth="1"/>
    <col min="84" max="84" width="14.7109375" bestFit="1" customWidth="1"/>
    <col min="85" max="85" width="13.28515625" bestFit="1" customWidth="1"/>
    <col min="86" max="86" width="14.140625" bestFit="1" customWidth="1"/>
    <col min="87" max="89" width="14.28515625" bestFit="1" customWidth="1"/>
    <col min="90" max="91" width="14" bestFit="1" customWidth="1"/>
    <col min="92" max="93" width="14.28515625" bestFit="1" customWidth="1"/>
    <col min="94" max="95" width="14" bestFit="1" customWidth="1"/>
    <col min="96" max="99" width="14.28515625" bestFit="1" customWidth="1"/>
    <col min="100" max="100" width="15" bestFit="1" customWidth="1"/>
    <col min="101" max="101" width="14" bestFit="1" customWidth="1"/>
    <col min="102" max="102" width="14.140625" bestFit="1" customWidth="1"/>
    <col min="103" max="103" width="14.42578125" bestFit="1" customWidth="1"/>
    <col min="104" max="105" width="15" bestFit="1" customWidth="1"/>
    <col min="106" max="106" width="14" bestFit="1" customWidth="1"/>
    <col min="107" max="107" width="14.28515625" bestFit="1" customWidth="1"/>
    <col min="108" max="108" width="14" bestFit="1" customWidth="1"/>
    <col min="109" max="109" width="14.7109375" bestFit="1" customWidth="1"/>
    <col min="110" max="110" width="14" bestFit="1" customWidth="1"/>
    <col min="111" max="111" width="14.7109375" bestFit="1" customWidth="1"/>
    <col min="112" max="112" width="14" bestFit="1" customWidth="1"/>
    <col min="113" max="113" width="14.42578125" bestFit="1" customWidth="1"/>
    <col min="114" max="114" width="14.28515625" bestFit="1" customWidth="1"/>
    <col min="115" max="115" width="14" bestFit="1" customWidth="1"/>
    <col min="116" max="116" width="15" bestFit="1" customWidth="1"/>
    <col min="117" max="117" width="13.28515625" bestFit="1" customWidth="1"/>
    <col min="118" max="118" width="13.7109375" bestFit="1" customWidth="1"/>
    <col min="119" max="119" width="14.7109375" bestFit="1" customWidth="1"/>
    <col min="120" max="123" width="14.28515625" bestFit="1" customWidth="1"/>
    <col min="124" max="124" width="14.140625" bestFit="1" customWidth="1"/>
    <col min="125" max="127" width="14.28515625" bestFit="1" customWidth="1"/>
    <col min="128" max="129" width="14" bestFit="1" customWidth="1"/>
    <col min="130" max="130" width="14.28515625" bestFit="1" customWidth="1"/>
    <col min="131" max="132" width="14" bestFit="1" customWidth="1"/>
    <col min="133" max="138" width="14.28515625" bestFit="1" customWidth="1"/>
    <col min="139" max="139" width="15" bestFit="1" customWidth="1"/>
    <col min="140" max="140" width="13.42578125" bestFit="1" customWidth="1"/>
    <col min="141" max="141" width="13.28515625" bestFit="1" customWidth="1"/>
    <col min="142" max="144" width="14.7109375" bestFit="1" customWidth="1"/>
    <col min="145" max="149" width="14.28515625" bestFit="1" customWidth="1"/>
    <col min="150" max="150" width="14.140625" bestFit="1" customWidth="1"/>
    <col min="151" max="152" width="14.28515625" bestFit="1" customWidth="1"/>
    <col min="153" max="154" width="14" bestFit="1" customWidth="1"/>
    <col min="155" max="155" width="14.28515625" bestFit="1" customWidth="1"/>
    <col min="156" max="157" width="14" bestFit="1" customWidth="1"/>
    <col min="158" max="158" width="14.28515625" bestFit="1" customWidth="1"/>
    <col min="159" max="162" width="14" bestFit="1" customWidth="1"/>
    <col min="163" max="165" width="14.28515625" bestFit="1" customWidth="1"/>
    <col min="166" max="170" width="15" bestFit="1" customWidth="1"/>
    <col min="171" max="171" width="13.42578125" bestFit="1" customWidth="1"/>
    <col min="172" max="173" width="14" bestFit="1" customWidth="1"/>
    <col min="174" max="174" width="14.85546875" bestFit="1" customWidth="1"/>
    <col min="175" max="175" width="15" bestFit="1" customWidth="1"/>
    <col min="176" max="176" width="14.28515625" bestFit="1" customWidth="1"/>
    <col min="177" max="177" width="14" bestFit="1" customWidth="1"/>
    <col min="178" max="178" width="14.28515625" bestFit="1" customWidth="1"/>
    <col min="179" max="181" width="14" bestFit="1" customWidth="1"/>
    <col min="182" max="184" width="14.28515625" bestFit="1" customWidth="1"/>
    <col min="185" max="185" width="15" bestFit="1" customWidth="1"/>
    <col min="186" max="186" width="14.28515625" bestFit="1" customWidth="1"/>
    <col min="187" max="187" width="14.140625" bestFit="1" customWidth="1"/>
    <col min="188" max="191" width="14.28515625" bestFit="1" customWidth="1"/>
    <col min="192" max="192" width="13.42578125" bestFit="1" customWidth="1"/>
    <col min="193" max="193" width="13.28515625" bestFit="1" customWidth="1"/>
    <col min="194" max="194" width="14.42578125" bestFit="1" customWidth="1"/>
    <col min="195" max="195" width="13.85546875" bestFit="1" customWidth="1"/>
    <col min="196" max="196" width="14.28515625" bestFit="1" customWidth="1"/>
    <col min="197" max="197" width="15" bestFit="1" customWidth="1"/>
    <col min="198" max="198" width="13.28515625" bestFit="1" customWidth="1"/>
    <col min="199" max="199" width="14.85546875" bestFit="1" customWidth="1"/>
    <col min="200" max="200" width="14.28515625" bestFit="1" customWidth="1"/>
    <col min="201" max="201" width="14.140625" bestFit="1" customWidth="1"/>
    <col min="202" max="202" width="14" bestFit="1" customWidth="1"/>
    <col min="203" max="203" width="13.85546875" bestFit="1" customWidth="1"/>
    <col min="204" max="208" width="14.28515625" bestFit="1" customWidth="1"/>
    <col min="209" max="209" width="14" bestFit="1" customWidth="1"/>
    <col min="210" max="210" width="15" bestFit="1" customWidth="1"/>
    <col min="211" max="212" width="14.28515625" bestFit="1" customWidth="1"/>
    <col min="213" max="213" width="14.140625" bestFit="1" customWidth="1"/>
    <col min="214" max="216" width="14.28515625" bestFit="1" customWidth="1"/>
    <col min="217" max="217" width="14" bestFit="1" customWidth="1"/>
    <col min="218" max="218" width="14.28515625" bestFit="1" customWidth="1"/>
    <col min="219" max="222" width="14" bestFit="1" customWidth="1"/>
    <col min="223" max="224" width="14.28515625" bestFit="1" customWidth="1"/>
    <col min="225" max="225" width="13.42578125" bestFit="1" customWidth="1"/>
    <col min="226" max="226" width="14.28515625" bestFit="1" customWidth="1"/>
    <col min="227" max="228" width="14" bestFit="1" customWidth="1"/>
    <col min="229" max="231" width="15" bestFit="1" customWidth="1"/>
    <col min="232" max="232" width="13.28515625" bestFit="1" customWidth="1"/>
    <col min="233" max="233" width="14" bestFit="1" customWidth="1"/>
    <col min="234" max="234" width="14.140625" bestFit="1" customWidth="1"/>
    <col min="235" max="238" width="14.28515625" bestFit="1" customWidth="1"/>
    <col min="239" max="239" width="14.7109375" bestFit="1" customWidth="1"/>
    <col min="240" max="240" width="15" bestFit="1" customWidth="1"/>
    <col min="241" max="241" width="13.28515625" bestFit="1" customWidth="1"/>
    <col min="242" max="244" width="14.28515625" bestFit="1" customWidth="1"/>
    <col min="245" max="245" width="14" bestFit="1" customWidth="1"/>
    <col min="246" max="247" width="14.28515625" bestFit="1" customWidth="1"/>
    <col min="248" max="249" width="14" bestFit="1" customWidth="1"/>
    <col min="250" max="254" width="14.28515625" bestFit="1" customWidth="1"/>
    <col min="255" max="257" width="15" bestFit="1" customWidth="1"/>
    <col min="258" max="258" width="13.42578125" bestFit="1" customWidth="1"/>
    <col min="259" max="259" width="13.28515625" bestFit="1" customWidth="1"/>
    <col min="260" max="260" width="14.7109375" bestFit="1" customWidth="1"/>
    <col min="261" max="261" width="14.28515625" bestFit="1" customWidth="1"/>
    <col min="262" max="262" width="14.7109375" bestFit="1" customWidth="1"/>
    <col min="263" max="263" width="15.28515625" bestFit="1" customWidth="1"/>
    <col min="264" max="268" width="14.28515625" bestFit="1" customWidth="1"/>
    <col min="269" max="269" width="14.140625" bestFit="1" customWidth="1"/>
    <col min="270" max="271" width="14.28515625" bestFit="1" customWidth="1"/>
    <col min="272" max="272" width="14" bestFit="1" customWidth="1"/>
    <col min="273" max="273" width="14.140625" bestFit="1" customWidth="1"/>
    <col min="274" max="274" width="14.28515625" bestFit="1" customWidth="1"/>
    <col min="275" max="275" width="14.140625" bestFit="1" customWidth="1"/>
    <col min="276" max="281" width="14.28515625" bestFit="1" customWidth="1"/>
    <col min="282" max="282" width="15" bestFit="1" customWidth="1"/>
    <col min="283" max="283" width="14.28515625" bestFit="1" customWidth="1"/>
    <col min="284" max="284" width="14" bestFit="1" customWidth="1"/>
    <col min="285" max="285" width="13.7109375" bestFit="1" customWidth="1"/>
    <col min="286" max="286" width="15" bestFit="1" customWidth="1"/>
    <col min="287" max="287" width="13.28515625" bestFit="1" customWidth="1"/>
    <col min="288" max="288" width="14.140625" bestFit="1" customWidth="1"/>
    <col min="289" max="290" width="15" bestFit="1" customWidth="1"/>
    <col min="291" max="291" width="14" bestFit="1" customWidth="1"/>
    <col min="292" max="292" width="14.28515625" bestFit="1" customWidth="1"/>
    <col min="293" max="293" width="13.28515625" bestFit="1" customWidth="1"/>
    <col min="294" max="294" width="14.140625" bestFit="1" customWidth="1"/>
    <col min="295" max="295" width="14.28515625" bestFit="1" customWidth="1"/>
    <col min="296" max="296" width="13.85546875" bestFit="1" customWidth="1"/>
    <col min="297" max="297" width="13.7109375" bestFit="1" customWidth="1"/>
    <col min="298" max="298" width="13.28515625" bestFit="1" customWidth="1"/>
    <col min="299" max="299" width="14.140625" bestFit="1" customWidth="1"/>
    <col min="300" max="300" width="14.42578125" bestFit="1" customWidth="1"/>
    <col min="301" max="301" width="14.28515625" bestFit="1" customWidth="1"/>
    <col min="302" max="303" width="14" bestFit="1" customWidth="1"/>
    <col min="304" max="305" width="15" bestFit="1" customWidth="1"/>
    <col min="306" max="306" width="13.28515625" bestFit="1" customWidth="1"/>
    <col min="307" max="307" width="14" bestFit="1" customWidth="1"/>
    <col min="308" max="309" width="14.28515625" bestFit="1" customWidth="1"/>
    <col min="310" max="310" width="14" bestFit="1" customWidth="1"/>
    <col min="311" max="311" width="14.28515625" bestFit="1" customWidth="1"/>
    <col min="312" max="312" width="14.140625" bestFit="1" customWidth="1"/>
    <col min="313" max="314" width="14.7109375" bestFit="1" customWidth="1"/>
    <col min="315" max="315" width="14.28515625" bestFit="1" customWidth="1"/>
    <col min="316" max="316" width="15" bestFit="1" customWidth="1"/>
    <col min="317" max="317" width="13.7109375" bestFit="1" customWidth="1"/>
    <col min="318" max="318" width="14.140625" bestFit="1" customWidth="1"/>
    <col min="319" max="319" width="14.85546875" bestFit="1" customWidth="1"/>
    <col min="320" max="320" width="14.7109375" bestFit="1" customWidth="1"/>
    <col min="321" max="321" width="14.140625" bestFit="1" customWidth="1"/>
    <col min="322" max="322" width="14.85546875" bestFit="1" customWidth="1"/>
    <col min="323" max="323" width="14.28515625" bestFit="1" customWidth="1"/>
    <col min="324" max="324" width="14.7109375" bestFit="1" customWidth="1"/>
    <col min="325" max="325" width="14.28515625" bestFit="1" customWidth="1"/>
    <col min="326" max="326" width="14.42578125" bestFit="1" customWidth="1"/>
    <col min="327" max="330" width="14.28515625" bestFit="1" customWidth="1"/>
    <col min="331" max="333" width="14" bestFit="1" customWidth="1"/>
    <col min="334" max="335" width="15" bestFit="1" customWidth="1"/>
    <col min="336" max="336" width="13.42578125" bestFit="1" customWidth="1"/>
    <col min="337" max="337" width="13.28515625" bestFit="1" customWidth="1"/>
    <col min="338" max="338" width="14.42578125" bestFit="1" customWidth="1"/>
    <col min="339" max="339" width="14.7109375" bestFit="1" customWidth="1"/>
    <col min="340" max="340" width="14.28515625" bestFit="1" customWidth="1"/>
    <col min="341" max="341" width="13.85546875" bestFit="1" customWidth="1"/>
    <col min="342" max="342" width="14.28515625" bestFit="1" customWidth="1"/>
    <col min="343" max="343" width="14.7109375" bestFit="1" customWidth="1"/>
    <col min="344" max="344" width="14.28515625" bestFit="1" customWidth="1"/>
    <col min="345" max="345" width="14" bestFit="1" customWidth="1"/>
    <col min="346" max="346" width="15" bestFit="1" customWidth="1"/>
    <col min="347" max="347" width="13.28515625" bestFit="1" customWidth="1"/>
    <col min="348" max="348" width="14.42578125" bestFit="1" customWidth="1"/>
    <col min="349" max="349" width="14.7109375" bestFit="1" customWidth="1"/>
    <col min="350" max="350" width="14.28515625" bestFit="1" customWidth="1"/>
    <col min="351" max="351" width="15" bestFit="1" customWidth="1"/>
    <col min="352" max="352" width="13.28515625" bestFit="1" customWidth="1"/>
    <col min="353" max="353" width="14.42578125" bestFit="1" customWidth="1"/>
    <col min="354" max="354" width="14.7109375" bestFit="1" customWidth="1"/>
    <col min="355" max="355" width="14.28515625" bestFit="1" customWidth="1"/>
    <col min="356" max="356" width="15" bestFit="1" customWidth="1"/>
    <col min="357" max="357" width="14.28515625" bestFit="1" customWidth="1"/>
    <col min="358" max="358" width="13.85546875" bestFit="1" customWidth="1"/>
    <col min="359" max="359" width="14.28515625" bestFit="1" customWidth="1"/>
    <col min="360" max="360" width="14.7109375" bestFit="1" customWidth="1"/>
    <col min="361" max="361" width="14" bestFit="1" customWidth="1"/>
    <col min="362" max="362" width="13.85546875" bestFit="1" customWidth="1"/>
    <col min="363" max="363" width="14.28515625" bestFit="1" customWidth="1"/>
    <col min="364" max="364" width="14.7109375" bestFit="1" customWidth="1"/>
    <col min="365" max="365" width="14" bestFit="1" customWidth="1"/>
    <col min="366" max="366" width="14.140625" bestFit="1" customWidth="1"/>
    <col min="367" max="367" width="14.28515625" bestFit="1" customWidth="1"/>
    <col min="368" max="368" width="14.140625" bestFit="1" customWidth="1"/>
    <col min="369" max="372" width="14.28515625" bestFit="1" customWidth="1"/>
    <col min="373" max="373" width="14" bestFit="1" customWidth="1"/>
    <col min="374" max="374" width="15" bestFit="1" customWidth="1"/>
    <col min="375" max="379" width="14.28515625" bestFit="1" customWidth="1"/>
    <col min="380" max="380" width="14" bestFit="1" customWidth="1"/>
    <col min="381" max="381" width="15" bestFit="1" customWidth="1"/>
    <col min="382" max="382" width="14.42578125" bestFit="1" customWidth="1"/>
    <col min="383" max="387" width="14.28515625" bestFit="1" customWidth="1"/>
    <col min="388" max="388" width="14" bestFit="1" customWidth="1"/>
    <col min="389" max="389" width="15" bestFit="1" customWidth="1"/>
    <col min="390" max="390" width="14" bestFit="1" customWidth="1"/>
    <col min="391" max="392" width="13.28515625" bestFit="1" customWidth="1"/>
    <col min="393" max="394" width="14.28515625" bestFit="1" customWidth="1"/>
    <col min="395" max="395" width="13.28515625" bestFit="1" customWidth="1"/>
    <col min="396" max="396" width="14" bestFit="1" customWidth="1"/>
    <col min="397" max="397" width="14.140625" bestFit="1" customWidth="1"/>
    <col min="398" max="398" width="14.7109375" bestFit="1" customWidth="1"/>
    <col min="399" max="399" width="14.28515625" bestFit="1" customWidth="1"/>
    <col min="400" max="401" width="14.7109375" bestFit="1" customWidth="1"/>
    <col min="402" max="402" width="14.28515625" bestFit="1" customWidth="1"/>
    <col min="403" max="410" width="14.7109375" bestFit="1" customWidth="1"/>
    <col min="411" max="412" width="15.28515625" bestFit="1" customWidth="1"/>
    <col min="413" max="413" width="15" bestFit="1" customWidth="1"/>
    <col min="414" max="414" width="14.42578125" bestFit="1" customWidth="1"/>
    <col min="415" max="415" width="15" bestFit="1" customWidth="1"/>
    <col min="416" max="416" width="14.42578125" bestFit="1" customWidth="1"/>
    <col min="417" max="417" width="15" bestFit="1" customWidth="1"/>
    <col min="418" max="418" width="14.85546875" bestFit="1" customWidth="1"/>
    <col min="419" max="419" width="15.7109375" bestFit="1" customWidth="1"/>
    <col min="420" max="421" width="15.42578125" bestFit="1" customWidth="1"/>
    <col min="422" max="422" width="15.28515625" bestFit="1" customWidth="1"/>
    <col min="423" max="423" width="15.140625" bestFit="1" customWidth="1"/>
    <col min="424" max="424" width="16.140625" bestFit="1" customWidth="1"/>
    <col min="425" max="425" width="14.42578125" bestFit="1" customWidth="1"/>
    <col min="426" max="426" width="15" bestFit="1" customWidth="1"/>
    <col min="427" max="427" width="15.28515625" bestFit="1" customWidth="1"/>
    <col min="428" max="428" width="14.140625" bestFit="1" customWidth="1"/>
    <col min="429" max="429" width="14.28515625" bestFit="1" customWidth="1"/>
    <col min="430" max="430" width="14.140625" bestFit="1" customWidth="1"/>
    <col min="431" max="432" width="14.28515625" bestFit="1" customWidth="1"/>
    <col min="433" max="436" width="14" bestFit="1" customWidth="1"/>
    <col min="437" max="437" width="14.28515625" bestFit="1" customWidth="1"/>
    <col min="438" max="438" width="15" bestFit="1" customWidth="1"/>
    <col min="439" max="439" width="13.42578125" bestFit="1" customWidth="1"/>
    <col min="440" max="440" width="14.42578125" bestFit="1" customWidth="1"/>
    <col min="441" max="441" width="13.28515625" bestFit="1" customWidth="1"/>
    <col min="442" max="444" width="14.28515625" bestFit="1" customWidth="1"/>
    <col min="445" max="445" width="14.140625" bestFit="1" customWidth="1"/>
    <col min="446" max="446" width="14.7109375" bestFit="1" customWidth="1"/>
    <col min="447" max="447" width="14.28515625" bestFit="1" customWidth="1"/>
    <col min="448" max="448" width="14.7109375" bestFit="1" customWidth="1"/>
    <col min="449" max="449" width="14" bestFit="1" customWidth="1"/>
    <col min="450" max="450" width="15" bestFit="1" customWidth="1"/>
    <col min="451" max="451" width="13.28515625" bestFit="1" customWidth="1"/>
    <col min="452" max="452" width="15" bestFit="1" customWidth="1"/>
    <col min="453" max="453" width="14.7109375" bestFit="1" customWidth="1"/>
    <col min="454" max="454" width="14.140625" bestFit="1" customWidth="1"/>
    <col min="455" max="455" width="14.28515625" bestFit="1" customWidth="1"/>
    <col min="456" max="456" width="14" bestFit="1" customWidth="1"/>
    <col min="457" max="457" width="15" bestFit="1" customWidth="1"/>
    <col min="458" max="458" width="14.28515625" bestFit="1" customWidth="1"/>
    <col min="459" max="459" width="14" bestFit="1" customWidth="1"/>
    <col min="460" max="460" width="15" bestFit="1" customWidth="1"/>
    <col min="461" max="461" width="13.7109375" bestFit="1" customWidth="1"/>
    <col min="462" max="462" width="14.42578125" bestFit="1" customWidth="1"/>
    <col min="463" max="463" width="14.140625" bestFit="1" customWidth="1"/>
    <col min="464" max="464" width="14.7109375" bestFit="1" customWidth="1"/>
    <col min="465" max="465" width="14" bestFit="1" customWidth="1"/>
    <col min="466" max="466" width="15" bestFit="1" customWidth="1"/>
    <col min="467" max="468" width="13.28515625" bestFit="1" customWidth="1"/>
    <col min="469" max="469" width="14.42578125" bestFit="1" customWidth="1"/>
    <col min="470" max="470" width="14.7109375" bestFit="1" customWidth="1"/>
    <col min="471" max="472" width="14" bestFit="1" customWidth="1"/>
    <col min="473" max="473" width="14.140625" bestFit="1" customWidth="1"/>
    <col min="474" max="474" width="14.42578125" bestFit="1" customWidth="1"/>
    <col min="475" max="475" width="13.28515625" bestFit="1" customWidth="1"/>
    <col min="476" max="476" width="14.28515625" bestFit="1" customWidth="1"/>
    <col min="477" max="477" width="14.7109375" bestFit="1" customWidth="1"/>
    <col min="478" max="478" width="13.7109375" bestFit="1" customWidth="1"/>
    <col min="479" max="480" width="14.28515625" bestFit="1" customWidth="1"/>
    <col min="481" max="481" width="14" bestFit="1" customWidth="1"/>
    <col min="482" max="482" width="14.28515625" bestFit="1" customWidth="1"/>
    <col min="483" max="483" width="15" bestFit="1" customWidth="1"/>
    <col min="484" max="489" width="14.28515625" bestFit="1" customWidth="1"/>
    <col min="490" max="491" width="14" bestFit="1" customWidth="1"/>
    <col min="492" max="494" width="14.28515625" bestFit="1" customWidth="1"/>
    <col min="495" max="495" width="13.28515625" bestFit="1" customWidth="1"/>
    <col min="496" max="496" width="14.28515625" bestFit="1" customWidth="1"/>
    <col min="497" max="497" width="13.28515625" bestFit="1" customWidth="1"/>
    <col min="498" max="498" width="14.140625" bestFit="1" customWidth="1"/>
    <col min="499" max="499" width="14.42578125" bestFit="1" customWidth="1"/>
    <col min="500" max="500" width="14" bestFit="1" customWidth="1"/>
    <col min="501" max="501" width="14.140625" bestFit="1" customWidth="1"/>
    <col min="502" max="503" width="15" bestFit="1" customWidth="1"/>
    <col min="504" max="504" width="14.42578125" bestFit="1" customWidth="1"/>
    <col min="505" max="505" width="14.28515625" bestFit="1" customWidth="1"/>
    <col min="506" max="506" width="13.28515625" bestFit="1" customWidth="1"/>
    <col min="507" max="507" width="13.7109375" bestFit="1" customWidth="1"/>
    <col min="508" max="509" width="14.28515625" bestFit="1" customWidth="1"/>
    <col min="510" max="510" width="14" bestFit="1" customWidth="1"/>
    <col min="511" max="511" width="15" bestFit="1" customWidth="1"/>
    <col min="512" max="512" width="13.28515625" bestFit="1" customWidth="1"/>
    <col min="513" max="513" width="13.7109375" bestFit="1" customWidth="1"/>
    <col min="514" max="514" width="13.28515625" bestFit="1" customWidth="1"/>
    <col min="515" max="516" width="14.42578125" bestFit="1" customWidth="1"/>
    <col min="517" max="519" width="14.28515625" bestFit="1" customWidth="1"/>
    <col min="520" max="520" width="14" bestFit="1" customWidth="1"/>
    <col min="521" max="521" width="14.28515625" bestFit="1" customWidth="1"/>
    <col min="522" max="522" width="14.42578125" bestFit="1" customWidth="1"/>
    <col min="523" max="526" width="14.28515625" bestFit="1" customWidth="1"/>
    <col min="527" max="527" width="14" bestFit="1" customWidth="1"/>
    <col min="528" max="529" width="14.28515625" bestFit="1" customWidth="1"/>
    <col min="530" max="530" width="14.7109375" bestFit="1" customWidth="1"/>
    <col min="531" max="533" width="14.28515625" bestFit="1" customWidth="1"/>
    <col min="534" max="534" width="14.7109375" bestFit="1" customWidth="1"/>
    <col min="535" max="535" width="14" bestFit="1" customWidth="1"/>
    <col min="536" max="537" width="14.28515625" bestFit="1" customWidth="1"/>
    <col min="538" max="538" width="14" bestFit="1" customWidth="1"/>
    <col min="539" max="539" width="14.140625" bestFit="1" customWidth="1"/>
    <col min="540" max="540" width="15" bestFit="1" customWidth="1"/>
    <col min="541" max="542" width="14.28515625" bestFit="1" customWidth="1"/>
    <col min="543" max="543" width="14" bestFit="1" customWidth="1"/>
    <col min="544" max="544" width="14.28515625" bestFit="1" customWidth="1"/>
    <col min="545" max="545" width="14" bestFit="1" customWidth="1"/>
    <col min="546" max="546" width="14.28515625" bestFit="1" customWidth="1"/>
    <col min="547" max="548" width="14.140625" bestFit="1" customWidth="1"/>
    <col min="549" max="549" width="14.7109375" bestFit="1" customWidth="1"/>
    <col min="550" max="551" width="14" bestFit="1" customWidth="1"/>
    <col min="552" max="552" width="13.28515625" bestFit="1" customWidth="1"/>
    <col min="553" max="553" width="14.7109375" bestFit="1" customWidth="1"/>
    <col min="554" max="556" width="14.28515625" bestFit="1" customWidth="1"/>
    <col min="557" max="557" width="14" bestFit="1" customWidth="1"/>
    <col min="558" max="560" width="13.28515625" bestFit="1" customWidth="1"/>
    <col min="561" max="561" width="14.28515625" bestFit="1" customWidth="1"/>
    <col min="562" max="562" width="13.28515625" bestFit="1" customWidth="1"/>
    <col min="563" max="563" width="14.28515625" bestFit="1" customWidth="1"/>
    <col min="564" max="564" width="14" bestFit="1" customWidth="1"/>
    <col min="565" max="565" width="13.28515625" bestFit="1" customWidth="1"/>
    <col min="566" max="566" width="14.7109375" bestFit="1" customWidth="1"/>
    <col min="567" max="568" width="13.28515625" bestFit="1" customWidth="1"/>
    <col min="569" max="569" width="14.28515625" bestFit="1" customWidth="1"/>
    <col min="570" max="571" width="13.28515625" bestFit="1" customWidth="1"/>
    <col min="572" max="572" width="13.7109375" bestFit="1" customWidth="1"/>
    <col min="573" max="573" width="15" bestFit="1" customWidth="1"/>
    <col min="574" max="576" width="14.28515625" bestFit="1" customWidth="1"/>
    <col min="577" max="577" width="14" bestFit="1" customWidth="1"/>
    <col min="578" max="579" width="14.28515625" bestFit="1" customWidth="1"/>
    <col min="580" max="580" width="13.28515625" bestFit="1" customWidth="1"/>
    <col min="581" max="582" width="14" bestFit="1" customWidth="1"/>
    <col min="583" max="583" width="14.28515625" bestFit="1" customWidth="1"/>
    <col min="584" max="584" width="15" bestFit="1" customWidth="1"/>
    <col min="585" max="585" width="13.28515625" bestFit="1" customWidth="1"/>
    <col min="586" max="586" width="14" bestFit="1" customWidth="1"/>
    <col min="587" max="589" width="14.28515625" bestFit="1" customWidth="1"/>
    <col min="590" max="590" width="13.7109375" bestFit="1" customWidth="1"/>
    <col min="591" max="591" width="14.140625" bestFit="1" customWidth="1"/>
    <col min="592" max="592" width="14.28515625" bestFit="1" customWidth="1"/>
    <col min="593" max="593" width="14" bestFit="1" customWidth="1"/>
    <col min="594" max="594" width="14.28515625" bestFit="1" customWidth="1"/>
    <col min="595" max="595" width="14" bestFit="1" customWidth="1"/>
    <col min="596" max="596" width="13.28515625" bestFit="1" customWidth="1"/>
    <col min="597" max="599" width="14.28515625" bestFit="1" customWidth="1"/>
    <col min="600" max="600" width="14" bestFit="1" customWidth="1"/>
    <col min="601" max="602" width="14.28515625" bestFit="1" customWidth="1"/>
    <col min="603" max="603" width="14.85546875" bestFit="1" customWidth="1"/>
    <col min="604" max="604" width="14.140625" bestFit="1" customWidth="1"/>
    <col min="605" max="607" width="14.28515625" bestFit="1" customWidth="1"/>
    <col min="608" max="608" width="15.28515625" bestFit="1" customWidth="1"/>
    <col min="609" max="611" width="14.28515625" bestFit="1" customWidth="1"/>
    <col min="612" max="613" width="14" bestFit="1" customWidth="1"/>
    <col min="614" max="614" width="14.7109375" bestFit="1" customWidth="1"/>
    <col min="615" max="615" width="14.28515625" bestFit="1" customWidth="1"/>
    <col min="616" max="616" width="14" bestFit="1" customWidth="1"/>
    <col min="617" max="617" width="14.28515625" bestFit="1" customWidth="1"/>
    <col min="618" max="618" width="15" bestFit="1" customWidth="1"/>
    <col min="619" max="620" width="14.28515625" bestFit="1" customWidth="1"/>
    <col min="621" max="621" width="13.7109375" bestFit="1" customWidth="1"/>
    <col min="622" max="622" width="14.28515625" bestFit="1" customWidth="1"/>
    <col min="623" max="623" width="14" bestFit="1" customWidth="1"/>
    <col min="624" max="624" width="14.28515625" bestFit="1" customWidth="1"/>
    <col min="625" max="625" width="14" bestFit="1" customWidth="1"/>
    <col min="626" max="626" width="14.42578125" bestFit="1" customWidth="1"/>
    <col min="627" max="627" width="14.28515625" bestFit="1" customWidth="1"/>
    <col min="628" max="628" width="14" bestFit="1" customWidth="1"/>
    <col min="629" max="629" width="15" bestFit="1" customWidth="1"/>
    <col min="630" max="630" width="14.28515625" bestFit="1" customWidth="1"/>
    <col min="631" max="631" width="14" bestFit="1" customWidth="1"/>
    <col min="632" max="633" width="13.28515625" bestFit="1" customWidth="1"/>
    <col min="634" max="634" width="13.7109375" bestFit="1" customWidth="1"/>
    <col min="635" max="636" width="14.28515625" bestFit="1" customWidth="1"/>
    <col min="637" max="638" width="14.140625" bestFit="1" customWidth="1"/>
    <col min="639" max="640" width="14.28515625" bestFit="1" customWidth="1"/>
    <col min="641" max="643" width="14" bestFit="1" customWidth="1"/>
    <col min="644" max="644" width="14.28515625" bestFit="1" customWidth="1"/>
    <col min="645" max="645" width="14" bestFit="1" customWidth="1"/>
    <col min="646" max="646" width="14.28515625" bestFit="1" customWidth="1"/>
    <col min="647" max="649" width="14" bestFit="1" customWidth="1"/>
    <col min="650" max="656" width="14.28515625" bestFit="1" customWidth="1"/>
    <col min="657" max="659" width="15" bestFit="1" customWidth="1"/>
    <col min="660" max="660" width="13.42578125" bestFit="1" customWidth="1"/>
    <col min="661" max="661" width="14" bestFit="1" customWidth="1"/>
    <col min="662" max="662" width="13.7109375" bestFit="1" customWidth="1"/>
    <col min="663" max="664" width="14.28515625" bestFit="1" customWidth="1"/>
    <col min="665" max="666" width="14" bestFit="1" customWidth="1"/>
    <col min="667" max="667" width="13.42578125" bestFit="1" customWidth="1"/>
    <col min="668" max="668" width="13.28515625" bestFit="1" customWidth="1"/>
    <col min="669" max="669" width="14.140625" bestFit="1" customWidth="1"/>
    <col min="670" max="673" width="14.28515625" bestFit="1" customWidth="1"/>
    <col min="674" max="674" width="14" bestFit="1" customWidth="1"/>
    <col min="675" max="675" width="14.28515625" bestFit="1" customWidth="1"/>
    <col min="676" max="676" width="14.140625" bestFit="1" customWidth="1"/>
    <col min="677" max="677" width="14.28515625" bestFit="1" customWidth="1"/>
    <col min="678" max="678" width="14" bestFit="1" customWidth="1"/>
    <col min="679" max="679" width="14.28515625" bestFit="1" customWidth="1"/>
    <col min="680" max="680" width="15" bestFit="1" customWidth="1"/>
    <col min="681" max="681" width="14.28515625" bestFit="1" customWidth="1"/>
    <col min="682" max="682" width="13.28515625" bestFit="1" customWidth="1"/>
    <col min="683" max="683" width="13.7109375" bestFit="1" customWidth="1"/>
    <col min="684" max="684" width="14.42578125" bestFit="1" customWidth="1"/>
    <col min="685" max="685" width="14" bestFit="1" customWidth="1"/>
    <col min="686" max="686" width="14.28515625" bestFit="1" customWidth="1"/>
    <col min="687" max="687" width="14" bestFit="1" customWidth="1"/>
    <col min="688" max="688" width="13.42578125" bestFit="1" customWidth="1"/>
    <col min="689" max="691" width="14.28515625" bestFit="1" customWidth="1"/>
    <col min="692" max="692" width="14" bestFit="1" customWidth="1"/>
    <col min="693" max="693" width="14.28515625" bestFit="1" customWidth="1"/>
    <col min="694" max="695" width="14.140625" bestFit="1" customWidth="1"/>
    <col min="696" max="698" width="14.28515625" bestFit="1" customWidth="1"/>
    <col min="699" max="699" width="14" bestFit="1" customWidth="1"/>
    <col min="700" max="701" width="14.28515625" bestFit="1" customWidth="1"/>
    <col min="702" max="702" width="13.28515625" bestFit="1" customWidth="1"/>
    <col min="703" max="703" width="14.140625" bestFit="1" customWidth="1"/>
    <col min="704" max="704" width="14.28515625" bestFit="1" customWidth="1"/>
    <col min="705" max="705" width="14" bestFit="1" customWidth="1"/>
    <col min="706" max="706" width="15" bestFit="1" customWidth="1"/>
    <col min="707" max="707" width="14" bestFit="1" customWidth="1"/>
    <col min="708" max="708" width="15" bestFit="1" customWidth="1"/>
    <col min="709" max="712" width="14.28515625" bestFit="1" customWidth="1"/>
    <col min="713" max="713" width="14.140625" bestFit="1" customWidth="1"/>
    <col min="714" max="714" width="14.28515625" bestFit="1" customWidth="1"/>
    <col min="715" max="715" width="14" bestFit="1" customWidth="1"/>
    <col min="716" max="716" width="14.28515625" bestFit="1" customWidth="1"/>
    <col min="717" max="717" width="14" bestFit="1" customWidth="1"/>
    <col min="718" max="718" width="14.7109375" bestFit="1" customWidth="1"/>
    <col min="719" max="720" width="14.28515625" bestFit="1" customWidth="1"/>
    <col min="721" max="721" width="14" bestFit="1" customWidth="1"/>
    <col min="722" max="722" width="14.7109375" bestFit="1" customWidth="1"/>
    <col min="723" max="723" width="14.28515625" bestFit="1" customWidth="1"/>
    <col min="724" max="724" width="14" bestFit="1" customWidth="1"/>
    <col min="725" max="725" width="14.28515625" bestFit="1" customWidth="1"/>
    <col min="726" max="726" width="14.140625" bestFit="1" customWidth="1"/>
    <col min="727" max="727" width="13.28515625" bestFit="1" customWidth="1"/>
    <col min="728" max="731" width="14.28515625" bestFit="1" customWidth="1"/>
    <col min="732" max="733" width="14" bestFit="1" customWidth="1"/>
    <col min="734" max="736" width="14.28515625" bestFit="1" customWidth="1"/>
    <col min="737" max="737" width="13.42578125" bestFit="1" customWidth="1"/>
    <col min="738" max="742" width="14.28515625" bestFit="1" customWidth="1"/>
    <col min="743" max="743" width="13.42578125" bestFit="1" customWidth="1"/>
    <col min="744" max="744" width="14.28515625" bestFit="1" customWidth="1"/>
    <col min="745" max="745" width="14" bestFit="1" customWidth="1"/>
    <col min="746" max="746" width="14.28515625" bestFit="1" customWidth="1"/>
    <col min="747" max="747" width="14" bestFit="1" customWidth="1"/>
    <col min="748" max="748" width="15" bestFit="1" customWidth="1"/>
    <col min="749" max="749" width="13.28515625" bestFit="1" customWidth="1"/>
    <col min="750" max="750" width="14" bestFit="1" customWidth="1"/>
    <col min="751" max="751" width="14.7109375" bestFit="1" customWidth="1"/>
    <col min="752" max="753" width="14.28515625" bestFit="1" customWidth="1"/>
    <col min="754" max="754" width="14.140625" bestFit="1" customWidth="1"/>
    <col min="755" max="758" width="14" bestFit="1" customWidth="1"/>
    <col min="759" max="759" width="14.28515625" bestFit="1" customWidth="1"/>
    <col min="760" max="760" width="15" bestFit="1" customWidth="1"/>
    <col min="761" max="761" width="13.7109375" bestFit="1" customWidth="1"/>
    <col min="762" max="762" width="13.28515625" bestFit="1" customWidth="1"/>
    <col min="763" max="763" width="14.7109375" bestFit="1" customWidth="1"/>
    <col min="764" max="765" width="14.28515625" bestFit="1" customWidth="1"/>
    <col min="766" max="766" width="14" bestFit="1" customWidth="1"/>
    <col min="767" max="767" width="14.28515625" bestFit="1" customWidth="1"/>
    <col min="768" max="768" width="15" bestFit="1" customWidth="1"/>
    <col min="769" max="769" width="13.42578125" bestFit="1" customWidth="1"/>
    <col min="770" max="770" width="14.28515625" bestFit="1" customWidth="1"/>
    <col min="771" max="771" width="14" bestFit="1" customWidth="1"/>
    <col min="772" max="772" width="14.7109375" bestFit="1" customWidth="1"/>
    <col min="773" max="773" width="13.85546875" bestFit="1" customWidth="1"/>
    <col min="774" max="774" width="14.28515625" bestFit="1" customWidth="1"/>
    <col min="775" max="777" width="14" bestFit="1" customWidth="1"/>
    <col min="778" max="778" width="15" bestFit="1" customWidth="1"/>
    <col min="779" max="779" width="14.28515625" bestFit="1" customWidth="1"/>
    <col min="780" max="780" width="14" bestFit="1" customWidth="1"/>
    <col min="781" max="781" width="14.28515625" bestFit="1" customWidth="1"/>
    <col min="782" max="783" width="14" bestFit="1" customWidth="1"/>
    <col min="784" max="784" width="14.28515625" bestFit="1" customWidth="1"/>
    <col min="785" max="785" width="14" bestFit="1" customWidth="1"/>
    <col min="786" max="786" width="14.28515625" bestFit="1" customWidth="1"/>
    <col min="787" max="787" width="15" bestFit="1" customWidth="1"/>
    <col min="788" max="789" width="14.28515625" bestFit="1" customWidth="1"/>
    <col min="790" max="790" width="13.42578125" bestFit="1" customWidth="1"/>
    <col min="791" max="794" width="14" bestFit="1" customWidth="1"/>
    <col min="795" max="796" width="14.28515625" bestFit="1" customWidth="1"/>
    <col min="797" max="798" width="14" bestFit="1" customWidth="1"/>
    <col min="799" max="799" width="14.28515625" bestFit="1" customWidth="1"/>
    <col min="800" max="802" width="14" bestFit="1" customWidth="1"/>
    <col min="803" max="805" width="14.28515625" bestFit="1" customWidth="1"/>
    <col min="806" max="808" width="14" bestFit="1" customWidth="1"/>
    <col min="809" max="811" width="14.28515625" bestFit="1" customWidth="1"/>
    <col min="812" max="812" width="14" bestFit="1" customWidth="1"/>
    <col min="813" max="813" width="15" bestFit="1" customWidth="1"/>
    <col min="814" max="814" width="14.7109375" bestFit="1" customWidth="1"/>
    <col min="815" max="815" width="14.28515625" bestFit="1" customWidth="1"/>
    <col min="816" max="816" width="14.140625" bestFit="1" customWidth="1"/>
    <col min="817" max="820" width="14" bestFit="1" customWidth="1"/>
    <col min="821" max="821" width="14.7109375" bestFit="1" customWidth="1"/>
    <col min="822" max="822" width="14" bestFit="1" customWidth="1"/>
    <col min="823" max="824" width="13.42578125" bestFit="1" customWidth="1"/>
    <col min="825" max="829" width="15" bestFit="1" customWidth="1"/>
    <col min="830" max="830" width="14.85546875" bestFit="1" customWidth="1"/>
    <col min="831" max="831" width="15.140625" bestFit="1" customWidth="1"/>
    <col min="832" max="837" width="15" bestFit="1" customWidth="1"/>
    <col min="838" max="838" width="14.85546875" bestFit="1" customWidth="1"/>
    <col min="839" max="839" width="15.140625" bestFit="1" customWidth="1"/>
    <col min="840" max="841" width="14.7109375" bestFit="1" customWidth="1"/>
    <col min="842" max="842" width="14.42578125" bestFit="1" customWidth="1"/>
    <col min="843" max="843" width="14.85546875" bestFit="1" customWidth="1"/>
    <col min="844" max="858" width="14.7109375" bestFit="1" customWidth="1"/>
    <col min="859" max="859" width="14.42578125" bestFit="1" customWidth="1"/>
    <col min="860" max="865" width="14.7109375" bestFit="1" customWidth="1"/>
    <col min="866" max="871" width="14.28515625" bestFit="1" customWidth="1"/>
    <col min="872" max="872" width="14.140625" bestFit="1" customWidth="1"/>
    <col min="873" max="878" width="14.28515625" bestFit="1" customWidth="1"/>
    <col min="879" max="883" width="14.7109375" bestFit="1" customWidth="1"/>
    <col min="884" max="884" width="14.28515625" bestFit="1" customWidth="1"/>
    <col min="885" max="885" width="14.140625" bestFit="1" customWidth="1"/>
    <col min="886" max="886" width="14.42578125" bestFit="1" customWidth="1"/>
    <col min="887" max="891" width="14.28515625" bestFit="1" customWidth="1"/>
    <col min="892" max="892" width="14.140625" bestFit="1" customWidth="1"/>
    <col min="893" max="897" width="14.7109375" bestFit="1" customWidth="1"/>
    <col min="898" max="898" width="14.42578125" bestFit="1" customWidth="1"/>
    <col min="899" max="905" width="14.28515625" bestFit="1" customWidth="1"/>
    <col min="906" max="906" width="14.140625" bestFit="1" customWidth="1"/>
    <col min="907" max="907" width="14" bestFit="1" customWidth="1"/>
    <col min="908" max="914" width="14.28515625" bestFit="1" customWidth="1"/>
    <col min="915" max="919" width="14.7109375" bestFit="1" customWidth="1"/>
    <col min="920" max="920" width="14.42578125" bestFit="1" customWidth="1"/>
    <col min="921" max="929" width="14.7109375" bestFit="1" customWidth="1"/>
    <col min="930" max="934" width="15.28515625" bestFit="1" customWidth="1"/>
    <col min="935" max="935" width="15.140625" bestFit="1" customWidth="1"/>
    <col min="936" max="936" width="15.42578125" bestFit="1" customWidth="1"/>
    <col min="937" max="944" width="15.28515625" bestFit="1" customWidth="1"/>
    <col min="945" max="945" width="15.140625" bestFit="1" customWidth="1"/>
    <col min="946" max="949" width="15.28515625" bestFit="1" customWidth="1"/>
    <col min="950" max="950" width="15.140625" bestFit="1" customWidth="1"/>
    <col min="951" max="951" width="15.42578125" bestFit="1" customWidth="1"/>
    <col min="952" max="953" width="15.28515625" bestFit="1" customWidth="1"/>
    <col min="954" max="958" width="14" bestFit="1" customWidth="1"/>
    <col min="959" max="962" width="14.85546875" bestFit="1" customWidth="1"/>
    <col min="963" max="963" width="14.7109375" bestFit="1" customWidth="1"/>
    <col min="964" max="964" width="15" bestFit="1" customWidth="1"/>
    <col min="965" max="970" width="14.7109375" bestFit="1" customWidth="1"/>
    <col min="971" max="971" width="14.42578125" bestFit="1" customWidth="1"/>
    <col min="972" max="972" width="14.85546875" bestFit="1" customWidth="1"/>
    <col min="973" max="973" width="14.28515625" bestFit="1" customWidth="1"/>
    <col min="974" max="976" width="14.7109375" bestFit="1" customWidth="1"/>
    <col min="977" max="977" width="14.85546875" bestFit="1" customWidth="1"/>
    <col min="978" max="978" width="14.7109375" bestFit="1" customWidth="1"/>
    <col min="979" max="979" width="14.85546875" bestFit="1" customWidth="1"/>
    <col min="980" max="980" width="14.7109375" bestFit="1" customWidth="1"/>
    <col min="981" max="981" width="14.42578125" bestFit="1" customWidth="1"/>
    <col min="982" max="982" width="14.28515625" bestFit="1" customWidth="1"/>
    <col min="983" max="985" width="14" bestFit="1" customWidth="1"/>
    <col min="986" max="986" width="15" bestFit="1" customWidth="1"/>
    <col min="987" max="987" width="14.7109375" bestFit="1" customWidth="1"/>
    <col min="988" max="988" width="15" bestFit="1" customWidth="1"/>
    <col min="989" max="989" width="14.7109375" bestFit="1" customWidth="1"/>
    <col min="990" max="990" width="13.42578125" bestFit="1" customWidth="1"/>
    <col min="991" max="992" width="14.7109375" bestFit="1" customWidth="1"/>
    <col min="993" max="993" width="15.28515625" bestFit="1" customWidth="1"/>
    <col min="994" max="994" width="14.28515625" bestFit="1" customWidth="1"/>
    <col min="995" max="997" width="14.7109375" bestFit="1" customWidth="1"/>
    <col min="998" max="999" width="15.28515625" bestFit="1" customWidth="1"/>
    <col min="1000" max="1000" width="15.140625" bestFit="1" customWidth="1"/>
    <col min="1001" max="1001" width="14.28515625" bestFit="1" customWidth="1"/>
    <col min="1002" max="1002" width="14.42578125" bestFit="1" customWidth="1"/>
    <col min="1003" max="1003" width="14.7109375" bestFit="1" customWidth="1"/>
    <col min="1004" max="1007" width="14.42578125" bestFit="1" customWidth="1"/>
    <col min="1008" max="1016" width="14.7109375" bestFit="1" customWidth="1"/>
    <col min="1017" max="1017" width="14.28515625" bestFit="1" customWidth="1"/>
    <col min="1018" max="1024" width="14.7109375" bestFit="1" customWidth="1"/>
    <col min="1025" max="1025" width="14.42578125" bestFit="1" customWidth="1"/>
    <col min="1026" max="1026" width="14.85546875" bestFit="1" customWidth="1"/>
    <col min="1027" max="1030" width="14.7109375" bestFit="1" customWidth="1"/>
    <col min="1031" max="1031" width="14.42578125" bestFit="1" customWidth="1"/>
    <col min="1032" max="1032" width="14.85546875" bestFit="1" customWidth="1"/>
    <col min="1033" max="1037" width="13.85546875" bestFit="1" customWidth="1"/>
    <col min="1038" max="1038" width="14.7109375" bestFit="1" customWidth="1"/>
    <col min="1039" max="1041" width="14.28515625" bestFit="1" customWidth="1"/>
    <col min="1042" max="1042" width="13.28515625" bestFit="1" customWidth="1"/>
    <col min="1043" max="1043" width="14.28515625" bestFit="1" customWidth="1"/>
    <col min="1044" max="1044" width="14.140625" bestFit="1" customWidth="1"/>
    <col min="1045" max="1046" width="14.28515625" bestFit="1" customWidth="1"/>
    <col min="1047" max="1047" width="13.28515625" bestFit="1" customWidth="1"/>
    <col min="1048" max="1048" width="14.140625" bestFit="1" customWidth="1"/>
    <col min="1049" max="1049" width="14.7109375" bestFit="1" customWidth="1"/>
    <col min="1050" max="1051" width="14.28515625" bestFit="1" customWidth="1"/>
    <col min="1052" max="1052" width="14" bestFit="1" customWidth="1"/>
    <col min="1053" max="1053" width="14.28515625" bestFit="1" customWidth="1"/>
    <col min="1054" max="1054" width="15" bestFit="1" customWidth="1"/>
    <col min="1055" max="1055" width="13.28515625" bestFit="1" customWidth="1"/>
    <col min="1056" max="1058" width="14.28515625" bestFit="1" customWidth="1"/>
    <col min="1059" max="1061" width="14" bestFit="1" customWidth="1"/>
    <col min="1062" max="1064" width="14.28515625" bestFit="1" customWidth="1"/>
    <col min="1065" max="1065" width="15" bestFit="1" customWidth="1"/>
    <col min="1066" max="1067" width="13.42578125" bestFit="1" customWidth="1"/>
    <col min="1068" max="1069" width="14.28515625" bestFit="1" customWidth="1"/>
    <col min="1070" max="1070" width="14" bestFit="1" customWidth="1"/>
    <col min="1071" max="1071" width="13.28515625" bestFit="1" customWidth="1"/>
    <col min="1072" max="1072" width="14.7109375" bestFit="1" customWidth="1"/>
    <col min="1073" max="1073" width="14.28515625" bestFit="1" customWidth="1"/>
    <col min="1074" max="1074" width="14.140625" bestFit="1" customWidth="1"/>
    <col min="1075" max="1077" width="14.28515625" bestFit="1" customWidth="1"/>
    <col min="1078" max="1081" width="14" bestFit="1" customWidth="1"/>
    <col min="1082" max="1089" width="14.28515625" bestFit="1" customWidth="1"/>
    <col min="1090" max="1092" width="15" bestFit="1" customWidth="1"/>
    <col min="1093" max="1093" width="13.42578125" bestFit="1" customWidth="1"/>
    <col min="1094" max="1096" width="14.28515625" bestFit="1" customWidth="1"/>
    <col min="1097" max="1098" width="14" bestFit="1" customWidth="1"/>
    <col min="1099" max="1100" width="14.28515625" bestFit="1" customWidth="1"/>
    <col min="1101" max="1102" width="14" bestFit="1" customWidth="1"/>
    <col min="1103" max="1104" width="14.28515625" bestFit="1" customWidth="1"/>
    <col min="1105" max="1105" width="15" bestFit="1" customWidth="1"/>
    <col min="1106" max="1106" width="13.28515625" bestFit="1" customWidth="1"/>
    <col min="1107" max="1107" width="14.28515625" bestFit="1" customWidth="1"/>
    <col min="1108" max="1108" width="14" bestFit="1" customWidth="1"/>
    <col min="1109" max="1109" width="14.7109375" bestFit="1" customWidth="1"/>
    <col min="1110" max="1110" width="14.140625" bestFit="1" customWidth="1"/>
    <col min="1111" max="1111" width="14.28515625" bestFit="1" customWidth="1"/>
    <col min="1112" max="1112" width="14" bestFit="1" customWidth="1"/>
    <col min="1113" max="1113" width="14.140625" bestFit="1" customWidth="1"/>
    <col min="1114" max="1114" width="14.28515625" bestFit="1" customWidth="1"/>
    <col min="1115" max="1116" width="14" bestFit="1" customWidth="1"/>
    <col min="1117" max="1117" width="14.140625" bestFit="1" customWidth="1"/>
    <col min="1118" max="1120" width="14.28515625" bestFit="1" customWidth="1"/>
    <col min="1121" max="1122" width="14" bestFit="1" customWidth="1"/>
    <col min="1123" max="1126" width="14.28515625" bestFit="1" customWidth="1"/>
    <col min="1127" max="1127" width="13.42578125" bestFit="1" customWidth="1"/>
    <col min="1128" max="1128" width="14" bestFit="1" customWidth="1"/>
    <col min="1129" max="1136" width="14.28515625" bestFit="1" customWidth="1"/>
    <col min="1137" max="1137" width="14" bestFit="1" customWidth="1"/>
    <col min="1138" max="1141" width="14.28515625" bestFit="1" customWidth="1"/>
    <col min="1142" max="1142" width="14.140625" bestFit="1" customWidth="1"/>
    <col min="1143" max="1143" width="14.28515625" bestFit="1" customWidth="1"/>
    <col min="1144" max="1145" width="14" bestFit="1" customWidth="1"/>
    <col min="1146" max="1148" width="14.28515625" bestFit="1" customWidth="1"/>
    <col min="1149" max="1152" width="14" bestFit="1" customWidth="1"/>
    <col min="1153" max="1154" width="14.140625" bestFit="1" customWidth="1"/>
    <col min="1155" max="1155" width="14.28515625" bestFit="1" customWidth="1"/>
    <col min="1156" max="1156" width="15" bestFit="1" customWidth="1"/>
    <col min="1157" max="1157" width="13.42578125" bestFit="1" customWidth="1"/>
    <col min="1158" max="1159" width="14" bestFit="1" customWidth="1"/>
    <col min="1160" max="1163" width="14.28515625" bestFit="1" customWidth="1"/>
    <col min="1164" max="1164" width="13.42578125" bestFit="1" customWidth="1"/>
    <col min="1165" max="1165" width="14.28515625" bestFit="1" customWidth="1"/>
    <col min="1166" max="1166" width="13.7109375" bestFit="1" customWidth="1"/>
    <col min="1167" max="1167" width="13.28515625" bestFit="1" customWidth="1"/>
    <col min="1168" max="1169" width="14.7109375" bestFit="1" customWidth="1"/>
    <col min="1170" max="1174" width="14" bestFit="1" customWidth="1"/>
    <col min="1175" max="1175" width="14.28515625" bestFit="1" customWidth="1"/>
    <col min="1176" max="1177" width="14" bestFit="1" customWidth="1"/>
    <col min="1178" max="1182" width="14.28515625" bestFit="1" customWidth="1"/>
    <col min="1183" max="1186" width="15" bestFit="1" customWidth="1"/>
    <col min="1187" max="1187" width="13.7109375" bestFit="1" customWidth="1"/>
    <col min="1188" max="1189" width="14.28515625" bestFit="1" customWidth="1"/>
    <col min="1190" max="1190" width="14" bestFit="1" customWidth="1"/>
    <col min="1191" max="1191" width="14.28515625" bestFit="1" customWidth="1"/>
    <col min="1192" max="1193" width="14" bestFit="1" customWidth="1"/>
    <col min="1194" max="1196" width="14.28515625" bestFit="1" customWidth="1"/>
    <col min="1197" max="1200" width="15" bestFit="1" customWidth="1"/>
    <col min="1201" max="1202" width="13.42578125" bestFit="1" customWidth="1"/>
    <col min="1203" max="1204" width="13.28515625" bestFit="1" customWidth="1"/>
    <col min="1205" max="1206" width="13.42578125" bestFit="1" customWidth="1"/>
    <col min="1207" max="1207" width="14.140625" bestFit="1" customWidth="1"/>
    <col min="1208" max="1208" width="14.28515625" bestFit="1" customWidth="1"/>
    <col min="1209" max="1209" width="13.28515625" bestFit="1" customWidth="1"/>
    <col min="1210" max="1211" width="14.28515625" bestFit="1" customWidth="1"/>
    <col min="1212" max="1212" width="14.140625" bestFit="1" customWidth="1"/>
    <col min="1213" max="1215" width="14.28515625" bestFit="1" customWidth="1"/>
    <col min="1216" max="1217" width="15" bestFit="1" customWidth="1"/>
    <col min="1218" max="1218" width="13.42578125" bestFit="1" customWidth="1"/>
    <col min="1219" max="1219" width="14.28515625" bestFit="1" customWidth="1"/>
    <col min="1220" max="1220" width="13.42578125" bestFit="1" customWidth="1"/>
    <col min="1221" max="1221" width="14.28515625" bestFit="1" customWidth="1"/>
    <col min="1222" max="1222" width="13.42578125" bestFit="1" customWidth="1"/>
    <col min="1223" max="1224" width="14.28515625" bestFit="1" customWidth="1"/>
    <col min="1225" max="1226" width="14" bestFit="1" customWidth="1"/>
    <col min="1227" max="1227" width="14.28515625" bestFit="1" customWidth="1"/>
    <col min="1228" max="1228" width="15" bestFit="1" customWidth="1"/>
    <col min="1229" max="1230" width="14" bestFit="1" customWidth="1"/>
    <col min="1231" max="1232" width="14.28515625" bestFit="1" customWidth="1"/>
    <col min="1233" max="1233" width="14" bestFit="1" customWidth="1"/>
    <col min="1234" max="1234" width="15" bestFit="1" customWidth="1"/>
    <col min="1235" max="1235" width="14.28515625" bestFit="1" customWidth="1"/>
    <col min="1236" max="1236" width="14" bestFit="1" customWidth="1"/>
    <col min="1237" max="1239" width="14.28515625" bestFit="1" customWidth="1"/>
    <col min="1240" max="1241" width="13.42578125" bestFit="1" customWidth="1"/>
    <col min="1242" max="1242" width="14" bestFit="1" customWidth="1"/>
    <col min="1243" max="1243" width="13.42578125" bestFit="1" customWidth="1"/>
    <col min="1244" max="1252" width="13.85546875" bestFit="1" customWidth="1"/>
    <col min="1253" max="1253" width="14" bestFit="1" customWidth="1"/>
    <col min="1254" max="1254" width="15" bestFit="1" customWidth="1"/>
    <col min="1255" max="1255" width="14.28515625" bestFit="1" customWidth="1"/>
    <col min="1256" max="1256" width="15" bestFit="1" customWidth="1"/>
    <col min="1257" max="1257" width="14" bestFit="1" customWidth="1"/>
    <col min="1258" max="1258" width="14.28515625" bestFit="1" customWidth="1"/>
    <col min="1259" max="1259" width="14" bestFit="1" customWidth="1"/>
    <col min="1260" max="1260" width="14.42578125" bestFit="1" customWidth="1"/>
    <col min="1261" max="1261" width="11.140625" bestFit="1" customWidth="1"/>
    <col min="1262" max="1262" width="10.7109375" bestFit="1" customWidth="1"/>
    <col min="1263" max="1263" width="11.140625" bestFit="1" customWidth="1"/>
    <col min="1264" max="1264" width="10.7109375" bestFit="1" customWidth="1"/>
    <col min="1265" max="1265" width="11.140625" bestFit="1" customWidth="1"/>
    <col min="1266" max="1275" width="10.7109375" bestFit="1" customWidth="1"/>
    <col min="1276" max="1276" width="14" bestFit="1" customWidth="1"/>
    <col min="1277" max="1277" width="14.28515625" bestFit="1" customWidth="1"/>
    <col min="1278" max="1281" width="11.42578125" bestFit="1" customWidth="1"/>
    <col min="1282" max="1298" width="10.7109375" bestFit="1" customWidth="1"/>
    <col min="1299" max="1301" width="14.28515625" bestFit="1" customWidth="1"/>
    <col min="1302" max="1302" width="14.7109375" bestFit="1" customWidth="1"/>
    <col min="1303" max="1303" width="14.28515625" bestFit="1" customWidth="1"/>
    <col min="1304" max="1304" width="14" bestFit="1" customWidth="1"/>
    <col min="1305" max="1307" width="14.28515625" bestFit="1" customWidth="1"/>
    <col min="1308" max="1308" width="14" bestFit="1" customWidth="1"/>
    <col min="1309" max="1309" width="15.28515625" bestFit="1" customWidth="1"/>
    <col min="1310" max="1310" width="14.140625" bestFit="1" customWidth="1"/>
    <col min="1311" max="1311" width="14.28515625" bestFit="1" customWidth="1"/>
    <col min="1312" max="1313" width="14" bestFit="1" customWidth="1"/>
    <col min="1314" max="1315" width="15" bestFit="1" customWidth="1"/>
    <col min="1316" max="1316" width="14.42578125" bestFit="1" customWidth="1"/>
    <col min="1317" max="1317" width="14.28515625" bestFit="1" customWidth="1"/>
    <col min="1318" max="1318" width="14.42578125" bestFit="1" customWidth="1"/>
    <col min="1319" max="1319" width="14.140625" bestFit="1" customWidth="1"/>
    <col min="1320" max="1320" width="14.7109375" bestFit="1" customWidth="1"/>
    <col min="1321" max="1321" width="14" bestFit="1" customWidth="1"/>
    <col min="1322" max="1322" width="13.28515625" bestFit="1" customWidth="1"/>
    <col min="1323" max="1323" width="14" bestFit="1" customWidth="1"/>
    <col min="1324" max="1324" width="14.28515625" bestFit="1" customWidth="1"/>
    <col min="1325" max="1325" width="14" bestFit="1" customWidth="1"/>
    <col min="1326" max="1326" width="15" bestFit="1" customWidth="1"/>
    <col min="1327" max="1327" width="14.7109375" bestFit="1" customWidth="1"/>
    <col min="1328" max="1328" width="14.28515625" bestFit="1" customWidth="1"/>
    <col min="1329" max="1329" width="15" bestFit="1" customWidth="1"/>
    <col min="1330" max="1330" width="14.28515625" bestFit="1" customWidth="1"/>
    <col min="1331" max="1331" width="14" bestFit="1" customWidth="1"/>
    <col min="1332" max="1332" width="15" bestFit="1" customWidth="1"/>
    <col min="1333" max="1333" width="14.42578125" bestFit="1" customWidth="1"/>
    <col min="1334" max="1334" width="14.7109375" bestFit="1" customWidth="1"/>
    <col min="1335" max="1335" width="13.85546875" bestFit="1" customWidth="1"/>
    <col min="1336" max="1336" width="14.28515625" bestFit="1" customWidth="1"/>
    <col min="1337" max="1337" width="14.42578125" bestFit="1" customWidth="1"/>
    <col min="1338" max="1338" width="13.28515625" bestFit="1" customWidth="1"/>
    <col min="1339" max="1339" width="14" bestFit="1" customWidth="1"/>
    <col min="1340" max="1340" width="14.28515625" bestFit="1" customWidth="1"/>
    <col min="1341" max="1342" width="13.28515625" bestFit="1" customWidth="1"/>
    <col min="1343" max="1343" width="14.42578125" bestFit="1" customWidth="1"/>
    <col min="1344" max="1344" width="14.28515625" bestFit="1" customWidth="1"/>
    <col min="1345" max="1345" width="15" bestFit="1" customWidth="1"/>
    <col min="1346" max="1346" width="14.28515625" bestFit="1" customWidth="1"/>
    <col min="1347" max="1347" width="14.7109375" bestFit="1" customWidth="1"/>
    <col min="1348" max="1348" width="13.28515625" bestFit="1" customWidth="1"/>
    <col min="1349" max="1349" width="14.7109375" bestFit="1" customWidth="1"/>
    <col min="1350" max="1350" width="14.28515625" bestFit="1" customWidth="1"/>
    <col min="1351" max="1351" width="14.42578125" bestFit="1" customWidth="1"/>
    <col min="1352" max="1352" width="14.28515625" bestFit="1" customWidth="1"/>
    <col min="1353" max="1353" width="14" bestFit="1" customWidth="1"/>
    <col min="1354" max="1354" width="14.28515625" bestFit="1" customWidth="1"/>
    <col min="1355" max="1355" width="14" bestFit="1" customWidth="1"/>
    <col min="1356" max="1356" width="14.7109375" bestFit="1" customWidth="1"/>
    <col min="1357" max="1357" width="14.28515625" bestFit="1" customWidth="1"/>
    <col min="1358" max="1358" width="14.7109375" bestFit="1" customWidth="1"/>
    <col min="1359" max="1359" width="14" bestFit="1" customWidth="1"/>
    <col min="1360" max="1360" width="15" bestFit="1" customWidth="1"/>
    <col min="1361" max="1361" width="14.28515625" bestFit="1" customWidth="1"/>
    <col min="1362" max="1362" width="13.85546875" bestFit="1" customWidth="1"/>
    <col min="1363" max="1364" width="13.28515625" bestFit="1" customWidth="1"/>
    <col min="1365" max="1365" width="14.28515625" bestFit="1" customWidth="1"/>
    <col min="1366" max="1366" width="14" bestFit="1" customWidth="1"/>
    <col min="1367" max="1369" width="13.28515625" bestFit="1" customWidth="1"/>
    <col min="1370" max="1370" width="14.42578125" bestFit="1" customWidth="1"/>
    <col min="1371" max="1371" width="14.28515625" bestFit="1" customWidth="1"/>
    <col min="1372" max="1372" width="14.140625" bestFit="1" customWidth="1"/>
    <col min="1373" max="1376" width="14.28515625" bestFit="1" customWidth="1"/>
    <col min="1377" max="1377" width="14" bestFit="1" customWidth="1"/>
    <col min="1378" max="1378" width="14.28515625" bestFit="1" customWidth="1"/>
    <col min="1379" max="1381" width="14" bestFit="1" customWidth="1"/>
    <col min="1382" max="1383" width="14.28515625" bestFit="1" customWidth="1"/>
    <col min="1384" max="1384" width="14.7109375" bestFit="1" customWidth="1"/>
    <col min="1385" max="1385" width="14.28515625" bestFit="1" customWidth="1"/>
    <col min="1386" max="1388" width="15" bestFit="1" customWidth="1"/>
    <col min="1389" max="1389" width="13.42578125" bestFit="1" customWidth="1"/>
    <col min="1390" max="1390" width="13.28515625" bestFit="1" customWidth="1"/>
    <col min="1391" max="1392" width="11.42578125" bestFit="1" customWidth="1"/>
    <col min="1393" max="1397" width="10.7109375" bestFit="1" customWidth="1"/>
    <col min="1398" max="1398" width="14.28515625" bestFit="1" customWidth="1"/>
    <col min="1399" max="1399" width="13.28515625" bestFit="1" customWidth="1"/>
    <col min="1400" max="1400" width="14.140625" bestFit="1" customWidth="1"/>
    <col min="1401" max="1401" width="14.28515625" bestFit="1" customWidth="1"/>
    <col min="1402" max="1402" width="14.7109375" bestFit="1" customWidth="1"/>
    <col min="1403" max="1403" width="14.28515625" bestFit="1" customWidth="1"/>
    <col min="1404" max="1405" width="14" bestFit="1" customWidth="1"/>
    <col min="1406" max="1406" width="14.28515625" bestFit="1" customWidth="1"/>
    <col min="1407" max="1407" width="14.42578125" bestFit="1" customWidth="1"/>
    <col min="1408" max="1409" width="14.28515625" bestFit="1" customWidth="1"/>
    <col min="1410" max="1411" width="14" bestFit="1" customWidth="1"/>
    <col min="1412" max="1412" width="14.28515625" bestFit="1" customWidth="1"/>
    <col min="1413" max="1416" width="14" bestFit="1" customWidth="1"/>
    <col min="1417" max="1418" width="14.28515625" bestFit="1" customWidth="1"/>
    <col min="1419" max="1419" width="14" bestFit="1" customWidth="1"/>
    <col min="1420" max="1420" width="14.28515625" bestFit="1" customWidth="1"/>
    <col min="1421" max="1422" width="14" bestFit="1" customWidth="1"/>
    <col min="1423" max="1423" width="14.28515625" bestFit="1" customWidth="1"/>
    <col min="1424" max="1425" width="14" bestFit="1" customWidth="1"/>
    <col min="1426" max="1431" width="14.28515625" bestFit="1" customWidth="1"/>
    <col min="1432" max="1432" width="15" bestFit="1" customWidth="1"/>
    <col min="1433" max="1433" width="14.140625" bestFit="1" customWidth="1"/>
    <col min="1434" max="1434" width="14.42578125" bestFit="1" customWidth="1"/>
    <col min="1435" max="1435" width="14.28515625" bestFit="1" customWidth="1"/>
    <col min="1436" max="1436" width="14" bestFit="1" customWidth="1"/>
    <col min="1437" max="1437" width="14.28515625" bestFit="1" customWidth="1"/>
    <col min="1438" max="1438" width="14.140625" bestFit="1" customWidth="1"/>
    <col min="1439" max="1439" width="14.42578125" bestFit="1" customWidth="1"/>
    <col min="1440" max="1440" width="14.7109375" bestFit="1" customWidth="1"/>
    <col min="1441" max="1441" width="14.28515625" bestFit="1" customWidth="1"/>
    <col min="1442" max="1442" width="15" bestFit="1" customWidth="1"/>
    <col min="1443" max="1443" width="14" bestFit="1" customWidth="1"/>
    <col min="1444" max="1444" width="14.140625" bestFit="1" customWidth="1"/>
    <col min="1445" max="1445" width="14.28515625" bestFit="1" customWidth="1"/>
    <col min="1446" max="1446" width="14.7109375" bestFit="1" customWidth="1"/>
    <col min="1447" max="1448" width="14.28515625" bestFit="1" customWidth="1"/>
    <col min="1449" max="1449" width="14.140625" bestFit="1" customWidth="1"/>
    <col min="1450" max="1450" width="14.28515625" bestFit="1" customWidth="1"/>
    <col min="1451" max="1451" width="14.7109375" bestFit="1" customWidth="1"/>
    <col min="1452" max="1452" width="14" bestFit="1" customWidth="1"/>
    <col min="1453" max="1453" width="14.28515625" bestFit="1" customWidth="1"/>
    <col min="1454" max="1455" width="14.140625" bestFit="1" customWidth="1"/>
    <col min="1456" max="1457" width="14.28515625" bestFit="1" customWidth="1"/>
    <col min="1458" max="1460" width="14" bestFit="1" customWidth="1"/>
    <col min="1461" max="1461" width="14.28515625" bestFit="1" customWidth="1"/>
    <col min="1462" max="1462" width="14" bestFit="1" customWidth="1"/>
    <col min="1463" max="1464" width="14.140625" bestFit="1" customWidth="1"/>
    <col min="1465" max="1466" width="14" bestFit="1" customWidth="1"/>
    <col min="1467" max="1467" width="14.28515625" bestFit="1" customWidth="1"/>
    <col min="1468" max="1468" width="14" bestFit="1" customWidth="1"/>
    <col min="1469" max="1469" width="14.140625" bestFit="1" customWidth="1"/>
    <col min="1470" max="1470" width="14.28515625" bestFit="1" customWidth="1"/>
    <col min="1471" max="1471" width="14" bestFit="1" customWidth="1"/>
    <col min="1472" max="1473" width="14.28515625" bestFit="1" customWidth="1"/>
    <col min="1474" max="1474" width="14.140625" bestFit="1" customWidth="1"/>
    <col min="1475" max="1475" width="14" bestFit="1" customWidth="1"/>
    <col min="1476" max="1476" width="13.85546875" bestFit="1" customWidth="1"/>
    <col min="1477" max="1477" width="14.28515625" bestFit="1" customWidth="1"/>
    <col min="1478" max="1479" width="14" bestFit="1" customWidth="1"/>
    <col min="1480" max="1487" width="14.28515625" bestFit="1" customWidth="1"/>
    <col min="1488" max="1488" width="14.7109375" bestFit="1" customWidth="1"/>
    <col min="1489" max="1490" width="14.28515625" bestFit="1" customWidth="1"/>
    <col min="1491" max="1491" width="13.28515625" bestFit="1" customWidth="1"/>
    <col min="1492" max="1493" width="14" bestFit="1" customWidth="1"/>
    <col min="1494" max="1496" width="14.28515625" bestFit="1" customWidth="1"/>
    <col min="1497" max="1497" width="13.28515625" bestFit="1" customWidth="1"/>
    <col min="1498" max="1498" width="14" bestFit="1" customWidth="1"/>
    <col min="1499" max="1500" width="11.42578125" bestFit="1" customWidth="1"/>
    <col min="1501" max="1501" width="10.7109375" bestFit="1" customWidth="1"/>
    <col min="1502" max="1502" width="14.28515625" bestFit="1" customWidth="1"/>
    <col min="1503" max="1503" width="14.7109375" bestFit="1" customWidth="1"/>
    <col min="1504" max="1504" width="14" bestFit="1" customWidth="1"/>
    <col min="1505" max="1506" width="14.7109375" bestFit="1" customWidth="1"/>
    <col min="1507" max="1507" width="14" bestFit="1" customWidth="1"/>
    <col min="1508" max="1508" width="14.28515625" bestFit="1" customWidth="1"/>
    <col min="1509" max="1510" width="14.7109375" bestFit="1" customWidth="1"/>
    <col min="1511" max="1511" width="13.7109375" bestFit="1" customWidth="1"/>
    <col min="1512" max="1513" width="13.28515625" bestFit="1" customWidth="1"/>
    <col min="1514" max="1515" width="14.28515625" bestFit="1" customWidth="1"/>
    <col min="1516" max="1516" width="14" bestFit="1" customWidth="1"/>
    <col min="1517" max="1517" width="15" bestFit="1" customWidth="1"/>
    <col min="1518" max="1519" width="14.28515625" bestFit="1" customWidth="1"/>
    <col min="1520" max="1520" width="14" bestFit="1" customWidth="1"/>
    <col min="1521" max="1521" width="13.28515625" bestFit="1" customWidth="1"/>
    <col min="1522" max="1522" width="14.140625" bestFit="1" customWidth="1"/>
    <col min="1523" max="1523" width="13.28515625" bestFit="1" customWidth="1"/>
    <col min="1524" max="1524" width="14" bestFit="1" customWidth="1"/>
    <col min="1525" max="1525" width="13.28515625" bestFit="1" customWidth="1"/>
    <col min="1526" max="1528" width="14" bestFit="1" customWidth="1"/>
    <col min="1529" max="1529" width="14.7109375" bestFit="1" customWidth="1"/>
    <col min="1530" max="1530" width="14.140625" bestFit="1" customWidth="1"/>
    <col min="1531" max="1531" width="13.85546875" bestFit="1" customWidth="1"/>
    <col min="1532" max="1532" width="14.28515625" bestFit="1" customWidth="1"/>
    <col min="1533" max="1533" width="14" bestFit="1" customWidth="1"/>
    <col min="1534" max="1534" width="14.7109375" bestFit="1" customWidth="1"/>
    <col min="1535" max="1535" width="14" bestFit="1" customWidth="1"/>
    <col min="1536" max="1536" width="14.140625" bestFit="1" customWidth="1"/>
    <col min="1537" max="1537" width="14" bestFit="1" customWidth="1"/>
    <col min="1538" max="1538" width="14.28515625" bestFit="1" customWidth="1"/>
    <col min="1539" max="1540" width="14" bestFit="1" customWidth="1"/>
    <col min="1541" max="1541" width="13.28515625" bestFit="1" customWidth="1"/>
    <col min="1542" max="1542" width="14.42578125" bestFit="1" customWidth="1"/>
    <col min="1543" max="1543" width="13.28515625" bestFit="1" customWidth="1"/>
    <col min="1544" max="1544" width="14" bestFit="1" customWidth="1"/>
    <col min="1545" max="1545" width="13.7109375" bestFit="1" customWidth="1"/>
    <col min="1546" max="1546" width="13.28515625" bestFit="1" customWidth="1"/>
    <col min="1547" max="1548" width="14.28515625" bestFit="1" customWidth="1"/>
    <col min="1549" max="1549" width="14" bestFit="1" customWidth="1"/>
    <col min="1550" max="1550" width="13.28515625" bestFit="1" customWidth="1"/>
    <col min="1551" max="1552" width="14.28515625" bestFit="1" customWidth="1"/>
    <col min="1553" max="1553" width="14.42578125" bestFit="1" customWidth="1"/>
    <col min="1554" max="1554" width="14.140625" bestFit="1" customWidth="1"/>
    <col min="1555" max="1555" width="14.28515625" bestFit="1" customWidth="1"/>
    <col min="1556" max="1556" width="13.7109375" bestFit="1" customWidth="1"/>
    <col min="1557" max="1557" width="14.28515625" bestFit="1" customWidth="1"/>
    <col min="1558" max="1559" width="14.140625" bestFit="1" customWidth="1"/>
    <col min="1560" max="1560" width="14.28515625" bestFit="1" customWidth="1"/>
    <col min="1561" max="1564" width="14" bestFit="1" customWidth="1"/>
    <col min="1565" max="1566" width="14.28515625" bestFit="1" customWidth="1"/>
    <col min="1567" max="1567" width="15" bestFit="1" customWidth="1"/>
    <col min="1568" max="1568" width="14.7109375" bestFit="1" customWidth="1"/>
    <col min="1569" max="1569" width="13.42578125" bestFit="1" customWidth="1"/>
    <col min="1570" max="1570" width="14.140625" bestFit="1" customWidth="1"/>
    <col min="1571" max="1571" width="14" bestFit="1" customWidth="1"/>
    <col min="1572" max="1572" width="11.42578125" bestFit="1" customWidth="1"/>
    <col min="1573" max="1580" width="10.7109375" bestFit="1" customWidth="1"/>
    <col min="1581" max="1581" width="11.42578125" bestFit="1" customWidth="1"/>
    <col min="1582" max="1589" width="10.7109375" bestFit="1" customWidth="1"/>
    <col min="1590" max="1590" width="11.42578125" bestFit="1" customWidth="1"/>
    <col min="1591" max="1592" width="10.7109375" bestFit="1" customWidth="1"/>
    <col min="1593" max="1594" width="15" bestFit="1" customWidth="1"/>
    <col min="1595" max="1595" width="14.140625" bestFit="1" customWidth="1"/>
    <col min="1596" max="1596" width="14.28515625" bestFit="1" customWidth="1"/>
    <col min="1597" max="1597" width="15" bestFit="1" customWidth="1"/>
    <col min="1598" max="1599" width="14" bestFit="1" customWidth="1"/>
    <col min="1600" max="1600" width="15" bestFit="1" customWidth="1"/>
    <col min="1601" max="1601" width="14.28515625" bestFit="1" customWidth="1"/>
    <col min="1602" max="1603" width="14.7109375" bestFit="1" customWidth="1"/>
    <col min="1604" max="1604" width="15" bestFit="1" customWidth="1"/>
    <col min="1605" max="1605" width="14.42578125" bestFit="1" customWidth="1"/>
    <col min="1606" max="1606" width="14.140625" bestFit="1" customWidth="1"/>
    <col min="1607" max="1608" width="14" bestFit="1" customWidth="1"/>
    <col min="1609" max="1610" width="14.28515625" bestFit="1" customWidth="1"/>
    <col min="1611" max="1611" width="14.140625" bestFit="1" customWidth="1"/>
    <col min="1612" max="1612" width="14.7109375" bestFit="1" customWidth="1"/>
    <col min="1613" max="1613" width="14.28515625" bestFit="1" customWidth="1"/>
    <col min="1614" max="1614" width="13.28515625" bestFit="1" customWidth="1"/>
    <col min="1615" max="1616" width="14" bestFit="1" customWidth="1"/>
    <col min="1617" max="1617" width="14.28515625" bestFit="1" customWidth="1"/>
    <col min="1618" max="1618" width="14.7109375" bestFit="1" customWidth="1"/>
    <col min="1619" max="1619" width="14" bestFit="1" customWidth="1"/>
    <col min="1620" max="1621" width="13.28515625" bestFit="1" customWidth="1"/>
    <col min="1622" max="1622" width="13.85546875" bestFit="1" customWidth="1"/>
    <col min="1623" max="1624" width="14" bestFit="1" customWidth="1"/>
    <col min="1625" max="1625" width="14.42578125" bestFit="1" customWidth="1"/>
    <col min="1626" max="1626" width="14.7109375" bestFit="1" customWidth="1"/>
    <col min="1627" max="1628" width="14" bestFit="1" customWidth="1"/>
    <col min="1629" max="1629" width="14.7109375" bestFit="1" customWidth="1"/>
    <col min="1630" max="1630" width="14" bestFit="1" customWidth="1"/>
    <col min="1631" max="1631" width="13.42578125" bestFit="1" customWidth="1"/>
    <col min="1632" max="1633" width="14" bestFit="1" customWidth="1"/>
    <col min="1634" max="1634" width="14.7109375" bestFit="1" customWidth="1"/>
    <col min="1635" max="1635" width="14" bestFit="1" customWidth="1"/>
    <col min="1636" max="1636" width="14.140625" bestFit="1" customWidth="1"/>
    <col min="1637" max="1638" width="14" bestFit="1" customWidth="1"/>
    <col min="1639" max="1639" width="13.28515625" bestFit="1" customWidth="1"/>
    <col min="1640" max="1640" width="13.85546875" bestFit="1" customWidth="1"/>
    <col min="1641" max="1641" width="14.28515625" bestFit="1" customWidth="1"/>
    <col min="1642" max="1642" width="14" bestFit="1" customWidth="1"/>
    <col min="1643" max="1643" width="14.28515625" bestFit="1" customWidth="1"/>
    <col min="1644" max="1644" width="13.28515625" bestFit="1" customWidth="1"/>
    <col min="1645" max="1645" width="13.85546875" bestFit="1" customWidth="1"/>
    <col min="1646" max="1646" width="14.7109375" bestFit="1" customWidth="1"/>
    <col min="1647" max="1647" width="13.28515625" bestFit="1" customWidth="1"/>
    <col min="1648" max="1649" width="14.28515625" bestFit="1" customWidth="1"/>
    <col min="1650" max="1650" width="14.42578125" bestFit="1" customWidth="1"/>
    <col min="1651" max="1651" width="14.28515625" bestFit="1" customWidth="1"/>
    <col min="1652" max="1652" width="14.7109375" bestFit="1" customWidth="1"/>
    <col min="1653" max="1653" width="14.140625" bestFit="1" customWidth="1"/>
    <col min="1654" max="1657" width="14.28515625" bestFit="1" customWidth="1"/>
    <col min="1658" max="1660" width="14" bestFit="1" customWidth="1"/>
    <col min="1661" max="1662" width="14.28515625" bestFit="1" customWidth="1"/>
    <col min="1663" max="1663" width="14" bestFit="1" customWidth="1"/>
    <col min="1664" max="1664" width="13.42578125" bestFit="1" customWidth="1"/>
    <col min="1665" max="1665" width="14.42578125" bestFit="1" customWidth="1"/>
    <col min="1666" max="1666" width="14" bestFit="1" customWidth="1"/>
    <col min="1667" max="1667" width="14.140625" bestFit="1" customWidth="1"/>
    <col min="1668" max="1668" width="13.7109375" bestFit="1" customWidth="1"/>
    <col min="1669" max="1669" width="14.85546875" bestFit="1" customWidth="1"/>
    <col min="1670" max="1670" width="14.7109375" bestFit="1" customWidth="1"/>
    <col min="1671" max="1672" width="14.28515625" bestFit="1" customWidth="1"/>
    <col min="1673" max="1673" width="14.7109375" bestFit="1" customWidth="1"/>
    <col min="1674" max="1675" width="15.28515625" bestFit="1" customWidth="1"/>
    <col min="1676" max="1677" width="14" bestFit="1" customWidth="1"/>
    <col min="1678" max="1678" width="13.28515625" bestFit="1" customWidth="1"/>
    <col min="1679" max="1679" width="11.42578125" bestFit="1" customWidth="1"/>
    <col min="1680" max="1695" width="10.7109375" bestFit="1" customWidth="1"/>
    <col min="1696" max="1698" width="13.28515625" bestFit="1" customWidth="1"/>
    <col min="1699" max="1699" width="14.7109375" bestFit="1" customWidth="1"/>
    <col min="1700" max="1700" width="14.140625" bestFit="1" customWidth="1"/>
    <col min="1701" max="1702" width="14" bestFit="1" customWidth="1"/>
    <col min="1703" max="1703" width="14.28515625" bestFit="1" customWidth="1"/>
    <col min="1704" max="1704" width="14.140625" bestFit="1" customWidth="1"/>
    <col min="1705" max="1705" width="14.28515625" bestFit="1" customWidth="1"/>
    <col min="1706" max="1706" width="14.140625" bestFit="1" customWidth="1"/>
    <col min="1707" max="1708" width="14.28515625" bestFit="1" customWidth="1"/>
    <col min="1709" max="1711" width="14" bestFit="1" customWidth="1"/>
    <col min="1712" max="1712" width="14.28515625" bestFit="1" customWidth="1"/>
    <col min="1713" max="1715" width="14" bestFit="1" customWidth="1"/>
    <col min="1716" max="1720" width="14.28515625" bestFit="1" customWidth="1"/>
    <col min="1721" max="1723" width="15" bestFit="1" customWidth="1"/>
    <col min="1724" max="1724" width="13.42578125" bestFit="1" customWidth="1"/>
    <col min="1725" max="1725" width="13.28515625" bestFit="1" customWidth="1"/>
    <col min="1726" max="1730" width="14.28515625" bestFit="1" customWidth="1"/>
    <col min="1731" max="1731" width="14.140625" bestFit="1" customWidth="1"/>
    <col min="1732" max="1734" width="14.28515625" bestFit="1" customWidth="1"/>
    <col min="1735" max="1737" width="14" bestFit="1" customWidth="1"/>
    <col min="1738" max="1738" width="14.28515625" bestFit="1" customWidth="1"/>
    <col min="1739" max="1739" width="14" bestFit="1" customWidth="1"/>
    <col min="1740" max="1744" width="14.28515625" bestFit="1" customWidth="1"/>
    <col min="1745" max="1745" width="15" bestFit="1" customWidth="1"/>
    <col min="1746" max="1746" width="13.42578125" bestFit="1" customWidth="1"/>
    <col min="1747" max="1748" width="14.28515625" bestFit="1" customWidth="1"/>
    <col min="1749" max="1750" width="14" bestFit="1" customWidth="1"/>
    <col min="1751" max="1752" width="15" bestFit="1" customWidth="1"/>
    <col min="1753" max="1753" width="13.28515625" bestFit="1" customWidth="1"/>
    <col min="1754" max="1755" width="14.140625" bestFit="1" customWidth="1"/>
    <col min="1756" max="1756" width="13.42578125" bestFit="1" customWidth="1"/>
    <col min="1757" max="1758" width="14.28515625" bestFit="1" customWidth="1"/>
    <col min="1759" max="1759" width="14.7109375" bestFit="1" customWidth="1"/>
    <col min="1760" max="1760" width="14.28515625" bestFit="1" customWidth="1"/>
    <col min="1761" max="1762" width="14" bestFit="1" customWidth="1"/>
    <col min="1763" max="1763" width="14.28515625" bestFit="1" customWidth="1"/>
    <col min="1764" max="1765" width="15" bestFit="1" customWidth="1"/>
    <col min="1766" max="1768" width="10.7109375" bestFit="1" customWidth="1"/>
    <col min="1769" max="1769" width="13.28515625" bestFit="1" customWidth="1"/>
    <col min="1770" max="1770" width="13.7109375" bestFit="1" customWidth="1"/>
    <col min="1771" max="1771" width="14.7109375" bestFit="1" customWidth="1"/>
    <col min="1772" max="1772" width="14.28515625" bestFit="1" customWidth="1"/>
    <col min="1773" max="1774" width="14.140625" bestFit="1" customWidth="1"/>
    <col min="1775" max="1777" width="14.28515625" bestFit="1" customWidth="1"/>
    <col min="1778" max="1778" width="14.7109375" bestFit="1" customWidth="1"/>
    <col min="1779" max="1786" width="14" bestFit="1" customWidth="1"/>
    <col min="1787" max="1789" width="14.28515625" bestFit="1" customWidth="1"/>
    <col min="1790" max="1792" width="15" bestFit="1" customWidth="1"/>
    <col min="1793" max="1793" width="14" bestFit="1" customWidth="1"/>
    <col min="1794" max="1796" width="13.28515625" bestFit="1" customWidth="1"/>
    <col min="1797" max="1799" width="14.28515625" bestFit="1" customWidth="1"/>
    <col min="1800" max="1800" width="14.140625" bestFit="1" customWidth="1"/>
    <col min="1801" max="1804" width="14.28515625" bestFit="1" customWidth="1"/>
    <col min="1805" max="1805" width="14.7109375" bestFit="1" customWidth="1"/>
    <col min="1806" max="1810" width="14" bestFit="1" customWidth="1"/>
    <col min="1811" max="1812" width="14.28515625" bestFit="1" customWidth="1"/>
    <col min="1813" max="1816" width="15" bestFit="1" customWidth="1"/>
    <col min="1817" max="1818" width="13.28515625" bestFit="1" customWidth="1"/>
    <col min="1819" max="1821" width="14.7109375" bestFit="1" customWidth="1"/>
    <col min="1822" max="1822" width="14.28515625" bestFit="1" customWidth="1"/>
    <col min="1823" max="1823" width="14.7109375" bestFit="1" customWidth="1"/>
    <col min="1824" max="1825" width="14.28515625" bestFit="1" customWidth="1"/>
    <col min="1826" max="1826" width="14.140625" bestFit="1" customWidth="1"/>
    <col min="1827" max="1830" width="14.28515625" bestFit="1" customWidth="1"/>
    <col min="1831" max="1831" width="14.7109375" bestFit="1" customWidth="1"/>
    <col min="1832" max="1839" width="14" bestFit="1" customWidth="1"/>
    <col min="1840" max="1843" width="14.28515625" bestFit="1" customWidth="1"/>
    <col min="1844" max="1845" width="15" bestFit="1" customWidth="1"/>
    <col min="1846" max="1846" width="14" bestFit="1" customWidth="1"/>
    <col min="1847" max="1849" width="13.28515625" bestFit="1" customWidth="1"/>
    <col min="1850" max="1850" width="14.7109375" bestFit="1" customWidth="1"/>
    <col min="1851" max="1853" width="13.28515625" bestFit="1" customWidth="1"/>
    <col min="1854" max="1857" width="14.28515625" bestFit="1" customWidth="1"/>
    <col min="1858" max="1858" width="14" bestFit="1" customWidth="1"/>
    <col min="1859" max="1859" width="14.140625" bestFit="1" customWidth="1"/>
    <col min="1860" max="1860" width="14.28515625" bestFit="1" customWidth="1"/>
    <col min="1861" max="1861" width="15" bestFit="1" customWidth="1"/>
    <col min="1862" max="1862" width="14" bestFit="1" customWidth="1"/>
    <col min="1863" max="1863" width="14.7109375" bestFit="1" customWidth="1"/>
    <col min="1864" max="1864" width="15.28515625" bestFit="1" customWidth="1"/>
    <col min="1865" max="1865" width="14.42578125" bestFit="1" customWidth="1"/>
    <col min="1866" max="1866" width="14.140625" bestFit="1" customWidth="1"/>
    <col min="1867" max="1867" width="14" bestFit="1" customWidth="1"/>
    <col min="1868" max="1869" width="15" bestFit="1" customWidth="1"/>
    <col min="1870" max="1870" width="14.7109375" bestFit="1" customWidth="1"/>
    <col min="1871" max="1871" width="15" bestFit="1" customWidth="1"/>
    <col min="1872" max="1872" width="14" bestFit="1" customWidth="1"/>
    <col min="1873" max="1873" width="15" bestFit="1" customWidth="1"/>
    <col min="1874" max="1874" width="14" bestFit="1" customWidth="1"/>
    <col min="1875" max="1875" width="14.42578125" bestFit="1" customWidth="1"/>
    <col min="1876" max="1876" width="14" bestFit="1" customWidth="1"/>
    <col min="1877" max="1877" width="14.7109375" bestFit="1" customWidth="1"/>
    <col min="1878" max="1879" width="14" bestFit="1" customWidth="1"/>
    <col min="1880" max="1880" width="14.85546875" bestFit="1" customWidth="1"/>
    <col min="1881" max="1886" width="14.28515625" bestFit="1" customWidth="1"/>
    <col min="1887" max="1889" width="14" bestFit="1" customWidth="1"/>
    <col min="1890" max="1892" width="14.28515625" bestFit="1" customWidth="1"/>
    <col min="1893" max="1894" width="15" bestFit="1" customWidth="1"/>
    <col min="1895" max="1895" width="14.85546875" bestFit="1" customWidth="1"/>
    <col min="1896" max="1896" width="15" bestFit="1" customWidth="1"/>
    <col min="1897" max="1897" width="14" bestFit="1" customWidth="1"/>
    <col min="1898" max="1898" width="13.28515625" bestFit="1" customWidth="1"/>
    <col min="1899" max="1899" width="14.28515625" bestFit="1" customWidth="1"/>
    <col min="1900" max="1900" width="14.7109375" bestFit="1" customWidth="1"/>
    <col min="1901" max="1902" width="14.28515625" bestFit="1" customWidth="1"/>
    <col min="1903" max="1904" width="10.7109375" bestFit="1" customWidth="1"/>
    <col min="1905" max="1905" width="13.28515625" bestFit="1" customWidth="1"/>
    <col min="1906" max="1907" width="13.7109375" bestFit="1" customWidth="1"/>
    <col min="1908" max="1912" width="14.28515625" bestFit="1" customWidth="1"/>
    <col min="1913" max="1915" width="14.140625" bestFit="1" customWidth="1"/>
    <col min="1916" max="1919" width="14.28515625" bestFit="1" customWidth="1"/>
    <col min="1920" max="1923" width="14" bestFit="1" customWidth="1"/>
    <col min="1924" max="1926" width="14.28515625" bestFit="1" customWidth="1"/>
    <col min="1927" max="1928" width="14" bestFit="1" customWidth="1"/>
    <col min="1929" max="1929" width="14.28515625" bestFit="1" customWidth="1"/>
    <col min="1930" max="1937" width="14" bestFit="1" customWidth="1"/>
    <col min="1938" max="1948" width="14.28515625" bestFit="1" customWidth="1"/>
    <col min="1949" max="1949" width="15" bestFit="1" customWidth="1"/>
    <col min="1950" max="1950" width="13.42578125" bestFit="1" customWidth="1"/>
    <col min="1951" max="1951" width="14" bestFit="1" customWidth="1"/>
    <col min="1952" max="1952" width="14.28515625" bestFit="1" customWidth="1"/>
    <col min="1953" max="1953" width="14" bestFit="1" customWidth="1"/>
    <col min="1954" max="1955" width="13.28515625" bestFit="1" customWidth="1"/>
    <col min="1956" max="1956" width="14.140625" bestFit="1" customWidth="1"/>
    <col min="1957" max="1958" width="14.28515625" bestFit="1" customWidth="1"/>
    <col min="1959" max="1960" width="14" bestFit="1" customWidth="1"/>
    <col min="1961" max="1965" width="14.28515625" bestFit="1" customWidth="1"/>
    <col min="1966" max="1966" width="13.42578125" bestFit="1" customWidth="1"/>
    <col min="1967" max="1967" width="14.140625" bestFit="1" customWidth="1"/>
    <col min="1968" max="1968" width="14.28515625" bestFit="1" customWidth="1"/>
    <col min="1969" max="1970" width="14" bestFit="1" customWidth="1"/>
    <col min="1971" max="1974" width="14.28515625" bestFit="1" customWidth="1"/>
    <col min="1975" max="1975" width="15" bestFit="1" customWidth="1"/>
    <col min="1976" max="1976" width="13.42578125" bestFit="1" customWidth="1"/>
    <col min="1977" max="1977" width="14" bestFit="1" customWidth="1"/>
    <col min="1978" max="1978" width="14.28515625" bestFit="1" customWidth="1"/>
    <col min="1979" max="1982" width="14" bestFit="1" customWidth="1"/>
    <col min="1983" max="1985" width="14.28515625" bestFit="1" customWidth="1"/>
    <col min="1986" max="1986" width="14" bestFit="1" customWidth="1"/>
    <col min="1987" max="1989" width="10.7109375" bestFit="1" customWidth="1"/>
    <col min="1990" max="1991" width="13.28515625" bestFit="1" customWidth="1"/>
    <col min="1992" max="1994" width="14.7109375" bestFit="1" customWidth="1"/>
    <col min="1995" max="1995" width="14.28515625" bestFit="1" customWidth="1"/>
    <col min="1996" max="1996" width="14.140625" bestFit="1" customWidth="1"/>
    <col min="1997" max="1997" width="14" bestFit="1" customWidth="1"/>
    <col min="1998" max="1998" width="14.28515625" bestFit="1" customWidth="1"/>
    <col min="1999" max="2001" width="14" bestFit="1" customWidth="1"/>
    <col min="2002" max="2003" width="14.28515625" bestFit="1" customWidth="1"/>
    <col min="2004" max="2005" width="14" bestFit="1" customWidth="1"/>
    <col min="2006" max="2007" width="14.28515625" bestFit="1" customWidth="1"/>
    <col min="2008" max="2008" width="14" bestFit="1" customWidth="1"/>
    <col min="2009" max="2011" width="14.7109375" bestFit="1" customWidth="1"/>
    <col min="2012" max="2012" width="15" bestFit="1" customWidth="1"/>
    <col min="2013" max="2013" width="14.7109375" bestFit="1" customWidth="1"/>
    <col min="2014" max="2014" width="14.28515625" bestFit="1" customWidth="1"/>
    <col min="2015" max="2019" width="14.7109375" bestFit="1" customWidth="1"/>
    <col min="2020" max="2022" width="15.28515625" bestFit="1" customWidth="1"/>
    <col min="2023" max="2023" width="13.85546875" bestFit="1" customWidth="1"/>
    <col min="2024" max="2027" width="14.28515625" bestFit="1" customWidth="1"/>
    <col min="2028" max="2028" width="14.7109375" bestFit="1" customWidth="1"/>
    <col min="2029" max="2029" width="14.28515625" bestFit="1" customWidth="1"/>
    <col min="2030" max="2031" width="14" bestFit="1" customWidth="1"/>
    <col min="2032" max="2032" width="14.28515625" bestFit="1" customWidth="1"/>
    <col min="2033" max="2033" width="14" bestFit="1" customWidth="1"/>
    <col min="2034" max="2038" width="14.28515625" bestFit="1" customWidth="1"/>
    <col min="2039" max="2039" width="13.42578125" bestFit="1" customWidth="1"/>
    <col min="2040" max="2040" width="14.28515625" bestFit="1" customWidth="1"/>
    <col min="2041" max="2043" width="14.7109375" bestFit="1" customWidth="1"/>
    <col min="2044" max="2045" width="14.28515625" bestFit="1" customWidth="1"/>
    <col min="2046" max="2046" width="14.140625" bestFit="1" customWidth="1"/>
    <col min="2047" max="2047" width="14" bestFit="1" customWidth="1"/>
    <col min="2048" max="2048" width="14.28515625" bestFit="1" customWidth="1"/>
    <col min="2049" max="2051" width="14" bestFit="1" customWidth="1"/>
    <col min="2052" max="2052" width="13.28515625" bestFit="1" customWidth="1"/>
    <col min="2053" max="2053" width="14.7109375" bestFit="1" customWidth="1"/>
    <col min="2054" max="2054" width="14" bestFit="1" customWidth="1"/>
    <col min="2055" max="2055" width="14.28515625" bestFit="1" customWidth="1"/>
    <col min="2056" max="2057" width="14" bestFit="1" customWidth="1"/>
    <col min="2058" max="2061" width="14.28515625" bestFit="1" customWidth="1"/>
    <col min="2062" max="2062" width="14.7109375" bestFit="1" customWidth="1"/>
    <col min="2063" max="2065" width="14.28515625" bestFit="1" customWidth="1"/>
    <col min="2066" max="2066" width="13.28515625" bestFit="1" customWidth="1"/>
    <col min="2067" max="2067" width="14.42578125" bestFit="1" customWidth="1"/>
    <col min="2068" max="2070" width="14.28515625" bestFit="1" customWidth="1"/>
    <col min="2071" max="2077" width="14" bestFit="1" customWidth="1"/>
    <col min="2078" max="2078" width="14.28515625" bestFit="1" customWidth="1"/>
    <col min="2079" max="2079" width="14" bestFit="1" customWidth="1"/>
    <col min="2080" max="2080" width="14.7109375" bestFit="1" customWidth="1"/>
    <col min="2081" max="2088" width="14.28515625" bestFit="1" customWidth="1"/>
    <col min="2089" max="2089" width="14" bestFit="1" customWidth="1"/>
    <col min="2090" max="2091" width="14.28515625" bestFit="1" customWidth="1"/>
    <col min="2092" max="2092" width="15" bestFit="1" customWidth="1"/>
    <col min="2093" max="2094" width="14" bestFit="1" customWidth="1"/>
    <col min="2095" max="2095" width="14.28515625" bestFit="1" customWidth="1"/>
    <col min="2096" max="2103" width="14.7109375" bestFit="1" customWidth="1"/>
    <col min="2104" max="2104" width="14.28515625" bestFit="1" customWidth="1"/>
    <col min="2105" max="2105" width="14.7109375" bestFit="1" customWidth="1"/>
    <col min="2106" max="2112" width="15" bestFit="1" customWidth="1"/>
    <col min="2113" max="2115" width="14.7109375" bestFit="1" customWidth="1"/>
    <col min="2116" max="2117" width="15.28515625" bestFit="1" customWidth="1"/>
    <col min="2118" max="2118" width="13.85546875" bestFit="1" customWidth="1"/>
    <col min="2119" max="2119" width="14.28515625" bestFit="1" customWidth="1"/>
    <col min="2120" max="2120" width="14.7109375" bestFit="1" customWidth="1"/>
    <col min="2121" max="2121" width="14.28515625" bestFit="1" customWidth="1"/>
    <col min="2122" max="2122" width="14" bestFit="1" customWidth="1"/>
    <col min="2123" max="2123" width="14.28515625" bestFit="1" customWidth="1"/>
    <col min="2124" max="2124" width="14.7109375" bestFit="1" customWidth="1"/>
    <col min="2125" max="2125" width="13.28515625" bestFit="1" customWidth="1"/>
    <col min="2126" max="2126" width="14.42578125" bestFit="1" customWidth="1"/>
    <col min="2127" max="2128" width="14.28515625" bestFit="1" customWidth="1"/>
    <col min="2129" max="2132" width="14" bestFit="1" customWidth="1"/>
    <col min="2133" max="2133" width="14.28515625" bestFit="1" customWidth="1"/>
    <col min="2134" max="2134" width="14.7109375" bestFit="1" customWidth="1"/>
    <col min="2135" max="2139" width="14.28515625" bestFit="1" customWidth="1"/>
    <col min="2140" max="2140" width="14" bestFit="1" customWidth="1"/>
    <col min="2141" max="2143" width="14.28515625" bestFit="1" customWidth="1"/>
    <col min="2144" max="2144" width="15" bestFit="1" customWidth="1"/>
    <col min="2145" max="2147" width="14" bestFit="1" customWidth="1"/>
    <col min="2148" max="2155" width="14.7109375" bestFit="1" customWidth="1"/>
    <col min="2156" max="2156" width="14.28515625" bestFit="1" customWidth="1"/>
    <col min="2157" max="2157" width="14.7109375" bestFit="1" customWidth="1"/>
    <col min="2158" max="2163" width="15" bestFit="1" customWidth="1"/>
    <col min="2164" max="2166" width="14.7109375" bestFit="1" customWidth="1"/>
    <col min="2167" max="2168" width="15.28515625" bestFit="1" customWidth="1"/>
    <col min="2169" max="2169" width="13.85546875" bestFit="1" customWidth="1"/>
    <col min="2170" max="2170" width="14.28515625" bestFit="1" customWidth="1"/>
    <col min="2171" max="2171" width="14.7109375" bestFit="1" customWidth="1"/>
    <col min="2172" max="2172" width="14.28515625" bestFit="1" customWidth="1"/>
    <col min="2173" max="2173" width="14" bestFit="1" customWidth="1"/>
    <col min="2174" max="2174" width="14.7109375" bestFit="1" customWidth="1"/>
    <col min="2175" max="2175" width="14.28515625" bestFit="1" customWidth="1"/>
    <col min="2176" max="2176" width="14.140625" bestFit="1" customWidth="1"/>
    <col min="2177" max="2177" width="14.28515625" bestFit="1" customWidth="1"/>
    <col min="2178" max="2178" width="14" bestFit="1" customWidth="1"/>
    <col min="2179" max="2180" width="14.28515625" bestFit="1" customWidth="1"/>
    <col min="2181" max="2181" width="13.28515625" bestFit="1" customWidth="1"/>
    <col min="2182" max="2183" width="14.28515625" bestFit="1" customWidth="1"/>
    <col min="2184" max="2184" width="14.140625" bestFit="1" customWidth="1"/>
    <col min="2185" max="2185" width="14.28515625" bestFit="1" customWidth="1"/>
    <col min="2186" max="2190" width="14" bestFit="1" customWidth="1"/>
    <col min="2191" max="2191" width="15" bestFit="1" customWidth="1"/>
    <col min="2192" max="2193" width="14.28515625" bestFit="1" customWidth="1"/>
    <col min="2194" max="2200" width="14.7109375" bestFit="1" customWidth="1"/>
    <col min="2201" max="2202" width="14.28515625" bestFit="1" customWidth="1"/>
    <col min="2203" max="2206" width="14.7109375" bestFit="1" customWidth="1"/>
    <col min="2207" max="2209" width="15.28515625" bestFit="1" customWidth="1"/>
    <col min="2210" max="2210" width="13.85546875" bestFit="1" customWidth="1"/>
    <col min="2211" max="2211" width="14.7109375" bestFit="1" customWidth="1"/>
    <col min="2212" max="2215" width="13.28515625" bestFit="1" customWidth="1"/>
    <col min="2216" max="2216" width="14.28515625" bestFit="1" customWidth="1"/>
    <col min="2217" max="2217" width="14.140625" bestFit="1" customWidth="1"/>
    <col min="2218" max="2218" width="14.28515625" bestFit="1" customWidth="1"/>
    <col min="2219" max="2223" width="14" bestFit="1" customWidth="1"/>
    <col min="2224" max="2230" width="14.7109375" bestFit="1" customWidth="1"/>
    <col min="2231" max="2232" width="14.28515625" bestFit="1" customWidth="1"/>
    <col min="2233" max="2236" width="14.7109375" bestFit="1" customWidth="1"/>
    <col min="2237" max="2239" width="15.28515625" bestFit="1" customWidth="1"/>
    <col min="2240" max="2240" width="13.85546875" bestFit="1" customWidth="1"/>
    <col min="2241" max="2242" width="14.7109375" bestFit="1" customWidth="1"/>
    <col min="2243" max="2243" width="14" bestFit="1" customWidth="1"/>
    <col min="2244" max="2244" width="14.28515625" bestFit="1" customWidth="1"/>
    <col min="2245" max="2245" width="14.140625" bestFit="1" customWidth="1"/>
    <col min="2246" max="2246" width="14.28515625" bestFit="1" customWidth="1"/>
    <col min="2247" max="2248" width="14.140625" bestFit="1" customWidth="1"/>
    <col min="2249" max="2254" width="14" bestFit="1" customWidth="1"/>
    <col min="2255" max="2255" width="14.28515625" bestFit="1" customWidth="1"/>
    <col min="2256" max="2256" width="13.42578125" bestFit="1" customWidth="1"/>
    <col min="2257" max="2257" width="13.28515625" bestFit="1" customWidth="1"/>
    <col min="2258" max="2258" width="14" bestFit="1" customWidth="1"/>
    <col min="2259" max="2261" width="14.28515625" bestFit="1" customWidth="1"/>
    <col min="2262" max="2263" width="14" bestFit="1" customWidth="1"/>
    <col min="2264" max="2264" width="15" bestFit="1" customWidth="1"/>
    <col min="2265" max="2265" width="14.140625" bestFit="1" customWidth="1"/>
    <col min="2266" max="2266" width="14.28515625" bestFit="1" customWidth="1"/>
    <col min="2267" max="2268" width="14" bestFit="1" customWidth="1"/>
    <col min="2269" max="2269" width="14.28515625" bestFit="1" customWidth="1"/>
    <col min="2270" max="2270" width="14" bestFit="1" customWidth="1"/>
    <col min="2271" max="2274" width="14.28515625" bestFit="1" customWidth="1"/>
    <col min="2275" max="2276" width="14" bestFit="1" customWidth="1"/>
    <col min="2277" max="2277" width="14.28515625" bestFit="1" customWidth="1"/>
    <col min="2278" max="2279" width="14" bestFit="1" customWidth="1"/>
    <col min="2280" max="2282" width="14.7109375" bestFit="1" customWidth="1"/>
    <col min="2283" max="2283" width="14.42578125" bestFit="1" customWidth="1"/>
    <col min="2284" max="2286" width="14.7109375" bestFit="1" customWidth="1"/>
    <col min="2287" max="2287" width="14.28515625" bestFit="1" customWidth="1"/>
    <col min="2288" max="2291" width="14.7109375" bestFit="1" customWidth="1"/>
    <col min="2292" max="2292" width="15.28515625" bestFit="1" customWidth="1"/>
    <col min="2293" max="2293" width="14.28515625" bestFit="1" customWidth="1"/>
    <col min="2294" max="2294" width="14.7109375" bestFit="1" customWidth="1"/>
    <col min="2295" max="2295" width="14.28515625" bestFit="1" customWidth="1"/>
    <col min="2296" max="2296" width="14" bestFit="1" customWidth="1"/>
    <col min="2297" max="2299" width="14.28515625" bestFit="1" customWidth="1"/>
    <col min="2300" max="2300" width="14" bestFit="1" customWidth="1"/>
    <col min="2301" max="2303" width="14.28515625" bestFit="1" customWidth="1"/>
    <col min="2304" max="2304" width="14.140625" bestFit="1" customWidth="1"/>
    <col min="2305" max="2305" width="14.7109375" bestFit="1" customWidth="1"/>
    <col min="2306" max="2306" width="14.140625" bestFit="1" customWidth="1"/>
    <col min="2307" max="2307" width="14.28515625" bestFit="1" customWidth="1"/>
    <col min="2308" max="2309" width="14.7109375" bestFit="1" customWidth="1"/>
    <col min="2310" max="2310" width="14.28515625" bestFit="1" customWidth="1"/>
    <col min="2311" max="2313" width="14" bestFit="1" customWidth="1"/>
    <col min="2314" max="2315" width="13.42578125" bestFit="1" customWidth="1"/>
    <col min="2316" max="2323" width="10.7109375" bestFit="1" customWidth="1"/>
    <col min="2324" max="2324" width="15.42578125" bestFit="1" customWidth="1"/>
    <col min="2325" max="2325" width="15.28515625" bestFit="1" customWidth="1"/>
    <col min="2326" max="2326" width="14.85546875" bestFit="1" customWidth="1"/>
    <col min="2327" max="2327" width="15.28515625" bestFit="1" customWidth="1"/>
    <col min="2328" max="2328" width="15.42578125" bestFit="1" customWidth="1"/>
    <col min="2329" max="2330" width="15.28515625" bestFit="1" customWidth="1"/>
    <col min="2331" max="2331" width="15" bestFit="1" customWidth="1"/>
    <col min="2332" max="2332" width="14.42578125" bestFit="1" customWidth="1"/>
    <col min="2333" max="2333" width="15" bestFit="1" customWidth="1"/>
    <col min="2334" max="2334" width="14.42578125" bestFit="1" customWidth="1"/>
    <col min="2335" max="2335" width="15" bestFit="1" customWidth="1"/>
    <col min="2336" max="2336" width="14.42578125" bestFit="1" customWidth="1"/>
    <col min="2337" max="2337" width="15" bestFit="1" customWidth="1"/>
    <col min="2338" max="2338" width="15.7109375" bestFit="1" customWidth="1"/>
    <col min="2339" max="2339" width="15.42578125" bestFit="1" customWidth="1"/>
    <col min="2340" max="2340" width="15.140625" bestFit="1" customWidth="1"/>
    <col min="2341" max="2342" width="15.42578125" bestFit="1" customWidth="1"/>
    <col min="2343" max="2343" width="15.28515625" bestFit="1" customWidth="1"/>
    <col min="2344" max="2344" width="15.140625" bestFit="1" customWidth="1"/>
    <col min="2345" max="2345" width="15.28515625" bestFit="1" customWidth="1"/>
    <col min="2346" max="2347" width="16" bestFit="1" customWidth="1"/>
    <col min="2348" max="2349" width="15.85546875" bestFit="1" customWidth="1"/>
    <col min="2350" max="2350" width="14.42578125" bestFit="1" customWidth="1"/>
    <col min="2351" max="2351" width="15" bestFit="1" customWidth="1"/>
    <col min="2352" max="2354" width="13.28515625" bestFit="1" customWidth="1"/>
    <col min="2355" max="2355" width="14" bestFit="1" customWidth="1"/>
    <col min="2356" max="2356" width="14.28515625" bestFit="1" customWidth="1"/>
    <col min="2357" max="2357" width="13.85546875" bestFit="1" customWidth="1"/>
    <col min="2358" max="2358" width="13.28515625" bestFit="1" customWidth="1"/>
    <col min="2359" max="2359" width="14.28515625" bestFit="1" customWidth="1"/>
    <col min="2360" max="2362" width="14" bestFit="1" customWidth="1"/>
    <col min="2363" max="2363" width="14.28515625" bestFit="1" customWidth="1"/>
    <col min="2364" max="2366" width="13.28515625" bestFit="1" customWidth="1"/>
    <col min="2367" max="2367" width="14.140625" bestFit="1" customWidth="1"/>
    <col min="2368" max="2368" width="14" bestFit="1" customWidth="1"/>
    <col min="2369" max="2370" width="14.28515625" bestFit="1" customWidth="1"/>
    <col min="2371" max="2371" width="13.28515625" bestFit="1" customWidth="1"/>
    <col min="2372" max="2372" width="14.140625" bestFit="1" customWidth="1"/>
    <col min="2373" max="2373" width="14" bestFit="1" customWidth="1"/>
    <col min="2374" max="2376" width="14.28515625" bestFit="1" customWidth="1"/>
    <col min="2377" max="2377" width="14.7109375" bestFit="1" customWidth="1"/>
    <col min="2378" max="2378" width="14.28515625" bestFit="1" customWidth="1"/>
    <col min="2379" max="2379" width="15" bestFit="1" customWidth="1"/>
    <col min="2380" max="2380" width="13.28515625" bestFit="1" customWidth="1"/>
    <col min="2381" max="2381" width="14" bestFit="1" customWidth="1"/>
    <col min="2382" max="2383" width="14.7109375" bestFit="1" customWidth="1"/>
    <col min="2384" max="2386" width="14.28515625" bestFit="1" customWidth="1"/>
    <col min="2387" max="2387" width="14.7109375" bestFit="1" customWidth="1"/>
    <col min="2388" max="2388" width="14.28515625" bestFit="1" customWidth="1"/>
    <col min="2389" max="2389" width="14.7109375" bestFit="1" customWidth="1"/>
    <col min="2390" max="2392" width="14.140625" bestFit="1" customWidth="1"/>
    <col min="2393" max="2398" width="14.28515625" bestFit="1" customWidth="1"/>
    <col min="2399" max="2406" width="14" bestFit="1" customWidth="1"/>
    <col min="2407" max="2407" width="14.28515625" bestFit="1" customWidth="1"/>
    <col min="2408" max="2413" width="14" bestFit="1" customWidth="1"/>
    <col min="2414" max="2421" width="14.28515625" bestFit="1" customWidth="1"/>
    <col min="2422" max="2423" width="15" bestFit="1" customWidth="1"/>
    <col min="2424" max="2424" width="13.42578125" bestFit="1" customWidth="1"/>
    <col min="2425" max="2426" width="14" bestFit="1" customWidth="1"/>
    <col min="2427" max="2429" width="14.7109375" bestFit="1" customWidth="1"/>
    <col min="2430" max="2430" width="14.28515625" bestFit="1" customWidth="1"/>
    <col min="2431" max="2431" width="14.7109375" bestFit="1" customWidth="1"/>
    <col min="2432" max="2432" width="14" bestFit="1" customWidth="1"/>
    <col min="2433" max="2436" width="14.28515625" bestFit="1" customWidth="1"/>
    <col min="2437" max="2441" width="14" bestFit="1" customWidth="1"/>
    <col min="2442" max="2442" width="14.28515625" bestFit="1" customWidth="1"/>
    <col min="2443" max="2447" width="14" bestFit="1" customWidth="1"/>
    <col min="2448" max="2452" width="14.28515625" bestFit="1" customWidth="1"/>
    <col min="2453" max="2454" width="15" bestFit="1" customWidth="1"/>
    <col min="2455" max="2455" width="14.28515625" bestFit="1" customWidth="1"/>
    <col min="2456" max="2456" width="14" bestFit="1" customWidth="1"/>
    <col min="2457" max="2457" width="14.28515625" bestFit="1" customWidth="1"/>
    <col min="2458" max="2458" width="14.7109375" bestFit="1" customWidth="1"/>
    <col min="2459" max="2461" width="14.28515625" bestFit="1" customWidth="1"/>
    <col min="2462" max="2463" width="14" bestFit="1" customWidth="1"/>
    <col min="2464" max="2465" width="14.28515625" bestFit="1" customWidth="1"/>
    <col min="2466" max="2466" width="15" bestFit="1" customWidth="1"/>
    <col min="2467" max="2467" width="14.7109375" bestFit="1" customWidth="1"/>
    <col min="2468" max="2468" width="14.28515625" bestFit="1" customWidth="1"/>
    <col min="2469" max="2471" width="14" bestFit="1" customWidth="1"/>
    <col min="2472" max="2474" width="14.28515625" bestFit="1" customWidth="1"/>
    <col min="2475" max="2475" width="15" bestFit="1" customWidth="1"/>
    <col min="2476" max="2477" width="14.7109375" bestFit="1" customWidth="1"/>
    <col min="2478" max="2480" width="14.140625" bestFit="1" customWidth="1"/>
    <col min="2481" max="2486" width="14.28515625" bestFit="1" customWidth="1"/>
    <col min="2487" max="2487" width="14" bestFit="1" customWidth="1"/>
    <col min="2488" max="2488" width="14.28515625" bestFit="1" customWidth="1"/>
    <col min="2489" max="2492" width="14" bestFit="1" customWidth="1"/>
    <col min="2493" max="2496" width="14.28515625" bestFit="1" customWidth="1"/>
    <col min="2497" max="2497" width="15" bestFit="1" customWidth="1"/>
    <col min="2498" max="2498" width="13.42578125" bestFit="1" customWidth="1"/>
    <col min="2499" max="2499" width="14" bestFit="1" customWidth="1"/>
    <col min="2500" max="2500" width="15" bestFit="1" customWidth="1"/>
    <col min="2501" max="2501" width="14.7109375" bestFit="1" customWidth="1"/>
    <col min="2502" max="2502" width="14" bestFit="1" customWidth="1"/>
    <col min="2503" max="2503" width="14.28515625" bestFit="1" customWidth="1"/>
    <col min="2504" max="2505" width="14" bestFit="1" customWidth="1"/>
    <col min="2506" max="2506" width="15" bestFit="1" customWidth="1"/>
    <col min="2507" max="2507" width="14.7109375" bestFit="1" customWidth="1"/>
    <col min="2508" max="2508" width="14.28515625" bestFit="1" customWidth="1"/>
    <col min="2509" max="2510" width="14.140625" bestFit="1" customWidth="1"/>
    <col min="2511" max="2514" width="14.28515625" bestFit="1" customWidth="1"/>
    <col min="2515" max="2520" width="14" bestFit="1" customWidth="1"/>
    <col min="2521" max="2521" width="14.28515625" bestFit="1" customWidth="1"/>
    <col min="2522" max="2524" width="14" bestFit="1" customWidth="1"/>
    <col min="2525" max="2532" width="14.28515625" bestFit="1" customWidth="1"/>
    <col min="2533" max="2533" width="14" bestFit="1" customWidth="1"/>
    <col min="2534" max="2539" width="15" bestFit="1" customWidth="1"/>
    <col min="2540" max="2540" width="13.42578125" bestFit="1" customWidth="1"/>
    <col min="2541" max="2541" width="13.28515625" bestFit="1" customWidth="1"/>
    <col min="2542" max="2542" width="13.7109375" bestFit="1" customWidth="1"/>
    <col min="2543" max="2544" width="14.28515625" bestFit="1" customWidth="1"/>
    <col min="2545" max="2545" width="14" bestFit="1" customWidth="1"/>
    <col min="2546" max="2546" width="13.28515625" bestFit="1" customWidth="1"/>
    <col min="2547" max="2549" width="14.28515625" bestFit="1" customWidth="1"/>
    <col min="2550" max="2550" width="14.140625" bestFit="1" customWidth="1"/>
    <col min="2551" max="2551" width="14.28515625" bestFit="1" customWidth="1"/>
    <col min="2552" max="2552" width="14" bestFit="1" customWidth="1"/>
    <col min="2553" max="2553" width="14.28515625" bestFit="1" customWidth="1"/>
    <col min="2554" max="2554" width="14" bestFit="1" customWidth="1"/>
    <col min="2555" max="2555" width="15" bestFit="1" customWidth="1"/>
    <col min="2556" max="2556" width="14.7109375" bestFit="1" customWidth="1"/>
    <col min="2557" max="2557" width="13.28515625" bestFit="1" customWidth="1"/>
    <col min="2558" max="2558" width="14.28515625" bestFit="1" customWidth="1"/>
    <col min="2559" max="2559" width="14.140625" bestFit="1" customWidth="1"/>
    <col min="2560" max="2561" width="14" bestFit="1" customWidth="1"/>
    <col min="2562" max="2562" width="14.28515625" bestFit="1" customWidth="1"/>
    <col min="2563" max="2564" width="14.7109375" bestFit="1" customWidth="1"/>
    <col min="2565" max="2566" width="15" bestFit="1" customWidth="1"/>
    <col min="2567" max="2567" width="13.42578125" bestFit="1" customWidth="1"/>
    <col min="2568" max="2568" width="14.28515625" bestFit="1" customWidth="1"/>
    <col min="2569" max="2570" width="14" bestFit="1" customWidth="1"/>
    <col min="2571" max="2574" width="14.28515625" bestFit="1" customWidth="1"/>
    <col min="2575" max="2575" width="14" bestFit="1" customWidth="1"/>
    <col min="2576" max="2576" width="13.28515625" bestFit="1" customWidth="1"/>
    <col min="2577" max="2578" width="14.28515625" bestFit="1" customWidth="1"/>
    <col min="2579" max="2579" width="14.7109375" bestFit="1" customWidth="1"/>
    <col min="2580" max="2580" width="13.28515625" bestFit="1" customWidth="1"/>
    <col min="2581" max="2581" width="14.140625" bestFit="1" customWidth="1"/>
    <col min="2582" max="2582" width="14.28515625" bestFit="1" customWidth="1"/>
    <col min="2583" max="2586" width="14" bestFit="1" customWidth="1"/>
    <col min="2587" max="2589" width="14.28515625" bestFit="1" customWidth="1"/>
    <col min="2590" max="2590" width="14" bestFit="1" customWidth="1"/>
    <col min="2591" max="2601" width="10.7109375" bestFit="1" customWidth="1"/>
    <col min="2602" max="2602" width="14" bestFit="1" customWidth="1"/>
    <col min="2603" max="2606" width="14.7109375" bestFit="1" customWidth="1"/>
    <col min="2607" max="2607" width="14.42578125" bestFit="1" customWidth="1"/>
    <col min="2608" max="2611" width="14.28515625" bestFit="1" customWidth="1"/>
    <col min="2612" max="2612" width="14.140625" bestFit="1" customWidth="1"/>
    <col min="2613" max="2618" width="14.28515625" bestFit="1" customWidth="1"/>
    <col min="2619" max="2620" width="14" bestFit="1" customWidth="1"/>
    <col min="2621" max="2621" width="14.28515625" bestFit="1" customWidth="1"/>
    <col min="2622" max="2623" width="14" bestFit="1" customWidth="1"/>
    <col min="2624" max="2625" width="14.28515625" bestFit="1" customWidth="1"/>
    <col min="2626" max="2635" width="14" bestFit="1" customWidth="1"/>
    <col min="2636" max="2647" width="14.28515625" bestFit="1" customWidth="1"/>
    <col min="2648" max="2655" width="15" bestFit="1" customWidth="1"/>
    <col min="2656" max="2656" width="15.28515625" bestFit="1" customWidth="1"/>
    <col min="2657" max="2657" width="13.42578125" bestFit="1" customWidth="1"/>
    <col min="2658" max="2658" width="14" bestFit="1" customWidth="1"/>
    <col min="2659" max="2659" width="13.85546875" bestFit="1" customWidth="1"/>
    <col min="2660" max="2661" width="14.28515625" bestFit="1" customWidth="1"/>
    <col min="2662" max="2664" width="14.7109375" bestFit="1" customWidth="1"/>
    <col min="2665" max="2665" width="14.42578125" bestFit="1" customWidth="1"/>
    <col min="2666" max="2666" width="14.85546875" bestFit="1" customWidth="1"/>
    <col min="2667" max="2669" width="14.28515625" bestFit="1" customWidth="1"/>
    <col min="2670" max="2670" width="14" bestFit="1" customWidth="1"/>
    <col min="2671" max="2676" width="14.28515625" bestFit="1" customWidth="1"/>
    <col min="2677" max="2679" width="14" bestFit="1" customWidth="1"/>
    <col min="2680" max="2680" width="13.28515625" bestFit="1" customWidth="1"/>
    <col min="2681" max="2681" width="13.7109375" bestFit="1" customWidth="1"/>
    <col min="2682" max="2682" width="14.42578125" bestFit="1" customWidth="1"/>
    <col min="2683" max="2683" width="14.7109375" bestFit="1" customWidth="1"/>
    <col min="2684" max="2687" width="14" bestFit="1" customWidth="1"/>
    <col min="2688" max="2688" width="14.28515625" bestFit="1" customWidth="1"/>
    <col min="2689" max="2689" width="14" bestFit="1" customWidth="1"/>
    <col min="2690" max="2692" width="14.28515625" bestFit="1" customWidth="1"/>
    <col min="2693" max="2701" width="14" bestFit="1" customWidth="1"/>
    <col min="2702" max="2706" width="14.28515625" bestFit="1" customWidth="1"/>
    <col min="2707" max="2709" width="13.7109375" bestFit="1" customWidth="1"/>
    <col min="2710" max="2713" width="14.7109375" bestFit="1" customWidth="1"/>
    <col min="2714" max="2714" width="14.28515625" bestFit="1" customWidth="1"/>
    <col min="2715" max="2715" width="14.7109375" bestFit="1" customWidth="1"/>
    <col min="2716" max="2719" width="14.28515625" bestFit="1" customWidth="1"/>
    <col min="2720" max="2725" width="14" bestFit="1" customWidth="1"/>
    <col min="2726" max="2727" width="14.28515625" bestFit="1" customWidth="1"/>
    <col min="2728" max="2730" width="14" bestFit="1" customWidth="1"/>
    <col min="2731" max="2737" width="15" bestFit="1" customWidth="1"/>
    <col min="2738" max="2738" width="14" bestFit="1" customWidth="1"/>
    <col min="2739" max="2739" width="14.42578125" bestFit="1" customWidth="1"/>
    <col min="2740" max="2741" width="14" bestFit="1" customWidth="1"/>
    <col min="2742" max="2742" width="14.28515625" bestFit="1" customWidth="1"/>
    <col min="2743" max="2743" width="14" bestFit="1" customWidth="1"/>
    <col min="2744" max="2745" width="14.28515625" bestFit="1" customWidth="1"/>
    <col min="2746" max="2754" width="14" bestFit="1" customWidth="1"/>
    <col min="2755" max="2761" width="14.28515625" bestFit="1" customWidth="1"/>
    <col min="2762" max="2764" width="15" bestFit="1" customWidth="1"/>
    <col min="2765" max="2766" width="14" bestFit="1" customWidth="1"/>
    <col min="2767" max="2768" width="14.28515625" bestFit="1" customWidth="1"/>
    <col min="2769" max="2771" width="14" bestFit="1" customWidth="1"/>
    <col min="2772" max="2774" width="14.28515625" bestFit="1" customWidth="1"/>
    <col min="2775" max="2775" width="15" bestFit="1" customWidth="1"/>
    <col min="2776" max="2776" width="14" bestFit="1" customWidth="1"/>
    <col min="2777" max="2777" width="14.28515625" bestFit="1" customWidth="1"/>
    <col min="2778" max="2778" width="14" bestFit="1" customWidth="1"/>
    <col min="2779" max="2779" width="14.28515625" bestFit="1" customWidth="1"/>
    <col min="2780" max="2780" width="14" bestFit="1" customWidth="1"/>
    <col min="2781" max="2782" width="14.28515625" bestFit="1" customWidth="1"/>
    <col min="2783" max="2783" width="14" bestFit="1" customWidth="1"/>
    <col min="2784" max="2784" width="14.7109375" bestFit="1" customWidth="1"/>
    <col min="2785" max="2785" width="14" bestFit="1" customWidth="1"/>
    <col min="2786" max="2786" width="14.7109375" bestFit="1" customWidth="1"/>
    <col min="2787" max="2787" width="13.28515625" bestFit="1" customWidth="1"/>
    <col min="2788" max="2788" width="13.7109375" bestFit="1" customWidth="1"/>
    <col min="2789" max="2789" width="14" bestFit="1" customWidth="1"/>
    <col min="2790" max="2790" width="14.28515625" bestFit="1" customWidth="1"/>
    <col min="2791" max="2791" width="14" bestFit="1" customWidth="1"/>
    <col min="2792" max="2793" width="14.28515625" bestFit="1" customWidth="1"/>
    <col min="2794" max="2796" width="14.7109375" bestFit="1" customWidth="1"/>
    <col min="2797" max="2797" width="14.42578125" bestFit="1" customWidth="1"/>
    <col min="2798" max="2798" width="14.28515625" bestFit="1" customWidth="1"/>
    <col min="2799" max="2799" width="14.7109375" bestFit="1" customWidth="1"/>
    <col min="2800" max="2802" width="14.28515625" bestFit="1" customWidth="1"/>
    <col min="2803" max="2804" width="14" bestFit="1" customWidth="1"/>
    <col min="2805" max="2805" width="14.28515625" bestFit="1" customWidth="1"/>
    <col min="2806" max="2806" width="14" bestFit="1" customWidth="1"/>
    <col min="2807" max="2809" width="14.28515625" bestFit="1" customWidth="1"/>
    <col min="2810" max="2811" width="14" bestFit="1" customWidth="1"/>
    <col min="2812" max="2816" width="14.28515625" bestFit="1" customWidth="1"/>
    <col min="2817" max="2819" width="15" bestFit="1" customWidth="1"/>
    <col min="2820" max="2820" width="13.42578125" bestFit="1" customWidth="1"/>
    <col min="2821" max="2821" width="14" bestFit="1" customWidth="1"/>
    <col min="2822" max="2823" width="14.28515625" bestFit="1" customWidth="1"/>
    <col min="2824" max="2824" width="13.42578125" bestFit="1" customWidth="1"/>
    <col min="2825" max="2825" width="14.28515625" bestFit="1" customWidth="1"/>
    <col min="2826" max="2826" width="13.28515625" bestFit="1" customWidth="1"/>
    <col min="2827" max="2827" width="14.28515625" bestFit="1" customWidth="1"/>
    <col min="2828" max="2828" width="14.7109375" bestFit="1" customWidth="1"/>
    <col min="2829" max="2830" width="14.28515625" bestFit="1" customWidth="1"/>
    <col min="2831" max="2834" width="14" bestFit="1" customWidth="1"/>
    <col min="2835" max="2835" width="15" bestFit="1" customWidth="1"/>
    <col min="2836" max="2836" width="14.7109375" bestFit="1" customWidth="1"/>
    <col min="2837" max="2841" width="14.28515625" bestFit="1" customWidth="1"/>
    <col min="2842" max="2844" width="14" bestFit="1" customWidth="1"/>
    <col min="2845" max="2847" width="14.28515625" bestFit="1" customWidth="1"/>
    <col min="2848" max="2848" width="14.7109375" bestFit="1" customWidth="1"/>
    <col min="2849" max="2850" width="14.28515625" bestFit="1" customWidth="1"/>
    <col min="2851" max="2852" width="14.7109375" bestFit="1" customWidth="1"/>
    <col min="2853" max="2854" width="14.28515625" bestFit="1" customWidth="1"/>
    <col min="2855" max="2856" width="13.28515625" bestFit="1" customWidth="1"/>
    <col min="2857" max="2857" width="14.28515625" bestFit="1" customWidth="1"/>
    <col min="2858" max="2859" width="14" bestFit="1" customWidth="1"/>
    <col min="2860" max="2865" width="14.28515625" bestFit="1" customWidth="1"/>
    <col min="2866" max="2866" width="15" bestFit="1" customWidth="1"/>
    <col min="2867" max="2867" width="14" bestFit="1" customWidth="1"/>
    <col min="2868" max="2868" width="14.28515625" bestFit="1" customWidth="1"/>
    <col min="2869" max="2869" width="14.7109375" bestFit="1" customWidth="1"/>
    <col min="2870" max="2871" width="14.28515625" bestFit="1" customWidth="1"/>
    <col min="2872" max="2872" width="14.140625" bestFit="1" customWidth="1"/>
    <col min="2873" max="2874" width="14.28515625" bestFit="1" customWidth="1"/>
    <col min="2875" max="2877" width="14" bestFit="1" customWidth="1"/>
    <col min="2878" max="2878" width="14.28515625" bestFit="1" customWidth="1"/>
    <col min="2879" max="2879" width="14" bestFit="1" customWidth="1"/>
    <col min="2880" max="2884" width="14.28515625" bestFit="1" customWidth="1"/>
    <col min="2885" max="2886" width="15" bestFit="1" customWidth="1"/>
    <col min="2887" max="2887" width="14" bestFit="1" customWidth="1"/>
    <col min="2888" max="2888" width="10.7109375" bestFit="1" customWidth="1"/>
    <col min="2889" max="2890" width="13.28515625" bestFit="1" customWidth="1"/>
    <col min="2891" max="2895" width="14.28515625" bestFit="1" customWidth="1"/>
    <col min="2896" max="2899" width="14" bestFit="1" customWidth="1"/>
    <col min="2900" max="2903" width="14.28515625" bestFit="1" customWidth="1"/>
    <col min="2904" max="2904" width="13.42578125" bestFit="1" customWidth="1"/>
    <col min="2905" max="2905" width="14.28515625" bestFit="1" customWidth="1"/>
    <col min="2906" max="2906" width="14.140625" bestFit="1" customWidth="1"/>
    <col min="2907" max="2907" width="14" bestFit="1" customWidth="1"/>
    <col min="2908" max="2908" width="14.28515625" bestFit="1" customWidth="1"/>
    <col min="2909" max="2909" width="14" bestFit="1" customWidth="1"/>
    <col min="2910" max="2911" width="14.28515625" bestFit="1" customWidth="1"/>
    <col min="2912" max="2914" width="15" bestFit="1" customWidth="1"/>
    <col min="2915" max="2915" width="14.140625" bestFit="1" customWidth="1"/>
    <col min="2916" max="2917" width="14" bestFit="1" customWidth="1"/>
    <col min="2918" max="2918" width="15" bestFit="1" customWidth="1"/>
    <col min="2919" max="2919" width="15.140625" bestFit="1" customWidth="1"/>
    <col min="2920" max="2921" width="14.28515625" bestFit="1" customWidth="1"/>
    <col min="2922" max="2923" width="15" bestFit="1" customWidth="1"/>
    <col min="2924" max="2924" width="14.28515625" bestFit="1" customWidth="1"/>
    <col min="2925" max="2925" width="14" bestFit="1" customWidth="1"/>
    <col min="2926" max="2928" width="10.7109375" bestFit="1" customWidth="1"/>
    <col min="2929" max="2929" width="13.28515625" bestFit="1" customWidth="1"/>
    <col min="2930" max="2930" width="15" bestFit="1" customWidth="1"/>
    <col min="2931" max="2933" width="14.28515625" bestFit="1" customWidth="1"/>
    <col min="2934" max="2934" width="14.42578125" bestFit="1" customWidth="1"/>
    <col min="2935" max="2938" width="14.28515625" bestFit="1" customWidth="1"/>
    <col min="2939" max="2942" width="14" bestFit="1" customWidth="1"/>
    <col min="2943" max="2943" width="14.28515625" bestFit="1" customWidth="1"/>
    <col min="2944" max="2948" width="14" bestFit="1" customWidth="1"/>
    <col min="2949" max="2952" width="14.28515625" bestFit="1" customWidth="1"/>
    <col min="2953" max="2954" width="15" bestFit="1" customWidth="1"/>
    <col min="2955" max="2955" width="13.42578125" bestFit="1" customWidth="1"/>
    <col min="2956" max="2956" width="13.28515625" bestFit="1" customWidth="1"/>
    <col min="2957" max="2957" width="15" bestFit="1" customWidth="1"/>
    <col min="2958" max="2961" width="14.28515625" bestFit="1" customWidth="1"/>
    <col min="2962" max="2962" width="14.42578125" bestFit="1" customWidth="1"/>
    <col min="2963" max="2964" width="14.28515625" bestFit="1" customWidth="1"/>
    <col min="2965" max="2968" width="14" bestFit="1" customWidth="1"/>
    <col min="2969" max="2969" width="14.28515625" bestFit="1" customWidth="1"/>
    <col min="2970" max="2974" width="14" bestFit="1" customWidth="1"/>
    <col min="2975" max="2977" width="14.28515625" bestFit="1" customWidth="1"/>
    <col min="2978" max="2978" width="15" bestFit="1" customWidth="1"/>
    <col min="2979" max="2979" width="14.7109375" bestFit="1" customWidth="1"/>
    <col min="2980" max="2980" width="14" bestFit="1" customWidth="1"/>
    <col min="2981" max="2981" width="13.42578125" bestFit="1" customWidth="1"/>
    <col min="2982" max="2982" width="13.28515625" bestFit="1" customWidth="1"/>
    <col min="2983" max="2985" width="14.28515625" bestFit="1" customWidth="1"/>
    <col min="2986" max="2987" width="14" bestFit="1" customWidth="1"/>
    <col min="2988" max="2989" width="13.28515625" bestFit="1" customWidth="1"/>
    <col min="2990" max="2990" width="14.7109375" bestFit="1" customWidth="1"/>
    <col min="2991" max="2991" width="14.140625" bestFit="1" customWidth="1"/>
    <col min="2992" max="2992" width="14.28515625" bestFit="1" customWidth="1"/>
    <col min="2993" max="2994" width="14" bestFit="1" customWidth="1"/>
    <col min="2995" max="2996" width="13.28515625" bestFit="1" customWidth="1"/>
    <col min="2997" max="2997" width="14.7109375" bestFit="1" customWidth="1"/>
    <col min="2998" max="2998" width="14.28515625" bestFit="1" customWidth="1"/>
    <col min="2999" max="2999" width="14" bestFit="1" customWidth="1"/>
    <col min="3000" max="3000" width="13.28515625" bestFit="1" customWidth="1"/>
    <col min="3001" max="3001" width="14" bestFit="1" customWidth="1"/>
    <col min="3002" max="3002" width="14.42578125" bestFit="1" customWidth="1"/>
    <col min="3003" max="3003" width="14.28515625" bestFit="1" customWidth="1"/>
    <col min="3004" max="3005" width="14" bestFit="1" customWidth="1"/>
    <col min="3006" max="3007" width="14.28515625" bestFit="1" customWidth="1"/>
    <col min="3008" max="3008" width="14.7109375" bestFit="1" customWidth="1"/>
    <col min="3009" max="3009" width="14.28515625" bestFit="1" customWidth="1"/>
    <col min="3010" max="3010" width="14.140625" bestFit="1" customWidth="1"/>
    <col min="3011" max="3011" width="14" bestFit="1" customWidth="1"/>
    <col min="3012" max="3012" width="14.28515625" bestFit="1" customWidth="1"/>
    <col min="3013" max="3013" width="13.42578125" bestFit="1" customWidth="1"/>
    <col min="3014" max="3015" width="14.140625" bestFit="1" customWidth="1"/>
    <col min="3016" max="3018" width="14.28515625" bestFit="1" customWidth="1"/>
    <col min="3019" max="3020" width="14" bestFit="1" customWidth="1"/>
    <col min="3021" max="3021" width="13.28515625" bestFit="1" customWidth="1"/>
    <col min="3022" max="3022" width="14.140625" bestFit="1" customWidth="1"/>
    <col min="3023" max="3025" width="14.28515625" bestFit="1" customWidth="1"/>
    <col min="3026" max="3027" width="14" bestFit="1" customWidth="1"/>
    <col min="3028" max="3028" width="14.28515625" bestFit="1" customWidth="1"/>
    <col min="3029" max="3031" width="14" bestFit="1" customWidth="1"/>
    <col min="3032" max="3032" width="14.28515625" bestFit="1" customWidth="1"/>
    <col min="3033" max="3033" width="14.7109375" bestFit="1" customWidth="1"/>
    <col min="3034" max="3034" width="14.28515625" bestFit="1" customWidth="1"/>
    <col min="3035" max="3035" width="14.140625" bestFit="1" customWidth="1"/>
    <col min="3036" max="3038" width="14.28515625" bestFit="1" customWidth="1"/>
    <col min="3039" max="3041" width="14" bestFit="1" customWidth="1"/>
    <col min="3042" max="3042" width="13.28515625" bestFit="1" customWidth="1"/>
    <col min="3043" max="3043" width="14" bestFit="1" customWidth="1"/>
    <col min="3044" max="3044" width="14.140625" bestFit="1" customWidth="1"/>
    <col min="3045" max="3046" width="14.28515625" bestFit="1" customWidth="1"/>
    <col min="3047" max="3047" width="13.42578125" bestFit="1" customWidth="1"/>
    <col min="3048" max="3048" width="13.28515625" bestFit="1" customWidth="1"/>
    <col min="3049" max="3049" width="13.7109375" bestFit="1" customWidth="1"/>
    <col min="3050" max="3050" width="14.42578125" bestFit="1" customWidth="1"/>
    <col min="3051" max="3055" width="14.28515625" bestFit="1" customWidth="1"/>
    <col min="3056" max="3061" width="14" bestFit="1" customWidth="1"/>
    <col min="3062" max="3064" width="14.28515625" bestFit="1" customWidth="1"/>
    <col min="3065" max="3066" width="14.7109375" bestFit="1" customWidth="1"/>
    <col min="3067" max="3069" width="14.28515625" bestFit="1" customWidth="1"/>
    <col min="3070" max="3070" width="15" bestFit="1" customWidth="1"/>
    <col min="3071" max="3071" width="13.42578125" bestFit="1" customWidth="1"/>
    <col min="3072" max="3072" width="13.28515625" bestFit="1" customWidth="1"/>
    <col min="3073" max="3073" width="13.42578125" bestFit="1" customWidth="1"/>
    <col min="3074" max="3074" width="14.7109375" bestFit="1" customWidth="1"/>
    <col min="3075" max="3075" width="13.42578125" bestFit="1" customWidth="1"/>
    <col min="3076" max="3076" width="13.28515625" bestFit="1" customWidth="1"/>
    <col min="3077" max="3079" width="14.28515625" bestFit="1" customWidth="1"/>
    <col min="3080" max="3081" width="14" bestFit="1" customWidth="1"/>
    <col min="3082" max="3082" width="15" bestFit="1" customWidth="1"/>
    <col min="3083" max="3083" width="13.28515625" bestFit="1" customWidth="1"/>
    <col min="3084" max="3084" width="14.28515625" bestFit="1" customWidth="1"/>
    <col min="3085" max="3085" width="13.28515625" bestFit="1" customWidth="1"/>
    <col min="3086" max="3086" width="14.140625" bestFit="1" customWidth="1"/>
    <col min="3087" max="3087" width="14.28515625" bestFit="1" customWidth="1"/>
    <col min="3088" max="3088" width="14" bestFit="1" customWidth="1"/>
    <col min="3089" max="3089" width="13.42578125" bestFit="1" customWidth="1"/>
    <col min="3090" max="3090" width="14.28515625" bestFit="1" customWidth="1"/>
    <col min="3091" max="3091" width="14.7109375" bestFit="1" customWidth="1"/>
    <col min="3092" max="3092" width="14.140625" bestFit="1" customWidth="1"/>
    <col min="3093" max="3093" width="13.42578125" bestFit="1" customWidth="1"/>
    <col min="3094" max="3094" width="14.28515625" bestFit="1" customWidth="1"/>
    <col min="3095" max="3096" width="15" bestFit="1" customWidth="1"/>
    <col min="3097" max="3097" width="13.28515625" bestFit="1" customWidth="1"/>
    <col min="3098" max="3098" width="14.140625" bestFit="1" customWidth="1"/>
    <col min="3099" max="3100" width="14.28515625" bestFit="1" customWidth="1"/>
    <col min="3101" max="3101" width="14.140625" bestFit="1" customWidth="1"/>
    <col min="3102" max="3104" width="14" bestFit="1" customWidth="1"/>
    <col min="3105" max="3105" width="13.42578125" bestFit="1" customWidth="1"/>
    <col min="3106" max="3106" width="13.28515625" bestFit="1" customWidth="1"/>
    <col min="3107" max="3107" width="14.28515625" bestFit="1" customWidth="1"/>
    <col min="3108" max="3108" width="14.140625" bestFit="1" customWidth="1"/>
    <col min="3109" max="3109" width="14" bestFit="1" customWidth="1"/>
    <col min="3110" max="3110" width="14.28515625" bestFit="1" customWidth="1"/>
    <col min="3111" max="3111" width="13.42578125" bestFit="1" customWidth="1"/>
    <col min="3112" max="3112" width="13.7109375" bestFit="1" customWidth="1"/>
    <col min="3113" max="3113" width="14.85546875" bestFit="1" customWidth="1"/>
    <col min="3114" max="3115" width="13.28515625" bestFit="1" customWidth="1"/>
    <col min="3116" max="3116" width="13.7109375" bestFit="1" customWidth="1"/>
    <col min="3117" max="3117" width="14.42578125" bestFit="1" customWidth="1"/>
    <col min="3118" max="3121" width="14.28515625" bestFit="1" customWidth="1"/>
    <col min="3122" max="3122" width="14.7109375" bestFit="1" customWidth="1"/>
    <col min="3123" max="3124" width="14" bestFit="1" customWidth="1"/>
    <col min="3125" max="3126" width="14.28515625" bestFit="1" customWidth="1"/>
    <col min="3127" max="3127" width="13.28515625" bestFit="1" customWidth="1"/>
    <col min="3128" max="3128" width="14.28515625" bestFit="1" customWidth="1"/>
    <col min="3129" max="3132" width="14" bestFit="1" customWidth="1"/>
    <col min="3133" max="3133" width="13.28515625" bestFit="1" customWidth="1"/>
    <col min="3134" max="3134" width="14.140625" bestFit="1" customWidth="1"/>
    <col min="3135" max="3136" width="14" bestFit="1" customWidth="1"/>
    <col min="3137" max="3137" width="13.42578125" bestFit="1" customWidth="1"/>
    <col min="3138" max="3139" width="14.28515625" bestFit="1" customWidth="1"/>
    <col min="3140" max="3140" width="13.28515625" bestFit="1" customWidth="1"/>
    <col min="3141" max="3141" width="14.28515625" bestFit="1" customWidth="1"/>
    <col min="3142" max="3142" width="14.7109375" bestFit="1" customWidth="1"/>
    <col min="3143" max="3149" width="14.28515625" bestFit="1" customWidth="1"/>
    <col min="3150" max="3151" width="13.7109375" bestFit="1" customWidth="1"/>
    <col min="3152" max="3152" width="14.28515625" bestFit="1" customWidth="1"/>
    <col min="3153" max="3153" width="14" bestFit="1" customWidth="1"/>
    <col min="3154" max="3155" width="14.28515625" bestFit="1" customWidth="1"/>
    <col min="3156" max="3157" width="14" bestFit="1" customWidth="1"/>
    <col min="3158" max="3158" width="15" bestFit="1" customWidth="1"/>
    <col min="3159" max="3159" width="13.42578125" bestFit="1" customWidth="1"/>
    <col min="3160" max="3161" width="13.28515625" bestFit="1" customWidth="1"/>
    <col min="3162" max="3162" width="14" bestFit="1" customWidth="1"/>
    <col min="3163" max="3163" width="14.28515625" bestFit="1" customWidth="1"/>
    <col min="3164" max="3164" width="13.28515625" bestFit="1" customWidth="1"/>
    <col min="3165" max="3165" width="14.28515625" bestFit="1" customWidth="1"/>
    <col min="3166" max="3167" width="14" bestFit="1" customWidth="1"/>
    <col min="3168" max="3169" width="14.28515625" bestFit="1" customWidth="1"/>
    <col min="3170" max="3170" width="14.140625" bestFit="1" customWidth="1"/>
    <col min="3171" max="3173" width="14.28515625" bestFit="1" customWidth="1"/>
    <col min="3174" max="3175" width="14" bestFit="1" customWidth="1"/>
    <col min="3176" max="3176" width="14.28515625" bestFit="1" customWidth="1"/>
    <col min="3177" max="3177" width="13.42578125" bestFit="1" customWidth="1"/>
    <col min="3178" max="3182" width="14.28515625" bestFit="1" customWidth="1"/>
    <col min="3183" max="3183" width="14.7109375" bestFit="1" customWidth="1"/>
    <col min="3184" max="3184" width="14.28515625" bestFit="1" customWidth="1"/>
    <col min="3185" max="3185" width="13.28515625" bestFit="1" customWidth="1"/>
    <col min="3186" max="3186" width="14.7109375" bestFit="1" customWidth="1"/>
    <col min="3187" max="3188" width="14.28515625" bestFit="1" customWidth="1"/>
    <col min="3189" max="3189" width="14" bestFit="1" customWidth="1"/>
    <col min="3190" max="3191" width="13.28515625" bestFit="1" customWidth="1"/>
    <col min="3192" max="3195" width="14.28515625" bestFit="1" customWidth="1"/>
    <col min="3196" max="3196" width="13.28515625" bestFit="1" customWidth="1"/>
    <col min="3197" max="3198" width="14.28515625" bestFit="1" customWidth="1"/>
    <col min="3199" max="3199" width="14.140625" bestFit="1" customWidth="1"/>
    <col min="3200" max="3204" width="14.28515625" bestFit="1" customWidth="1"/>
    <col min="3205" max="3210" width="14" bestFit="1" customWidth="1"/>
    <col min="3211" max="3212" width="14.28515625" bestFit="1" customWidth="1"/>
    <col min="3213" max="3213" width="14.7109375" bestFit="1" customWidth="1"/>
    <col min="3214" max="3216" width="14.28515625" bestFit="1" customWidth="1"/>
    <col min="3217" max="3217" width="15" bestFit="1" customWidth="1"/>
    <col min="3218" max="3218" width="13.42578125" bestFit="1" customWidth="1"/>
    <col min="3219" max="3219" width="14.7109375" bestFit="1" customWidth="1"/>
    <col min="3220" max="3220" width="14" bestFit="1" customWidth="1"/>
    <col min="3221" max="3222" width="13.28515625" bestFit="1" customWidth="1"/>
    <col min="3223" max="3223" width="14.28515625" bestFit="1" customWidth="1"/>
    <col min="3224" max="3225" width="14" bestFit="1" customWidth="1"/>
    <col min="3226" max="3226" width="13.28515625" bestFit="1" customWidth="1"/>
    <col min="3227" max="3228" width="14.7109375" bestFit="1" customWidth="1"/>
    <col min="3229" max="3229" width="14.140625" bestFit="1" customWidth="1"/>
    <col min="3230" max="3230" width="14.28515625" bestFit="1" customWidth="1"/>
    <col min="3231" max="3231" width="14.140625" bestFit="1" customWidth="1"/>
    <col min="3232" max="3232" width="14.28515625" bestFit="1" customWidth="1"/>
    <col min="3233" max="3233" width="13.42578125" bestFit="1" customWidth="1"/>
    <col min="3234" max="3234" width="14.140625" bestFit="1" customWidth="1"/>
    <col min="3235" max="3235" width="14.28515625" bestFit="1" customWidth="1"/>
    <col min="3236" max="3236" width="14.140625" bestFit="1" customWidth="1"/>
    <col min="3237" max="3238" width="14" bestFit="1" customWidth="1"/>
    <col min="3239" max="3240" width="13.42578125" bestFit="1" customWidth="1"/>
    <col min="3241" max="3241" width="14.42578125" bestFit="1" customWidth="1"/>
    <col min="3242" max="3243" width="14.28515625" bestFit="1" customWidth="1"/>
    <col min="3244" max="3244" width="14" bestFit="1" customWidth="1"/>
    <col min="3245" max="3247" width="14.28515625" bestFit="1" customWidth="1"/>
    <col min="3248" max="3248" width="13.42578125" bestFit="1" customWidth="1"/>
    <col min="3249" max="3249" width="13.28515625" bestFit="1" customWidth="1"/>
    <col min="3250" max="3250" width="14.140625" bestFit="1" customWidth="1"/>
    <col min="3251" max="3251" width="14.28515625" bestFit="1" customWidth="1"/>
    <col min="3252" max="3252" width="13.28515625" bestFit="1" customWidth="1"/>
    <col min="3253" max="3253" width="14.7109375" bestFit="1" customWidth="1"/>
    <col min="3254" max="3255" width="14" bestFit="1" customWidth="1"/>
    <col min="3256" max="3256" width="14.28515625" bestFit="1" customWidth="1"/>
    <col min="3257" max="3257" width="15" bestFit="1" customWidth="1"/>
    <col min="3258" max="3258" width="14" bestFit="1" customWidth="1"/>
    <col min="3259" max="3259" width="13.28515625" bestFit="1" customWidth="1"/>
    <col min="3260" max="3260" width="14" bestFit="1" customWidth="1"/>
    <col min="3261" max="3261" width="14.28515625" bestFit="1" customWidth="1"/>
    <col min="3262" max="3262" width="13.7109375" bestFit="1" customWidth="1"/>
    <col min="3263" max="3263" width="14.140625" bestFit="1" customWidth="1"/>
    <col min="3264" max="3266" width="14.28515625" bestFit="1" customWidth="1"/>
    <col min="3267" max="3276" width="14" bestFit="1" customWidth="1"/>
    <col min="3277" max="3278" width="14.28515625" bestFit="1" customWidth="1"/>
    <col min="3279" max="3279" width="15.28515625" bestFit="1" customWidth="1"/>
    <col min="3280" max="3281" width="15" bestFit="1" customWidth="1"/>
    <col min="3282" max="3282" width="14" bestFit="1" customWidth="1"/>
    <col min="3283" max="3283" width="13.28515625" bestFit="1" customWidth="1"/>
    <col min="3284" max="3284" width="13.7109375" bestFit="1" customWidth="1"/>
    <col min="3285" max="3285" width="14.42578125" bestFit="1" customWidth="1"/>
    <col min="3286" max="3286" width="14.28515625" bestFit="1" customWidth="1"/>
    <col min="3287" max="3287" width="14.7109375" bestFit="1" customWidth="1"/>
    <col min="3288" max="3288" width="14.28515625" bestFit="1" customWidth="1"/>
    <col min="3289" max="3295" width="14" bestFit="1" customWidth="1"/>
    <col min="3296" max="3296" width="14.28515625" bestFit="1" customWidth="1"/>
    <col min="3297" max="3297" width="13.7109375" bestFit="1" customWidth="1"/>
    <col min="3298" max="3298" width="13.28515625" bestFit="1" customWidth="1"/>
    <col min="3299" max="3299" width="14.42578125" bestFit="1" customWidth="1"/>
    <col min="3300" max="3300" width="13.7109375" bestFit="1" customWidth="1"/>
    <col min="3301" max="3301" width="13.28515625" bestFit="1" customWidth="1"/>
    <col min="3302" max="3302" width="14.42578125" bestFit="1" customWidth="1"/>
    <col min="3303" max="3305" width="14.28515625" bestFit="1" customWidth="1"/>
    <col min="3306" max="3311" width="14" bestFit="1" customWidth="1"/>
    <col min="3312" max="3312" width="15" bestFit="1" customWidth="1"/>
    <col min="3313" max="3314" width="14.28515625" bestFit="1" customWidth="1"/>
    <col min="3315" max="3315" width="14.7109375" bestFit="1" customWidth="1"/>
    <col min="3316" max="3316" width="14.28515625" bestFit="1" customWidth="1"/>
    <col min="3317" max="3317" width="14.7109375" bestFit="1" customWidth="1"/>
    <col min="3318" max="3318" width="14.28515625" bestFit="1" customWidth="1"/>
    <col min="3319" max="3319" width="14.42578125" bestFit="1" customWidth="1"/>
    <col min="3320" max="3320" width="14.7109375" bestFit="1" customWidth="1"/>
    <col min="3321" max="3321" width="14.28515625" bestFit="1" customWidth="1"/>
    <col min="3322" max="3322" width="13.42578125" bestFit="1" customWidth="1"/>
    <col min="3323" max="3323" width="14.28515625" bestFit="1" customWidth="1"/>
    <col min="3324" max="3324" width="14.140625" bestFit="1" customWidth="1"/>
    <col min="3325" max="3328" width="14.28515625" bestFit="1" customWidth="1"/>
    <col min="3329" max="3329" width="13.7109375" bestFit="1" customWidth="1"/>
    <col min="3330" max="3332" width="14.28515625" bestFit="1" customWidth="1"/>
    <col min="3333" max="3333" width="14.7109375" bestFit="1" customWidth="1"/>
    <col min="3334" max="3334" width="14" bestFit="1" customWidth="1"/>
    <col min="3335" max="3335" width="15" bestFit="1" customWidth="1"/>
    <col min="3336" max="3336" width="13.42578125" bestFit="1" customWidth="1"/>
    <col min="3337" max="3339" width="14.28515625" bestFit="1" customWidth="1"/>
    <col min="3340" max="3340" width="13.42578125" bestFit="1" customWidth="1"/>
    <col min="3341" max="3342" width="14.28515625" bestFit="1" customWidth="1"/>
    <col min="3343" max="3343" width="14.140625" bestFit="1" customWidth="1"/>
    <col min="3344" max="3344" width="14.7109375" bestFit="1" customWidth="1"/>
    <col min="3345" max="3345" width="14.85546875" bestFit="1" customWidth="1"/>
    <col min="3346" max="3346" width="14.42578125" bestFit="1" customWidth="1"/>
    <col min="3347" max="3347" width="14.28515625" bestFit="1" customWidth="1"/>
    <col min="3348" max="3348" width="13.7109375" bestFit="1" customWidth="1"/>
    <col min="3349" max="3349" width="14.28515625" bestFit="1" customWidth="1"/>
    <col min="3350" max="3350" width="15" bestFit="1" customWidth="1"/>
    <col min="3351" max="3358" width="14.28515625" bestFit="1" customWidth="1"/>
    <col min="3359" max="3359" width="14" bestFit="1" customWidth="1"/>
    <col min="3360" max="3362" width="14.28515625" bestFit="1" customWidth="1"/>
    <col min="3363" max="3363" width="14.85546875" bestFit="1" customWidth="1"/>
    <col min="3364" max="3364" width="13.42578125" bestFit="1" customWidth="1"/>
    <col min="3365" max="3367" width="14.28515625" bestFit="1" customWidth="1"/>
    <col min="3368" max="3368" width="15" bestFit="1" customWidth="1"/>
    <col min="3369" max="3369" width="14.140625" bestFit="1" customWidth="1"/>
    <col min="3370" max="3370" width="14" bestFit="1" customWidth="1"/>
    <col min="3371" max="3371" width="13.28515625" bestFit="1" customWidth="1"/>
    <col min="3372" max="3372" width="14.7109375" bestFit="1" customWidth="1"/>
    <col min="3373" max="3373" width="14.42578125" bestFit="1" customWidth="1"/>
    <col min="3374" max="3375" width="14.28515625" bestFit="1" customWidth="1"/>
    <col min="3376" max="3376" width="14.140625" bestFit="1" customWidth="1"/>
    <col min="3377" max="3377" width="14.28515625" bestFit="1" customWidth="1"/>
    <col min="3378" max="3381" width="14" bestFit="1" customWidth="1"/>
    <col min="3382" max="3382" width="14.28515625" bestFit="1" customWidth="1"/>
    <col min="3383" max="3383" width="14" bestFit="1" customWidth="1"/>
    <col min="3384" max="3384" width="13.28515625" bestFit="1" customWidth="1"/>
    <col min="3385" max="3385" width="14.28515625" bestFit="1" customWidth="1"/>
    <col min="3386" max="3386" width="15" bestFit="1" customWidth="1"/>
    <col min="3387" max="3389" width="14.28515625" bestFit="1" customWidth="1"/>
    <col min="3390" max="3390" width="14" bestFit="1" customWidth="1"/>
    <col min="3391" max="3391" width="14.28515625" bestFit="1" customWidth="1"/>
    <col min="3392" max="3392" width="14.85546875" bestFit="1" customWidth="1"/>
    <col min="3393" max="3394" width="14.28515625" bestFit="1" customWidth="1"/>
    <col min="3395" max="3395" width="13.28515625" bestFit="1" customWidth="1"/>
    <col min="3396" max="3397" width="14.28515625" bestFit="1" customWidth="1"/>
    <col min="3398" max="3398" width="14.85546875" bestFit="1" customWidth="1"/>
    <col min="3399" max="3399" width="14.28515625" bestFit="1" customWidth="1"/>
    <col min="3400" max="3401" width="14.85546875" bestFit="1" customWidth="1"/>
    <col min="3402" max="3403" width="14.28515625" bestFit="1" customWidth="1"/>
    <col min="3404" max="3404" width="13.7109375" bestFit="1" customWidth="1"/>
    <col min="3405" max="3405" width="14.28515625" bestFit="1" customWidth="1"/>
    <col min="3406" max="3406" width="13.28515625" bestFit="1" customWidth="1"/>
    <col min="3407" max="3407" width="14.7109375" bestFit="1" customWidth="1"/>
    <col min="3408" max="3410" width="14.28515625" bestFit="1" customWidth="1"/>
    <col min="3411" max="3411" width="14.140625" bestFit="1" customWidth="1"/>
    <col min="3412" max="3414" width="14.28515625" bestFit="1" customWidth="1"/>
    <col min="3415" max="3418" width="14" bestFit="1" customWidth="1"/>
    <col min="3419" max="3423" width="14.28515625" bestFit="1" customWidth="1"/>
    <col min="3424" max="3425" width="15" bestFit="1" customWidth="1"/>
    <col min="3426" max="3426" width="13.42578125" bestFit="1" customWidth="1"/>
    <col min="3427" max="3427" width="13.28515625" bestFit="1" customWidth="1"/>
    <col min="3428" max="3428" width="14.28515625" bestFit="1" customWidth="1"/>
    <col min="3429" max="3429" width="13.85546875" bestFit="1" customWidth="1"/>
    <col min="3430" max="3430" width="14.140625" bestFit="1" customWidth="1"/>
    <col min="3431" max="3431" width="14.28515625" bestFit="1" customWidth="1"/>
    <col min="3432" max="3432" width="14.42578125" bestFit="1" customWidth="1"/>
    <col min="3433" max="3436" width="14.28515625" bestFit="1" customWidth="1"/>
    <col min="3437" max="3437" width="14.140625" bestFit="1" customWidth="1"/>
    <col min="3438" max="3439" width="14.42578125" bestFit="1" customWidth="1"/>
    <col min="3440" max="3443" width="14.28515625" bestFit="1" customWidth="1"/>
    <col min="3444" max="3449" width="14" bestFit="1" customWidth="1"/>
    <col min="3450" max="3451" width="14.28515625" bestFit="1" customWidth="1"/>
    <col min="3452" max="3453" width="14" bestFit="1" customWidth="1"/>
    <col min="3454" max="3455" width="14.28515625" bestFit="1" customWidth="1"/>
    <col min="3456" max="3462" width="14" bestFit="1" customWidth="1"/>
    <col min="3463" max="3471" width="14.28515625" bestFit="1" customWidth="1"/>
    <col min="3472" max="3476" width="15" bestFit="1" customWidth="1"/>
    <col min="3477" max="3477" width="13.42578125" bestFit="1" customWidth="1"/>
    <col min="3478" max="3478" width="14.28515625" bestFit="1" customWidth="1"/>
    <col min="3479" max="3482" width="14" bestFit="1" customWidth="1"/>
    <col min="3483" max="3484" width="14.28515625" bestFit="1" customWidth="1"/>
    <col min="3485" max="3485" width="14" bestFit="1" customWidth="1"/>
    <col min="3486" max="3486" width="14.28515625" bestFit="1" customWidth="1"/>
    <col min="3487" max="3487" width="15" bestFit="1" customWidth="1"/>
    <col min="3488" max="3494" width="14.7109375" bestFit="1" customWidth="1"/>
    <col min="3495" max="3495" width="14.42578125" bestFit="1" customWidth="1"/>
    <col min="3496" max="3496" width="14.85546875" bestFit="1" customWidth="1"/>
    <col min="3497" max="3501" width="14.7109375" bestFit="1" customWidth="1"/>
    <col min="3502" max="3502" width="14.28515625" bestFit="1" customWidth="1"/>
    <col min="3503" max="3503" width="14.7109375" bestFit="1" customWidth="1"/>
    <col min="3504" max="3504" width="14.42578125" bestFit="1" customWidth="1"/>
    <col min="3505" max="3508" width="14.28515625" bestFit="1" customWidth="1"/>
    <col min="3509" max="3515" width="14.7109375" bestFit="1" customWidth="1"/>
    <col min="3516" max="3516" width="14.42578125" bestFit="1" customWidth="1"/>
    <col min="3517" max="3517" width="14.85546875" bestFit="1" customWidth="1"/>
    <col min="3518" max="3522" width="14.7109375" bestFit="1" customWidth="1"/>
    <col min="3523" max="3523" width="14.28515625" bestFit="1" customWidth="1"/>
    <col min="3524" max="3524" width="14.7109375" bestFit="1" customWidth="1"/>
    <col min="3525" max="3525" width="14.42578125" bestFit="1" customWidth="1"/>
    <col min="3526" max="3526" width="14.140625" bestFit="1" customWidth="1"/>
    <col min="3527" max="3527" width="14.7109375" bestFit="1" customWidth="1"/>
    <col min="3528" max="3528" width="14" bestFit="1" customWidth="1"/>
    <col min="3529" max="3529" width="14.140625" bestFit="1" customWidth="1"/>
    <col min="3530" max="3530" width="13.42578125" bestFit="1" customWidth="1"/>
    <col min="3531" max="3531" width="13.28515625" bestFit="1" customWidth="1"/>
    <col min="3532" max="3532" width="13.42578125" bestFit="1" customWidth="1"/>
    <col min="3533" max="3536" width="14" bestFit="1" customWidth="1"/>
    <col min="3537" max="3537" width="14.85546875" bestFit="1" customWidth="1"/>
    <col min="3538" max="3538" width="14.28515625" bestFit="1" customWidth="1"/>
    <col min="3539" max="3539" width="13.28515625" bestFit="1" customWidth="1"/>
    <col min="3540" max="3542" width="14.28515625" bestFit="1" customWidth="1"/>
    <col min="3543" max="3543" width="14.42578125" bestFit="1" customWidth="1"/>
    <col min="3544" max="3544" width="14.140625" bestFit="1" customWidth="1"/>
    <col min="3545" max="3546" width="14.28515625" bestFit="1" customWidth="1"/>
    <col min="3547" max="3548" width="14.7109375" bestFit="1" customWidth="1"/>
    <col min="3549" max="3550" width="14" bestFit="1" customWidth="1"/>
    <col min="3551" max="3552" width="14.7109375" bestFit="1" customWidth="1"/>
    <col min="3553" max="3553" width="14.85546875" bestFit="1" customWidth="1"/>
    <col min="3554" max="3555" width="14.28515625" bestFit="1" customWidth="1"/>
    <col min="3556" max="3556" width="14.140625" bestFit="1" customWidth="1"/>
    <col min="3557" max="3561" width="14.28515625" bestFit="1" customWidth="1"/>
    <col min="3562" max="3562" width="14.7109375" bestFit="1" customWidth="1"/>
    <col min="3563" max="3563" width="14.42578125" bestFit="1" customWidth="1"/>
    <col min="3564" max="3564" width="14.28515625" bestFit="1" customWidth="1"/>
    <col min="3565" max="3566" width="14.7109375" bestFit="1" customWidth="1"/>
    <col min="3567" max="3572" width="14.28515625" bestFit="1" customWidth="1"/>
    <col min="3573" max="3573" width="13.42578125" bestFit="1" customWidth="1"/>
    <col min="3574" max="3575" width="14.140625" bestFit="1" customWidth="1"/>
    <col min="3576" max="3577" width="14.28515625" bestFit="1" customWidth="1"/>
    <col min="3578" max="3579" width="14.7109375" bestFit="1" customWidth="1"/>
    <col min="3580" max="3580" width="14.28515625" bestFit="1" customWidth="1"/>
    <col min="3581" max="3582" width="14.7109375" bestFit="1" customWidth="1"/>
    <col min="3583" max="3583" width="14.140625" bestFit="1" customWidth="1"/>
    <col min="3584" max="3584" width="13.28515625" bestFit="1" customWidth="1"/>
    <col min="3585" max="3585" width="15" bestFit="1" customWidth="1"/>
    <col min="3586" max="3586" width="14.42578125" bestFit="1" customWidth="1"/>
    <col min="3587" max="3587" width="14.28515625" bestFit="1" customWidth="1"/>
    <col min="3588" max="3588" width="14.42578125" bestFit="1" customWidth="1"/>
    <col min="3589" max="3591" width="14.28515625" bestFit="1" customWidth="1"/>
    <col min="3592" max="3595" width="14" bestFit="1" customWidth="1"/>
    <col min="3596" max="3598" width="14.28515625" bestFit="1" customWidth="1"/>
    <col min="3599" max="3600" width="15" bestFit="1" customWidth="1"/>
    <col min="3601" max="3601" width="14" bestFit="1" customWidth="1"/>
    <col min="3602" max="3602" width="14.42578125" bestFit="1" customWidth="1"/>
    <col min="3603" max="3603" width="14.28515625" bestFit="1" customWidth="1"/>
    <col min="3604" max="3604" width="14" bestFit="1" customWidth="1"/>
    <col min="3605" max="3605" width="14.42578125" bestFit="1" customWidth="1"/>
    <col min="3606" max="3606" width="14" bestFit="1" customWidth="1"/>
    <col min="3607" max="3607" width="14.42578125" bestFit="1" customWidth="1"/>
    <col min="3608" max="3608" width="14.28515625" bestFit="1" customWidth="1"/>
    <col min="3609" max="3609" width="14.42578125" bestFit="1" customWidth="1"/>
    <col min="3610" max="3611" width="14.28515625" bestFit="1" customWidth="1"/>
    <col min="3612" max="3614" width="14" bestFit="1" customWidth="1"/>
    <col min="3615" max="3615" width="14.28515625" bestFit="1" customWidth="1"/>
    <col min="3616" max="3616" width="15" bestFit="1" customWidth="1"/>
    <col min="3617" max="3618" width="13.42578125" bestFit="1" customWidth="1"/>
    <col min="3619" max="3619" width="15" bestFit="1" customWidth="1"/>
    <col min="3620" max="3620" width="14.28515625" bestFit="1" customWidth="1"/>
    <col min="3621" max="3621" width="13.42578125" bestFit="1" customWidth="1"/>
    <col min="3622" max="3622" width="14.140625" bestFit="1" customWidth="1"/>
    <col min="3623" max="3629" width="14.28515625" bestFit="1" customWidth="1"/>
    <col min="3630" max="3630" width="14" bestFit="1" customWidth="1"/>
    <col min="3631" max="3631" width="14.140625" bestFit="1" customWidth="1"/>
    <col min="3632" max="3632" width="14.28515625" bestFit="1" customWidth="1"/>
    <col min="3633" max="3633" width="13.28515625" bestFit="1" customWidth="1"/>
    <col min="3634" max="3634" width="14.42578125" bestFit="1" customWidth="1"/>
    <col min="3635" max="3635" width="14.28515625" bestFit="1" customWidth="1"/>
    <col min="3636" max="3636" width="14" bestFit="1" customWidth="1"/>
    <col min="3637" max="3638" width="14.28515625" bestFit="1" customWidth="1"/>
    <col min="3639" max="3639" width="13.28515625" bestFit="1" customWidth="1"/>
    <col min="3640" max="3641" width="14.28515625" bestFit="1" customWidth="1"/>
    <col min="3642" max="3642" width="13.28515625" bestFit="1" customWidth="1"/>
    <col min="3643" max="3643" width="14.28515625" bestFit="1" customWidth="1"/>
    <col min="3644" max="3644" width="14.140625" bestFit="1" customWidth="1"/>
    <col min="3645" max="3645" width="14.28515625" bestFit="1" customWidth="1"/>
    <col min="3646" max="3649" width="14" bestFit="1" customWidth="1"/>
    <col min="3650" max="3659" width="14.28515625" bestFit="1" customWidth="1"/>
    <col min="3660" max="3660" width="14" bestFit="1" customWidth="1"/>
    <col min="3661" max="3661" width="14.28515625" bestFit="1" customWidth="1"/>
    <col min="3662" max="3662" width="13.28515625" bestFit="1" customWidth="1"/>
    <col min="3663" max="3663" width="14.140625" bestFit="1" customWidth="1"/>
    <col min="3664" max="3664" width="13.28515625" bestFit="1" customWidth="1"/>
    <col min="3665" max="3665" width="14.7109375" bestFit="1" customWidth="1"/>
    <col min="3666" max="3666" width="14.28515625" bestFit="1" customWidth="1"/>
    <col min="3667" max="3667" width="14.140625" bestFit="1" customWidth="1"/>
    <col min="3668" max="3670" width="14.28515625" bestFit="1" customWidth="1"/>
    <col min="3671" max="3671" width="14.7109375" bestFit="1" customWidth="1"/>
    <col min="3672" max="3672" width="14.140625" bestFit="1" customWidth="1"/>
    <col min="3673" max="3678" width="14.28515625" bestFit="1" customWidth="1"/>
    <col min="3679" max="3679" width="13.28515625" bestFit="1" customWidth="1"/>
    <col min="3680" max="3680" width="14.28515625" bestFit="1" customWidth="1"/>
    <col min="3681" max="3681" width="14.140625" bestFit="1" customWidth="1"/>
    <col min="3682" max="3684" width="14.28515625" bestFit="1" customWidth="1"/>
    <col min="3685" max="3686" width="14" bestFit="1" customWidth="1"/>
    <col min="3687" max="3687" width="14.28515625" bestFit="1" customWidth="1"/>
    <col min="3688" max="3689" width="14" bestFit="1" customWidth="1"/>
    <col min="3690" max="3691" width="14.28515625" bestFit="1" customWidth="1"/>
    <col min="3692" max="3694" width="15" bestFit="1" customWidth="1"/>
    <col min="3695" max="3695" width="13.42578125" bestFit="1" customWidth="1"/>
    <col min="3696" max="3697" width="14.28515625" bestFit="1" customWidth="1"/>
    <col min="3698" max="3699" width="14" bestFit="1" customWidth="1"/>
    <col min="3700" max="3700" width="14.28515625" bestFit="1" customWidth="1"/>
    <col min="3701" max="3704" width="14" bestFit="1" customWidth="1"/>
    <col min="3705" max="3706" width="14.28515625" bestFit="1" customWidth="1"/>
    <col min="3707" max="3707" width="13.42578125" bestFit="1" customWidth="1"/>
    <col min="3708" max="3708" width="13.28515625" bestFit="1" customWidth="1"/>
    <col min="3709" max="3709" width="14.42578125" bestFit="1" customWidth="1"/>
    <col min="3710" max="3710" width="14" bestFit="1" customWidth="1"/>
    <col min="3711" max="3712" width="13.28515625" bestFit="1" customWidth="1"/>
    <col min="3713" max="3713" width="15" bestFit="1" customWidth="1"/>
    <col min="3714" max="3714" width="14.28515625" bestFit="1" customWidth="1"/>
    <col min="3715" max="3715" width="14" bestFit="1" customWidth="1"/>
    <col min="3716" max="3716" width="14.140625" bestFit="1" customWidth="1"/>
    <col min="3717" max="3717" width="14" bestFit="1" customWidth="1"/>
    <col min="3718" max="3718" width="15" bestFit="1" customWidth="1"/>
    <col min="3719" max="3719" width="14.140625" bestFit="1" customWidth="1"/>
    <col min="3720" max="3720" width="14.28515625" bestFit="1" customWidth="1"/>
    <col min="3721" max="3721" width="14.140625" bestFit="1" customWidth="1"/>
    <col min="3722" max="3724" width="14.28515625" bestFit="1" customWidth="1"/>
    <col min="3725" max="3725" width="14" bestFit="1" customWidth="1"/>
    <col min="3726" max="3726" width="14.28515625" bestFit="1" customWidth="1"/>
    <col min="3727" max="3727" width="14" bestFit="1" customWidth="1"/>
    <col min="3728" max="3728" width="14.140625" bestFit="1" customWidth="1"/>
    <col min="3729" max="3729" width="14.28515625" bestFit="1" customWidth="1"/>
    <col min="3730" max="3730" width="13.28515625" bestFit="1" customWidth="1"/>
    <col min="3731" max="3732" width="13.7109375" bestFit="1" customWidth="1"/>
    <col min="3733" max="3734" width="14.28515625" bestFit="1" customWidth="1"/>
    <col min="3735" max="3735" width="14.140625" bestFit="1" customWidth="1"/>
    <col min="3736" max="3740" width="14" bestFit="1" customWidth="1"/>
    <col min="3741" max="3742" width="14.28515625" bestFit="1" customWidth="1"/>
    <col min="3743" max="3744" width="15" bestFit="1" customWidth="1"/>
    <col min="3745" max="3745" width="13.42578125" bestFit="1" customWidth="1"/>
    <col min="3746" max="3746" width="14" bestFit="1" customWidth="1"/>
    <col min="3747" max="3747" width="14.28515625" bestFit="1" customWidth="1"/>
    <col min="3748" max="3749" width="13.7109375" bestFit="1" customWidth="1"/>
    <col min="3750" max="3751" width="14.28515625" bestFit="1" customWidth="1"/>
    <col min="3752" max="3752" width="14" bestFit="1" customWidth="1"/>
    <col min="3753" max="3758" width="14.28515625" bestFit="1" customWidth="1"/>
    <col min="3759" max="3759" width="14.140625" bestFit="1" customWidth="1"/>
    <col min="3760" max="3763" width="14.28515625" bestFit="1" customWidth="1"/>
    <col min="3764" max="3764" width="14" bestFit="1" customWidth="1"/>
    <col min="3765" max="3765" width="14.28515625" bestFit="1" customWidth="1"/>
    <col min="3766" max="3770" width="14" bestFit="1" customWidth="1"/>
    <col min="3771" max="3777" width="14.28515625" bestFit="1" customWidth="1"/>
    <col min="3778" max="3778" width="15" bestFit="1" customWidth="1"/>
    <col min="3779" max="3779" width="14.85546875" bestFit="1" customWidth="1"/>
    <col min="3780" max="3780" width="15" bestFit="1" customWidth="1"/>
    <col min="3781" max="3781" width="13.42578125" bestFit="1" customWidth="1"/>
    <col min="3782" max="3782" width="14" bestFit="1" customWidth="1"/>
    <col min="3783" max="3783" width="13.28515625" bestFit="1" customWidth="1"/>
    <col min="3784" max="3784" width="14.28515625" bestFit="1" customWidth="1"/>
    <col min="3785" max="3786" width="14" bestFit="1" customWidth="1"/>
    <col min="3787" max="3787" width="14.28515625" bestFit="1" customWidth="1"/>
    <col min="3788" max="3790" width="14" bestFit="1" customWidth="1"/>
    <col min="3791" max="3796" width="14.28515625" bestFit="1" customWidth="1"/>
    <col min="3797" max="3797" width="13.28515625" bestFit="1" customWidth="1"/>
    <col min="3798" max="3798" width="15" bestFit="1" customWidth="1"/>
    <col min="3799" max="3799" width="14.42578125" bestFit="1" customWidth="1"/>
    <col min="3800" max="3801" width="14.28515625" bestFit="1" customWidth="1"/>
    <col min="3802" max="3803" width="14.140625" bestFit="1" customWidth="1"/>
    <col min="3804" max="3809" width="14.28515625" bestFit="1" customWidth="1"/>
    <col min="3810" max="3811" width="14" bestFit="1" customWidth="1"/>
    <col min="3812" max="3812" width="14.28515625" bestFit="1" customWidth="1"/>
    <col min="3813" max="3817" width="14" bestFit="1" customWidth="1"/>
    <col min="3818" max="3826" width="14.28515625" bestFit="1" customWidth="1"/>
    <col min="3827" max="3829" width="15" bestFit="1" customWidth="1"/>
    <col min="3830" max="3830" width="15.28515625" bestFit="1" customWidth="1"/>
    <col min="3831" max="3831" width="15" bestFit="1" customWidth="1"/>
    <col min="3832" max="3832" width="13.42578125" bestFit="1" customWidth="1"/>
    <col min="3833" max="3833" width="13.7109375" bestFit="1" customWidth="1"/>
    <col min="3834" max="3834" width="13.28515625" bestFit="1" customWidth="1"/>
    <col min="3835" max="3835" width="14.7109375" bestFit="1" customWidth="1"/>
    <col min="3836" max="3836" width="14.42578125" bestFit="1" customWidth="1"/>
    <col min="3837" max="3837" width="14.28515625" bestFit="1" customWidth="1"/>
    <col min="3838" max="3838" width="14.140625" bestFit="1" customWidth="1"/>
    <col min="3839" max="3840" width="14.28515625" bestFit="1" customWidth="1"/>
    <col min="3841" max="3842" width="14" bestFit="1" customWidth="1"/>
    <col min="3843" max="3843" width="14.28515625" bestFit="1" customWidth="1"/>
    <col min="3844" max="3844" width="13.42578125" bestFit="1" customWidth="1"/>
    <col min="3845" max="3845" width="13.28515625" bestFit="1" customWidth="1"/>
    <col min="3846" max="3846" width="14.28515625" bestFit="1" customWidth="1"/>
    <col min="3847" max="3847" width="13.28515625" bestFit="1" customWidth="1"/>
    <col min="3848" max="3848" width="14.7109375" bestFit="1" customWidth="1"/>
    <col min="3849" max="3849" width="14.42578125" bestFit="1" customWidth="1"/>
    <col min="3850" max="3850" width="14.28515625" bestFit="1" customWidth="1"/>
    <col min="3851" max="3851" width="14.140625" bestFit="1" customWidth="1"/>
    <col min="3852" max="3856" width="14.28515625" bestFit="1" customWidth="1"/>
    <col min="3857" max="3857" width="14" bestFit="1" customWidth="1"/>
    <col min="3858" max="3859" width="14.28515625" bestFit="1" customWidth="1"/>
    <col min="3860" max="3860" width="15" bestFit="1" customWidth="1"/>
    <col min="3861" max="3861" width="13.42578125" bestFit="1" customWidth="1"/>
    <col min="3862" max="3863" width="13.28515625" bestFit="1" customWidth="1"/>
    <col min="3864" max="3864" width="14.42578125" bestFit="1" customWidth="1"/>
    <col min="3865" max="3865" width="14.28515625" bestFit="1" customWidth="1"/>
    <col min="3866" max="3866" width="14" bestFit="1" customWidth="1"/>
    <col min="3867" max="3867" width="14.140625" bestFit="1" customWidth="1"/>
    <col min="3868" max="3869" width="14.28515625" bestFit="1" customWidth="1"/>
    <col min="3870" max="3871" width="14.140625" bestFit="1" customWidth="1"/>
    <col min="3872" max="3874" width="14.28515625" bestFit="1" customWidth="1"/>
    <col min="3875" max="3877" width="14" bestFit="1" customWidth="1"/>
    <col min="3878" max="3884" width="14.28515625" bestFit="1" customWidth="1"/>
    <col min="3885" max="3886" width="15" bestFit="1" customWidth="1"/>
    <col min="3887" max="3887" width="13.28515625" bestFit="1" customWidth="1"/>
    <col min="3888" max="3888" width="14.42578125" bestFit="1" customWidth="1"/>
    <col min="3889" max="3889" width="13.28515625" bestFit="1" customWidth="1"/>
    <col min="3890" max="3890" width="14.28515625" bestFit="1" customWidth="1"/>
    <col min="3891" max="3892" width="14" bestFit="1" customWidth="1"/>
    <col min="3893" max="3894" width="13.28515625" bestFit="1" customWidth="1"/>
    <col min="3895" max="3895" width="14.28515625" bestFit="1" customWidth="1"/>
    <col min="3896" max="3896" width="14" bestFit="1" customWidth="1"/>
    <col min="3897" max="3897" width="14.28515625" bestFit="1" customWidth="1"/>
    <col min="3898" max="3898" width="14.42578125" bestFit="1" customWidth="1"/>
    <col min="3899" max="3900" width="14.28515625" bestFit="1" customWidth="1"/>
    <col min="3901" max="3902" width="14" bestFit="1" customWidth="1"/>
    <col min="3903" max="3903" width="13.28515625" bestFit="1" customWidth="1"/>
    <col min="3904" max="3904" width="14.140625" bestFit="1" customWidth="1"/>
    <col min="3905" max="3905" width="14.28515625" bestFit="1" customWidth="1"/>
    <col min="3906" max="3906" width="14" bestFit="1" customWidth="1"/>
    <col min="3907" max="3907" width="13.28515625" bestFit="1" customWidth="1"/>
    <col min="3908" max="3908" width="15" bestFit="1" customWidth="1"/>
    <col min="3909" max="3909" width="14.42578125" bestFit="1" customWidth="1"/>
    <col min="3910" max="3911" width="14.28515625" bestFit="1" customWidth="1"/>
    <col min="3912" max="3913" width="14.140625" bestFit="1" customWidth="1"/>
    <col min="3914" max="3917" width="14.28515625" bestFit="1" customWidth="1"/>
    <col min="3918" max="3919" width="14" bestFit="1" customWidth="1"/>
    <col min="3920" max="3920" width="14.28515625" bestFit="1" customWidth="1"/>
    <col min="3921" max="3926" width="14" bestFit="1" customWidth="1"/>
    <col min="3927" max="3935" width="14.28515625" bestFit="1" customWidth="1"/>
    <col min="3936" max="3937" width="15" bestFit="1" customWidth="1"/>
    <col min="3938" max="3939" width="15.28515625" bestFit="1" customWidth="1"/>
    <col min="3940" max="3940" width="15" bestFit="1" customWidth="1"/>
    <col min="3941" max="3941" width="13.42578125" bestFit="1" customWidth="1"/>
    <col min="3942" max="3942" width="13.7109375" bestFit="1" customWidth="1"/>
    <col min="3943" max="3945" width="14.28515625" bestFit="1" customWidth="1"/>
    <col min="3946" max="3946" width="14.140625" bestFit="1" customWidth="1"/>
    <col min="3947" max="3951" width="14.28515625" bestFit="1" customWidth="1"/>
    <col min="3952" max="3954" width="14" bestFit="1" customWidth="1"/>
    <col min="3955" max="3959" width="14.28515625" bestFit="1" customWidth="1"/>
    <col min="3960" max="3960" width="14.7109375" bestFit="1" customWidth="1"/>
    <col min="3961" max="3963" width="14.28515625" bestFit="1" customWidth="1"/>
    <col min="3964" max="3965" width="15" bestFit="1" customWidth="1"/>
    <col min="3966" max="3966" width="13.28515625" bestFit="1" customWidth="1"/>
    <col min="3967" max="3968" width="14.42578125" bestFit="1" customWidth="1"/>
    <col min="3969" max="3971" width="13.7109375" bestFit="1" customWidth="1"/>
    <col min="3972" max="3972" width="14.42578125" bestFit="1" customWidth="1"/>
    <col min="3973" max="3973" width="14.28515625" bestFit="1" customWidth="1"/>
    <col min="3974" max="3977" width="14" bestFit="1" customWidth="1"/>
    <col min="3978" max="3978" width="13.28515625" bestFit="1" customWidth="1"/>
    <col min="3979" max="3979" width="13.7109375" bestFit="1" customWidth="1"/>
    <col min="3980" max="3980" width="15" bestFit="1" customWidth="1"/>
    <col min="3981" max="3983" width="14.28515625" bestFit="1" customWidth="1"/>
    <col min="3984" max="3984" width="14.140625" bestFit="1" customWidth="1"/>
    <col min="3985" max="3986" width="14.28515625" bestFit="1" customWidth="1"/>
    <col min="3987" max="3993" width="14" bestFit="1" customWidth="1"/>
    <col min="3994" max="3999" width="14.28515625" bestFit="1" customWidth="1"/>
    <col min="4000" max="4000" width="15" bestFit="1" customWidth="1"/>
    <col min="4001" max="4001" width="13.42578125" bestFit="1" customWidth="1"/>
    <col min="4002" max="4002" width="13.7109375" bestFit="1" customWidth="1"/>
    <col min="4003" max="4004" width="14" bestFit="1" customWidth="1"/>
    <col min="4005" max="4006" width="14.28515625" bestFit="1" customWidth="1"/>
    <col min="4007" max="4007" width="14.140625" bestFit="1" customWidth="1"/>
    <col min="4008" max="4009" width="14" bestFit="1" customWidth="1"/>
    <col min="4010" max="4011" width="14.28515625" bestFit="1" customWidth="1"/>
    <col min="4012" max="4014" width="14" bestFit="1" customWidth="1"/>
    <col min="4015" max="4016" width="14.28515625" bestFit="1" customWidth="1"/>
    <col min="4017" max="4017" width="13.28515625" bestFit="1" customWidth="1"/>
    <col min="4018" max="4018" width="14.42578125" bestFit="1" customWidth="1"/>
    <col min="4019" max="4020" width="13.7109375" bestFit="1" customWidth="1"/>
    <col min="4021" max="4021" width="15.140625" bestFit="1" customWidth="1"/>
    <col min="4022" max="4023" width="15" bestFit="1" customWidth="1"/>
    <col min="4024" max="4024" width="14.7109375" bestFit="1" customWidth="1"/>
    <col min="4025" max="4025" width="14.28515625" bestFit="1" customWidth="1"/>
    <col min="4026" max="4027" width="14.7109375" bestFit="1" customWidth="1"/>
    <col min="4028" max="4028" width="15.28515625" bestFit="1" customWidth="1"/>
    <col min="4029" max="4030" width="14.28515625" bestFit="1" customWidth="1"/>
    <col min="4031" max="4032" width="14.7109375" bestFit="1" customWidth="1"/>
    <col min="4033" max="4033" width="14.140625" bestFit="1" customWidth="1"/>
    <col min="4034" max="4037" width="14.28515625" bestFit="1" customWidth="1"/>
    <col min="4038" max="4038" width="14.140625" bestFit="1" customWidth="1"/>
    <col min="4039" max="4044" width="14.28515625" bestFit="1" customWidth="1"/>
    <col min="4045" max="4045" width="14" bestFit="1" customWidth="1"/>
    <col min="4046" max="4046" width="14.28515625" bestFit="1" customWidth="1"/>
    <col min="4047" max="4051" width="14" bestFit="1" customWidth="1"/>
    <col min="4052" max="4060" width="14.28515625" bestFit="1" customWidth="1"/>
    <col min="4061" max="4061" width="15" bestFit="1" customWidth="1"/>
    <col min="4062" max="4063" width="15.28515625" bestFit="1" customWidth="1"/>
    <col min="4064" max="4064" width="15.140625" bestFit="1" customWidth="1"/>
    <col min="4065" max="4065" width="15" bestFit="1" customWidth="1"/>
    <col min="4066" max="4066" width="13.42578125" bestFit="1" customWidth="1"/>
    <col min="4067" max="4069" width="14" bestFit="1" customWidth="1"/>
    <col min="4070" max="4072" width="14.28515625" bestFit="1" customWidth="1"/>
    <col min="4073" max="4073" width="14" bestFit="1" customWidth="1"/>
    <col min="4074" max="4074" width="14.28515625" bestFit="1" customWidth="1"/>
    <col min="4075" max="4076" width="14" bestFit="1" customWidth="1"/>
    <col min="4077" max="4077" width="14.28515625" bestFit="1" customWidth="1"/>
    <col min="4078" max="4078" width="13.7109375" bestFit="1" customWidth="1"/>
    <col min="4079" max="4081" width="13.28515625" bestFit="1" customWidth="1"/>
    <col min="4082" max="4082" width="14.42578125" bestFit="1" customWidth="1"/>
    <col min="4083" max="4086" width="13.28515625" bestFit="1" customWidth="1"/>
    <col min="4087" max="4087" width="14.7109375" bestFit="1" customWidth="1"/>
    <col min="4088" max="4088" width="14.42578125" bestFit="1" customWidth="1"/>
    <col min="4089" max="4090" width="14.28515625" bestFit="1" customWidth="1"/>
    <col min="4091" max="4091" width="14.140625" bestFit="1" customWidth="1"/>
    <col min="4092" max="4093" width="14.28515625" bestFit="1" customWidth="1"/>
    <col min="4094" max="4099" width="14" bestFit="1" customWidth="1"/>
    <col min="4100" max="4106" width="14.28515625" bestFit="1" customWidth="1"/>
    <col min="4107" max="4108" width="15" bestFit="1" customWidth="1"/>
    <col min="4109" max="4109" width="13.42578125" bestFit="1" customWidth="1"/>
    <col min="4110" max="4110" width="14" bestFit="1" customWidth="1"/>
    <col min="4111" max="4111" width="14.140625" bestFit="1" customWidth="1"/>
    <col min="4112" max="4113" width="14.28515625" bestFit="1" customWidth="1"/>
    <col min="4114" max="4114" width="14.140625" bestFit="1" customWidth="1"/>
    <col min="4115" max="4116" width="14.28515625" bestFit="1" customWidth="1"/>
    <col min="4117" max="4117" width="14.140625" bestFit="1" customWidth="1"/>
    <col min="4118" max="4118" width="13.7109375" bestFit="1" customWidth="1"/>
    <col min="4119" max="4119" width="14.28515625" bestFit="1" customWidth="1"/>
    <col min="4120" max="4120" width="14" bestFit="1" customWidth="1"/>
    <col min="4121" max="4121" width="14.42578125" bestFit="1" customWidth="1"/>
    <col min="4122" max="4128" width="14.28515625" bestFit="1" customWidth="1"/>
    <col min="4129" max="4129" width="15" bestFit="1" customWidth="1"/>
    <col min="4130" max="4130" width="13.28515625" bestFit="1" customWidth="1"/>
    <col min="4131" max="4134" width="14.28515625" bestFit="1" customWidth="1"/>
    <col min="4135" max="4135" width="13.28515625" bestFit="1" customWidth="1"/>
    <col min="4136" max="4136" width="14.28515625" bestFit="1" customWidth="1"/>
    <col min="4137" max="4140" width="13.28515625" bestFit="1" customWidth="1"/>
    <col min="4141" max="4141" width="14.7109375" bestFit="1" customWidth="1"/>
    <col min="4142" max="4142" width="14.28515625" bestFit="1" customWidth="1"/>
    <col min="4143" max="4143" width="14.140625" bestFit="1" customWidth="1"/>
    <col min="4144" max="4146" width="14.28515625" bestFit="1" customWidth="1"/>
    <col min="4147" max="4149" width="14" bestFit="1" customWidth="1"/>
    <col min="4150" max="4151" width="14.28515625" bestFit="1" customWidth="1"/>
    <col min="4152" max="4152" width="15" bestFit="1" customWidth="1"/>
    <col min="4153" max="4153" width="13.42578125" bestFit="1" customWidth="1"/>
    <col min="4154" max="4154" width="14" bestFit="1" customWidth="1"/>
    <col min="4155" max="4155" width="14.7109375" bestFit="1" customWidth="1"/>
    <col min="4156" max="4157" width="14.28515625" bestFit="1" customWidth="1"/>
    <col min="4158" max="4158" width="14" bestFit="1" customWidth="1"/>
    <col min="4159" max="4160" width="13.28515625" bestFit="1" customWidth="1"/>
    <col min="4161" max="4161" width="14.140625" bestFit="1" customWidth="1"/>
    <col min="4162" max="4163" width="14.28515625" bestFit="1" customWidth="1"/>
    <col min="4164" max="4166" width="14" bestFit="1" customWidth="1"/>
    <col min="4167" max="4168" width="14.28515625" bestFit="1" customWidth="1"/>
    <col min="4169" max="4169" width="15" bestFit="1" customWidth="1"/>
    <col min="4170" max="4170" width="14" bestFit="1" customWidth="1"/>
    <col min="4171" max="4171" width="13.42578125" bestFit="1" customWidth="1"/>
    <col min="4172" max="4172" width="14" bestFit="1" customWidth="1"/>
    <col min="4173" max="4173" width="14.140625" bestFit="1" customWidth="1"/>
    <col min="4174" max="4174" width="14.28515625" bestFit="1" customWidth="1"/>
    <col min="4175" max="4175" width="13.28515625" bestFit="1" customWidth="1"/>
    <col min="4176" max="4176" width="14" bestFit="1" customWidth="1"/>
    <col min="4177" max="4177" width="15" bestFit="1" customWidth="1"/>
    <col min="4178" max="4178" width="13.28515625" bestFit="1" customWidth="1"/>
    <col min="4179" max="4179" width="14.28515625" bestFit="1" customWidth="1"/>
    <col min="4180" max="4180" width="14.140625" bestFit="1" customWidth="1"/>
    <col min="4181" max="4181" width="14" bestFit="1" customWidth="1"/>
    <col min="4182" max="4182" width="13.28515625" bestFit="1" customWidth="1"/>
    <col min="4183" max="4183" width="14.28515625" bestFit="1" customWidth="1"/>
    <col min="4184" max="4184" width="14.140625" bestFit="1" customWidth="1"/>
    <col min="4185" max="4186" width="14.28515625" bestFit="1" customWidth="1"/>
    <col min="4187" max="4189" width="14" bestFit="1" customWidth="1"/>
    <col min="4190" max="4190" width="15" bestFit="1" customWidth="1"/>
    <col min="4191" max="4191" width="13.85546875" bestFit="1" customWidth="1"/>
    <col min="4192" max="4192" width="14.28515625" bestFit="1" customWidth="1"/>
    <col min="4193" max="4193" width="14" bestFit="1" customWidth="1"/>
    <col min="4194" max="4194" width="14.28515625" bestFit="1" customWidth="1"/>
    <col min="4195" max="4195" width="13.28515625" bestFit="1" customWidth="1"/>
    <col min="4196" max="4196" width="14.42578125" bestFit="1" customWidth="1"/>
    <col min="4197" max="4197" width="14.28515625" bestFit="1" customWidth="1"/>
    <col min="4198" max="4198" width="14.42578125" bestFit="1" customWidth="1"/>
    <col min="4199" max="4200" width="14.140625" bestFit="1" customWidth="1"/>
    <col min="4201" max="4201" width="14.28515625" bestFit="1" customWidth="1"/>
    <col min="4202" max="4202" width="14" bestFit="1" customWidth="1"/>
    <col min="4203" max="4203" width="14.28515625" bestFit="1" customWidth="1"/>
    <col min="4204" max="4204" width="14" bestFit="1" customWidth="1"/>
    <col min="4205" max="4205" width="14.42578125" bestFit="1" customWidth="1"/>
    <col min="4206" max="4206" width="13.28515625" bestFit="1" customWidth="1"/>
    <col min="4207" max="4207" width="14.42578125" bestFit="1" customWidth="1"/>
    <col min="4208" max="4208" width="14.140625" bestFit="1" customWidth="1"/>
    <col min="4209" max="4209" width="14" bestFit="1" customWidth="1"/>
    <col min="4210" max="4210" width="14.28515625" bestFit="1" customWidth="1"/>
    <col min="4211" max="4211" width="15" bestFit="1" customWidth="1"/>
    <col min="4212" max="4212" width="14" bestFit="1" customWidth="1"/>
    <col min="4213" max="4213" width="13.42578125" bestFit="1" customWidth="1"/>
    <col min="4214" max="4214" width="14.85546875" bestFit="1" customWidth="1"/>
    <col min="4215" max="4215" width="14.140625" bestFit="1" customWidth="1"/>
    <col min="4216" max="4216" width="13.42578125" bestFit="1" customWidth="1"/>
    <col min="4217" max="4217" width="14.85546875" bestFit="1" customWidth="1"/>
    <col min="4218" max="4218" width="13.28515625" bestFit="1" customWidth="1"/>
    <col min="4219" max="4219" width="13.7109375" bestFit="1" customWidth="1"/>
    <col min="4220" max="4220" width="14.7109375" bestFit="1" customWidth="1"/>
    <col min="4221" max="4221" width="14.42578125" bestFit="1" customWidth="1"/>
    <col min="4222" max="4223" width="14.28515625" bestFit="1" customWidth="1"/>
    <col min="4224" max="4224" width="14.140625" bestFit="1" customWidth="1"/>
    <col min="4225" max="4226" width="14.28515625" bestFit="1" customWidth="1"/>
    <col min="4227" max="4232" width="14" bestFit="1" customWidth="1"/>
    <col min="4233" max="4233" width="14.28515625" bestFit="1" customWidth="1"/>
    <col min="4234" max="4236" width="14" bestFit="1" customWidth="1"/>
    <col min="4237" max="4239" width="14.28515625" bestFit="1" customWidth="1"/>
    <col min="4240" max="4240" width="13.42578125" bestFit="1" customWidth="1"/>
    <col min="4241" max="4241" width="13.7109375" bestFit="1" customWidth="1"/>
    <col min="4242" max="4243" width="15" bestFit="1" customWidth="1"/>
    <col min="4244" max="4244" width="14.42578125" bestFit="1" customWidth="1"/>
    <col min="4245" max="4245" width="15" bestFit="1" customWidth="1"/>
    <col min="4246" max="4250" width="14.28515625" bestFit="1" customWidth="1"/>
    <col min="4251" max="4252" width="14.140625" bestFit="1" customWidth="1"/>
    <col min="4253" max="4253" width="14" bestFit="1" customWidth="1"/>
    <col min="4254" max="4257" width="14.28515625" bestFit="1" customWidth="1"/>
    <col min="4258" max="4258" width="14.140625" bestFit="1" customWidth="1"/>
    <col min="4259" max="4259" width="14.42578125" bestFit="1" customWidth="1"/>
    <col min="4260" max="4260" width="14.28515625" bestFit="1" customWidth="1"/>
    <col min="4261" max="4261" width="13.85546875" bestFit="1" customWidth="1"/>
    <col min="4262" max="4265" width="14.28515625" bestFit="1" customWidth="1"/>
    <col min="4266" max="4266" width="14.140625" bestFit="1" customWidth="1"/>
    <col min="4267" max="4267" width="14.42578125" bestFit="1" customWidth="1"/>
    <col min="4268" max="4268" width="14.28515625" bestFit="1" customWidth="1"/>
    <col min="4269" max="4269" width="13.85546875" bestFit="1" customWidth="1"/>
    <col min="4270" max="4272" width="14.28515625" bestFit="1" customWidth="1"/>
    <col min="4273" max="4273" width="14.140625" bestFit="1" customWidth="1"/>
    <col min="4274" max="4274" width="14" bestFit="1" customWidth="1"/>
    <col min="4275" max="4275" width="14.28515625" bestFit="1" customWidth="1"/>
    <col min="4276" max="4276" width="14.42578125" bestFit="1" customWidth="1"/>
    <col min="4277" max="4277" width="14.140625" bestFit="1" customWidth="1"/>
    <col min="4278" max="4278" width="14.7109375" bestFit="1" customWidth="1"/>
    <col min="4279" max="4279" width="14.140625" bestFit="1" customWidth="1"/>
    <col min="4280" max="4280" width="13.28515625" bestFit="1" customWidth="1"/>
    <col min="4281" max="4282" width="14" bestFit="1" customWidth="1"/>
    <col min="4283" max="4283" width="13.28515625" bestFit="1" customWidth="1"/>
    <col min="4284" max="4284" width="14" bestFit="1" customWidth="1"/>
    <col min="4285" max="4285" width="14.28515625" bestFit="1" customWidth="1"/>
    <col min="4286" max="4286" width="13.28515625" bestFit="1" customWidth="1"/>
    <col min="4287" max="4287" width="14.28515625" bestFit="1" customWidth="1"/>
    <col min="4288" max="4288" width="14" bestFit="1" customWidth="1"/>
    <col min="4289" max="4289" width="14.28515625" bestFit="1" customWidth="1"/>
    <col min="4290" max="4290" width="14" bestFit="1" customWidth="1"/>
    <col min="4291" max="4291" width="13.28515625" bestFit="1" customWidth="1"/>
    <col min="4292" max="4293" width="14.28515625" bestFit="1" customWidth="1"/>
    <col min="4294" max="4294" width="14.140625" bestFit="1" customWidth="1"/>
    <col min="4295" max="4296" width="14.28515625" bestFit="1" customWidth="1"/>
    <col min="4297" max="4302" width="14" bestFit="1" customWidth="1"/>
    <col min="4303" max="4303" width="14.28515625" bestFit="1" customWidth="1"/>
    <col min="4304" max="4304" width="15" bestFit="1" customWidth="1"/>
    <col min="4305" max="4305" width="13.42578125" bestFit="1" customWidth="1"/>
    <col min="4306" max="4306" width="14" bestFit="1" customWidth="1"/>
    <col min="4307" max="4307" width="14.28515625" bestFit="1" customWidth="1"/>
    <col min="4308" max="4308" width="13.28515625" bestFit="1" customWidth="1"/>
    <col min="4309" max="4310" width="14" bestFit="1" customWidth="1"/>
    <col min="4311" max="4313" width="14.28515625" bestFit="1" customWidth="1"/>
    <col min="4314" max="4314" width="14.140625" bestFit="1" customWidth="1"/>
    <col min="4315" max="4315" width="13.28515625" bestFit="1" customWidth="1"/>
    <col min="4316" max="4316" width="15" bestFit="1" customWidth="1"/>
    <col min="4317" max="4317" width="15.140625" bestFit="1" customWidth="1"/>
    <col min="4318" max="4318" width="14.7109375" bestFit="1" customWidth="1"/>
    <col min="4319" max="4319" width="14.85546875" bestFit="1" customWidth="1"/>
    <col min="4320" max="4324" width="14.7109375" bestFit="1" customWidth="1"/>
    <col min="4325" max="4325" width="15.28515625" bestFit="1" customWidth="1"/>
    <col min="4326" max="4327" width="14.28515625" bestFit="1" customWidth="1"/>
    <col min="4328" max="4329" width="14.42578125" bestFit="1" customWidth="1"/>
    <col min="4330" max="4330" width="14.28515625" bestFit="1" customWidth="1"/>
    <col min="4331" max="4335" width="14.7109375" bestFit="1" customWidth="1"/>
    <col min="4336" max="4336" width="14.42578125" bestFit="1" customWidth="1"/>
    <col min="4337" max="4337" width="14.85546875" bestFit="1" customWidth="1"/>
    <col min="4338" max="4343" width="14.7109375" bestFit="1" customWidth="1"/>
    <col min="4344" max="4344" width="14.85546875" bestFit="1" customWidth="1"/>
    <col min="4345" max="4352" width="14.7109375" bestFit="1" customWidth="1"/>
    <col min="4353" max="4353" width="14" bestFit="1" customWidth="1"/>
    <col min="4354" max="4365" width="14.28515625" bestFit="1" customWidth="1"/>
    <col min="4366" max="4369" width="14.7109375" bestFit="1" customWidth="1"/>
    <col min="4370" max="4370" width="14.42578125" bestFit="1" customWidth="1"/>
    <col min="4371" max="4371" width="14.85546875" bestFit="1" customWidth="1"/>
    <col min="4372" max="4376" width="14.28515625" bestFit="1" customWidth="1"/>
    <col min="4377" max="4377" width="14.140625" bestFit="1" customWidth="1"/>
    <col min="4378" max="4378" width="14.42578125" bestFit="1" customWidth="1"/>
    <col min="4379" max="4380" width="14.28515625" bestFit="1" customWidth="1"/>
    <col min="4381" max="4381" width="14.140625" bestFit="1" customWidth="1"/>
    <col min="4382" max="4386" width="14.28515625" bestFit="1" customWidth="1"/>
    <col min="4387" max="4387" width="14.140625" bestFit="1" customWidth="1"/>
    <col min="4388" max="4388" width="14.42578125" bestFit="1" customWidth="1"/>
    <col min="4389" max="4389" width="14.28515625" bestFit="1" customWidth="1"/>
    <col min="4390" max="4390" width="13.85546875" bestFit="1" customWidth="1"/>
    <col min="4391" max="4397" width="14.28515625" bestFit="1" customWidth="1"/>
    <col min="4398" max="4398" width="14.42578125" bestFit="1" customWidth="1"/>
    <col min="4399" max="4400" width="14.28515625" bestFit="1" customWidth="1"/>
    <col min="4401" max="4402" width="14.7109375" bestFit="1" customWidth="1"/>
    <col min="4403" max="4403" width="14.85546875" bestFit="1" customWidth="1"/>
    <col min="4404" max="4414" width="14.7109375" bestFit="1" customWidth="1"/>
    <col min="4415" max="4415" width="14.42578125" bestFit="1" customWidth="1"/>
    <col min="4416" max="4420" width="14.7109375" bestFit="1" customWidth="1"/>
    <col min="4421" max="4421" width="14.42578125" bestFit="1" customWidth="1"/>
    <col min="4422" max="4422" width="14.85546875" bestFit="1" customWidth="1"/>
    <col min="4423" max="4427" width="14.7109375" bestFit="1" customWidth="1"/>
    <col min="4428" max="4428" width="14.42578125" bestFit="1" customWidth="1"/>
    <col min="4429" max="4429" width="14.85546875" bestFit="1" customWidth="1"/>
    <col min="4430" max="4430" width="15" bestFit="1" customWidth="1"/>
    <col min="4431" max="4433" width="15.28515625" bestFit="1" customWidth="1"/>
    <col min="4434" max="4434" width="15.140625" bestFit="1" customWidth="1"/>
    <col min="4435" max="4435" width="15.28515625" bestFit="1" customWidth="1"/>
    <col min="4436" max="4436" width="15.140625" bestFit="1" customWidth="1"/>
    <col min="4437" max="4437" width="15.42578125" bestFit="1" customWidth="1"/>
    <col min="4438" max="4438" width="15.28515625" bestFit="1" customWidth="1"/>
    <col min="4439" max="4439" width="13.42578125" bestFit="1" customWidth="1"/>
    <col min="4440" max="4441" width="13.7109375" bestFit="1" customWidth="1"/>
    <col min="4442" max="4443" width="15" bestFit="1" customWidth="1"/>
    <col min="4444" max="4444" width="14.42578125" bestFit="1" customWidth="1"/>
    <col min="4445" max="4449" width="14.7109375" bestFit="1" customWidth="1"/>
    <col min="4450" max="4450" width="14.42578125" bestFit="1" customWidth="1"/>
    <col min="4451" max="4451" width="14.85546875" bestFit="1" customWidth="1"/>
    <col min="4452" max="4452" width="14.7109375" bestFit="1" customWidth="1"/>
    <col min="4453" max="4453" width="14.140625" bestFit="1" customWidth="1"/>
    <col min="4454" max="4454" width="14.7109375" bestFit="1" customWidth="1"/>
    <col min="4455" max="4455" width="15" bestFit="1" customWidth="1"/>
    <col min="4456" max="4456" width="14.28515625" bestFit="1" customWidth="1"/>
    <col min="4457" max="4458" width="15.28515625" bestFit="1" customWidth="1"/>
    <col min="4459" max="4460" width="15" bestFit="1" customWidth="1"/>
    <col min="4461" max="4461" width="14.42578125" bestFit="1" customWidth="1"/>
    <col min="4462" max="4462" width="15" bestFit="1" customWidth="1"/>
    <col min="4463" max="4463" width="14.28515625" bestFit="1" customWidth="1"/>
    <col min="4464" max="4464" width="14.140625" bestFit="1" customWidth="1"/>
    <col min="4465" max="4467" width="14.28515625" bestFit="1" customWidth="1"/>
    <col min="4468" max="4469" width="14" bestFit="1" customWidth="1"/>
    <col min="4470" max="4471" width="14.28515625" bestFit="1" customWidth="1"/>
    <col min="4472" max="4472" width="15" bestFit="1" customWidth="1"/>
    <col min="4473" max="4473" width="14.28515625" bestFit="1" customWidth="1"/>
    <col min="4474" max="4475" width="14" bestFit="1" customWidth="1"/>
    <col min="4476" max="4476" width="14.28515625" bestFit="1" customWidth="1"/>
    <col min="4477" max="4477" width="13.28515625" bestFit="1" customWidth="1"/>
    <col min="4478" max="4478" width="14.28515625" bestFit="1" customWidth="1"/>
    <col min="4479" max="4480" width="14" bestFit="1" customWidth="1"/>
    <col min="4481" max="4481" width="14.28515625" bestFit="1" customWidth="1"/>
    <col min="4482" max="4485" width="14" bestFit="1" customWidth="1"/>
    <col min="4486" max="4487" width="13.7109375" bestFit="1" customWidth="1"/>
    <col min="4488" max="4490" width="14.7109375" bestFit="1" customWidth="1"/>
    <col min="4491" max="4491" width="14.42578125" bestFit="1" customWidth="1"/>
    <col min="4492" max="4496" width="14.85546875" bestFit="1" customWidth="1"/>
    <col min="4497" max="4497" width="14.7109375" bestFit="1" customWidth="1"/>
    <col min="4498" max="4498" width="15" bestFit="1" customWidth="1"/>
    <col min="4499" max="4503" width="14.7109375" bestFit="1" customWidth="1"/>
    <col min="4504" max="4504" width="14.42578125" bestFit="1" customWidth="1"/>
    <col min="4505" max="4505" width="14.85546875" bestFit="1" customWidth="1"/>
    <col min="4506" max="4509" width="14.7109375" bestFit="1" customWidth="1"/>
    <col min="4510" max="4511" width="14.28515625" bestFit="1" customWidth="1"/>
    <col min="4512" max="4513" width="14.42578125" bestFit="1" customWidth="1"/>
    <col min="4514" max="4514" width="14.28515625" bestFit="1" customWidth="1"/>
    <col min="4515" max="4515" width="14.7109375" bestFit="1" customWidth="1"/>
    <col min="4516" max="4519" width="14.42578125" bestFit="1" customWidth="1"/>
    <col min="4520" max="4520" width="14.28515625" bestFit="1" customWidth="1"/>
    <col min="4521" max="4525" width="14.7109375" bestFit="1" customWidth="1"/>
    <col min="4526" max="4526" width="14.42578125" bestFit="1" customWidth="1"/>
    <col min="4527" max="4527" width="14.85546875" bestFit="1" customWidth="1"/>
    <col min="4528" max="4531" width="14.28515625" bestFit="1" customWidth="1"/>
    <col min="4532" max="4532" width="14.140625" bestFit="1" customWidth="1"/>
    <col min="4533" max="4537" width="14.7109375" bestFit="1" customWidth="1"/>
    <col min="4538" max="4538" width="14.42578125" bestFit="1" customWidth="1"/>
    <col min="4539" max="4543" width="14.7109375" bestFit="1" customWidth="1"/>
    <col min="4544" max="4544" width="14.42578125" bestFit="1" customWidth="1"/>
    <col min="4545" max="4545" width="14.85546875" bestFit="1" customWidth="1"/>
    <col min="4546" max="4555" width="14.28515625" bestFit="1" customWidth="1"/>
    <col min="4556" max="4556" width="14.140625" bestFit="1" customWidth="1"/>
    <col min="4557" max="4561" width="14.28515625" bestFit="1" customWidth="1"/>
    <col min="4562" max="4562" width="14.140625" bestFit="1" customWidth="1"/>
    <col min="4563" max="4563" width="14.42578125" bestFit="1" customWidth="1"/>
    <col min="4564" max="4564" width="14.28515625" bestFit="1" customWidth="1"/>
    <col min="4565" max="4565" width="13.85546875" bestFit="1" customWidth="1"/>
    <col min="4566" max="4567" width="14.28515625" bestFit="1" customWidth="1"/>
    <col min="4568" max="4572" width="14.7109375" bestFit="1" customWidth="1"/>
    <col min="4573" max="4573" width="14.42578125" bestFit="1" customWidth="1"/>
    <col min="4574" max="4578" width="14.7109375" bestFit="1" customWidth="1"/>
    <col min="4579" max="4579" width="14.85546875" bestFit="1" customWidth="1"/>
    <col min="4580" max="4587" width="14.7109375" bestFit="1" customWidth="1"/>
    <col min="4588" max="4588" width="14.42578125" bestFit="1" customWidth="1"/>
    <col min="4589" max="4589" width="14.85546875" bestFit="1" customWidth="1"/>
    <col min="4590" max="4592" width="14.7109375" bestFit="1" customWidth="1"/>
    <col min="4593" max="4593" width="14.85546875" bestFit="1" customWidth="1"/>
    <col min="4594" max="4596" width="14.7109375" bestFit="1" customWidth="1"/>
    <col min="4597" max="4597" width="14.85546875" bestFit="1" customWidth="1"/>
    <col min="4598" max="4601" width="14.7109375" bestFit="1" customWidth="1"/>
    <col min="4602" max="4602" width="14.42578125" bestFit="1" customWidth="1"/>
    <col min="4603" max="4603" width="14.85546875" bestFit="1" customWidth="1"/>
    <col min="4604" max="4607" width="13.85546875" bestFit="1" customWidth="1"/>
    <col min="4608" max="4609" width="13.28515625" bestFit="1" customWidth="1"/>
    <col min="4610" max="4614" width="14.7109375" bestFit="1" customWidth="1"/>
    <col min="4615" max="4615" width="14.85546875" bestFit="1" customWidth="1"/>
    <col min="4616" max="4618" width="14.7109375" bestFit="1" customWidth="1"/>
    <col min="4619" max="4620" width="14.28515625" bestFit="1" customWidth="1"/>
    <col min="4621" max="4621" width="14.140625" bestFit="1" customWidth="1"/>
    <col min="4622" max="4625" width="14.28515625" bestFit="1" customWidth="1"/>
    <col min="4626" max="4626" width="14.140625" bestFit="1" customWidth="1"/>
    <col min="4627" max="4627" width="14.42578125" bestFit="1" customWidth="1"/>
    <col min="4628" max="4637" width="14.7109375" bestFit="1" customWidth="1"/>
    <col min="4638" max="4638" width="14" bestFit="1" customWidth="1"/>
    <col min="4639" max="4642" width="15" bestFit="1" customWidth="1"/>
    <col min="4643" max="4643" width="14.28515625" bestFit="1" customWidth="1"/>
    <col min="4644" max="4644" width="15" bestFit="1" customWidth="1"/>
    <col min="4645" max="4645" width="14.140625" bestFit="1" customWidth="1"/>
    <col min="4646" max="4646" width="14" bestFit="1" customWidth="1"/>
    <col min="4647" max="4647" width="15" bestFit="1" customWidth="1"/>
    <col min="4648" max="4648" width="13.42578125" bestFit="1" customWidth="1"/>
    <col min="4649" max="4649" width="14.28515625" bestFit="1" customWidth="1"/>
    <col min="4650" max="4650" width="14" bestFit="1" customWidth="1"/>
    <col min="4651" max="4651" width="14.7109375" bestFit="1" customWidth="1"/>
    <col min="4652" max="4658" width="14.28515625" bestFit="1" customWidth="1"/>
    <col min="4659" max="4659" width="14.140625" bestFit="1" customWidth="1"/>
    <col min="4660" max="4663" width="14.28515625" bestFit="1" customWidth="1"/>
    <col min="4664" max="4664" width="14.140625" bestFit="1" customWidth="1"/>
    <col min="4665" max="4668" width="14.28515625" bestFit="1" customWidth="1"/>
    <col min="4669" max="4671" width="14" bestFit="1" customWidth="1"/>
    <col min="4672" max="4672" width="14.28515625" bestFit="1" customWidth="1"/>
    <col min="4673" max="4675" width="14" bestFit="1" customWidth="1"/>
    <col min="4676" max="4678" width="14.28515625" bestFit="1" customWidth="1"/>
    <col min="4679" max="4681" width="15" bestFit="1" customWidth="1"/>
    <col min="4682" max="4682" width="13.42578125" bestFit="1" customWidth="1"/>
    <col min="4683" max="4683" width="13.28515625" bestFit="1" customWidth="1"/>
    <col min="4684" max="4684" width="14.28515625" bestFit="1" customWidth="1"/>
    <col min="4685" max="4685" width="14" bestFit="1" customWidth="1"/>
    <col min="4686" max="4686" width="14.140625" bestFit="1" customWidth="1"/>
    <col min="4687" max="4687" width="14.28515625" bestFit="1" customWidth="1"/>
    <col min="4688" max="4690" width="14" bestFit="1" customWidth="1"/>
    <col min="4691" max="4691" width="13.42578125" bestFit="1" customWidth="1"/>
    <col min="4692" max="4694" width="14.28515625" bestFit="1" customWidth="1"/>
    <col min="4695" max="4696" width="14" bestFit="1" customWidth="1"/>
    <col min="4697" max="4697" width="14.28515625" bestFit="1" customWidth="1"/>
    <col min="4698" max="4699" width="14.140625" bestFit="1" customWidth="1"/>
    <col min="4700" max="4700" width="14" bestFit="1" customWidth="1"/>
    <col min="4701" max="4705" width="14.28515625" bestFit="1" customWidth="1"/>
    <col min="4706" max="4706" width="14.140625" bestFit="1" customWidth="1"/>
    <col min="4707" max="4707" width="14" bestFit="1" customWidth="1"/>
    <col min="4708" max="4714" width="14.28515625" bestFit="1" customWidth="1"/>
    <col min="4715" max="4716" width="14" bestFit="1" customWidth="1"/>
    <col min="4717" max="4717" width="14.28515625" bestFit="1" customWidth="1"/>
    <col min="4718" max="4718" width="14" bestFit="1" customWidth="1"/>
    <col min="4719" max="4721" width="14.28515625" bestFit="1" customWidth="1"/>
    <col min="4722" max="4724" width="14" bestFit="1" customWidth="1"/>
    <col min="4725" max="4727" width="14.28515625" bestFit="1" customWidth="1"/>
    <col min="4728" max="4730" width="14.7109375" bestFit="1" customWidth="1"/>
    <col min="4731" max="4734" width="14.28515625" bestFit="1" customWidth="1"/>
    <col min="4735" max="4736" width="14.7109375" bestFit="1" customWidth="1"/>
    <col min="4737" max="4737" width="14.42578125" bestFit="1" customWidth="1"/>
    <col min="4738" max="4738" width="14.85546875" bestFit="1" customWidth="1"/>
    <col min="4739" max="4741" width="15.28515625" bestFit="1" customWidth="1"/>
    <col min="4742" max="4742" width="15.140625" bestFit="1" customWidth="1"/>
    <col min="4743" max="4743" width="15.42578125" bestFit="1" customWidth="1"/>
    <col min="4744" max="4744" width="15.28515625" bestFit="1" customWidth="1"/>
    <col min="4745" max="4745" width="14.7109375" bestFit="1" customWidth="1"/>
    <col min="4746" max="4746" width="14.140625" bestFit="1" customWidth="1"/>
    <col min="4747" max="4747" width="14.28515625" bestFit="1" customWidth="1"/>
    <col min="4748" max="4749" width="14.7109375" bestFit="1" customWidth="1"/>
    <col min="4750" max="4751" width="14.28515625" bestFit="1" customWidth="1"/>
    <col min="4752" max="4753" width="14" bestFit="1" customWidth="1"/>
    <col min="4754" max="4755" width="14.28515625" bestFit="1" customWidth="1"/>
    <col min="4756" max="4760" width="14" bestFit="1" customWidth="1"/>
    <col min="4761" max="4762" width="14.28515625" bestFit="1" customWidth="1"/>
    <col min="4763" max="4765" width="14.7109375" bestFit="1" customWidth="1"/>
    <col min="4766" max="4769" width="14.28515625" bestFit="1" customWidth="1"/>
    <col min="4770" max="4771" width="14" bestFit="1" customWidth="1"/>
    <col min="4772" max="4772" width="15.140625" bestFit="1" customWidth="1"/>
    <col min="4773" max="4774" width="14.28515625" bestFit="1" customWidth="1"/>
    <col min="4775" max="4776" width="14.7109375" bestFit="1" customWidth="1"/>
    <col min="4777" max="4778" width="15.28515625" bestFit="1" customWidth="1"/>
    <col min="4779" max="4783" width="14.7109375" bestFit="1" customWidth="1"/>
    <col min="4784" max="4787" width="14.28515625" bestFit="1" customWidth="1"/>
    <col min="4788" max="4788" width="14.140625" bestFit="1" customWidth="1"/>
    <col min="4789" max="4789" width="14.42578125" bestFit="1" customWidth="1"/>
    <col min="4790" max="4790" width="14.28515625" bestFit="1" customWidth="1"/>
    <col min="4791" max="4791" width="13.85546875" bestFit="1" customWidth="1"/>
    <col min="4792" max="4796" width="14.28515625" bestFit="1" customWidth="1"/>
    <col min="4797" max="4797" width="14.140625" bestFit="1" customWidth="1"/>
    <col min="4798" max="4798" width="14.42578125" bestFit="1" customWidth="1"/>
    <col min="4799" max="4799" width="14.28515625" bestFit="1" customWidth="1"/>
    <col min="4800" max="4800" width="13.85546875" bestFit="1" customWidth="1"/>
    <col min="4801" max="4805" width="14.28515625" bestFit="1" customWidth="1"/>
    <col min="4806" max="4806" width="14.140625" bestFit="1" customWidth="1"/>
    <col min="4807" max="4807" width="14.42578125" bestFit="1" customWidth="1"/>
    <col min="4808" max="4808" width="14.28515625" bestFit="1" customWidth="1"/>
    <col min="4809" max="4809" width="13.85546875" bestFit="1" customWidth="1"/>
    <col min="4810" max="4810" width="14" bestFit="1" customWidth="1"/>
    <col min="4811" max="4820" width="14.28515625" bestFit="1" customWidth="1"/>
    <col min="4821" max="4825" width="14.7109375" bestFit="1" customWidth="1"/>
    <col min="4826" max="4826" width="14.42578125" bestFit="1" customWidth="1"/>
    <col min="4827" max="4833" width="14.7109375" bestFit="1" customWidth="1"/>
    <col min="4834" max="4834" width="14.85546875" bestFit="1" customWidth="1"/>
    <col min="4835" max="4844" width="14.7109375" bestFit="1" customWidth="1"/>
    <col min="4845" max="4845" width="14.85546875" bestFit="1" customWidth="1"/>
    <col min="4846" max="4850" width="14.7109375" bestFit="1" customWidth="1"/>
    <col min="4851" max="4851" width="14.42578125" bestFit="1" customWidth="1"/>
    <col min="4852" max="4856" width="14.7109375" bestFit="1" customWidth="1"/>
    <col min="4857" max="4857" width="14.85546875" bestFit="1" customWidth="1"/>
    <col min="4858" max="4859" width="14.7109375" bestFit="1" customWidth="1"/>
    <col min="4860" max="4860" width="14.85546875" bestFit="1" customWidth="1"/>
    <col min="4861" max="4865" width="14.7109375" bestFit="1" customWidth="1"/>
    <col min="4866" max="4866" width="14.42578125" bestFit="1" customWidth="1"/>
    <col min="4867" max="4874" width="14.7109375" bestFit="1" customWidth="1"/>
    <col min="4875" max="4875" width="14.42578125" bestFit="1" customWidth="1"/>
    <col min="4876" max="4876" width="14.85546875" bestFit="1" customWidth="1"/>
    <col min="4877" max="4882" width="14.7109375" bestFit="1" customWidth="1"/>
    <col min="4883" max="4883" width="14.42578125" bestFit="1" customWidth="1"/>
    <col min="4884" max="4884" width="14.85546875" bestFit="1" customWidth="1"/>
    <col min="4885" max="4885" width="14.7109375" bestFit="1" customWidth="1"/>
    <col min="4886" max="4886" width="14.42578125" bestFit="1" customWidth="1"/>
    <col min="4887" max="4891" width="14.7109375" bestFit="1" customWidth="1"/>
    <col min="4892" max="4892" width="14.28515625" bestFit="1" customWidth="1"/>
    <col min="4893" max="4895" width="14.7109375" bestFit="1" customWidth="1"/>
    <col min="4896" max="4904" width="14.28515625" bestFit="1" customWidth="1"/>
    <col min="4905" max="4905" width="14" bestFit="1" customWidth="1"/>
    <col min="4906" max="4911" width="14.7109375" bestFit="1" customWidth="1"/>
    <col min="4912" max="4913" width="14.42578125" bestFit="1" customWidth="1"/>
    <col min="4914" max="4914" width="14" bestFit="1" customWidth="1"/>
    <col min="4915" max="4915" width="14.42578125" bestFit="1" customWidth="1"/>
    <col min="4916" max="4916" width="14.28515625" bestFit="1" customWidth="1"/>
    <col min="4917" max="4921" width="14.7109375" bestFit="1" customWidth="1"/>
    <col min="4922" max="4925" width="14.28515625" bestFit="1" customWidth="1"/>
    <col min="4926" max="4926" width="14.42578125" bestFit="1" customWidth="1"/>
    <col min="4927" max="4927" width="14.28515625" bestFit="1" customWidth="1"/>
    <col min="4928" max="4928" width="13.85546875" bestFit="1" customWidth="1"/>
    <col min="4929" max="4937" width="14.28515625" bestFit="1" customWidth="1"/>
    <col min="4938" max="4952" width="14.7109375" bestFit="1" customWidth="1"/>
    <col min="4953" max="4960" width="14.28515625" bestFit="1" customWidth="1"/>
    <col min="4961" max="4961" width="14.140625" bestFit="1" customWidth="1"/>
    <col min="4962" max="4965" width="14.28515625" bestFit="1" customWidth="1"/>
    <col min="4966" max="4967" width="14" bestFit="1" customWidth="1"/>
    <col min="4968" max="4974" width="14.28515625" bestFit="1" customWidth="1"/>
    <col min="4975" max="4975" width="14.140625" bestFit="1" customWidth="1"/>
    <col min="4976" max="4980" width="14.28515625" bestFit="1" customWidth="1"/>
    <col min="4981" max="4981" width="14.42578125" bestFit="1" customWidth="1"/>
    <col min="4982" max="4982" width="14.28515625" bestFit="1" customWidth="1"/>
    <col min="4983" max="4983" width="13.85546875" bestFit="1" customWidth="1"/>
    <col min="4984" max="4989" width="14.28515625" bestFit="1" customWidth="1"/>
    <col min="4990" max="4990" width="14.140625" bestFit="1" customWidth="1"/>
    <col min="4991" max="4992" width="14.28515625" bestFit="1" customWidth="1"/>
    <col min="4993" max="4995" width="14" bestFit="1" customWidth="1"/>
    <col min="4996" max="4996" width="13.7109375" bestFit="1" customWidth="1"/>
    <col min="4997" max="4999" width="14.28515625" bestFit="1" customWidth="1"/>
    <col min="5000" max="5001" width="14" bestFit="1" customWidth="1"/>
    <col min="5002" max="5003" width="14.28515625" bestFit="1" customWidth="1"/>
    <col min="5004" max="5004" width="14" bestFit="1" customWidth="1"/>
    <col min="5005" max="5014" width="14.28515625" bestFit="1" customWidth="1"/>
    <col min="5015" max="5015" width="14" bestFit="1" customWidth="1"/>
    <col min="5016" max="5018" width="14.28515625" bestFit="1" customWidth="1"/>
    <col min="5019" max="5020" width="15" bestFit="1" customWidth="1"/>
    <col min="5021" max="5023" width="14.28515625" bestFit="1" customWidth="1"/>
    <col min="5024" max="5024" width="14.140625" bestFit="1" customWidth="1"/>
    <col min="5025" max="5025" width="14.42578125" bestFit="1" customWidth="1"/>
    <col min="5026" max="5026" width="14.28515625" bestFit="1" customWidth="1"/>
    <col min="5027" max="5027" width="13.85546875" bestFit="1" customWidth="1"/>
    <col min="5028" max="5028" width="14.28515625" bestFit="1" customWidth="1"/>
    <col min="5029" max="5029" width="14" bestFit="1" customWidth="1"/>
    <col min="5030" max="5034" width="14.28515625" bestFit="1" customWidth="1"/>
    <col min="5035" max="5036" width="14.140625" bestFit="1" customWidth="1"/>
    <col min="5037" max="5039" width="14.7109375" bestFit="1" customWidth="1"/>
    <col min="5040" max="5043" width="14.28515625" bestFit="1" customWidth="1"/>
    <col min="5044" max="5044" width="14.140625" bestFit="1" customWidth="1"/>
    <col min="5045" max="5045" width="14.42578125" bestFit="1" customWidth="1"/>
    <col min="5046" max="5046" width="14.28515625" bestFit="1" customWidth="1"/>
    <col min="5047" max="5047" width="13.85546875" bestFit="1" customWidth="1"/>
    <col min="5048" max="5056" width="14.28515625" bestFit="1" customWidth="1"/>
    <col min="5057" max="5057" width="14.140625" bestFit="1" customWidth="1"/>
    <col min="5058" max="5058" width="14.28515625" bestFit="1" customWidth="1"/>
    <col min="5059" max="5059" width="14.140625" bestFit="1" customWidth="1"/>
    <col min="5060" max="5063" width="14.28515625" bestFit="1" customWidth="1"/>
    <col min="5064" max="5064" width="14.140625" bestFit="1" customWidth="1"/>
    <col min="5065" max="5066" width="14.28515625" bestFit="1" customWidth="1"/>
    <col min="5067" max="5071" width="14.7109375" bestFit="1" customWidth="1"/>
    <col min="5072" max="5074" width="14.28515625" bestFit="1" customWidth="1"/>
    <col min="5075" max="5075" width="14.140625" bestFit="1" customWidth="1"/>
    <col min="5076" max="5076" width="14.42578125" bestFit="1" customWidth="1"/>
    <col min="5077" max="5080" width="14.28515625" bestFit="1" customWidth="1"/>
    <col min="5081" max="5081" width="14" bestFit="1" customWidth="1"/>
    <col min="5082" max="5083" width="14.28515625" bestFit="1" customWidth="1"/>
    <col min="5084" max="5084" width="14.140625" bestFit="1" customWidth="1"/>
    <col min="5085" max="5085" width="14.42578125" bestFit="1" customWidth="1"/>
    <col min="5086" max="5086" width="14.28515625" bestFit="1" customWidth="1"/>
    <col min="5087" max="5087" width="13.85546875" bestFit="1" customWidth="1"/>
    <col min="5088" max="5090" width="14.7109375" bestFit="1" customWidth="1"/>
    <col min="5091" max="5091" width="14" bestFit="1" customWidth="1"/>
    <col min="5092" max="5092" width="14.28515625" bestFit="1" customWidth="1"/>
    <col min="5093" max="5093" width="14.140625" bestFit="1" customWidth="1"/>
    <col min="5094" max="5094" width="14.42578125" bestFit="1" customWidth="1"/>
    <col min="5095" max="5095" width="14.28515625" bestFit="1" customWidth="1"/>
    <col min="5096" max="5096" width="13.85546875" bestFit="1" customWidth="1"/>
    <col min="5097" max="5097" width="14" bestFit="1" customWidth="1"/>
    <col min="5098" max="5098" width="14.28515625" bestFit="1" customWidth="1"/>
    <col min="5099" max="5099" width="14.140625" bestFit="1" customWidth="1"/>
    <col min="5100" max="5100" width="14.42578125" bestFit="1" customWidth="1"/>
    <col min="5101" max="5101" width="14.28515625" bestFit="1" customWidth="1"/>
    <col min="5102" max="5102" width="13.85546875" bestFit="1" customWidth="1"/>
    <col min="5103" max="5105" width="14.7109375" bestFit="1" customWidth="1"/>
    <col min="5106" max="5110" width="14.28515625" bestFit="1" customWidth="1"/>
    <col min="5111" max="5111" width="13.28515625" bestFit="1" customWidth="1"/>
    <col min="5112" max="5112" width="15" bestFit="1" customWidth="1"/>
    <col min="5113" max="5113" width="14.28515625" bestFit="1" customWidth="1"/>
    <col min="5114" max="5115" width="14.7109375" bestFit="1" customWidth="1"/>
    <col min="5116" max="5116" width="15" bestFit="1" customWidth="1"/>
    <col min="5117" max="5118" width="14.28515625" bestFit="1" customWidth="1"/>
    <col min="5119" max="5119" width="13.7109375" bestFit="1" customWidth="1"/>
    <col min="5120" max="5121" width="14.28515625" bestFit="1" customWidth="1"/>
    <col min="5122" max="5122" width="14" bestFit="1" customWidth="1"/>
    <col min="5123" max="5126" width="14.28515625" bestFit="1" customWidth="1"/>
    <col min="5127" max="5127" width="13.28515625" bestFit="1" customWidth="1"/>
    <col min="5128" max="5129" width="14.28515625" bestFit="1" customWidth="1"/>
    <col min="5130" max="5130" width="14.140625" bestFit="1" customWidth="1"/>
    <col min="5131" max="5132" width="14.28515625" bestFit="1" customWidth="1"/>
    <col min="5133" max="5134" width="14" bestFit="1" customWidth="1"/>
    <col min="5135" max="5135" width="14.28515625" bestFit="1" customWidth="1"/>
    <col min="5136" max="5138" width="14" bestFit="1" customWidth="1"/>
    <col min="5139" max="5139" width="14.28515625" bestFit="1" customWidth="1"/>
    <col min="5140" max="5143" width="14.7109375" bestFit="1" customWidth="1"/>
    <col min="5144" max="5146" width="14.28515625" bestFit="1" customWidth="1"/>
    <col min="5147" max="5147" width="15" bestFit="1" customWidth="1"/>
    <col min="5148" max="5148" width="13.42578125" bestFit="1" customWidth="1"/>
    <col min="5149" max="5149" width="14" bestFit="1" customWidth="1"/>
    <col min="5150" max="5151" width="14.28515625" bestFit="1" customWidth="1"/>
    <col min="5152" max="5155" width="14.85546875" bestFit="1" customWidth="1"/>
    <col min="5156" max="5156" width="14.7109375" bestFit="1" customWidth="1"/>
    <col min="5157" max="5157" width="15" bestFit="1" customWidth="1"/>
    <col min="5158" max="5158" width="14.85546875" bestFit="1" customWidth="1"/>
    <col min="5159" max="5159" width="14.7109375" bestFit="1" customWidth="1"/>
    <col min="5160" max="5160" width="14.85546875" bestFit="1" customWidth="1"/>
    <col min="5161" max="5162" width="14.7109375" bestFit="1" customWidth="1"/>
    <col min="5163" max="5163" width="14.85546875" bestFit="1" customWidth="1"/>
    <col min="5164" max="5165" width="14.140625" bestFit="1" customWidth="1"/>
    <col min="5166" max="5166" width="14" bestFit="1" customWidth="1"/>
    <col min="5167" max="5167" width="14.42578125" bestFit="1" customWidth="1"/>
    <col min="5168" max="5168" width="13.7109375" bestFit="1" customWidth="1"/>
    <col min="5169" max="5169" width="14.7109375" bestFit="1" customWidth="1"/>
    <col min="5170" max="5170" width="14.28515625" bestFit="1" customWidth="1"/>
    <col min="5171" max="5171" width="14.7109375" bestFit="1" customWidth="1"/>
    <col min="5172" max="5172" width="14.28515625" bestFit="1" customWidth="1"/>
    <col min="5173" max="5173" width="13.85546875" bestFit="1" customWidth="1"/>
    <col min="5174" max="5174" width="14.7109375" bestFit="1" customWidth="1"/>
    <col min="5175" max="5180" width="14.28515625" bestFit="1" customWidth="1"/>
    <col min="5181" max="5185" width="14.7109375" bestFit="1" customWidth="1"/>
    <col min="5186" max="5186" width="14" bestFit="1" customWidth="1"/>
    <col min="5187" max="5191" width="14.7109375" bestFit="1" customWidth="1"/>
    <col min="5192" max="5192" width="14.28515625" bestFit="1" customWidth="1"/>
    <col min="5193" max="5196" width="14.85546875" bestFit="1" customWidth="1"/>
    <col min="5197" max="5197" width="14.7109375" bestFit="1" customWidth="1"/>
    <col min="5198" max="5198" width="15" bestFit="1" customWidth="1"/>
    <col min="5199" max="5201" width="14.42578125" bestFit="1" customWidth="1"/>
    <col min="5202" max="5202" width="14.28515625" bestFit="1" customWidth="1"/>
    <col min="5203" max="5203" width="14.7109375" bestFit="1" customWidth="1"/>
    <col min="5204" max="5205" width="14.42578125" bestFit="1" customWidth="1"/>
    <col min="5206" max="5207" width="14.28515625" bestFit="1" customWidth="1"/>
    <col min="5208" max="5215" width="14.7109375" bestFit="1" customWidth="1"/>
    <col min="5216" max="5216" width="14.85546875" bestFit="1" customWidth="1"/>
    <col min="5217" max="5220" width="14.7109375" bestFit="1" customWidth="1"/>
    <col min="5221" max="5221" width="14.42578125" bestFit="1" customWidth="1"/>
    <col min="5222" max="5228" width="14.7109375" bestFit="1" customWidth="1"/>
    <col min="5229" max="5229" width="14.85546875" bestFit="1" customWidth="1"/>
    <col min="5230" max="5230" width="14.7109375" bestFit="1" customWidth="1"/>
    <col min="5231" max="5231" width="14.85546875" bestFit="1" customWidth="1"/>
    <col min="5232" max="5234" width="14.7109375" bestFit="1" customWidth="1"/>
    <col min="5235" max="5235" width="14.42578125" bestFit="1" customWidth="1"/>
    <col min="5236" max="5236" width="14.85546875" bestFit="1" customWidth="1"/>
    <col min="5237" max="5239" width="14.7109375" bestFit="1" customWidth="1"/>
    <col min="5240" max="5240" width="14.42578125" bestFit="1" customWidth="1"/>
    <col min="5241" max="5245" width="14.28515625" bestFit="1" customWidth="1"/>
    <col min="5246" max="5255" width="14.7109375" bestFit="1" customWidth="1"/>
    <col min="5256" max="5256" width="14" bestFit="1" customWidth="1"/>
    <col min="5257" max="5257" width="14.28515625" bestFit="1" customWidth="1"/>
    <col min="5258" max="5260" width="14.42578125" bestFit="1" customWidth="1"/>
    <col min="5261" max="5261" width="14.28515625" bestFit="1" customWidth="1"/>
    <col min="5262" max="5264" width="14.42578125" bestFit="1" customWidth="1"/>
    <col min="5265" max="5266" width="14.28515625" bestFit="1" customWidth="1"/>
    <col min="5267" max="5270" width="14.7109375" bestFit="1" customWidth="1"/>
    <col min="5271" max="5271" width="14.42578125" bestFit="1" customWidth="1"/>
    <col min="5272" max="5273" width="14.7109375" bestFit="1" customWidth="1"/>
    <col min="5274" max="5274" width="14.85546875" bestFit="1" customWidth="1"/>
    <col min="5275" max="5288" width="14.7109375" bestFit="1" customWidth="1"/>
    <col min="5289" max="5289" width="14.42578125" bestFit="1" customWidth="1"/>
    <col min="5290" max="5293" width="14.85546875" bestFit="1" customWidth="1"/>
    <col min="5294" max="5294" width="14.7109375" bestFit="1" customWidth="1"/>
    <col min="5295" max="5295" width="15" bestFit="1" customWidth="1"/>
    <col min="5296" max="5296" width="14.7109375" bestFit="1" customWidth="1"/>
    <col min="5297" max="5298" width="14.28515625" bestFit="1" customWidth="1"/>
    <col min="5299" max="5299" width="14.140625" bestFit="1" customWidth="1"/>
    <col min="5300" max="5307" width="14.28515625" bestFit="1" customWidth="1"/>
    <col min="5308" max="5308" width="14.140625" bestFit="1" customWidth="1"/>
    <col min="5309" max="5310" width="14.28515625" bestFit="1" customWidth="1"/>
    <col min="5311" max="5312" width="14.7109375" bestFit="1" customWidth="1"/>
    <col min="5313" max="5313" width="14.42578125" bestFit="1" customWidth="1"/>
    <col min="5314" max="5318" width="14.7109375" bestFit="1" customWidth="1"/>
    <col min="5319" max="5319" width="14.85546875" bestFit="1" customWidth="1"/>
    <col min="5320" max="5320" width="14.28515625" bestFit="1" customWidth="1"/>
    <col min="5321" max="5321" width="14.7109375" bestFit="1" customWidth="1"/>
    <col min="5322" max="5322" width="14.85546875" bestFit="1" customWidth="1"/>
    <col min="5323" max="5323" width="14.7109375" bestFit="1" customWidth="1"/>
    <col min="5324" max="5324" width="14.85546875" bestFit="1" customWidth="1"/>
    <col min="5325" max="5328" width="15" bestFit="1" customWidth="1"/>
    <col min="5329" max="5329" width="14.85546875" bestFit="1" customWidth="1"/>
    <col min="5330" max="5330" width="15.140625" bestFit="1" customWidth="1"/>
    <col min="5331" max="5331" width="15" bestFit="1" customWidth="1"/>
    <col min="5332" max="5332" width="14.7109375" bestFit="1" customWidth="1"/>
    <col min="5333" max="5333" width="14.85546875" bestFit="1" customWidth="1"/>
    <col min="5334" max="5334" width="14.140625" bestFit="1" customWidth="1"/>
    <col min="5335" max="5342" width="14.7109375" bestFit="1" customWidth="1"/>
    <col min="5343" max="5343" width="14.42578125" bestFit="1" customWidth="1"/>
    <col min="5344" max="5344" width="14.7109375" bestFit="1" customWidth="1"/>
    <col min="5345" max="5347" width="14.42578125" bestFit="1" customWidth="1"/>
    <col min="5348" max="5348" width="14.28515625" bestFit="1" customWidth="1"/>
    <col min="5349" max="5349" width="14.7109375" bestFit="1" customWidth="1"/>
    <col min="5350" max="5351" width="14.42578125" bestFit="1" customWidth="1"/>
    <col min="5352" max="5357" width="14.28515625" bestFit="1" customWidth="1"/>
    <col min="5358" max="5358" width="14.140625" bestFit="1" customWidth="1"/>
    <col min="5359" max="5359" width="14.42578125" bestFit="1" customWidth="1"/>
    <col min="5360" max="5360" width="14.28515625" bestFit="1" customWidth="1"/>
    <col min="5361" max="5363" width="14.7109375" bestFit="1" customWidth="1"/>
    <col min="5364" max="5364" width="14.42578125" bestFit="1" customWidth="1"/>
    <col min="5365" max="5365" width="14.85546875" bestFit="1" customWidth="1"/>
    <col min="5366" max="5366" width="14" bestFit="1" customWidth="1"/>
    <col min="5367" max="5369" width="14.28515625" bestFit="1" customWidth="1"/>
    <col min="5370" max="5373" width="15.28515625" bestFit="1" customWidth="1"/>
    <col min="5374" max="5374" width="15.42578125" bestFit="1" customWidth="1"/>
    <col min="5375" max="5375" width="15.28515625" bestFit="1" customWidth="1"/>
    <col min="5376" max="5378" width="14.7109375" bestFit="1" customWidth="1"/>
    <col min="5379" max="5379" width="15" bestFit="1" customWidth="1"/>
    <col min="5380" max="5380" width="14.140625" bestFit="1" customWidth="1"/>
    <col min="5381" max="5381" width="14" bestFit="1" customWidth="1"/>
    <col min="5382" max="5384" width="14.7109375" bestFit="1" customWidth="1"/>
    <col min="5385" max="5385" width="14.42578125" bestFit="1" customWidth="1"/>
    <col min="5386" max="5386" width="14.85546875" bestFit="1" customWidth="1"/>
    <col min="5387" max="5392" width="14.7109375" bestFit="1" customWidth="1"/>
    <col min="5393" max="5393" width="14.85546875" bestFit="1" customWidth="1"/>
    <col min="5394" max="5395" width="14.7109375" bestFit="1" customWidth="1"/>
    <col min="5396" max="5396" width="14.85546875" bestFit="1" customWidth="1"/>
    <col min="5397" max="5398" width="14.28515625" bestFit="1" customWidth="1"/>
    <col min="5399" max="5399" width="14.140625" bestFit="1" customWidth="1"/>
    <col min="5400" max="5400" width="14.42578125" bestFit="1" customWidth="1"/>
    <col min="5401" max="5403" width="14.28515625" bestFit="1" customWidth="1"/>
    <col min="5404" max="5406" width="14.7109375" bestFit="1" customWidth="1"/>
    <col min="5407" max="5407" width="14.42578125" bestFit="1" customWidth="1"/>
    <col min="5408" max="5412" width="14.7109375" bestFit="1" customWidth="1"/>
    <col min="5413" max="5413" width="14.42578125" bestFit="1" customWidth="1"/>
    <col min="5414" max="5414" width="14.85546875" bestFit="1" customWidth="1"/>
    <col min="5415" max="5415" width="14" bestFit="1" customWidth="1"/>
    <col min="5416" max="5426" width="14.28515625" bestFit="1" customWidth="1"/>
    <col min="5427" max="5427" width="14.140625" bestFit="1" customWidth="1"/>
    <col min="5428" max="5432" width="14.28515625" bestFit="1" customWidth="1"/>
    <col min="5433" max="5433" width="14.140625" bestFit="1" customWidth="1"/>
    <col min="5434" max="5434" width="14.42578125" bestFit="1" customWidth="1"/>
    <col min="5435" max="5435" width="14.28515625" bestFit="1" customWidth="1"/>
    <col min="5436" max="5440" width="14.7109375" bestFit="1" customWidth="1"/>
    <col min="5441" max="5441" width="14.42578125" bestFit="1" customWidth="1"/>
    <col min="5442" max="5446" width="14.7109375" bestFit="1" customWidth="1"/>
    <col min="5447" max="5447" width="14.85546875" bestFit="1" customWidth="1"/>
    <col min="5448" max="5448" width="14.7109375" bestFit="1" customWidth="1"/>
    <col min="5449" max="5449" width="14.28515625" bestFit="1" customWidth="1"/>
    <col min="5450" max="5454" width="15.28515625" bestFit="1" customWidth="1"/>
    <col min="5455" max="5455" width="15.140625" bestFit="1" customWidth="1"/>
    <col min="5456" max="5456" width="15.42578125" bestFit="1" customWidth="1"/>
    <col min="5457" max="5465" width="15.28515625" bestFit="1" customWidth="1"/>
    <col min="5466" max="5466" width="15.140625" bestFit="1" customWidth="1"/>
    <col min="5467" max="5467" width="14.28515625" bestFit="1" customWidth="1"/>
    <col min="5468" max="5470" width="14.7109375" bestFit="1" customWidth="1"/>
    <col min="5471" max="5471" width="14.28515625" bestFit="1" customWidth="1"/>
    <col min="5472" max="5472" width="14" bestFit="1" customWidth="1"/>
    <col min="5473" max="5475" width="14.7109375" bestFit="1" customWidth="1"/>
    <col min="5476" max="5476" width="14.42578125" bestFit="1" customWidth="1"/>
    <col min="5477" max="5477" width="14.85546875" bestFit="1" customWidth="1"/>
    <col min="5478" max="5484" width="14.7109375" bestFit="1" customWidth="1"/>
    <col min="5485" max="5485" width="14.85546875" bestFit="1" customWidth="1"/>
    <col min="5486" max="5486" width="14.7109375" bestFit="1" customWidth="1"/>
    <col min="5487" max="5487" width="14.85546875" bestFit="1" customWidth="1"/>
    <col min="5488" max="5489" width="14.28515625" bestFit="1" customWidth="1"/>
    <col min="5490" max="5490" width="14.140625" bestFit="1" customWidth="1"/>
    <col min="5491" max="5493" width="14.28515625" bestFit="1" customWidth="1"/>
    <col min="5494" max="5497" width="14.7109375" bestFit="1" customWidth="1"/>
    <col min="5498" max="5498" width="14.42578125" bestFit="1" customWidth="1"/>
    <col min="5499" max="5503" width="14.7109375" bestFit="1" customWidth="1"/>
    <col min="5504" max="5504" width="14.42578125" bestFit="1" customWidth="1"/>
    <col min="5505" max="5505" width="14.85546875" bestFit="1" customWidth="1"/>
    <col min="5506" max="5515" width="14.28515625" bestFit="1" customWidth="1"/>
    <col min="5516" max="5516" width="14.140625" bestFit="1" customWidth="1"/>
    <col min="5517" max="5520" width="14.28515625" bestFit="1" customWidth="1"/>
    <col min="5521" max="5521" width="14.140625" bestFit="1" customWidth="1"/>
    <col min="5522" max="5522" width="14.42578125" bestFit="1" customWidth="1"/>
    <col min="5523" max="5524" width="14.28515625" bestFit="1" customWidth="1"/>
    <col min="5525" max="5529" width="14.7109375" bestFit="1" customWidth="1"/>
    <col min="5530" max="5530" width="14.42578125" bestFit="1" customWidth="1"/>
    <col min="5531" max="5535" width="14.7109375" bestFit="1" customWidth="1"/>
    <col min="5536" max="5536" width="14.85546875" bestFit="1" customWidth="1"/>
    <col min="5537" max="5537" width="14.7109375" bestFit="1" customWidth="1"/>
    <col min="5538" max="5538" width="14.28515625" bestFit="1" customWidth="1"/>
    <col min="5539" max="5543" width="15.28515625" bestFit="1" customWidth="1"/>
    <col min="5544" max="5544" width="15.42578125" bestFit="1" customWidth="1"/>
    <col min="5545" max="5547" width="15.28515625" bestFit="1" customWidth="1"/>
    <col min="5548" max="5548" width="15.140625" bestFit="1" customWidth="1"/>
    <col min="5549" max="5554" width="15.28515625" bestFit="1" customWidth="1"/>
    <col min="5555" max="5556" width="14.7109375" bestFit="1" customWidth="1"/>
    <col min="5557" max="5557" width="14" bestFit="1" customWidth="1"/>
    <col min="5558" max="5561" width="14.7109375" bestFit="1" customWidth="1"/>
    <col min="5562" max="5562" width="14.42578125" bestFit="1" customWidth="1"/>
    <col min="5563" max="5563" width="14.85546875" bestFit="1" customWidth="1"/>
    <col min="5564" max="5568" width="14.7109375" bestFit="1" customWidth="1"/>
    <col min="5569" max="5569" width="14.42578125" bestFit="1" customWidth="1"/>
    <col min="5570" max="5571" width="14.28515625" bestFit="1" customWidth="1"/>
    <col min="5572" max="5572" width="14.140625" bestFit="1" customWidth="1"/>
    <col min="5573" max="5573" width="14.42578125" bestFit="1" customWidth="1"/>
    <col min="5574" max="5577" width="14.28515625" bestFit="1" customWidth="1"/>
    <col min="5578" max="5578" width="14.140625" bestFit="1" customWidth="1"/>
    <col min="5579" max="5580" width="14.28515625" bestFit="1" customWidth="1"/>
    <col min="5581" max="5581" width="14.140625" bestFit="1" customWidth="1"/>
    <col min="5582" max="5586" width="14.28515625" bestFit="1" customWidth="1"/>
    <col min="5587" max="5587" width="13.85546875" bestFit="1" customWidth="1"/>
    <col min="5588" max="5590" width="14.28515625" bestFit="1" customWidth="1"/>
    <col min="5591" max="5591" width="14" bestFit="1" customWidth="1"/>
    <col min="5592" max="5596" width="14.7109375" bestFit="1" customWidth="1"/>
    <col min="5597" max="5597" width="14.42578125" bestFit="1" customWidth="1"/>
    <col min="5598" max="5602" width="14.7109375" bestFit="1" customWidth="1"/>
    <col min="5603" max="5603" width="14.42578125" bestFit="1" customWidth="1"/>
    <col min="5604" max="5605" width="14.28515625" bestFit="1" customWidth="1"/>
    <col min="5606" max="5606" width="14.42578125" bestFit="1" customWidth="1"/>
    <col min="5607" max="5607" width="13.85546875" bestFit="1" customWidth="1"/>
    <col min="5608" max="5613" width="14.28515625" bestFit="1" customWidth="1"/>
    <col min="5614" max="5614" width="14.140625" bestFit="1" customWidth="1"/>
    <col min="5615" max="5616" width="14.28515625" bestFit="1" customWidth="1"/>
    <col min="5617" max="5617" width="14.140625" bestFit="1" customWidth="1"/>
    <col min="5618" max="5620" width="14.7109375" bestFit="1" customWidth="1"/>
    <col min="5621" max="5621" width="14.42578125" bestFit="1" customWidth="1"/>
    <col min="5622" max="5625" width="14.7109375" bestFit="1" customWidth="1"/>
    <col min="5626" max="5626" width="14.42578125" bestFit="1" customWidth="1"/>
    <col min="5627" max="5632" width="14.7109375" bestFit="1" customWidth="1"/>
    <col min="5633" max="5633" width="14.42578125" bestFit="1" customWidth="1"/>
    <col min="5634" max="5644" width="14.7109375" bestFit="1" customWidth="1"/>
    <col min="5645" max="5647" width="14.28515625" bestFit="1" customWidth="1"/>
    <col min="5648" max="5648" width="14.140625" bestFit="1" customWidth="1"/>
    <col min="5649" max="5649" width="14.42578125" bestFit="1" customWidth="1"/>
    <col min="5650" max="5650" width="14.28515625" bestFit="1" customWidth="1"/>
    <col min="5651" max="5655" width="14.7109375" bestFit="1" customWidth="1"/>
    <col min="5656" max="5657" width="14.28515625" bestFit="1" customWidth="1"/>
    <col min="5658" max="5662" width="15" bestFit="1" customWidth="1"/>
    <col min="5663" max="5663" width="14.85546875" bestFit="1" customWidth="1"/>
    <col min="5664" max="5664" width="15.140625" bestFit="1" customWidth="1"/>
    <col min="5665" max="5670" width="15" bestFit="1" customWidth="1"/>
    <col min="5671" max="5671" width="14.85546875" bestFit="1" customWidth="1"/>
    <col min="5672" max="5672" width="15.140625" bestFit="1" customWidth="1"/>
    <col min="5673" max="5673" width="14" bestFit="1" customWidth="1"/>
    <col min="5674" max="5674" width="14.28515625" bestFit="1" customWidth="1"/>
    <col min="5675" max="5675" width="14.42578125" bestFit="1" customWidth="1"/>
    <col min="5676" max="5676" width="14.28515625" bestFit="1" customWidth="1"/>
    <col min="5677" max="5677" width="13.85546875" bestFit="1" customWidth="1"/>
    <col min="5678" max="5679" width="14.28515625" bestFit="1" customWidth="1"/>
    <col min="5680" max="5681" width="14.7109375" bestFit="1" customWidth="1"/>
    <col min="5682" max="5683" width="15.28515625" bestFit="1" customWidth="1"/>
    <col min="5684" max="5684" width="15.140625" bestFit="1" customWidth="1"/>
    <col min="5685" max="5689" width="15.28515625" bestFit="1" customWidth="1"/>
    <col min="5690" max="5690" width="15.140625" bestFit="1" customWidth="1"/>
    <col min="5691" max="5691" width="15.42578125" bestFit="1" customWidth="1"/>
    <col min="5692" max="5692" width="15.28515625" bestFit="1" customWidth="1"/>
    <col min="5693" max="5695" width="14.28515625" bestFit="1" customWidth="1"/>
    <col min="5696" max="5696" width="14.140625" bestFit="1" customWidth="1"/>
    <col min="5697" max="5697" width="14.42578125" bestFit="1" customWidth="1"/>
    <col min="5698" max="5698" width="14.85546875" bestFit="1" customWidth="1"/>
    <col min="5699" max="5704" width="14.7109375" bestFit="1" customWidth="1"/>
    <col min="5705" max="5705" width="14.42578125" bestFit="1" customWidth="1"/>
    <col min="5706" max="5706" width="14.85546875" bestFit="1" customWidth="1"/>
    <col min="5707" max="5707" width="14.42578125" bestFit="1" customWidth="1"/>
    <col min="5708" max="5708" width="14.85546875" bestFit="1" customWidth="1"/>
    <col min="5709" max="5715" width="14.7109375" bestFit="1" customWidth="1"/>
    <col min="5716" max="5716" width="14.85546875" bestFit="1" customWidth="1"/>
    <col min="5717" max="5721" width="15" bestFit="1" customWidth="1"/>
    <col min="5722" max="5722" width="14.85546875" bestFit="1" customWidth="1"/>
    <col min="5723" max="5723" width="15.140625" bestFit="1" customWidth="1"/>
    <col min="5724" max="5729" width="15" bestFit="1" customWidth="1"/>
    <col min="5730" max="5730" width="14.85546875" bestFit="1" customWidth="1"/>
    <col min="5731" max="5731" width="15.140625" bestFit="1" customWidth="1"/>
    <col min="5732" max="5733" width="14.7109375" bestFit="1" customWidth="1"/>
    <col min="5734" max="5735" width="15.28515625" bestFit="1" customWidth="1"/>
    <col min="5736" max="5736" width="15.140625" bestFit="1" customWidth="1"/>
    <col min="5737" max="5740" width="15.28515625" bestFit="1" customWidth="1"/>
    <col min="5741" max="5741" width="15.140625" bestFit="1" customWidth="1"/>
    <col min="5742" max="5742" width="15.42578125" bestFit="1" customWidth="1"/>
    <col min="5743" max="5743" width="15.28515625" bestFit="1" customWidth="1"/>
    <col min="5744" max="5745" width="13.28515625" bestFit="1" customWidth="1"/>
    <col min="5746" max="5746" width="14.7109375" bestFit="1" customWidth="1"/>
    <col min="5747" max="5751" width="14.28515625" bestFit="1" customWidth="1"/>
    <col min="5752" max="5754" width="14" bestFit="1" customWidth="1"/>
    <col min="5755" max="5755" width="14.28515625" bestFit="1" customWidth="1"/>
    <col min="5756" max="5757" width="14" bestFit="1" customWidth="1"/>
    <col min="5758" max="5763" width="14.28515625" bestFit="1" customWidth="1"/>
    <col min="5764" max="5764" width="15" bestFit="1" customWidth="1"/>
    <col min="5765" max="5765" width="13.42578125" bestFit="1" customWidth="1"/>
    <col min="5766" max="5767" width="13.7109375" bestFit="1" customWidth="1"/>
    <col min="5768" max="5768" width="13.28515625" bestFit="1" customWidth="1"/>
    <col min="5769" max="5769" width="14.140625" bestFit="1" customWidth="1"/>
    <col min="5770" max="5770" width="13.42578125" bestFit="1" customWidth="1"/>
    <col min="5771" max="5771" width="14.28515625" bestFit="1" customWidth="1"/>
    <col min="5772" max="5773" width="14" bestFit="1" customWidth="1"/>
    <col min="5774" max="5774" width="14.28515625" bestFit="1" customWidth="1"/>
    <col min="5775" max="5776" width="14" bestFit="1" customWidth="1"/>
    <col min="5777" max="5777" width="13.7109375" bestFit="1" customWidth="1"/>
    <col min="5778" max="5778" width="14" bestFit="1" customWidth="1"/>
    <col min="5779" max="5779" width="14.42578125" bestFit="1" customWidth="1"/>
    <col min="5780" max="5780" width="14" bestFit="1" customWidth="1"/>
    <col min="5781" max="5781" width="14.28515625" bestFit="1" customWidth="1"/>
    <col min="5782" max="5782" width="13.7109375" bestFit="1" customWidth="1"/>
    <col min="5783" max="5783" width="14.28515625" bestFit="1" customWidth="1"/>
    <col min="5784" max="5784" width="14.140625" bestFit="1" customWidth="1"/>
    <col min="5785" max="5785" width="15" bestFit="1" customWidth="1"/>
    <col min="5786" max="5786" width="14.28515625" bestFit="1" customWidth="1"/>
    <col min="5787" max="5787" width="13.7109375" bestFit="1" customWidth="1"/>
    <col min="5788" max="5788" width="14.28515625" bestFit="1" customWidth="1"/>
    <col min="5789" max="5791" width="14" bestFit="1" customWidth="1"/>
    <col min="5792" max="5792" width="14.28515625" bestFit="1" customWidth="1"/>
    <col min="5793" max="5794" width="14" bestFit="1" customWidth="1"/>
    <col min="5795" max="5796" width="14.28515625" bestFit="1" customWidth="1"/>
    <col min="5797" max="5797" width="14" bestFit="1" customWidth="1"/>
    <col min="5798" max="5798" width="13.42578125" bestFit="1" customWidth="1"/>
    <col min="5799" max="5800" width="14.28515625" bestFit="1" customWidth="1"/>
    <col min="5801" max="5805" width="14" bestFit="1" customWidth="1"/>
    <col min="5806" max="5806" width="14.140625" bestFit="1" customWidth="1"/>
    <col min="5807" max="5808" width="14" bestFit="1" customWidth="1"/>
    <col min="5809" max="5809" width="14.140625" bestFit="1" customWidth="1"/>
    <col min="5810" max="5810" width="13.28515625" bestFit="1" customWidth="1"/>
    <col min="5811" max="5811" width="13.7109375" bestFit="1" customWidth="1"/>
    <col min="5812" max="5813" width="14.28515625" bestFit="1" customWidth="1"/>
    <col min="5814" max="5814" width="14" bestFit="1" customWidth="1"/>
    <col min="5815" max="5815" width="15" bestFit="1" customWidth="1"/>
    <col min="5816" max="5817" width="14.7109375" bestFit="1" customWidth="1"/>
    <col min="5818" max="5819" width="15.28515625" bestFit="1" customWidth="1"/>
    <col min="5820" max="5821" width="14.28515625" bestFit="1" customWidth="1"/>
    <col min="5822" max="5824" width="14" bestFit="1" customWidth="1"/>
    <col min="5825" max="5825" width="15" bestFit="1" customWidth="1"/>
    <col min="5826" max="5827" width="13.42578125" bestFit="1" customWidth="1"/>
    <col min="5828" max="5828" width="14" bestFit="1" customWidth="1"/>
    <col min="5829" max="5835" width="14.28515625" bestFit="1" customWidth="1"/>
    <col min="5836" max="5839" width="14.85546875" bestFit="1" customWidth="1"/>
    <col min="5840" max="5840" width="14.7109375" bestFit="1" customWidth="1"/>
    <col min="5841" max="5841" width="15" bestFit="1" customWidth="1"/>
    <col min="5842" max="5842" width="14.7109375" bestFit="1" customWidth="1"/>
    <col min="5843" max="5843" width="14.85546875" bestFit="1" customWidth="1"/>
    <col min="5844" max="5844" width="14.42578125" bestFit="1" customWidth="1"/>
    <col min="5845" max="5849" width="14.28515625" bestFit="1" customWidth="1"/>
    <col min="5850" max="5850" width="14.140625" bestFit="1" customWidth="1"/>
    <col min="5851" max="5851" width="14.7109375" bestFit="1" customWidth="1"/>
    <col min="5852" max="5855" width="14.85546875" bestFit="1" customWidth="1"/>
    <col min="5856" max="5856" width="14.7109375" bestFit="1" customWidth="1"/>
    <col min="5857" max="5857" width="15" bestFit="1" customWidth="1"/>
    <col min="5858" max="5862" width="14.7109375" bestFit="1" customWidth="1"/>
    <col min="5863" max="5863" width="14.42578125" bestFit="1" customWidth="1"/>
    <col min="5864" max="5864" width="14.85546875" bestFit="1" customWidth="1"/>
    <col min="5865" max="5872" width="14.7109375" bestFit="1" customWidth="1"/>
    <col min="5873" max="5873" width="14.42578125" bestFit="1" customWidth="1"/>
    <col min="5874" max="5874" width="14.85546875" bestFit="1" customWidth="1"/>
    <col min="5875" max="5875" width="14.7109375" bestFit="1" customWidth="1"/>
    <col min="5876" max="5877" width="14.42578125" bestFit="1" customWidth="1"/>
    <col min="5878" max="5886" width="14.28515625" bestFit="1" customWidth="1"/>
    <col min="5887" max="5887" width="14.140625" bestFit="1" customWidth="1"/>
    <col min="5888" max="5892" width="14.28515625" bestFit="1" customWidth="1"/>
    <col min="5893" max="5899" width="14.7109375" bestFit="1" customWidth="1"/>
    <col min="5900" max="5900" width="14.85546875" bestFit="1" customWidth="1"/>
    <col min="5901" max="5901" width="14.7109375" bestFit="1" customWidth="1"/>
    <col min="5902" max="5902" width="14.85546875" bestFit="1" customWidth="1"/>
    <col min="5903" max="5903" width="15" bestFit="1" customWidth="1"/>
    <col min="5904" max="5908" width="15.28515625" bestFit="1" customWidth="1"/>
    <col min="5909" max="5909" width="15.140625" bestFit="1" customWidth="1"/>
    <col min="5910" max="5910" width="15.42578125" bestFit="1" customWidth="1"/>
    <col min="5911" max="5911" width="15" bestFit="1" customWidth="1"/>
    <col min="5912" max="5915" width="15.28515625" bestFit="1" customWidth="1"/>
    <col min="5916" max="5916" width="15.140625" bestFit="1" customWidth="1"/>
    <col min="5917" max="5921" width="15.28515625" bestFit="1" customWidth="1"/>
    <col min="5922" max="5922" width="15.140625" bestFit="1" customWidth="1"/>
    <col min="5923" max="5927" width="14.28515625" bestFit="1" customWidth="1"/>
    <col min="5928" max="5928" width="14.140625" bestFit="1" customWidth="1"/>
    <col min="5929" max="5929" width="14.7109375" bestFit="1" customWidth="1"/>
    <col min="5930" max="5930" width="15" bestFit="1" customWidth="1"/>
    <col min="5931" max="5933" width="14.28515625" bestFit="1" customWidth="1"/>
    <col min="5934" max="5936" width="14" bestFit="1" customWidth="1"/>
    <col min="5937" max="5937" width="14.28515625" bestFit="1" customWidth="1"/>
    <col min="5938" max="5938" width="14" bestFit="1" customWidth="1"/>
    <col min="5939" max="5939" width="14.28515625" bestFit="1" customWidth="1"/>
    <col min="5940" max="5941" width="15" bestFit="1" customWidth="1"/>
    <col min="5942" max="5942" width="14.28515625" bestFit="1" customWidth="1"/>
    <col min="5943" max="5944" width="14.7109375" bestFit="1" customWidth="1"/>
    <col min="5945" max="5945" width="14.28515625" bestFit="1" customWidth="1"/>
    <col min="5946" max="5950" width="15" bestFit="1" customWidth="1"/>
    <col min="5951" max="5951" width="14.85546875" bestFit="1" customWidth="1"/>
    <col min="5952" max="5952" width="15.140625" bestFit="1" customWidth="1"/>
    <col min="5953" max="5958" width="15" bestFit="1" customWidth="1"/>
    <col min="5959" max="5959" width="14.85546875" bestFit="1" customWidth="1"/>
    <col min="5960" max="5960" width="15.140625" bestFit="1" customWidth="1"/>
    <col min="5961" max="5965" width="15.28515625" bestFit="1" customWidth="1"/>
    <col min="5966" max="5966" width="15.140625" bestFit="1" customWidth="1"/>
    <col min="5967" max="5971" width="15.28515625" bestFit="1" customWidth="1"/>
    <col min="5972" max="5972" width="15.140625" bestFit="1" customWidth="1"/>
    <col min="5973" max="5973" width="15.42578125" bestFit="1" customWidth="1"/>
    <col min="5974" max="5975" width="15.28515625" bestFit="1" customWidth="1"/>
    <col min="5976" max="5976" width="14.42578125" bestFit="1" customWidth="1"/>
    <col min="5977" max="5977" width="14.28515625" bestFit="1" customWidth="1"/>
    <col min="5978" max="5978" width="14.42578125" bestFit="1" customWidth="1"/>
    <col min="5979" max="5979" width="14.28515625" bestFit="1" customWidth="1"/>
    <col min="5980" max="5980" width="13.85546875" bestFit="1" customWidth="1"/>
    <col min="5981" max="5983" width="14.28515625" bestFit="1" customWidth="1"/>
    <col min="5984" max="5984" width="14.42578125" bestFit="1" customWidth="1"/>
    <col min="5985" max="5985" width="13.85546875" bestFit="1" customWidth="1"/>
    <col min="5986" max="5989" width="14.28515625" bestFit="1" customWidth="1"/>
    <col min="5990" max="5990" width="14.42578125" bestFit="1" customWidth="1"/>
    <col min="5991" max="5991" width="14.28515625" bestFit="1" customWidth="1"/>
    <col min="5992" max="5992" width="13.85546875" bestFit="1" customWidth="1"/>
    <col min="5993" max="5996" width="14.28515625" bestFit="1" customWidth="1"/>
    <col min="5997" max="5997" width="14.140625" bestFit="1" customWidth="1"/>
    <col min="5998" max="5998" width="14.42578125" bestFit="1" customWidth="1"/>
    <col min="5999" max="5999" width="14.28515625" bestFit="1" customWidth="1"/>
    <col min="6000" max="6000" width="14" bestFit="1" customWidth="1"/>
    <col min="6001" max="6005" width="15" bestFit="1" customWidth="1"/>
    <col min="6006" max="6006" width="14.85546875" bestFit="1" customWidth="1"/>
    <col min="6007" max="6007" width="15.140625" bestFit="1" customWidth="1"/>
    <col min="6008" max="6013" width="15" bestFit="1" customWidth="1"/>
    <col min="6014" max="6014" width="14.85546875" bestFit="1" customWidth="1"/>
    <col min="6015" max="6015" width="15.140625" bestFit="1" customWidth="1"/>
    <col min="6016" max="6018" width="14.7109375" bestFit="1" customWidth="1"/>
    <col min="6019" max="6019" width="14.42578125" bestFit="1" customWidth="1"/>
    <col min="6020" max="6020" width="14.85546875" bestFit="1" customWidth="1"/>
    <col min="6021" max="6026" width="14.7109375" bestFit="1" customWidth="1"/>
    <col min="6027" max="6027" width="14.85546875" bestFit="1" customWidth="1"/>
    <col min="6028" max="6031" width="14.7109375" bestFit="1" customWidth="1"/>
    <col min="6032" max="6032" width="15.28515625" bestFit="1" customWidth="1"/>
    <col min="6033" max="6033" width="14.28515625" bestFit="1" customWidth="1"/>
    <col min="6034" max="6035" width="14.42578125" bestFit="1" customWidth="1"/>
    <col min="6036" max="6038" width="14.7109375" bestFit="1" customWidth="1"/>
    <col min="6039" max="6039" width="14.42578125" bestFit="1" customWidth="1"/>
    <col min="6040" max="6041" width="14.7109375" bestFit="1" customWidth="1"/>
    <col min="6042" max="6042" width="14.42578125" bestFit="1" customWidth="1"/>
    <col min="6043" max="6051" width="14.7109375" bestFit="1" customWidth="1"/>
    <col min="6052" max="6052" width="14.140625" bestFit="1" customWidth="1"/>
    <col min="6053" max="6053" width="14.42578125" bestFit="1" customWidth="1"/>
    <col min="6054" max="6057" width="14.28515625" bestFit="1" customWidth="1"/>
    <col min="6058" max="6058" width="14.140625" bestFit="1" customWidth="1"/>
    <col min="6059" max="6063" width="14.7109375" bestFit="1" customWidth="1"/>
    <col min="6064" max="6064" width="14.42578125" bestFit="1" customWidth="1"/>
    <col min="6065" max="6069" width="14.7109375" bestFit="1" customWidth="1"/>
    <col min="6070" max="6070" width="14.85546875" bestFit="1" customWidth="1"/>
    <col min="6071" max="6077" width="14.28515625" bestFit="1" customWidth="1"/>
    <col min="6078" max="6078" width="14.140625" bestFit="1" customWidth="1"/>
    <col min="6079" max="6086" width="14.28515625" bestFit="1" customWidth="1"/>
    <col min="6087" max="6087" width="14.42578125" bestFit="1" customWidth="1"/>
    <col min="6088" max="6088" width="14.28515625" bestFit="1" customWidth="1"/>
    <col min="6089" max="6093" width="14.7109375" bestFit="1" customWidth="1"/>
    <col min="6094" max="6094" width="14.42578125" bestFit="1" customWidth="1"/>
    <col min="6095" max="6099" width="14.7109375" bestFit="1" customWidth="1"/>
    <col min="6100" max="6100" width="14.85546875" bestFit="1" customWidth="1"/>
    <col min="6101" max="6109" width="14.7109375" bestFit="1" customWidth="1"/>
    <col min="6110" max="6110" width="15" bestFit="1" customWidth="1"/>
    <col min="6111" max="6114" width="15.28515625" bestFit="1" customWidth="1"/>
    <col min="6115" max="6115" width="15.140625" bestFit="1" customWidth="1"/>
    <col min="6116" max="6116" width="15.42578125" bestFit="1" customWidth="1"/>
    <col min="6117" max="6125" width="15.28515625" bestFit="1" customWidth="1"/>
    <col min="6126" max="6126" width="15.140625" bestFit="1" customWidth="1"/>
    <col min="6127" max="6131" width="15.28515625" bestFit="1" customWidth="1"/>
    <col min="6132" max="6132" width="15.140625" bestFit="1" customWidth="1"/>
    <col min="6133" max="6133" width="15.42578125" bestFit="1" customWidth="1"/>
    <col min="6134" max="6134" width="15.28515625" bestFit="1" customWidth="1"/>
    <col min="6135" max="6135" width="14.7109375" bestFit="1" customWidth="1"/>
    <col min="6136" max="6136" width="15" bestFit="1" customWidth="1"/>
    <col min="6137" max="6137" width="13.42578125" bestFit="1" customWidth="1"/>
    <col min="6138" max="6151" width="14.28515625" bestFit="1" customWidth="1"/>
    <col min="6152" max="6157" width="14.7109375" bestFit="1" customWidth="1"/>
    <col min="6158" max="6158" width="14" bestFit="1" customWidth="1"/>
    <col min="6159" max="6162" width="14.28515625" bestFit="1" customWidth="1"/>
    <col min="6163" max="6163" width="14.7109375" bestFit="1" customWidth="1"/>
    <col min="6164" max="6164" width="14.42578125" bestFit="1" customWidth="1"/>
    <col min="6165" max="6165" width="14.85546875" bestFit="1" customWidth="1"/>
    <col min="6166" max="6166" width="14.28515625" bestFit="1" customWidth="1"/>
    <col min="6167" max="6169" width="14.7109375" bestFit="1" customWidth="1"/>
    <col min="6170" max="6170" width="14.42578125" bestFit="1" customWidth="1"/>
    <col min="6171" max="6173" width="15" bestFit="1" customWidth="1"/>
    <col min="6174" max="6174" width="14" bestFit="1" customWidth="1"/>
    <col min="6175" max="6175" width="14.7109375" bestFit="1" customWidth="1"/>
    <col min="6176" max="6176" width="14" bestFit="1" customWidth="1"/>
    <col min="6177" max="6178" width="14.28515625" bestFit="1" customWidth="1"/>
    <col min="6179" max="6179" width="14" bestFit="1" customWidth="1"/>
    <col min="6180" max="6180" width="14.28515625" bestFit="1" customWidth="1"/>
    <col min="6181" max="6181" width="14" bestFit="1" customWidth="1"/>
    <col min="6182" max="6182" width="14.28515625" bestFit="1" customWidth="1"/>
    <col min="6183" max="6185" width="15" bestFit="1" customWidth="1"/>
    <col min="6186" max="6186" width="14.28515625" bestFit="1" customWidth="1"/>
    <col min="6187" max="6187" width="15" bestFit="1" customWidth="1"/>
    <col min="6188" max="6189" width="14.28515625" bestFit="1" customWidth="1"/>
    <col min="6190" max="6191" width="14" bestFit="1" customWidth="1"/>
    <col min="6192" max="6194" width="14.28515625" bestFit="1" customWidth="1"/>
    <col min="6195" max="6195" width="15" bestFit="1" customWidth="1"/>
    <col min="6196" max="6196" width="14.28515625" bestFit="1" customWidth="1"/>
    <col min="6197" max="6198" width="14" bestFit="1" customWidth="1"/>
    <col min="6199" max="6199" width="14.28515625" bestFit="1" customWidth="1"/>
    <col min="6200" max="6201" width="14" bestFit="1" customWidth="1"/>
    <col min="6202" max="6202" width="14.28515625" bestFit="1" customWidth="1"/>
    <col min="6203" max="6204" width="14" bestFit="1" customWidth="1"/>
    <col min="6205" max="6205" width="14.42578125" bestFit="1" customWidth="1"/>
    <col min="6206" max="6206" width="14.7109375" bestFit="1" customWidth="1"/>
    <col min="6207" max="6210" width="14.42578125" bestFit="1" customWidth="1"/>
    <col min="6211" max="6211" width="14" bestFit="1" customWidth="1"/>
    <col min="6212" max="6215" width="14.28515625" bestFit="1" customWidth="1"/>
    <col min="6216" max="6220" width="13.85546875" bestFit="1" customWidth="1"/>
    <col min="6221" max="6221" width="14" bestFit="1" customWidth="1"/>
    <col min="6222" max="6227" width="14.28515625" bestFit="1" customWidth="1"/>
    <col min="6228" max="6228" width="14.140625" bestFit="1" customWidth="1"/>
    <col min="6229" max="6229" width="14.28515625" bestFit="1" customWidth="1"/>
    <col min="6230" max="6231" width="14.7109375" bestFit="1" customWidth="1"/>
    <col min="6232" max="6232" width="14.42578125" bestFit="1" customWidth="1"/>
    <col min="6233" max="6233" width="14.85546875" bestFit="1" customWidth="1"/>
    <col min="6234" max="6236" width="14.28515625" bestFit="1" customWidth="1"/>
    <col min="6237" max="6237" width="13.85546875" bestFit="1" customWidth="1"/>
    <col min="6238" max="6238" width="14.28515625" bestFit="1" customWidth="1"/>
    <col min="6239" max="6239" width="13.28515625" bestFit="1" customWidth="1"/>
    <col min="6240" max="6248" width="14.28515625" bestFit="1" customWidth="1"/>
    <col min="6249" max="6249" width="13.85546875" bestFit="1" customWidth="1"/>
    <col min="6250" max="6251" width="14.28515625" bestFit="1" customWidth="1"/>
    <col min="6252" max="6252" width="14.42578125" bestFit="1" customWidth="1"/>
    <col min="6253" max="6253" width="14.28515625" bestFit="1" customWidth="1"/>
    <col min="6254" max="6254" width="13.85546875" bestFit="1" customWidth="1"/>
    <col min="6255" max="6260" width="14.28515625" bestFit="1" customWidth="1"/>
    <col min="6261" max="6261" width="14.140625" bestFit="1" customWidth="1"/>
    <col min="6262" max="6262" width="14.42578125" bestFit="1" customWidth="1"/>
    <col min="6263" max="6263" width="14.28515625" bestFit="1" customWidth="1"/>
    <col min="6264" max="6264" width="13.85546875" bestFit="1" customWidth="1"/>
    <col min="6265" max="6265" width="14" bestFit="1" customWidth="1"/>
    <col min="6266" max="6266" width="14.28515625" bestFit="1" customWidth="1"/>
    <col min="6267" max="6270" width="14.7109375" bestFit="1" customWidth="1"/>
    <col min="6271" max="6271" width="15" bestFit="1" customWidth="1"/>
    <col min="6272" max="6272" width="13.42578125" bestFit="1" customWidth="1"/>
    <col min="6273" max="6273" width="13.28515625" bestFit="1" customWidth="1"/>
    <col min="6274" max="6274" width="14.140625" bestFit="1" customWidth="1"/>
    <col min="6275" max="6278" width="14.28515625" bestFit="1" customWidth="1"/>
    <col min="6279" max="6279" width="14" bestFit="1" customWidth="1"/>
    <col min="6280" max="6284" width="15" bestFit="1" customWidth="1"/>
    <col min="6285" max="6285" width="14.85546875" bestFit="1" customWidth="1"/>
    <col min="6286" max="6286" width="15.140625" bestFit="1" customWidth="1"/>
    <col min="6287" max="6292" width="15" bestFit="1" customWidth="1"/>
    <col min="6293" max="6293" width="14.85546875" bestFit="1" customWidth="1"/>
    <col min="6294" max="6294" width="15.140625" bestFit="1" customWidth="1"/>
    <col min="6295" max="6297" width="14.7109375" bestFit="1" customWidth="1"/>
    <col min="6298" max="6298" width="14.42578125" bestFit="1" customWidth="1"/>
    <col min="6299" max="6299" width="14.85546875" bestFit="1" customWidth="1"/>
    <col min="6300" max="6304" width="14.7109375" bestFit="1" customWidth="1"/>
    <col min="6305" max="6305" width="14.85546875" bestFit="1" customWidth="1"/>
    <col min="6306" max="6311" width="14.7109375" bestFit="1" customWidth="1"/>
    <col min="6312" max="6313" width="14.28515625" bestFit="1" customWidth="1"/>
    <col min="6314" max="6314" width="14.42578125" bestFit="1" customWidth="1"/>
    <col min="6315" max="6316" width="14.7109375" bestFit="1" customWidth="1"/>
    <col min="6317" max="6317" width="14.42578125" bestFit="1" customWidth="1"/>
    <col min="6318" max="6318" width="14.7109375" bestFit="1" customWidth="1"/>
    <col min="6319" max="6319" width="14.42578125" bestFit="1" customWidth="1"/>
    <col min="6320" max="6330" width="14.7109375" bestFit="1" customWidth="1"/>
    <col min="6331" max="6331" width="14.140625" bestFit="1" customWidth="1"/>
    <col min="6332" max="6332" width="14.42578125" bestFit="1" customWidth="1"/>
    <col min="6333" max="6335" width="14.28515625" bestFit="1" customWidth="1"/>
    <col min="6336" max="6339" width="14.7109375" bestFit="1" customWidth="1"/>
    <col min="6340" max="6340" width="14.42578125" bestFit="1" customWidth="1"/>
    <col min="6341" max="6345" width="14.7109375" bestFit="1" customWidth="1"/>
    <col min="6346" max="6346" width="14.42578125" bestFit="1" customWidth="1"/>
    <col min="6347" max="6347" width="14.85546875" bestFit="1" customWidth="1"/>
    <col min="6348" max="6348" width="14.28515625" bestFit="1" customWidth="1"/>
    <col min="6349" max="6349" width="14.140625" bestFit="1" customWidth="1"/>
    <col min="6350" max="6363" width="14.28515625" bestFit="1" customWidth="1"/>
    <col min="6364" max="6364" width="14.140625" bestFit="1" customWidth="1"/>
    <col min="6365" max="6365" width="14.28515625" bestFit="1" customWidth="1"/>
    <col min="6366" max="6366" width="14.42578125" bestFit="1" customWidth="1"/>
    <col min="6367" max="6367" width="14.28515625" bestFit="1" customWidth="1"/>
    <col min="6368" max="6371" width="14.7109375" bestFit="1" customWidth="1"/>
    <col min="6372" max="6372" width="14.42578125" bestFit="1" customWidth="1"/>
    <col min="6373" max="6377" width="14.7109375" bestFit="1" customWidth="1"/>
    <col min="6378" max="6378" width="14.85546875" bestFit="1" customWidth="1"/>
    <col min="6379" max="6385" width="14.7109375" bestFit="1" customWidth="1"/>
    <col min="6386" max="6386" width="15" bestFit="1" customWidth="1"/>
    <col min="6387" max="6390" width="15.28515625" bestFit="1" customWidth="1"/>
    <col min="6391" max="6391" width="15.42578125" bestFit="1" customWidth="1"/>
    <col min="6392" max="6396" width="15.28515625" bestFit="1" customWidth="1"/>
    <col min="6397" max="6397" width="15.140625" bestFit="1" customWidth="1"/>
    <col min="6398" max="6401" width="15.28515625" bestFit="1" customWidth="1"/>
    <col min="6402" max="6402" width="15.140625" bestFit="1" customWidth="1"/>
    <col min="6403" max="6403" width="15.42578125" bestFit="1" customWidth="1"/>
    <col min="6404" max="6404" width="15.28515625" bestFit="1" customWidth="1"/>
    <col min="6405" max="6405" width="13.42578125" bestFit="1" customWidth="1"/>
    <col min="6406" max="6420" width="14.28515625" bestFit="1" customWidth="1"/>
    <col min="6421" max="6424" width="14.7109375" bestFit="1" customWidth="1"/>
    <col min="6425" max="6425" width="14" bestFit="1" customWidth="1"/>
    <col min="6426" max="6426" width="14.42578125" bestFit="1" customWidth="1"/>
    <col min="6427" max="6427" width="14.85546875" bestFit="1" customWidth="1"/>
    <col min="6428" max="6428" width="14.28515625" bestFit="1" customWidth="1"/>
    <col min="6429" max="6429" width="14.7109375" bestFit="1" customWidth="1"/>
    <col min="6430" max="6430" width="14.85546875" bestFit="1" customWidth="1"/>
    <col min="6431" max="6431" width="14" bestFit="1" customWidth="1"/>
    <col min="6432" max="6434" width="14.42578125" bestFit="1" customWidth="1"/>
    <col min="6435" max="6438" width="14.28515625" bestFit="1" customWidth="1"/>
    <col min="6439" max="6443" width="13.85546875" bestFit="1" customWidth="1"/>
    <col min="6444" max="6444" width="14" bestFit="1" customWidth="1"/>
    <col min="6445" max="6445" width="13.28515625" bestFit="1" customWidth="1"/>
    <col min="6446" max="6450" width="14.28515625" bestFit="1" customWidth="1"/>
    <col min="6451" max="6451" width="14.140625" bestFit="1" customWidth="1"/>
    <col min="6452" max="6452" width="14.42578125" bestFit="1" customWidth="1"/>
    <col min="6453" max="6454" width="14.7109375" bestFit="1" customWidth="1"/>
    <col min="6455" max="6455" width="14.42578125" bestFit="1" customWidth="1"/>
    <col min="6456" max="6460" width="14.28515625" bestFit="1" customWidth="1"/>
    <col min="6461" max="6463" width="14.7109375" bestFit="1" customWidth="1"/>
    <col min="6464" max="6467" width="14.28515625" bestFit="1" customWidth="1"/>
    <col min="6468" max="6468" width="15" bestFit="1" customWidth="1"/>
    <col min="6469" max="6469" width="14" bestFit="1" customWidth="1"/>
    <col min="6470" max="6471" width="14.28515625" bestFit="1" customWidth="1"/>
    <col min="6472" max="6472" width="14.42578125" bestFit="1" customWidth="1"/>
    <col min="6473" max="6473" width="13.85546875" bestFit="1" customWidth="1"/>
    <col min="6474" max="6474" width="14.28515625" bestFit="1" customWidth="1"/>
    <col min="6475" max="6475" width="13.42578125" bestFit="1" customWidth="1"/>
    <col min="6476" max="6477" width="14.28515625" bestFit="1" customWidth="1"/>
    <col min="6478" max="6478" width="13.42578125" bestFit="1" customWidth="1"/>
    <col min="6479" max="6483" width="14.28515625" bestFit="1" customWidth="1"/>
    <col min="6484" max="6484" width="14.140625" bestFit="1" customWidth="1"/>
    <col min="6485" max="6489" width="14.28515625" bestFit="1" customWidth="1"/>
    <col min="6490" max="6490" width="14.140625" bestFit="1" customWidth="1"/>
    <col min="6491" max="6494" width="14.28515625" bestFit="1" customWidth="1"/>
    <col min="6495" max="6496" width="13.28515625" bestFit="1" customWidth="1"/>
    <col min="6497" max="6497" width="13.7109375" bestFit="1" customWidth="1"/>
    <col min="6498" max="6498" width="14.28515625" bestFit="1" customWidth="1"/>
    <col min="6499" max="6499" width="14" bestFit="1" customWidth="1"/>
    <col min="6500" max="6501" width="14.28515625" bestFit="1" customWidth="1"/>
    <col min="6502" max="6502" width="13.28515625" bestFit="1" customWidth="1"/>
    <col min="6503" max="6504" width="13.42578125" bestFit="1" customWidth="1"/>
    <col min="6505" max="6505" width="14.85546875" bestFit="1" customWidth="1"/>
    <col min="6506" max="6508" width="14.7109375" bestFit="1" customWidth="1"/>
    <col min="6509" max="6513" width="14.28515625" bestFit="1" customWidth="1"/>
    <col min="6514" max="6514" width="14.7109375" bestFit="1" customWidth="1"/>
    <col min="6515" max="6515" width="14.28515625" bestFit="1" customWidth="1"/>
    <col min="6516" max="6517" width="14.7109375" bestFit="1" customWidth="1"/>
    <col min="6518" max="6519" width="14.28515625" bestFit="1" customWidth="1"/>
    <col min="6520" max="6520" width="14.42578125" bestFit="1" customWidth="1"/>
    <col min="6521" max="6522" width="14.28515625" bestFit="1" customWidth="1"/>
    <col min="6523" max="6523" width="15" bestFit="1" customWidth="1"/>
    <col min="6524" max="6524" width="14.42578125" bestFit="1" customWidth="1"/>
    <col min="6525" max="6525" width="13.28515625" bestFit="1" customWidth="1"/>
    <col min="6526" max="6527" width="14.28515625" bestFit="1" customWidth="1"/>
    <col min="6528" max="6531" width="14" bestFit="1" customWidth="1"/>
    <col min="6532" max="6532" width="15" bestFit="1" customWidth="1"/>
    <col min="6533" max="6533" width="14.140625" bestFit="1" customWidth="1"/>
    <col min="6534" max="6534" width="14.28515625" bestFit="1" customWidth="1"/>
    <col min="6535" max="6535" width="14" bestFit="1" customWidth="1"/>
    <col min="6536" max="6536" width="14.28515625" bestFit="1" customWidth="1"/>
    <col min="6537" max="6537" width="13.28515625" bestFit="1" customWidth="1"/>
    <col min="6538" max="6538" width="13.7109375" bestFit="1" customWidth="1"/>
    <col min="6539" max="6541" width="15" bestFit="1" customWidth="1"/>
    <col min="6542" max="6542" width="15.28515625" bestFit="1" customWidth="1"/>
    <col min="6543" max="6544" width="15" bestFit="1" customWidth="1"/>
    <col min="6545" max="6545" width="15.140625" bestFit="1" customWidth="1"/>
    <col min="6546" max="6547" width="14.7109375" bestFit="1" customWidth="1"/>
    <col min="6548" max="6548" width="14.42578125" bestFit="1" customWidth="1"/>
    <col min="6549" max="6551" width="14.7109375" bestFit="1" customWidth="1"/>
    <col min="6552" max="6552" width="14.42578125" bestFit="1" customWidth="1"/>
    <col min="6553" max="6553" width="14.85546875" bestFit="1" customWidth="1"/>
    <col min="6554" max="6555" width="14.7109375" bestFit="1" customWidth="1"/>
    <col min="6556" max="6559" width="14.28515625" bestFit="1" customWidth="1"/>
    <col min="6560" max="6560" width="14.140625" bestFit="1" customWidth="1"/>
    <col min="6561" max="6561" width="14.28515625" bestFit="1" customWidth="1"/>
    <col min="6562" max="6564" width="14.7109375" bestFit="1" customWidth="1"/>
    <col min="6565" max="6565" width="14.42578125" bestFit="1" customWidth="1"/>
    <col min="6566" max="6567" width="14" bestFit="1" customWidth="1"/>
    <col min="6568" max="6568" width="14.7109375" bestFit="1" customWidth="1"/>
    <col min="6569" max="6572" width="14.28515625" bestFit="1" customWidth="1"/>
    <col min="6573" max="6573" width="14.140625" bestFit="1" customWidth="1"/>
    <col min="6574" max="6574" width="14.42578125" bestFit="1" customWidth="1"/>
    <col min="6575" max="6575" width="14.28515625" bestFit="1" customWidth="1"/>
    <col min="6576" max="6576" width="13.85546875" bestFit="1" customWidth="1"/>
    <col min="6577" max="6587" width="14.28515625" bestFit="1" customWidth="1"/>
    <col min="6588" max="6588" width="14.140625" bestFit="1" customWidth="1"/>
    <col min="6589" max="6589" width="14.42578125" bestFit="1" customWidth="1"/>
    <col min="6590" max="6590" width="14.28515625" bestFit="1" customWidth="1"/>
    <col min="6591" max="6591" width="13.85546875" bestFit="1" customWidth="1"/>
    <col min="6592" max="6593" width="14.28515625" bestFit="1" customWidth="1"/>
    <col min="6594" max="6594" width="14.42578125" bestFit="1" customWidth="1"/>
    <col min="6595" max="6595" width="14.7109375" bestFit="1" customWidth="1"/>
    <col min="6596" max="6596" width="14.85546875" bestFit="1" customWidth="1"/>
    <col min="6597" max="6609" width="14.7109375" bestFit="1" customWidth="1"/>
    <col min="6610" max="6610" width="14.42578125" bestFit="1" customWidth="1"/>
    <col min="6611" max="6611" width="14.85546875" bestFit="1" customWidth="1"/>
    <col min="6612" max="6612" width="14.7109375" bestFit="1" customWidth="1"/>
    <col min="6613" max="6613" width="14.28515625" bestFit="1" customWidth="1"/>
    <col min="6614" max="6614" width="14.7109375" bestFit="1" customWidth="1"/>
    <col min="6615" max="6615" width="14.42578125" bestFit="1" customWidth="1"/>
    <col min="6616" max="6616" width="15" bestFit="1" customWidth="1"/>
    <col min="6617" max="6622" width="15.28515625" bestFit="1" customWidth="1"/>
    <col min="6623" max="6623" width="15.140625" bestFit="1" customWidth="1"/>
    <col min="6624" max="6625" width="15.28515625" bestFit="1" customWidth="1"/>
    <col min="6626" max="6626" width="15.42578125" bestFit="1" customWidth="1"/>
    <col min="6627" max="6627" width="13.42578125" bestFit="1" customWidth="1"/>
    <col min="6628" max="6632" width="14.28515625" bestFit="1" customWidth="1"/>
    <col min="6633" max="6633" width="14.140625" bestFit="1" customWidth="1"/>
    <col min="6634" max="6634" width="14.28515625" bestFit="1" customWidth="1"/>
    <col min="6635" max="6635" width="13.7109375" bestFit="1" customWidth="1"/>
    <col min="6636" max="6638" width="15" bestFit="1" customWidth="1"/>
    <col min="6639" max="6639" width="15.28515625" bestFit="1" customWidth="1"/>
    <col min="6640" max="6641" width="15" bestFit="1" customWidth="1"/>
    <col min="6642" max="6642" width="15.140625" bestFit="1" customWidth="1"/>
    <col min="6643" max="6647" width="14.7109375" bestFit="1" customWidth="1"/>
    <col min="6648" max="6648" width="14.42578125" bestFit="1" customWidth="1"/>
    <col min="6649" max="6649" width="14.85546875" bestFit="1" customWidth="1"/>
    <col min="6650" max="6650" width="14.7109375" bestFit="1" customWidth="1"/>
    <col min="6651" max="6653" width="14.28515625" bestFit="1" customWidth="1"/>
    <col min="6654" max="6654" width="14.140625" bestFit="1" customWidth="1"/>
    <col min="6655" max="6655" width="14.28515625" bestFit="1" customWidth="1"/>
    <col min="6656" max="6658" width="14.7109375" bestFit="1" customWidth="1"/>
    <col min="6659" max="6660" width="14" bestFit="1" customWidth="1"/>
    <col min="6661" max="6661" width="14.7109375" bestFit="1" customWidth="1"/>
    <col min="6662" max="6665" width="14.28515625" bestFit="1" customWidth="1"/>
    <col min="6666" max="6666" width="14.140625" bestFit="1" customWidth="1"/>
    <col min="6667" max="6667" width="14.42578125" bestFit="1" customWidth="1"/>
    <col min="6668" max="6668" width="14.28515625" bestFit="1" customWidth="1"/>
    <col min="6669" max="6669" width="13.85546875" bestFit="1" customWidth="1"/>
    <col min="6670" max="6680" width="14.28515625" bestFit="1" customWidth="1"/>
    <col min="6681" max="6681" width="14.140625" bestFit="1" customWidth="1"/>
    <col min="6682" max="6682" width="14.42578125" bestFit="1" customWidth="1"/>
    <col min="6683" max="6683" width="13.85546875" bestFit="1" customWidth="1"/>
    <col min="6684" max="6684" width="14.42578125" bestFit="1" customWidth="1"/>
    <col min="6685" max="6685" width="14.7109375" bestFit="1" customWidth="1"/>
    <col min="6686" max="6686" width="14.85546875" bestFit="1" customWidth="1"/>
    <col min="6687" max="6697" width="14.7109375" bestFit="1" customWidth="1"/>
    <col min="6698" max="6698" width="14.42578125" bestFit="1" customWidth="1"/>
    <col min="6699" max="6699" width="14.85546875" bestFit="1" customWidth="1"/>
    <col min="6700" max="6700" width="14.7109375" bestFit="1" customWidth="1"/>
    <col min="6701" max="6701" width="14.28515625" bestFit="1" customWidth="1"/>
    <col min="6702" max="6702" width="14.7109375" bestFit="1" customWidth="1"/>
    <col min="6703" max="6703" width="14.42578125" bestFit="1" customWidth="1"/>
    <col min="6704" max="6704" width="15" bestFit="1" customWidth="1"/>
    <col min="6705" max="6710" width="15.28515625" bestFit="1" customWidth="1"/>
    <col min="6711" max="6711" width="15.140625" bestFit="1" customWidth="1"/>
    <col min="6712" max="6713" width="15.28515625" bestFit="1" customWidth="1"/>
    <col min="6714" max="6714" width="13.42578125" bestFit="1" customWidth="1"/>
    <col min="6715" max="6719" width="14.28515625" bestFit="1" customWidth="1"/>
    <col min="6720" max="6720" width="14.140625" bestFit="1" customWidth="1"/>
    <col min="6721" max="6723" width="14.28515625" bestFit="1" customWidth="1"/>
    <col min="6724" max="6724" width="14.140625" bestFit="1" customWidth="1"/>
    <col min="6725" max="6725" width="14.28515625" bestFit="1" customWidth="1"/>
    <col min="6726" max="6729" width="14" bestFit="1" customWidth="1"/>
    <col min="6730" max="6730" width="14.140625" bestFit="1" customWidth="1"/>
    <col min="6731" max="6731" width="14.28515625" bestFit="1" customWidth="1"/>
    <col min="6732" max="6732" width="14.7109375" bestFit="1" customWidth="1"/>
    <col min="6733" max="6734" width="14.28515625" bestFit="1" customWidth="1"/>
    <col min="6735" max="6735" width="13.28515625" bestFit="1" customWidth="1"/>
    <col min="6736" max="6736" width="14.42578125" bestFit="1" customWidth="1"/>
    <col min="6737" max="6737" width="14" bestFit="1" customWidth="1"/>
    <col min="6738" max="6738" width="14.7109375" bestFit="1" customWidth="1"/>
    <col min="6739" max="6739" width="13.7109375" bestFit="1" customWidth="1"/>
    <col min="6740" max="6740" width="14" bestFit="1" customWidth="1"/>
    <col min="6741" max="6742" width="14.28515625" bestFit="1" customWidth="1"/>
    <col min="6743" max="6743" width="13.28515625" bestFit="1" customWidth="1"/>
    <col min="6744" max="6744" width="14.42578125" bestFit="1" customWidth="1"/>
    <col min="6745" max="6745" width="13.7109375" bestFit="1" customWidth="1"/>
    <col min="6746" max="6746" width="14.28515625" bestFit="1" customWidth="1"/>
    <col min="6747" max="6747" width="14.42578125" bestFit="1" customWidth="1"/>
    <col min="6748" max="6748" width="14.28515625" bestFit="1" customWidth="1"/>
    <col min="6749" max="6749" width="14" bestFit="1" customWidth="1"/>
    <col min="6750" max="6750" width="14.28515625" bestFit="1" customWidth="1"/>
    <col min="6751" max="6751" width="14" bestFit="1" customWidth="1"/>
    <col min="6752" max="6752" width="13.28515625" bestFit="1" customWidth="1"/>
    <col min="6753" max="6753" width="14" bestFit="1" customWidth="1"/>
    <col min="6754" max="6754" width="14.28515625" bestFit="1" customWidth="1"/>
    <col min="6755" max="6755" width="14.7109375" bestFit="1" customWidth="1"/>
    <col min="6756" max="6756" width="14.28515625" bestFit="1" customWidth="1"/>
    <col min="6757" max="6757" width="13.28515625" bestFit="1" customWidth="1"/>
    <col min="6758" max="6758" width="14.28515625" bestFit="1" customWidth="1"/>
    <col min="6759" max="6759" width="14.42578125" bestFit="1" customWidth="1"/>
    <col min="6760" max="6761" width="13.28515625" bestFit="1" customWidth="1"/>
    <col min="6762" max="6763" width="14.28515625" bestFit="1" customWidth="1"/>
    <col min="6764" max="6764" width="13.85546875" bestFit="1" customWidth="1"/>
    <col min="6765" max="6767" width="14.28515625" bestFit="1" customWidth="1"/>
    <col min="6768" max="6768" width="14" bestFit="1" customWidth="1"/>
    <col min="6769" max="6769" width="14.28515625" bestFit="1" customWidth="1"/>
    <col min="6770" max="6770" width="14" bestFit="1" customWidth="1"/>
    <col min="6771" max="6772" width="14.28515625" bestFit="1" customWidth="1"/>
    <col min="6773" max="6774" width="15" bestFit="1" customWidth="1"/>
    <col min="6775" max="6775" width="14.28515625" bestFit="1" customWidth="1"/>
    <col min="6776" max="6776" width="14" bestFit="1" customWidth="1"/>
    <col min="6777" max="6777" width="15" bestFit="1" customWidth="1"/>
    <col min="6778" max="6778" width="13.85546875" bestFit="1" customWidth="1"/>
    <col min="6779" max="6781" width="14.28515625" bestFit="1" customWidth="1"/>
    <col min="6782" max="6783" width="14" bestFit="1" customWidth="1"/>
    <col min="6784" max="6784" width="14.28515625" bestFit="1" customWidth="1"/>
    <col min="6785" max="6786" width="14" bestFit="1" customWidth="1"/>
    <col min="6787" max="6789" width="14.28515625" bestFit="1" customWidth="1"/>
    <col min="6790" max="6791" width="15" bestFit="1" customWidth="1"/>
    <col min="6792" max="6792" width="14" bestFit="1" customWidth="1"/>
    <col min="6793" max="6793" width="13.28515625" bestFit="1" customWidth="1"/>
    <col min="6794" max="6794" width="14.140625" bestFit="1" customWidth="1"/>
    <col min="6795" max="6795" width="13.7109375" bestFit="1" customWidth="1"/>
    <col min="6796" max="6797" width="14.28515625" bestFit="1" customWidth="1"/>
    <col min="6798" max="6798" width="14" bestFit="1" customWidth="1"/>
    <col min="6799" max="6799" width="14.28515625" bestFit="1" customWidth="1"/>
    <col min="6800" max="6800" width="14.140625" bestFit="1" customWidth="1"/>
    <col min="6801" max="6802" width="14.28515625" bestFit="1" customWidth="1"/>
    <col min="6803" max="6803" width="13.42578125" bestFit="1" customWidth="1"/>
    <col min="6804" max="6804" width="14.28515625" bestFit="1" customWidth="1"/>
    <col min="6805" max="6805" width="14.140625" bestFit="1" customWidth="1"/>
    <col min="6806" max="6806" width="14.28515625" bestFit="1" customWidth="1"/>
    <col min="6807" max="6807" width="13.42578125" bestFit="1" customWidth="1"/>
    <col min="6808" max="6808" width="14" bestFit="1" customWidth="1"/>
    <col min="6809" max="6813" width="14.28515625" bestFit="1" customWidth="1"/>
    <col min="6814" max="6814" width="14.7109375" bestFit="1" customWidth="1"/>
    <col min="6815" max="6815" width="14.42578125" bestFit="1" customWidth="1"/>
    <col min="6816" max="6817" width="14.28515625" bestFit="1" customWidth="1"/>
    <col min="6818" max="6818" width="14.140625" bestFit="1" customWidth="1"/>
    <col min="6819" max="6819" width="13.85546875" bestFit="1" customWidth="1"/>
    <col min="6820" max="6821" width="14.28515625" bestFit="1" customWidth="1"/>
    <col min="6822" max="6822" width="14" bestFit="1" customWidth="1"/>
    <col min="6823" max="6823" width="13.28515625" bestFit="1" customWidth="1"/>
    <col min="6824" max="6824" width="14" bestFit="1" customWidth="1"/>
    <col min="6825" max="6825" width="14.28515625" bestFit="1" customWidth="1"/>
    <col min="6826" max="6826" width="14" bestFit="1" customWidth="1"/>
    <col min="6827" max="6828" width="14.28515625" bestFit="1" customWidth="1"/>
    <col min="6829" max="6829" width="13.7109375" bestFit="1" customWidth="1"/>
    <col min="6830" max="6831" width="13.28515625" bestFit="1" customWidth="1"/>
    <col min="6832" max="6833" width="14.28515625" bestFit="1" customWidth="1"/>
    <col min="6834" max="6834" width="14.7109375" bestFit="1" customWidth="1"/>
    <col min="6835" max="6835" width="14.28515625" bestFit="1" customWidth="1"/>
    <col min="6836" max="6836" width="14.140625" bestFit="1" customWidth="1"/>
    <col min="6837" max="6837" width="14" bestFit="1" customWidth="1"/>
    <col min="6838" max="6839" width="14.28515625" bestFit="1" customWidth="1"/>
    <col min="6840" max="6840" width="14" bestFit="1" customWidth="1"/>
    <col min="6841" max="6841" width="13.28515625" bestFit="1" customWidth="1"/>
    <col min="6842" max="6842" width="14.140625" bestFit="1" customWidth="1"/>
    <col min="6843" max="6843" width="14" bestFit="1" customWidth="1"/>
    <col min="6844" max="6844" width="14.28515625" bestFit="1" customWidth="1"/>
    <col min="6845" max="6845" width="13.42578125" bestFit="1" customWidth="1"/>
    <col min="6846" max="6846" width="13.7109375" bestFit="1" customWidth="1"/>
    <col min="6847" max="6847" width="13.28515625" bestFit="1" customWidth="1"/>
    <col min="6848" max="6848" width="14.28515625" bestFit="1" customWidth="1"/>
    <col min="6849" max="6849" width="13.42578125" bestFit="1" customWidth="1"/>
    <col min="6850" max="6851" width="14.28515625" bestFit="1" customWidth="1"/>
    <col min="6852" max="6853" width="13.28515625" bestFit="1" customWidth="1"/>
    <col min="6854" max="6854" width="14.42578125" bestFit="1" customWidth="1"/>
    <col min="6855" max="6855" width="14.28515625" bestFit="1" customWidth="1"/>
    <col min="6856" max="6856" width="14" bestFit="1" customWidth="1"/>
    <col min="6857" max="6857" width="13.28515625" bestFit="1" customWidth="1"/>
    <col min="6858" max="6858" width="14.28515625" bestFit="1" customWidth="1"/>
    <col min="6859" max="6860" width="14" bestFit="1" customWidth="1"/>
    <col min="6861" max="6861" width="13.28515625" bestFit="1" customWidth="1"/>
    <col min="6862" max="6862" width="14.42578125" bestFit="1" customWidth="1"/>
    <col min="6863" max="6863" width="15" bestFit="1" customWidth="1"/>
    <col min="6864" max="6864" width="14.28515625" bestFit="1" customWidth="1"/>
    <col min="6865" max="6865" width="13.28515625" bestFit="1" customWidth="1"/>
    <col min="6866" max="6866" width="14" bestFit="1" customWidth="1"/>
    <col min="6867" max="6867" width="13.28515625" bestFit="1" customWidth="1"/>
    <col min="6868" max="6868" width="14.42578125" bestFit="1" customWidth="1"/>
    <col min="6869" max="6869" width="14.28515625" bestFit="1" customWidth="1"/>
    <col min="6870" max="6870" width="14.7109375" bestFit="1" customWidth="1"/>
    <col min="6871" max="6872" width="14.28515625" bestFit="1" customWidth="1"/>
    <col min="6873" max="6873" width="14" bestFit="1" customWidth="1"/>
    <col min="6874" max="6875" width="14.28515625" bestFit="1" customWidth="1"/>
    <col min="6876" max="6876" width="14.7109375" bestFit="1" customWidth="1"/>
    <col min="6877" max="6877" width="14.28515625" bestFit="1" customWidth="1"/>
    <col min="6878" max="6878" width="14.7109375" bestFit="1" customWidth="1"/>
    <col min="6879" max="6880" width="14.28515625" bestFit="1" customWidth="1"/>
    <col min="6881" max="6881" width="14" bestFit="1" customWidth="1"/>
    <col min="6882" max="6883" width="14.28515625" bestFit="1" customWidth="1"/>
    <col min="6884" max="6885" width="14" bestFit="1" customWidth="1"/>
    <col min="6886" max="6889" width="14.28515625" bestFit="1" customWidth="1"/>
    <col min="6890" max="6890" width="14.7109375" bestFit="1" customWidth="1"/>
    <col min="6891" max="6891" width="15" bestFit="1" customWidth="1"/>
    <col min="6892" max="6892" width="14.28515625" bestFit="1" customWidth="1"/>
    <col min="6893" max="6893" width="14.7109375" bestFit="1" customWidth="1"/>
    <col min="6894" max="6897" width="13.28515625" bestFit="1" customWidth="1"/>
    <col min="6898" max="6898" width="14" bestFit="1" customWidth="1"/>
    <col min="6899" max="6900" width="14.28515625" bestFit="1" customWidth="1"/>
    <col min="6901" max="6901" width="14" bestFit="1" customWidth="1"/>
    <col min="6902" max="6902" width="13.28515625" bestFit="1" customWidth="1"/>
    <col min="6903" max="6903" width="14" bestFit="1" customWidth="1"/>
    <col min="6904" max="6904" width="14.28515625" bestFit="1" customWidth="1"/>
    <col min="6905" max="6906" width="13.28515625" bestFit="1" customWidth="1"/>
    <col min="6907" max="6907" width="14.140625" bestFit="1" customWidth="1"/>
    <col min="6908" max="6908" width="14.28515625" bestFit="1" customWidth="1"/>
    <col min="6909" max="6909" width="14.140625" bestFit="1" customWidth="1"/>
    <col min="6910" max="6911" width="14.28515625" bestFit="1" customWidth="1"/>
    <col min="6912" max="6912" width="14" bestFit="1" customWidth="1"/>
    <col min="6913" max="6913" width="13.42578125" bestFit="1" customWidth="1"/>
    <col min="6914" max="6914" width="13.28515625" bestFit="1" customWidth="1"/>
    <col min="6915" max="6915" width="14.42578125" bestFit="1" customWidth="1"/>
    <col min="6916" max="6916" width="14.140625" bestFit="1" customWidth="1"/>
    <col min="6917" max="6919" width="14.28515625" bestFit="1" customWidth="1"/>
    <col min="6920" max="6920" width="13.85546875" bestFit="1" customWidth="1"/>
    <col min="6921" max="6921" width="14.7109375" bestFit="1" customWidth="1"/>
    <col min="6922" max="6924" width="14" bestFit="1" customWidth="1"/>
    <col min="6925" max="6925" width="13.28515625" bestFit="1" customWidth="1"/>
    <col min="6926" max="6926" width="13.7109375" bestFit="1" customWidth="1"/>
    <col min="6927" max="6927" width="13.28515625" bestFit="1" customWidth="1"/>
    <col min="6928" max="6928" width="14.28515625" bestFit="1" customWidth="1"/>
    <col min="6929" max="6929" width="13.28515625" bestFit="1" customWidth="1"/>
    <col min="6930" max="6930" width="13.85546875" bestFit="1" customWidth="1"/>
    <col min="6931" max="6931" width="14.28515625" bestFit="1" customWidth="1"/>
    <col min="6932" max="6932" width="14" bestFit="1" customWidth="1"/>
    <col min="6933" max="6933" width="13.28515625" bestFit="1" customWidth="1"/>
    <col min="6934" max="6934" width="14.140625" bestFit="1" customWidth="1"/>
    <col min="6935" max="6938" width="14.28515625" bestFit="1" customWidth="1"/>
    <col min="6939" max="6939" width="15" bestFit="1" customWidth="1"/>
    <col min="6940" max="6940" width="13.42578125" bestFit="1" customWidth="1"/>
    <col min="6941" max="6941" width="14.42578125" bestFit="1" customWidth="1"/>
    <col min="6942" max="6942" width="14.7109375" bestFit="1" customWidth="1"/>
    <col min="6943" max="6943" width="14" bestFit="1" customWidth="1"/>
    <col min="6944" max="6945" width="14.28515625" bestFit="1" customWidth="1"/>
    <col min="6946" max="6946" width="13.28515625" bestFit="1" customWidth="1"/>
    <col min="6947" max="6947" width="14" bestFit="1" customWidth="1"/>
    <col min="6948" max="6949" width="13.28515625" bestFit="1" customWidth="1"/>
    <col min="6950" max="6950" width="14.28515625" bestFit="1" customWidth="1"/>
    <col min="6951" max="6951" width="13.28515625" bestFit="1" customWidth="1"/>
    <col min="6952" max="6952" width="14.28515625" bestFit="1" customWidth="1"/>
    <col min="6953" max="6953" width="13.28515625" bestFit="1" customWidth="1"/>
    <col min="6954" max="6954" width="14.28515625" bestFit="1" customWidth="1"/>
    <col min="6955" max="6955" width="14" bestFit="1" customWidth="1"/>
    <col min="6956" max="6957" width="13.28515625" bestFit="1" customWidth="1"/>
    <col min="6958" max="6958" width="14" bestFit="1" customWidth="1"/>
    <col min="6959" max="6959" width="14.28515625" bestFit="1" customWidth="1"/>
    <col min="6960" max="6960" width="13.28515625" bestFit="1" customWidth="1"/>
    <col min="6961" max="6961" width="14" bestFit="1" customWidth="1"/>
    <col min="6962" max="6962" width="13.28515625" bestFit="1" customWidth="1"/>
    <col min="6963" max="6963" width="14" bestFit="1" customWidth="1"/>
    <col min="6964" max="6964" width="13.7109375" bestFit="1" customWidth="1"/>
    <col min="6965" max="6967" width="13.28515625" bestFit="1" customWidth="1"/>
    <col min="6968" max="6968" width="14" bestFit="1" customWidth="1"/>
    <col min="6969" max="6969" width="14.7109375" bestFit="1" customWidth="1"/>
    <col min="6970" max="6970" width="14" bestFit="1" customWidth="1"/>
    <col min="6971" max="6971" width="14.140625" bestFit="1" customWidth="1"/>
    <col min="6972" max="6972" width="14.42578125" bestFit="1" customWidth="1"/>
    <col min="6973" max="6973" width="14.28515625" bestFit="1" customWidth="1"/>
    <col min="6974" max="6975" width="14.7109375" bestFit="1" customWidth="1"/>
    <col min="6976" max="6976" width="13.28515625" bestFit="1" customWidth="1"/>
    <col min="6977" max="6978" width="14.28515625" bestFit="1" customWidth="1"/>
    <col min="6979" max="6980" width="14.7109375" bestFit="1" customWidth="1"/>
    <col min="6981" max="6981" width="14.28515625" bestFit="1" customWidth="1"/>
    <col min="6982" max="6985" width="13.28515625" bestFit="1" customWidth="1"/>
    <col min="6986" max="6986" width="14.140625" bestFit="1" customWidth="1"/>
    <col min="6987" max="6987" width="14" bestFit="1" customWidth="1"/>
    <col min="6988" max="6988" width="14.28515625" bestFit="1" customWidth="1"/>
    <col min="6989" max="6989" width="14" bestFit="1" customWidth="1"/>
    <col min="6990" max="6990" width="14.28515625" bestFit="1" customWidth="1"/>
    <col min="6991" max="6991" width="14.7109375" bestFit="1" customWidth="1"/>
    <col min="6992" max="6994" width="13.28515625" bestFit="1" customWidth="1"/>
    <col min="6995" max="6995" width="14.42578125" bestFit="1" customWidth="1"/>
    <col min="6996" max="6998" width="14.28515625" bestFit="1" customWidth="1"/>
    <col min="6999" max="6999" width="14" bestFit="1" customWidth="1"/>
    <col min="7000" max="7000" width="13.28515625" bestFit="1" customWidth="1"/>
    <col min="7001" max="7001" width="14.28515625" bestFit="1" customWidth="1"/>
    <col min="7002" max="7002" width="13.28515625" bestFit="1" customWidth="1"/>
    <col min="7003" max="7003" width="14" bestFit="1" customWidth="1"/>
    <col min="7004" max="7004" width="13.28515625" bestFit="1" customWidth="1"/>
    <col min="7005" max="7005" width="14.140625" bestFit="1" customWidth="1"/>
    <col min="7006" max="7006" width="14" bestFit="1" customWidth="1"/>
    <col min="7007" max="7007" width="13.28515625" bestFit="1" customWidth="1"/>
    <col min="7008" max="7008" width="14.140625" bestFit="1" customWidth="1"/>
    <col min="7009" max="7010" width="13.28515625" bestFit="1" customWidth="1"/>
    <col min="7011" max="7012" width="14.28515625" bestFit="1" customWidth="1"/>
    <col min="7013" max="7017" width="13.28515625" bestFit="1" customWidth="1"/>
    <col min="7018" max="7020" width="14" bestFit="1" customWidth="1"/>
    <col min="7021" max="7021" width="14.28515625" bestFit="1" customWidth="1"/>
    <col min="7022" max="7022" width="14" bestFit="1" customWidth="1"/>
    <col min="7023" max="7024" width="14.28515625" bestFit="1" customWidth="1"/>
    <col min="7025" max="7028" width="13.28515625" bestFit="1" customWidth="1"/>
    <col min="7029" max="7029" width="14" bestFit="1" customWidth="1"/>
    <col min="7030" max="7030" width="14.28515625" bestFit="1" customWidth="1"/>
    <col min="7031" max="7032" width="14.140625" bestFit="1" customWidth="1"/>
    <col min="7033" max="7033" width="14.28515625" bestFit="1" customWidth="1"/>
    <col min="7034" max="7034" width="14.140625" bestFit="1" customWidth="1"/>
    <col min="7035" max="7035" width="14.28515625" bestFit="1" customWidth="1"/>
    <col min="7036" max="7036" width="14.7109375" bestFit="1" customWidth="1"/>
    <col min="7037" max="7037" width="14" bestFit="1" customWidth="1"/>
    <col min="7038" max="7038" width="14.28515625" bestFit="1" customWidth="1"/>
    <col min="7039" max="7039" width="13.28515625" bestFit="1" customWidth="1"/>
    <col min="7040" max="7040" width="14" bestFit="1" customWidth="1"/>
    <col min="7041" max="7042" width="14.28515625" bestFit="1" customWidth="1"/>
    <col min="7043" max="7043" width="14.140625" bestFit="1" customWidth="1"/>
    <col min="7044" max="7045" width="14" bestFit="1" customWidth="1"/>
    <col min="7046" max="7046" width="14.140625" bestFit="1" customWidth="1"/>
    <col min="7047" max="7047" width="13.28515625" bestFit="1" customWidth="1"/>
    <col min="7048" max="7048" width="14.7109375" bestFit="1" customWidth="1"/>
    <col min="7049" max="7049" width="13.28515625" bestFit="1" customWidth="1"/>
    <col min="7050" max="7050" width="14.140625" bestFit="1" customWidth="1"/>
    <col min="7051" max="7051" width="14.42578125" bestFit="1" customWidth="1"/>
    <col min="7052" max="7052" width="14.28515625" bestFit="1" customWidth="1"/>
    <col min="7053" max="7055" width="13.28515625" bestFit="1" customWidth="1"/>
    <col min="7056" max="7056" width="14.28515625" bestFit="1" customWidth="1"/>
    <col min="7057" max="7057" width="13.28515625" bestFit="1" customWidth="1"/>
    <col min="7058" max="7059" width="14.28515625" bestFit="1" customWidth="1"/>
    <col min="7060" max="7060" width="14.42578125" bestFit="1" customWidth="1"/>
    <col min="7061" max="7061" width="14" bestFit="1" customWidth="1"/>
    <col min="7062" max="7063" width="14.28515625" bestFit="1" customWidth="1"/>
    <col min="7064" max="7065" width="14" bestFit="1" customWidth="1"/>
    <col min="7066" max="7066" width="14.42578125" bestFit="1" customWidth="1"/>
    <col min="7067" max="7067" width="14.28515625" bestFit="1" customWidth="1"/>
    <col min="7068" max="7068" width="14" bestFit="1" customWidth="1"/>
    <col min="7069" max="7070" width="14.28515625" bestFit="1" customWidth="1"/>
    <col min="7071" max="7072" width="14" bestFit="1" customWidth="1"/>
    <col min="7073" max="7073" width="13.42578125" bestFit="1" customWidth="1"/>
    <col min="7074" max="7074" width="14.28515625" bestFit="1" customWidth="1"/>
    <col min="7075" max="7075" width="14" bestFit="1" customWidth="1"/>
    <col min="7076" max="7076" width="14.140625" bestFit="1" customWidth="1"/>
    <col min="7077" max="7077" width="14" bestFit="1" customWidth="1"/>
    <col min="7078" max="7079" width="14.28515625" bestFit="1" customWidth="1"/>
    <col min="7080" max="7080" width="14" bestFit="1" customWidth="1"/>
    <col min="7081" max="7081" width="14.85546875" bestFit="1" customWidth="1"/>
    <col min="7082" max="7082" width="14.28515625" bestFit="1" customWidth="1"/>
    <col min="7083" max="7083" width="14" bestFit="1" customWidth="1"/>
    <col min="7084" max="7084" width="13.85546875" bestFit="1" customWidth="1"/>
    <col min="7085" max="7085" width="14.85546875" bestFit="1" customWidth="1"/>
    <col min="7086" max="7086" width="13.28515625" bestFit="1" customWidth="1"/>
    <col min="7087" max="7087" width="14.28515625" bestFit="1" customWidth="1"/>
    <col min="7088" max="7088" width="14" bestFit="1" customWidth="1"/>
    <col min="7089" max="7089" width="14.28515625" bestFit="1" customWidth="1"/>
    <col min="7090" max="7090" width="13.7109375" bestFit="1" customWidth="1"/>
    <col min="7091" max="7091" width="13.28515625" bestFit="1" customWidth="1"/>
    <col min="7092" max="7092" width="14.28515625" bestFit="1" customWidth="1"/>
    <col min="7093" max="7093" width="14" bestFit="1" customWidth="1"/>
    <col min="7094" max="7094" width="14.140625" bestFit="1" customWidth="1"/>
    <col min="7095" max="7095" width="14.28515625" bestFit="1" customWidth="1"/>
    <col min="7096" max="7096" width="14" bestFit="1" customWidth="1"/>
    <col min="7097" max="7097" width="14.7109375" bestFit="1" customWidth="1"/>
    <col min="7098" max="7100" width="14.28515625" bestFit="1" customWidth="1"/>
    <col min="7101" max="7101" width="13.28515625" bestFit="1" customWidth="1"/>
    <col min="7102" max="7102" width="14.140625" bestFit="1" customWidth="1"/>
    <col min="7103" max="7103" width="14.28515625" bestFit="1" customWidth="1"/>
    <col min="7104" max="7105" width="14" bestFit="1" customWidth="1"/>
    <col min="7106" max="7106" width="14.140625" bestFit="1" customWidth="1"/>
    <col min="7107" max="7108" width="14.28515625" bestFit="1" customWidth="1"/>
    <col min="7109" max="7109" width="14.7109375" bestFit="1" customWidth="1"/>
    <col min="7110" max="7113" width="14.28515625" bestFit="1" customWidth="1"/>
    <col min="7114" max="7114" width="13.28515625" bestFit="1" customWidth="1"/>
    <col min="7115" max="7115" width="14.28515625" bestFit="1" customWidth="1"/>
    <col min="7116" max="7116" width="14" bestFit="1" customWidth="1"/>
    <col min="7117" max="7117" width="14.28515625" bestFit="1" customWidth="1"/>
    <col min="7118" max="7118" width="15" bestFit="1" customWidth="1"/>
    <col min="7119" max="7119" width="14.28515625" bestFit="1" customWidth="1"/>
    <col min="7120" max="7120" width="13.28515625" bestFit="1" customWidth="1"/>
    <col min="7121" max="7122" width="14.28515625" bestFit="1" customWidth="1"/>
    <col min="7123" max="7123" width="13.42578125" bestFit="1" customWidth="1"/>
    <col min="7124" max="7124" width="14.85546875" bestFit="1" customWidth="1"/>
    <col min="7125" max="7125" width="13.7109375" bestFit="1" customWidth="1"/>
    <col min="7126" max="7126" width="14.85546875" bestFit="1" customWidth="1"/>
    <col min="7127" max="7127" width="14.28515625" bestFit="1" customWidth="1"/>
    <col min="7128" max="7128" width="15" bestFit="1" customWidth="1"/>
    <col min="7129" max="7129" width="13.42578125" bestFit="1" customWidth="1"/>
    <col min="7130" max="7130" width="13.85546875" bestFit="1" customWidth="1"/>
    <col min="7131" max="7131" width="14" bestFit="1" customWidth="1"/>
    <col min="7132" max="7134" width="13.28515625" bestFit="1" customWidth="1"/>
    <col min="7135" max="7135" width="14" bestFit="1" customWidth="1"/>
    <col min="7136" max="7136" width="14.28515625" bestFit="1" customWidth="1"/>
    <col min="7137" max="7137" width="14" bestFit="1" customWidth="1"/>
    <col min="7138" max="7138" width="14.28515625" bestFit="1" customWidth="1"/>
    <col min="7139" max="7141" width="13.28515625" bestFit="1" customWidth="1"/>
    <col min="7142" max="7142" width="14" bestFit="1" customWidth="1"/>
    <col min="7143" max="7143" width="14.28515625" bestFit="1" customWidth="1"/>
    <col min="7144" max="7145" width="14.140625" bestFit="1" customWidth="1"/>
    <col min="7146" max="7146" width="14.28515625" bestFit="1" customWidth="1"/>
    <col min="7147" max="7147" width="14.42578125" bestFit="1" customWidth="1"/>
    <col min="7148" max="7148" width="14" bestFit="1" customWidth="1"/>
    <col min="7149" max="7150" width="13.28515625" bestFit="1" customWidth="1"/>
    <col min="7151" max="7151" width="14.28515625" bestFit="1" customWidth="1"/>
    <col min="7152" max="7152" width="14.7109375" bestFit="1" customWidth="1"/>
    <col min="7153" max="7153" width="14.28515625" bestFit="1" customWidth="1"/>
    <col min="7154" max="7154" width="14" bestFit="1" customWidth="1"/>
    <col min="7155" max="7155" width="14.42578125" bestFit="1" customWidth="1"/>
    <col min="7156" max="7157" width="13.28515625" bestFit="1" customWidth="1"/>
    <col min="7158" max="7158" width="14.7109375" bestFit="1" customWidth="1"/>
    <col min="7159" max="7159" width="13.28515625" bestFit="1" customWidth="1"/>
    <col min="7160" max="7160" width="13.85546875" bestFit="1" customWidth="1"/>
    <col min="7161" max="7162" width="13.28515625" bestFit="1" customWidth="1"/>
    <col min="7163" max="7163" width="14.140625" bestFit="1" customWidth="1"/>
    <col min="7164" max="7164" width="14.28515625" bestFit="1" customWidth="1"/>
    <col min="7165" max="7165" width="14.42578125" bestFit="1" customWidth="1"/>
    <col min="7166" max="7166" width="14.28515625" bestFit="1" customWidth="1"/>
    <col min="7167" max="7167" width="14.42578125" bestFit="1" customWidth="1"/>
    <col min="7168" max="7168" width="14.28515625" bestFit="1" customWidth="1"/>
    <col min="7169" max="7169" width="14.42578125" bestFit="1" customWidth="1"/>
    <col min="7170" max="7170" width="14.140625" bestFit="1" customWidth="1"/>
    <col min="7171" max="7171" width="15" bestFit="1" customWidth="1"/>
    <col min="7172" max="7184" width="13.7109375" bestFit="1" customWidth="1"/>
    <col min="7185" max="7186" width="13.85546875" bestFit="1" customWidth="1"/>
    <col min="7187" max="7189" width="13.7109375" bestFit="1" customWidth="1"/>
    <col min="7190" max="7191" width="13.28515625" bestFit="1" customWidth="1"/>
    <col min="7192" max="7194" width="13.7109375" bestFit="1" customWidth="1"/>
    <col min="7195" max="7195" width="13.28515625" bestFit="1" customWidth="1"/>
    <col min="7196" max="7196" width="13" bestFit="1" customWidth="1"/>
    <col min="7197" max="7200" width="13.7109375" bestFit="1" customWidth="1"/>
    <col min="7201" max="7202" width="13.85546875" bestFit="1" customWidth="1"/>
    <col min="7203" max="7203" width="13.7109375" bestFit="1" customWidth="1"/>
    <col min="7204" max="7204" width="13.85546875" bestFit="1" customWidth="1"/>
    <col min="7205" max="7205" width="13.7109375" bestFit="1" customWidth="1"/>
    <col min="7206" max="7206" width="13" bestFit="1" customWidth="1"/>
    <col min="7207" max="7207" width="13.7109375" bestFit="1" customWidth="1"/>
    <col min="7208" max="7209" width="13.85546875" bestFit="1" customWidth="1"/>
    <col min="7210" max="7211" width="13.7109375" bestFit="1" customWidth="1"/>
    <col min="7212" max="7212" width="13.85546875" bestFit="1" customWidth="1"/>
    <col min="7213" max="7213" width="13.7109375" bestFit="1" customWidth="1"/>
    <col min="7214" max="7215" width="13.85546875" bestFit="1" customWidth="1"/>
    <col min="7216" max="7219" width="13.7109375" bestFit="1" customWidth="1"/>
    <col min="7220" max="7220" width="13.85546875" bestFit="1" customWidth="1"/>
    <col min="7221" max="7221" width="13.7109375" bestFit="1" customWidth="1"/>
    <col min="7222" max="7222" width="14.140625" bestFit="1" customWidth="1"/>
    <col min="7223" max="7223" width="13.7109375" bestFit="1" customWidth="1"/>
    <col min="7224" max="7224" width="13.85546875" bestFit="1" customWidth="1"/>
    <col min="7225" max="7227" width="13.7109375" bestFit="1" customWidth="1"/>
    <col min="7228" max="7228" width="13.85546875" bestFit="1" customWidth="1"/>
    <col min="7229" max="7230" width="13.7109375" bestFit="1" customWidth="1"/>
    <col min="7231" max="7232" width="13.85546875" bestFit="1" customWidth="1"/>
    <col min="7233" max="7261" width="13.28515625" bestFit="1" customWidth="1"/>
    <col min="7262" max="7269" width="13.7109375" bestFit="1" customWidth="1"/>
    <col min="7270" max="7270" width="13.28515625" bestFit="1" customWidth="1"/>
    <col min="7271" max="7273" width="13.7109375" bestFit="1" customWidth="1"/>
    <col min="7274" max="7299" width="13.28515625" bestFit="1" customWidth="1"/>
    <col min="7300" max="7300" width="13.7109375" bestFit="1" customWidth="1"/>
    <col min="7301" max="7417" width="13.28515625" bestFit="1" customWidth="1"/>
    <col min="7418" max="7418" width="13.7109375" bestFit="1" customWidth="1"/>
    <col min="7419" max="7451" width="13.28515625" bestFit="1" customWidth="1"/>
    <col min="7452" max="7452" width="14" bestFit="1" customWidth="1"/>
    <col min="7453" max="7468" width="13.28515625" bestFit="1" customWidth="1"/>
    <col min="7469" max="7469" width="14.42578125" bestFit="1" customWidth="1"/>
    <col min="7470" max="7471" width="14.28515625" bestFit="1" customWidth="1"/>
    <col min="7472" max="7472" width="14" bestFit="1" customWidth="1"/>
    <col min="7473" max="7473" width="13.7109375" bestFit="1" customWidth="1"/>
    <col min="7474" max="7474" width="14.28515625" bestFit="1" customWidth="1"/>
    <col min="7475" max="7476" width="15" bestFit="1" customWidth="1"/>
    <col min="7477" max="7477" width="13.42578125" bestFit="1" customWidth="1"/>
    <col min="7478" max="7478" width="14.42578125" bestFit="1" customWidth="1"/>
    <col min="7479" max="7479" width="13.28515625" bestFit="1" customWidth="1"/>
    <col min="7480" max="7482" width="14.28515625" bestFit="1" customWidth="1"/>
    <col min="7483" max="7483" width="14.7109375" bestFit="1" customWidth="1"/>
    <col min="7484" max="7484" width="14.28515625" bestFit="1" customWidth="1"/>
    <col min="7485" max="7487" width="14" bestFit="1" customWidth="1"/>
    <col min="7488" max="7488" width="15" bestFit="1" customWidth="1"/>
    <col min="7489" max="7489" width="14" bestFit="1" customWidth="1"/>
    <col min="7490" max="7490" width="12" bestFit="1" customWidth="1"/>
    <col min="7491" max="7491" width="15.140625" bestFit="1" customWidth="1"/>
    <col min="7492" max="7492" width="15.28515625" bestFit="1" customWidth="1"/>
  </cols>
  <sheetData>
    <row r="1" spans="1:7492" ht="24.75" customHeight="1" x14ac:dyDescent="0.3">
      <c r="A1" s="413" t="s">
        <v>1384</v>
      </c>
      <c r="B1" s="432" t="s">
        <v>1425</v>
      </c>
      <c r="C1" s="432" t="s">
        <v>1426</v>
      </c>
      <c r="D1" s="432" t="s">
        <v>1427</v>
      </c>
      <c r="E1" s="432" t="s">
        <v>1428</v>
      </c>
      <c r="F1" s="432" t="s">
        <v>1429</v>
      </c>
      <c r="G1" s="432" t="s">
        <v>1430</v>
      </c>
      <c r="H1" s="432" t="s">
        <v>1431</v>
      </c>
      <c r="I1" s="432" t="s">
        <v>1432</v>
      </c>
      <c r="J1" s="432" t="s">
        <v>1433</v>
      </c>
      <c r="K1" s="432" t="s">
        <v>1434</v>
      </c>
      <c r="L1" s="432" t="s">
        <v>1435</v>
      </c>
      <c r="M1" s="432" t="s">
        <v>1436</v>
      </c>
      <c r="N1" s="432" t="s">
        <v>1437</v>
      </c>
      <c r="O1" s="432" t="s">
        <v>1438</v>
      </c>
      <c r="P1" s="432" t="s">
        <v>1439</v>
      </c>
      <c r="Q1" s="432" t="s">
        <v>1440</v>
      </c>
      <c r="R1" s="432" t="s">
        <v>1441</v>
      </c>
      <c r="S1" s="432" t="s">
        <v>1442</v>
      </c>
      <c r="T1" s="432" t="s">
        <v>1443</v>
      </c>
      <c r="U1" s="432" t="s">
        <v>1444</v>
      </c>
      <c r="V1" s="432" t="s">
        <v>1445</v>
      </c>
      <c r="W1" s="432" t="s">
        <v>1446</v>
      </c>
      <c r="X1" s="432" t="s">
        <v>1447</v>
      </c>
      <c r="Y1" s="432" t="s">
        <v>1448</v>
      </c>
      <c r="Z1" s="432" t="s">
        <v>1449</v>
      </c>
      <c r="AA1" s="432" t="s">
        <v>1450</v>
      </c>
      <c r="AB1" s="432" t="s">
        <v>1451</v>
      </c>
      <c r="AC1" s="432" t="s">
        <v>1452</v>
      </c>
      <c r="AD1" s="432" t="s">
        <v>1453</v>
      </c>
      <c r="AE1" s="432" t="s">
        <v>1454</v>
      </c>
      <c r="AF1" s="432" t="s">
        <v>1455</v>
      </c>
      <c r="AG1" s="432" t="s">
        <v>1456</v>
      </c>
      <c r="AH1" s="432" t="s">
        <v>1457</v>
      </c>
      <c r="AI1" s="432" t="s">
        <v>1458</v>
      </c>
      <c r="AJ1" s="432" t="s">
        <v>1459</v>
      </c>
      <c r="AK1" s="432" t="s">
        <v>1460</v>
      </c>
      <c r="AL1" s="432" t="s">
        <v>1461</v>
      </c>
      <c r="AM1" s="432" t="s">
        <v>1462</v>
      </c>
      <c r="AN1" s="432" t="s">
        <v>1463</v>
      </c>
      <c r="AO1" s="432" t="s">
        <v>1464</v>
      </c>
      <c r="AP1" s="432" t="s">
        <v>1465</v>
      </c>
      <c r="AQ1" s="432" t="s">
        <v>1466</v>
      </c>
      <c r="AR1" s="432" t="s">
        <v>1467</v>
      </c>
      <c r="AS1" s="432" t="s">
        <v>1468</v>
      </c>
      <c r="AT1" s="432" t="s">
        <v>1469</v>
      </c>
      <c r="AU1" s="432" t="s">
        <v>1470</v>
      </c>
      <c r="AV1" s="432" t="s">
        <v>1471</v>
      </c>
      <c r="AW1" s="432" t="s">
        <v>1472</v>
      </c>
      <c r="AX1" s="432" t="s">
        <v>1473</v>
      </c>
      <c r="AY1" s="432" t="s">
        <v>1474</v>
      </c>
      <c r="AZ1" s="432" t="s">
        <v>1475</v>
      </c>
      <c r="BA1" s="432" t="s">
        <v>1476</v>
      </c>
      <c r="BB1" s="432" t="s">
        <v>1477</v>
      </c>
      <c r="BC1" s="432" t="s">
        <v>1478</v>
      </c>
      <c r="BD1" s="432" t="s">
        <v>1479</v>
      </c>
      <c r="BE1" s="432" t="s">
        <v>1480</v>
      </c>
      <c r="BF1" s="432" t="s">
        <v>1481</v>
      </c>
      <c r="BG1" s="432" t="s">
        <v>1482</v>
      </c>
      <c r="BH1" s="432" t="s">
        <v>1483</v>
      </c>
      <c r="BI1" s="432" t="s">
        <v>1484</v>
      </c>
      <c r="BJ1" s="432" t="s">
        <v>1485</v>
      </c>
      <c r="BK1" s="432" t="s">
        <v>1486</v>
      </c>
      <c r="BL1" s="432" t="s">
        <v>1487</v>
      </c>
      <c r="BM1" s="432" t="s">
        <v>1488</v>
      </c>
      <c r="BN1" s="432" t="s">
        <v>1489</v>
      </c>
      <c r="BO1" s="432" t="s">
        <v>1490</v>
      </c>
      <c r="BP1" s="432" t="s">
        <v>1491</v>
      </c>
      <c r="BQ1" s="432" t="s">
        <v>1492</v>
      </c>
      <c r="BR1" s="432" t="s">
        <v>1493</v>
      </c>
      <c r="BS1" s="432" t="s">
        <v>1494</v>
      </c>
      <c r="BT1" s="432" t="s">
        <v>1495</v>
      </c>
      <c r="BU1" s="432" t="s">
        <v>1496</v>
      </c>
      <c r="BV1" s="432" t="s">
        <v>1497</v>
      </c>
      <c r="BW1" s="432" t="s">
        <v>1498</v>
      </c>
      <c r="BX1" s="432" t="s">
        <v>1499</v>
      </c>
      <c r="BY1" s="432" t="s">
        <v>1500</v>
      </c>
      <c r="BZ1" s="432" t="s">
        <v>1501</v>
      </c>
      <c r="CA1" s="432" t="s">
        <v>1502</v>
      </c>
      <c r="CB1" s="432" t="s">
        <v>1503</v>
      </c>
      <c r="CC1" s="432" t="s">
        <v>1504</v>
      </c>
      <c r="CD1" s="432" t="s">
        <v>1505</v>
      </c>
      <c r="CE1" s="432" t="s">
        <v>1506</v>
      </c>
      <c r="CF1" s="432" t="s">
        <v>1507</v>
      </c>
      <c r="CG1" s="432" t="s">
        <v>1508</v>
      </c>
      <c r="CH1" s="432" t="s">
        <v>1509</v>
      </c>
      <c r="CI1" s="432" t="s">
        <v>1510</v>
      </c>
      <c r="CJ1" s="432" t="s">
        <v>1511</v>
      </c>
      <c r="CK1" s="432" t="s">
        <v>1512</v>
      </c>
      <c r="CL1" s="432" t="s">
        <v>1513</v>
      </c>
      <c r="CM1" s="432" t="s">
        <v>1514</v>
      </c>
      <c r="CN1" s="432" t="s">
        <v>1515</v>
      </c>
      <c r="CO1" s="432" t="s">
        <v>1516</v>
      </c>
      <c r="CP1" s="432" t="s">
        <v>1517</v>
      </c>
      <c r="CQ1" s="432" t="s">
        <v>1518</v>
      </c>
      <c r="CR1" s="432" t="s">
        <v>1519</v>
      </c>
      <c r="CS1" s="432" t="s">
        <v>1520</v>
      </c>
      <c r="CT1" s="432" t="s">
        <v>1521</v>
      </c>
      <c r="CU1" s="432" t="s">
        <v>1522</v>
      </c>
      <c r="CV1" s="432" t="s">
        <v>1523</v>
      </c>
      <c r="CW1" s="432" t="s">
        <v>1524</v>
      </c>
      <c r="CX1" s="432" t="s">
        <v>1525</v>
      </c>
      <c r="CY1" s="432" t="s">
        <v>1526</v>
      </c>
      <c r="CZ1" s="432" t="s">
        <v>1527</v>
      </c>
      <c r="DA1" s="432" t="s">
        <v>1528</v>
      </c>
      <c r="DB1" s="432" t="s">
        <v>1529</v>
      </c>
      <c r="DC1" s="432" t="s">
        <v>1530</v>
      </c>
      <c r="DD1" s="432" t="s">
        <v>1531</v>
      </c>
      <c r="DE1" s="432" t="s">
        <v>1532</v>
      </c>
      <c r="DF1" s="432" t="s">
        <v>1533</v>
      </c>
      <c r="DG1" s="432" t="s">
        <v>1534</v>
      </c>
      <c r="DH1" s="432" t="s">
        <v>1535</v>
      </c>
      <c r="DI1" s="432" t="s">
        <v>1536</v>
      </c>
      <c r="DJ1" s="432" t="s">
        <v>1537</v>
      </c>
      <c r="DK1" s="432" t="s">
        <v>1538</v>
      </c>
      <c r="DL1" s="432" t="s">
        <v>1539</v>
      </c>
      <c r="DM1" s="432" t="s">
        <v>1540</v>
      </c>
      <c r="DN1" s="432" t="s">
        <v>1541</v>
      </c>
      <c r="DO1" s="432" t="s">
        <v>1542</v>
      </c>
      <c r="DP1" s="432" t="s">
        <v>1543</v>
      </c>
      <c r="DQ1" s="432" t="s">
        <v>1544</v>
      </c>
      <c r="DR1" s="432" t="s">
        <v>1545</v>
      </c>
      <c r="DS1" s="432" t="s">
        <v>1546</v>
      </c>
      <c r="DT1" s="432" t="s">
        <v>1547</v>
      </c>
      <c r="DU1" s="432" t="s">
        <v>1548</v>
      </c>
      <c r="DV1" s="432" t="s">
        <v>1549</v>
      </c>
      <c r="DW1" s="432" t="s">
        <v>1550</v>
      </c>
      <c r="DX1" s="432" t="s">
        <v>1551</v>
      </c>
      <c r="DY1" s="432" t="s">
        <v>1552</v>
      </c>
      <c r="DZ1" s="432" t="s">
        <v>1553</v>
      </c>
      <c r="EA1" s="432" t="s">
        <v>1554</v>
      </c>
      <c r="EB1" s="432" t="s">
        <v>1555</v>
      </c>
      <c r="EC1" s="432" t="s">
        <v>1556</v>
      </c>
      <c r="ED1" s="432" t="s">
        <v>1557</v>
      </c>
      <c r="EE1" s="432" t="s">
        <v>1558</v>
      </c>
      <c r="EF1" s="432" t="s">
        <v>1559</v>
      </c>
      <c r="EG1" s="432" t="s">
        <v>1560</v>
      </c>
      <c r="EH1" s="432" t="s">
        <v>1561</v>
      </c>
      <c r="EI1" s="432" t="s">
        <v>1562</v>
      </c>
      <c r="EJ1" s="432" t="s">
        <v>1563</v>
      </c>
      <c r="EK1" s="432" t="s">
        <v>1564</v>
      </c>
      <c r="EL1" s="432" t="s">
        <v>1565</v>
      </c>
      <c r="EM1" s="432" t="s">
        <v>1566</v>
      </c>
      <c r="EN1" s="432" t="s">
        <v>1567</v>
      </c>
      <c r="EO1" s="432" t="s">
        <v>1568</v>
      </c>
      <c r="EP1" s="432" t="s">
        <v>1569</v>
      </c>
      <c r="EQ1" s="432" t="s">
        <v>1570</v>
      </c>
      <c r="ER1" s="432" t="s">
        <v>1571</v>
      </c>
      <c r="ES1" s="432" t="s">
        <v>1572</v>
      </c>
      <c r="ET1" s="432" t="s">
        <v>1573</v>
      </c>
      <c r="EU1" s="432" t="s">
        <v>1574</v>
      </c>
      <c r="EV1" s="432" t="s">
        <v>1575</v>
      </c>
      <c r="EW1" s="432" t="s">
        <v>1576</v>
      </c>
      <c r="EX1" s="432" t="s">
        <v>1577</v>
      </c>
      <c r="EY1" s="432" t="s">
        <v>1578</v>
      </c>
      <c r="EZ1" s="432" t="s">
        <v>1579</v>
      </c>
      <c r="FA1" s="432" t="s">
        <v>1580</v>
      </c>
      <c r="FB1" s="432" t="s">
        <v>1581</v>
      </c>
      <c r="FC1" s="432" t="s">
        <v>1582</v>
      </c>
      <c r="FD1" s="432" t="s">
        <v>1583</v>
      </c>
      <c r="FE1" s="432" t="s">
        <v>1584</v>
      </c>
      <c r="FF1" s="432" t="s">
        <v>1585</v>
      </c>
      <c r="FG1" s="432" t="s">
        <v>1586</v>
      </c>
      <c r="FH1" s="432" t="s">
        <v>1587</v>
      </c>
      <c r="FI1" s="432" t="s">
        <v>1588</v>
      </c>
      <c r="FJ1" s="432" t="s">
        <v>1589</v>
      </c>
      <c r="FK1" s="432" t="s">
        <v>1590</v>
      </c>
      <c r="FL1" s="432" t="s">
        <v>1591</v>
      </c>
      <c r="FM1" s="432" t="s">
        <v>1592</v>
      </c>
      <c r="FN1" s="432" t="s">
        <v>1593</v>
      </c>
      <c r="FO1" s="432" t="s">
        <v>1594</v>
      </c>
      <c r="FP1" s="432" t="s">
        <v>1595</v>
      </c>
      <c r="FQ1" s="432" t="s">
        <v>1596</v>
      </c>
      <c r="FR1" s="432" t="s">
        <v>1597</v>
      </c>
      <c r="FS1" s="432" t="s">
        <v>1598</v>
      </c>
      <c r="FT1" s="432" t="s">
        <v>1599</v>
      </c>
      <c r="FU1" s="432" t="s">
        <v>1600</v>
      </c>
      <c r="FV1" s="432" t="s">
        <v>1601</v>
      </c>
      <c r="FW1" s="432" t="s">
        <v>1602</v>
      </c>
      <c r="FX1" s="432" t="s">
        <v>1603</v>
      </c>
      <c r="FY1" s="432" t="s">
        <v>1604</v>
      </c>
      <c r="FZ1" s="432" t="s">
        <v>1605</v>
      </c>
      <c r="GA1" s="432" t="s">
        <v>1606</v>
      </c>
      <c r="GB1" s="432" t="s">
        <v>1607</v>
      </c>
      <c r="GC1" s="432" t="s">
        <v>1608</v>
      </c>
      <c r="GD1" s="432" t="s">
        <v>1609</v>
      </c>
      <c r="GE1" s="432" t="s">
        <v>1610</v>
      </c>
      <c r="GF1" s="432" t="s">
        <v>1611</v>
      </c>
      <c r="GG1" s="432" t="s">
        <v>1612</v>
      </c>
      <c r="GH1" s="432" t="s">
        <v>1613</v>
      </c>
      <c r="GI1" s="432" t="s">
        <v>1614</v>
      </c>
      <c r="GJ1" s="432" t="s">
        <v>1615</v>
      </c>
      <c r="GK1" s="432" t="s">
        <v>1616</v>
      </c>
      <c r="GL1" s="432" t="s">
        <v>1617</v>
      </c>
      <c r="GM1" s="432" t="s">
        <v>1618</v>
      </c>
      <c r="GN1" s="432" t="s">
        <v>1619</v>
      </c>
      <c r="GO1" s="432" t="s">
        <v>1620</v>
      </c>
      <c r="GP1" s="432" t="s">
        <v>1621</v>
      </c>
      <c r="GQ1" s="432" t="s">
        <v>1622</v>
      </c>
      <c r="GR1" s="432" t="s">
        <v>1623</v>
      </c>
      <c r="GS1" s="432" t="s">
        <v>1624</v>
      </c>
      <c r="GT1" s="432" t="s">
        <v>1625</v>
      </c>
      <c r="GU1" s="432" t="s">
        <v>1626</v>
      </c>
      <c r="GV1" s="432" t="s">
        <v>1627</v>
      </c>
      <c r="GW1" s="432" t="s">
        <v>1628</v>
      </c>
      <c r="GX1" s="432" t="s">
        <v>1629</v>
      </c>
      <c r="GY1" s="432" t="s">
        <v>1630</v>
      </c>
      <c r="GZ1" s="432" t="s">
        <v>1631</v>
      </c>
      <c r="HA1" s="432" t="s">
        <v>1632</v>
      </c>
      <c r="HB1" s="432" t="s">
        <v>1633</v>
      </c>
      <c r="HC1" s="432" t="s">
        <v>1634</v>
      </c>
      <c r="HD1" s="432" t="s">
        <v>1635</v>
      </c>
      <c r="HE1" s="432" t="s">
        <v>1636</v>
      </c>
      <c r="HF1" s="432" t="s">
        <v>1491</v>
      </c>
      <c r="HG1" s="432" t="s">
        <v>1492</v>
      </c>
      <c r="HH1" s="432" t="s">
        <v>1493</v>
      </c>
      <c r="HI1" s="432" t="s">
        <v>1637</v>
      </c>
      <c r="HJ1" s="432" t="s">
        <v>1495</v>
      </c>
      <c r="HK1" s="432" t="s">
        <v>1638</v>
      </c>
      <c r="HL1" s="432" t="s">
        <v>1639</v>
      </c>
      <c r="HM1" s="432" t="s">
        <v>1640</v>
      </c>
      <c r="HN1" s="432" t="s">
        <v>1641</v>
      </c>
      <c r="HO1" s="432" t="s">
        <v>1642</v>
      </c>
      <c r="HP1" s="432" t="s">
        <v>1498</v>
      </c>
      <c r="HQ1" s="432" t="s">
        <v>1643</v>
      </c>
      <c r="HR1" s="432" t="s">
        <v>1644</v>
      </c>
      <c r="HS1" s="432" t="s">
        <v>1645</v>
      </c>
      <c r="HT1" s="432" t="s">
        <v>1646</v>
      </c>
      <c r="HU1" s="432" t="s">
        <v>1647</v>
      </c>
      <c r="HV1" s="432" t="s">
        <v>1648</v>
      </c>
      <c r="HW1" s="432" t="s">
        <v>1649</v>
      </c>
      <c r="HX1" s="432" t="s">
        <v>1650</v>
      </c>
      <c r="HY1" s="432" t="s">
        <v>1651</v>
      </c>
      <c r="HZ1" s="432" t="s">
        <v>1652</v>
      </c>
      <c r="IA1" s="432" t="s">
        <v>1653</v>
      </c>
      <c r="IB1" s="432" t="s">
        <v>1505</v>
      </c>
      <c r="IC1" s="432" t="s">
        <v>1654</v>
      </c>
      <c r="ID1" s="432" t="s">
        <v>1655</v>
      </c>
      <c r="IE1" s="432" t="s">
        <v>1507</v>
      </c>
      <c r="IF1" s="432" t="s">
        <v>1656</v>
      </c>
      <c r="IG1" s="432" t="s">
        <v>1508</v>
      </c>
      <c r="IH1" s="432" t="s">
        <v>1657</v>
      </c>
      <c r="II1" s="432" t="s">
        <v>1658</v>
      </c>
      <c r="IJ1" s="432" t="s">
        <v>1659</v>
      </c>
      <c r="IK1" s="432" t="s">
        <v>1660</v>
      </c>
      <c r="IL1" s="432" t="s">
        <v>1661</v>
      </c>
      <c r="IM1" s="432" t="s">
        <v>1516</v>
      </c>
      <c r="IN1" s="432" t="s">
        <v>1662</v>
      </c>
      <c r="IO1" s="432" t="s">
        <v>1663</v>
      </c>
      <c r="IP1" s="432" t="s">
        <v>1664</v>
      </c>
      <c r="IQ1" s="432" t="s">
        <v>1520</v>
      </c>
      <c r="IR1" s="432" t="s">
        <v>1521</v>
      </c>
      <c r="IS1" s="432" t="s">
        <v>1665</v>
      </c>
      <c r="IT1" s="432" t="s">
        <v>1666</v>
      </c>
      <c r="IU1" s="432" t="s">
        <v>1667</v>
      </c>
      <c r="IV1" s="432" t="s">
        <v>1668</v>
      </c>
      <c r="IW1" s="432" t="s">
        <v>1669</v>
      </c>
      <c r="IX1" s="432" t="s">
        <v>1670</v>
      </c>
      <c r="IY1" s="432" t="s">
        <v>1671</v>
      </c>
      <c r="IZ1" s="432" t="s">
        <v>1672</v>
      </c>
      <c r="JA1" s="432" t="s">
        <v>1673</v>
      </c>
      <c r="JB1" s="432" t="s">
        <v>1674</v>
      </c>
      <c r="JC1" s="432" t="s">
        <v>1675</v>
      </c>
      <c r="JD1" s="432" t="s">
        <v>1676</v>
      </c>
      <c r="JE1" s="432" t="s">
        <v>1677</v>
      </c>
      <c r="JF1" s="432" t="s">
        <v>1678</v>
      </c>
      <c r="JG1" s="432" t="s">
        <v>1679</v>
      </c>
      <c r="JH1" s="432" t="s">
        <v>1680</v>
      </c>
      <c r="JI1" s="432" t="s">
        <v>1681</v>
      </c>
      <c r="JJ1" s="432" t="s">
        <v>1682</v>
      </c>
      <c r="JK1" s="432" t="s">
        <v>1683</v>
      </c>
      <c r="JL1" s="432" t="s">
        <v>1684</v>
      </c>
      <c r="JM1" s="432" t="s">
        <v>1685</v>
      </c>
      <c r="JN1" s="432" t="s">
        <v>1686</v>
      </c>
      <c r="JO1" s="432" t="s">
        <v>1687</v>
      </c>
      <c r="JP1" s="432" t="s">
        <v>1688</v>
      </c>
      <c r="JQ1" s="432" t="s">
        <v>1689</v>
      </c>
      <c r="JR1" s="432" t="s">
        <v>1690</v>
      </c>
      <c r="JS1" s="432" t="s">
        <v>1691</v>
      </c>
      <c r="JT1" s="432" t="s">
        <v>1692</v>
      </c>
      <c r="JU1" s="432" t="s">
        <v>1693</v>
      </c>
      <c r="JV1" s="432" t="s">
        <v>1694</v>
      </c>
      <c r="JW1" s="432" t="s">
        <v>1695</v>
      </c>
      <c r="JX1" s="432" t="s">
        <v>1696</v>
      </c>
      <c r="JY1" s="432" t="s">
        <v>1697</v>
      </c>
      <c r="JZ1" s="432" t="s">
        <v>1698</v>
      </c>
      <c r="KA1" s="432" t="s">
        <v>1699</v>
      </c>
      <c r="KB1" s="432" t="s">
        <v>1700</v>
      </c>
      <c r="KC1" s="432" t="s">
        <v>1701</v>
      </c>
      <c r="KD1" s="432" t="s">
        <v>1702</v>
      </c>
      <c r="KE1" s="432" t="s">
        <v>1703</v>
      </c>
      <c r="KF1" s="432" t="s">
        <v>1704</v>
      </c>
      <c r="KG1" s="432" t="s">
        <v>1705</v>
      </c>
      <c r="KH1" s="432" t="s">
        <v>1706</v>
      </c>
      <c r="KI1" s="432" t="s">
        <v>1707</v>
      </c>
      <c r="KJ1" s="432" t="s">
        <v>1708</v>
      </c>
      <c r="KK1" s="432" t="s">
        <v>1709</v>
      </c>
      <c r="KL1" s="432" t="s">
        <v>1564</v>
      </c>
      <c r="KM1" s="432" t="s">
        <v>1710</v>
      </c>
      <c r="KN1" s="432" t="s">
        <v>1711</v>
      </c>
      <c r="KO1" s="432" t="s">
        <v>1581</v>
      </c>
      <c r="KP1" s="432" t="s">
        <v>1712</v>
      </c>
      <c r="KQ1" s="432" t="s">
        <v>1713</v>
      </c>
      <c r="KR1" s="432" t="s">
        <v>1589</v>
      </c>
      <c r="KS1" s="432" t="s">
        <v>1714</v>
      </c>
      <c r="KT1" s="432" t="s">
        <v>1715</v>
      </c>
      <c r="KU1" s="432" t="s">
        <v>1716</v>
      </c>
      <c r="KV1" s="432" t="s">
        <v>1611</v>
      </c>
      <c r="KW1" s="432" t="s">
        <v>1717</v>
      </c>
      <c r="KX1" s="432" t="s">
        <v>1718</v>
      </c>
      <c r="KY1" s="432" t="s">
        <v>1719</v>
      </c>
      <c r="KZ1" s="432" t="s">
        <v>1720</v>
      </c>
      <c r="LA1" s="432" t="s">
        <v>1721</v>
      </c>
      <c r="LB1" s="432" t="s">
        <v>1722</v>
      </c>
      <c r="LC1" s="432" t="s">
        <v>1723</v>
      </c>
      <c r="LD1" s="432" t="s">
        <v>1724</v>
      </c>
      <c r="LE1" s="432" t="s">
        <v>1725</v>
      </c>
      <c r="LF1" s="432" t="s">
        <v>1726</v>
      </c>
      <c r="LG1" s="432" t="s">
        <v>1622</v>
      </c>
      <c r="LH1" s="432" t="s">
        <v>1727</v>
      </c>
      <c r="LI1" s="432" t="s">
        <v>1728</v>
      </c>
      <c r="LJ1" s="432" t="s">
        <v>1729</v>
      </c>
      <c r="LK1" s="432" t="s">
        <v>1629</v>
      </c>
      <c r="LL1" s="432" t="s">
        <v>1730</v>
      </c>
      <c r="LM1" s="432" t="s">
        <v>1731</v>
      </c>
      <c r="LN1" s="432" t="s">
        <v>1732</v>
      </c>
      <c r="LO1" s="432" t="s">
        <v>1733</v>
      </c>
      <c r="LP1" s="432" t="s">
        <v>1734</v>
      </c>
      <c r="LQ1" s="432" t="s">
        <v>1735</v>
      </c>
      <c r="LR1" s="432" t="s">
        <v>1736</v>
      </c>
      <c r="LS1" s="432" t="s">
        <v>1737</v>
      </c>
      <c r="LT1" s="432" t="s">
        <v>1738</v>
      </c>
      <c r="LU1" s="432" t="s">
        <v>1739</v>
      </c>
      <c r="LV1" s="432" t="s">
        <v>1740</v>
      </c>
      <c r="LW1" s="432" t="s">
        <v>1741</v>
      </c>
      <c r="LX1" s="432" t="s">
        <v>1742</v>
      </c>
      <c r="LY1" s="432" t="s">
        <v>1743</v>
      </c>
      <c r="LZ1" s="432" t="s">
        <v>1744</v>
      </c>
      <c r="MA1" s="432" t="s">
        <v>1745</v>
      </c>
      <c r="MB1" s="432" t="s">
        <v>1746</v>
      </c>
      <c r="MC1" s="432" t="s">
        <v>1747</v>
      </c>
      <c r="MD1" s="432" t="s">
        <v>1748</v>
      </c>
      <c r="ME1" s="432" t="s">
        <v>1749</v>
      </c>
      <c r="MF1" s="432" t="s">
        <v>1750</v>
      </c>
      <c r="MG1" s="432" t="s">
        <v>1751</v>
      </c>
      <c r="MH1" s="432" t="s">
        <v>1752</v>
      </c>
      <c r="MI1" s="432" t="s">
        <v>1753</v>
      </c>
      <c r="MJ1" s="432" t="s">
        <v>1754</v>
      </c>
      <c r="MK1" s="432" t="s">
        <v>1755</v>
      </c>
      <c r="ML1" s="432" t="s">
        <v>1756</v>
      </c>
      <c r="MM1" s="432" t="s">
        <v>1757</v>
      </c>
      <c r="MN1" s="432" t="s">
        <v>1758</v>
      </c>
      <c r="MO1" s="432" t="s">
        <v>1759</v>
      </c>
      <c r="MP1" s="432" t="s">
        <v>1760</v>
      </c>
      <c r="MQ1" s="432" t="s">
        <v>1761</v>
      </c>
      <c r="MR1" s="432" t="s">
        <v>1762</v>
      </c>
      <c r="MS1" s="432" t="s">
        <v>1763</v>
      </c>
      <c r="MT1" s="432" t="s">
        <v>1764</v>
      </c>
      <c r="MU1" s="432" t="s">
        <v>1765</v>
      </c>
      <c r="MV1" s="432" t="s">
        <v>1766</v>
      </c>
      <c r="MW1" s="432" t="s">
        <v>1767</v>
      </c>
      <c r="MX1" s="432" t="s">
        <v>1768</v>
      </c>
      <c r="MY1" s="432" t="s">
        <v>1769</v>
      </c>
      <c r="MZ1" s="432" t="s">
        <v>1770</v>
      </c>
      <c r="NA1" s="432" t="s">
        <v>1771</v>
      </c>
      <c r="NB1" s="432" t="s">
        <v>1772</v>
      </c>
      <c r="NC1" s="432" t="s">
        <v>1773</v>
      </c>
      <c r="ND1" s="432" t="s">
        <v>1774</v>
      </c>
      <c r="NE1" s="432" t="s">
        <v>1775</v>
      </c>
      <c r="NF1" s="432" t="s">
        <v>1776</v>
      </c>
      <c r="NG1" s="432" t="s">
        <v>1777</v>
      </c>
      <c r="NH1" s="432" t="s">
        <v>1778</v>
      </c>
      <c r="NI1" s="432" t="s">
        <v>1779</v>
      </c>
      <c r="NJ1" s="432" t="s">
        <v>1649</v>
      </c>
      <c r="NK1" s="432" t="s">
        <v>1780</v>
      </c>
      <c r="NL1" s="432" t="s">
        <v>1781</v>
      </c>
      <c r="NM1" s="432" t="s">
        <v>1782</v>
      </c>
      <c r="NN1" s="432" t="s">
        <v>1783</v>
      </c>
      <c r="NO1" s="432" t="s">
        <v>1784</v>
      </c>
      <c r="NP1" s="432" t="s">
        <v>1785</v>
      </c>
      <c r="NQ1" s="432" t="s">
        <v>1786</v>
      </c>
      <c r="NR1" s="432" t="s">
        <v>1787</v>
      </c>
      <c r="NS1" s="432" t="s">
        <v>1788</v>
      </c>
      <c r="NT1" s="432" t="s">
        <v>1789</v>
      </c>
      <c r="NU1" s="432" t="s">
        <v>1790</v>
      </c>
      <c r="NV1" s="432" t="s">
        <v>1791</v>
      </c>
      <c r="NW1" s="432" t="s">
        <v>1792</v>
      </c>
      <c r="NX1" s="432" t="s">
        <v>1793</v>
      </c>
      <c r="NY1" s="432" t="s">
        <v>1794</v>
      </c>
      <c r="NZ1" s="432" t="s">
        <v>1795</v>
      </c>
      <c r="OA1" s="432" t="s">
        <v>1796</v>
      </c>
      <c r="OB1" s="432" t="s">
        <v>1797</v>
      </c>
      <c r="OC1" s="432" t="s">
        <v>1798</v>
      </c>
      <c r="OD1" s="432" t="s">
        <v>1799</v>
      </c>
      <c r="OE1" s="432" t="s">
        <v>1800</v>
      </c>
      <c r="OF1" s="432" t="s">
        <v>1801</v>
      </c>
      <c r="OG1" s="432" t="s">
        <v>1802</v>
      </c>
      <c r="OH1" s="432" t="s">
        <v>1803</v>
      </c>
      <c r="OI1" s="432" t="s">
        <v>1804</v>
      </c>
      <c r="OJ1" s="432" t="s">
        <v>1805</v>
      </c>
      <c r="OK1" s="432" t="s">
        <v>1806</v>
      </c>
      <c r="OL1" s="432" t="s">
        <v>1807</v>
      </c>
      <c r="OM1" s="432" t="s">
        <v>1808</v>
      </c>
      <c r="ON1" s="432" t="s">
        <v>1809</v>
      </c>
      <c r="OO1" s="432" t="s">
        <v>1810</v>
      </c>
      <c r="OP1" s="432" t="s">
        <v>1811</v>
      </c>
      <c r="OQ1" s="432" t="s">
        <v>1812</v>
      </c>
      <c r="OR1" s="432" t="s">
        <v>1813</v>
      </c>
      <c r="OS1" s="432" t="s">
        <v>1814</v>
      </c>
      <c r="OT1" s="432" t="s">
        <v>1815</v>
      </c>
      <c r="OU1" s="432" t="s">
        <v>1816</v>
      </c>
      <c r="OV1" s="432" t="s">
        <v>1817</v>
      </c>
      <c r="OW1" s="432" t="s">
        <v>1818</v>
      </c>
      <c r="OX1" s="432" t="s">
        <v>1819</v>
      </c>
      <c r="OY1" s="432" t="s">
        <v>1820</v>
      </c>
      <c r="OZ1" s="432" t="s">
        <v>1821</v>
      </c>
      <c r="PA1" s="432" t="s">
        <v>1822</v>
      </c>
      <c r="PB1" s="432" t="s">
        <v>1823</v>
      </c>
      <c r="PC1" s="432" t="s">
        <v>1824</v>
      </c>
      <c r="PD1" s="432" t="s">
        <v>1825</v>
      </c>
      <c r="PE1" s="432" t="s">
        <v>1826</v>
      </c>
      <c r="PF1" s="432" t="s">
        <v>1827</v>
      </c>
      <c r="PG1" s="432" t="s">
        <v>1828</v>
      </c>
      <c r="PH1" s="432" t="s">
        <v>1829</v>
      </c>
      <c r="PI1" s="432" t="s">
        <v>1830</v>
      </c>
      <c r="PJ1" s="432" t="s">
        <v>1831</v>
      </c>
      <c r="PK1" s="432" t="s">
        <v>1832</v>
      </c>
      <c r="PL1" s="432" t="s">
        <v>1833</v>
      </c>
      <c r="PM1" s="432" t="s">
        <v>1834</v>
      </c>
      <c r="PN1" s="432" t="s">
        <v>1636</v>
      </c>
      <c r="PO1" s="432" t="s">
        <v>1835</v>
      </c>
      <c r="PP1" s="432" t="s">
        <v>1492</v>
      </c>
      <c r="PQ1" s="432" t="s">
        <v>1836</v>
      </c>
      <c r="PR1" s="432" t="s">
        <v>1637</v>
      </c>
      <c r="PS1" s="432" t="s">
        <v>1638</v>
      </c>
      <c r="PT1" s="432" t="s">
        <v>1496</v>
      </c>
      <c r="PU1" s="432" t="s">
        <v>1498</v>
      </c>
      <c r="PV1" s="432" t="s">
        <v>1837</v>
      </c>
      <c r="PW1" s="432" t="s">
        <v>1643</v>
      </c>
      <c r="PX1" s="432" t="s">
        <v>1838</v>
      </c>
      <c r="PY1" s="432" t="s">
        <v>1839</v>
      </c>
      <c r="PZ1" s="432" t="s">
        <v>1840</v>
      </c>
      <c r="QA1" s="432" t="s">
        <v>1841</v>
      </c>
      <c r="QB1" s="432" t="s">
        <v>1841</v>
      </c>
      <c r="QC1" s="432" t="s">
        <v>1842</v>
      </c>
      <c r="QD1" s="432" t="s">
        <v>1843</v>
      </c>
      <c r="QE1" s="432" t="s">
        <v>1844</v>
      </c>
      <c r="QF1" s="432" t="s">
        <v>1845</v>
      </c>
      <c r="QG1" s="432" t="s">
        <v>1846</v>
      </c>
      <c r="QH1" s="432" t="s">
        <v>1847</v>
      </c>
      <c r="QI1" s="432" t="s">
        <v>1848</v>
      </c>
      <c r="QJ1" s="432" t="s">
        <v>1849</v>
      </c>
      <c r="QK1" s="432" t="s">
        <v>1850</v>
      </c>
      <c r="QL1" s="432" t="s">
        <v>1851</v>
      </c>
      <c r="QM1" s="432" t="s">
        <v>1852</v>
      </c>
      <c r="QN1" s="432" t="s">
        <v>1853</v>
      </c>
      <c r="QO1" s="432" t="s">
        <v>1854</v>
      </c>
      <c r="QP1" s="432" t="s">
        <v>1855</v>
      </c>
      <c r="QQ1" s="432" t="s">
        <v>1856</v>
      </c>
      <c r="QR1" s="432" t="s">
        <v>1857</v>
      </c>
      <c r="QS1" s="432" t="s">
        <v>1858</v>
      </c>
      <c r="QT1" s="432" t="s">
        <v>1859</v>
      </c>
      <c r="QU1" s="432" t="s">
        <v>1860</v>
      </c>
      <c r="QV1" s="432" t="s">
        <v>1861</v>
      </c>
      <c r="QW1" s="432" t="s">
        <v>1862</v>
      </c>
      <c r="QX1" s="432" t="s">
        <v>1863</v>
      </c>
      <c r="QY1" s="432" t="s">
        <v>1864</v>
      </c>
      <c r="QZ1" s="432" t="s">
        <v>1865</v>
      </c>
      <c r="RA1" s="432" t="s">
        <v>1866</v>
      </c>
      <c r="RB1" s="432" t="s">
        <v>1867</v>
      </c>
      <c r="RC1" s="432" t="s">
        <v>1868</v>
      </c>
      <c r="RD1" s="432" t="s">
        <v>1869</v>
      </c>
      <c r="RE1" s="432" t="s">
        <v>1870</v>
      </c>
      <c r="RF1" s="432" t="s">
        <v>1871</v>
      </c>
      <c r="RG1" s="432" t="s">
        <v>1872</v>
      </c>
      <c r="RH1" s="432" t="s">
        <v>1873</v>
      </c>
      <c r="RI1" s="432" t="s">
        <v>1874</v>
      </c>
      <c r="RJ1" s="432" t="s">
        <v>1875</v>
      </c>
      <c r="RK1" s="432" t="s">
        <v>1876</v>
      </c>
      <c r="RL1" s="432" t="s">
        <v>1877</v>
      </c>
      <c r="RM1" s="432" t="s">
        <v>1878</v>
      </c>
      <c r="RN1" s="432" t="s">
        <v>1879</v>
      </c>
      <c r="RO1" s="432" t="s">
        <v>1880</v>
      </c>
      <c r="RP1" s="432" t="s">
        <v>1881</v>
      </c>
      <c r="RQ1" s="432" t="s">
        <v>1882</v>
      </c>
      <c r="RR1" s="432" t="s">
        <v>1883</v>
      </c>
      <c r="RS1" s="432" t="s">
        <v>1884</v>
      </c>
      <c r="RT1" s="432" t="s">
        <v>1885</v>
      </c>
      <c r="RU1" s="432" t="s">
        <v>1886</v>
      </c>
      <c r="RV1" s="432" t="s">
        <v>1887</v>
      </c>
      <c r="RW1" s="432" t="s">
        <v>1888</v>
      </c>
      <c r="RX1" s="432" t="s">
        <v>1889</v>
      </c>
      <c r="RY1" s="432" t="s">
        <v>1890</v>
      </c>
      <c r="RZ1" s="432" t="s">
        <v>1891</v>
      </c>
      <c r="SA1" s="432" t="s">
        <v>1892</v>
      </c>
      <c r="SB1" s="432" t="s">
        <v>1893</v>
      </c>
      <c r="SC1" s="432" t="s">
        <v>1894</v>
      </c>
      <c r="SD1" s="432" t="s">
        <v>1895</v>
      </c>
      <c r="SE1" s="432" t="s">
        <v>1896</v>
      </c>
      <c r="SF1" s="432" t="s">
        <v>1897</v>
      </c>
      <c r="SG1" s="432" t="s">
        <v>1898</v>
      </c>
      <c r="SH1" s="432" t="s">
        <v>1899</v>
      </c>
      <c r="SI1" s="432" t="s">
        <v>1900</v>
      </c>
      <c r="SJ1" s="432" t="s">
        <v>1901</v>
      </c>
      <c r="SK1" s="432" t="s">
        <v>1902</v>
      </c>
      <c r="SL1" s="432" t="s">
        <v>1903</v>
      </c>
      <c r="SM1" s="432" t="s">
        <v>1904</v>
      </c>
      <c r="SN1" s="432" t="s">
        <v>1905</v>
      </c>
      <c r="SO1" s="432" t="s">
        <v>1906</v>
      </c>
      <c r="SP1" s="432" t="s">
        <v>1907</v>
      </c>
      <c r="SQ1" s="432" t="s">
        <v>1908</v>
      </c>
      <c r="SR1" s="432" t="s">
        <v>1909</v>
      </c>
      <c r="SS1" s="432" t="s">
        <v>1910</v>
      </c>
      <c r="ST1" s="432" t="s">
        <v>1911</v>
      </c>
      <c r="SU1" s="432" t="s">
        <v>1912</v>
      </c>
      <c r="SV1" s="432" t="s">
        <v>1913</v>
      </c>
      <c r="SW1" s="432" t="s">
        <v>1914</v>
      </c>
      <c r="SX1" s="432" t="s">
        <v>1915</v>
      </c>
      <c r="SY1" s="432" t="s">
        <v>1916</v>
      </c>
      <c r="SZ1" s="432" t="s">
        <v>1917</v>
      </c>
      <c r="TA1" s="432" t="s">
        <v>1918</v>
      </c>
      <c r="TB1" s="432" t="s">
        <v>1919</v>
      </c>
      <c r="TC1" s="432" t="s">
        <v>1920</v>
      </c>
      <c r="TD1" s="432" t="s">
        <v>1921</v>
      </c>
      <c r="TE1" s="432" t="s">
        <v>1922</v>
      </c>
      <c r="TF1" s="432" t="s">
        <v>1923</v>
      </c>
      <c r="TG1" s="432" t="s">
        <v>1924</v>
      </c>
      <c r="TH1" s="432" t="s">
        <v>1925</v>
      </c>
      <c r="TI1" s="432" t="s">
        <v>1926</v>
      </c>
      <c r="TJ1" s="432" t="s">
        <v>1927</v>
      </c>
      <c r="TK1" s="432" t="s">
        <v>1928</v>
      </c>
      <c r="TL1" s="432" t="s">
        <v>1929</v>
      </c>
      <c r="TM1" s="432" t="s">
        <v>1930</v>
      </c>
      <c r="TN1" s="432" t="s">
        <v>1931</v>
      </c>
      <c r="TO1" s="432" t="s">
        <v>1932</v>
      </c>
      <c r="TP1" s="432" t="s">
        <v>1933</v>
      </c>
      <c r="TQ1" s="432" t="s">
        <v>1934</v>
      </c>
      <c r="TR1" s="432" t="s">
        <v>1935</v>
      </c>
      <c r="TS1" s="432" t="s">
        <v>1936</v>
      </c>
      <c r="TT1" s="432" t="s">
        <v>1937</v>
      </c>
      <c r="TU1" s="432" t="s">
        <v>1938</v>
      </c>
      <c r="TV1" s="432" t="s">
        <v>1939</v>
      </c>
      <c r="TW1" s="432" t="s">
        <v>1940</v>
      </c>
      <c r="TX1" s="432" t="s">
        <v>1941</v>
      </c>
      <c r="TY1" s="432" t="s">
        <v>1942</v>
      </c>
      <c r="TZ1" s="432" t="s">
        <v>1834</v>
      </c>
      <c r="UA1" s="432" t="s">
        <v>1943</v>
      </c>
      <c r="UB1" s="432" t="s">
        <v>1944</v>
      </c>
      <c r="UC1" s="432" t="s">
        <v>1945</v>
      </c>
      <c r="UD1" s="432" t="s">
        <v>1637</v>
      </c>
      <c r="UE1" s="432" t="s">
        <v>1496</v>
      </c>
      <c r="UF1" s="432" t="s">
        <v>1946</v>
      </c>
      <c r="UG1" s="432" t="s">
        <v>1947</v>
      </c>
      <c r="UH1" s="432" t="s">
        <v>1948</v>
      </c>
      <c r="UI1" s="432" t="s">
        <v>1949</v>
      </c>
      <c r="UJ1" s="432" t="s">
        <v>1950</v>
      </c>
      <c r="UK1" s="432" t="s">
        <v>1579</v>
      </c>
      <c r="UL1" s="432" t="s">
        <v>1951</v>
      </c>
      <c r="UM1" s="432" t="s">
        <v>1952</v>
      </c>
      <c r="UN1" s="432" t="s">
        <v>1953</v>
      </c>
      <c r="UO1" s="432" t="s">
        <v>1954</v>
      </c>
      <c r="UP1" s="432" t="s">
        <v>1955</v>
      </c>
      <c r="UQ1" s="432" t="s">
        <v>1855</v>
      </c>
      <c r="UR1" s="432" t="s">
        <v>1956</v>
      </c>
      <c r="US1" s="432" t="s">
        <v>1957</v>
      </c>
      <c r="UT1" s="432" t="s">
        <v>1958</v>
      </c>
      <c r="UU1" s="432" t="s">
        <v>1959</v>
      </c>
      <c r="UV1" s="432" t="s">
        <v>1960</v>
      </c>
      <c r="UW1" s="432" t="s">
        <v>1961</v>
      </c>
      <c r="UX1" s="432" t="s">
        <v>1962</v>
      </c>
      <c r="UY1" s="432" t="s">
        <v>1963</v>
      </c>
      <c r="UZ1" s="432" t="s">
        <v>1964</v>
      </c>
      <c r="VA1" s="432" t="s">
        <v>1965</v>
      </c>
      <c r="VB1" s="432" t="s">
        <v>1966</v>
      </c>
      <c r="VC1" s="432" t="s">
        <v>1886</v>
      </c>
      <c r="VD1" s="432" t="s">
        <v>1967</v>
      </c>
      <c r="VE1" s="432" t="s">
        <v>1968</v>
      </c>
      <c r="VF1" s="432" t="s">
        <v>1969</v>
      </c>
      <c r="VG1" s="432" t="s">
        <v>1970</v>
      </c>
      <c r="VH1" s="432" t="s">
        <v>1971</v>
      </c>
      <c r="VI1" s="432" t="s">
        <v>1972</v>
      </c>
      <c r="VJ1" s="432" t="s">
        <v>1973</v>
      </c>
      <c r="VK1" s="432" t="s">
        <v>1974</v>
      </c>
      <c r="VL1" s="432" t="s">
        <v>1975</v>
      </c>
      <c r="VM1" s="432" t="s">
        <v>1976</v>
      </c>
      <c r="VN1" s="432" t="s">
        <v>1977</v>
      </c>
      <c r="VO1" s="432" t="s">
        <v>1978</v>
      </c>
      <c r="VP1" s="432" t="s">
        <v>1979</v>
      </c>
      <c r="VQ1" s="432" t="s">
        <v>1980</v>
      </c>
      <c r="VR1" s="432" t="s">
        <v>1981</v>
      </c>
      <c r="VS1" s="432" t="s">
        <v>1982</v>
      </c>
      <c r="VT1" s="432" t="s">
        <v>1983</v>
      </c>
      <c r="VU1" s="432" t="s">
        <v>1984</v>
      </c>
      <c r="VV1" s="432" t="s">
        <v>1985</v>
      </c>
      <c r="VW1" s="432" t="s">
        <v>1986</v>
      </c>
      <c r="VX1" s="432" t="s">
        <v>1987</v>
      </c>
      <c r="VY1" s="432" t="s">
        <v>1988</v>
      </c>
      <c r="VZ1" s="432" t="s">
        <v>1989</v>
      </c>
      <c r="WA1" s="432" t="s">
        <v>1990</v>
      </c>
      <c r="WB1" s="432" t="s">
        <v>1991</v>
      </c>
      <c r="WC1" s="432" t="s">
        <v>1992</v>
      </c>
      <c r="WD1" s="432" t="s">
        <v>1993</v>
      </c>
      <c r="WE1" s="432" t="s">
        <v>1994</v>
      </c>
      <c r="WF1" s="432" t="s">
        <v>1995</v>
      </c>
      <c r="WG1" s="432" t="s">
        <v>1996</v>
      </c>
      <c r="WH1" s="432" t="s">
        <v>1997</v>
      </c>
      <c r="WI1" s="432" t="s">
        <v>1998</v>
      </c>
      <c r="WJ1" s="432" t="s">
        <v>1999</v>
      </c>
      <c r="WK1" s="432" t="s">
        <v>2000</v>
      </c>
      <c r="WL1" s="432" t="s">
        <v>2001</v>
      </c>
      <c r="WM1" s="432" t="s">
        <v>2002</v>
      </c>
      <c r="WN1" s="432" t="s">
        <v>2003</v>
      </c>
      <c r="WO1" s="432" t="s">
        <v>2004</v>
      </c>
      <c r="WP1" s="432" t="s">
        <v>2005</v>
      </c>
      <c r="WQ1" s="432" t="s">
        <v>2006</v>
      </c>
      <c r="WR1" s="432" t="s">
        <v>2007</v>
      </c>
      <c r="WS1" s="432" t="s">
        <v>2008</v>
      </c>
      <c r="WT1" s="432" t="s">
        <v>2009</v>
      </c>
      <c r="WU1" s="432" t="s">
        <v>2010</v>
      </c>
      <c r="WV1" s="432" t="s">
        <v>2011</v>
      </c>
      <c r="WW1" s="432" t="s">
        <v>2012</v>
      </c>
      <c r="WX1" s="432" t="s">
        <v>2013</v>
      </c>
      <c r="WY1" s="432" t="s">
        <v>2014</v>
      </c>
      <c r="WZ1" s="432" t="s">
        <v>2015</v>
      </c>
      <c r="XA1" s="432" t="s">
        <v>2016</v>
      </c>
      <c r="XB1" s="432" t="s">
        <v>2017</v>
      </c>
      <c r="XC1" s="432" t="s">
        <v>2018</v>
      </c>
      <c r="XD1" s="432" t="s">
        <v>2019</v>
      </c>
      <c r="XE1" s="432" t="s">
        <v>2020</v>
      </c>
      <c r="XF1" s="432" t="s">
        <v>2021</v>
      </c>
      <c r="XG1" s="432" t="s">
        <v>2022</v>
      </c>
      <c r="XH1" s="432" t="s">
        <v>2023</v>
      </c>
      <c r="XI1" s="432" t="s">
        <v>2024</v>
      </c>
      <c r="XJ1" s="432" t="s">
        <v>2025</v>
      </c>
      <c r="XK1" s="432" t="s">
        <v>2026</v>
      </c>
      <c r="XL1" s="432" t="s">
        <v>2027</v>
      </c>
      <c r="XM1" s="432" t="s">
        <v>2028</v>
      </c>
      <c r="XN1" s="432" t="s">
        <v>2029</v>
      </c>
      <c r="XO1" s="432" t="s">
        <v>2030</v>
      </c>
      <c r="XP1" s="432" t="s">
        <v>2031</v>
      </c>
      <c r="XQ1" s="432" t="s">
        <v>2032</v>
      </c>
      <c r="XR1" s="432" t="s">
        <v>2033</v>
      </c>
      <c r="XS1" s="432" t="s">
        <v>2034</v>
      </c>
      <c r="XT1" s="432" t="s">
        <v>2035</v>
      </c>
      <c r="XU1" s="432" t="s">
        <v>2036</v>
      </c>
      <c r="XV1" s="432" t="s">
        <v>2037</v>
      </c>
      <c r="XW1" s="432" t="s">
        <v>2038</v>
      </c>
      <c r="XX1" s="432" t="s">
        <v>2039</v>
      </c>
      <c r="XY1" s="432" t="s">
        <v>2040</v>
      </c>
      <c r="XZ1" s="432" t="s">
        <v>2041</v>
      </c>
      <c r="YA1" s="432" t="s">
        <v>2042</v>
      </c>
      <c r="YB1" s="432" t="s">
        <v>2043</v>
      </c>
      <c r="YC1" s="432" t="s">
        <v>2044</v>
      </c>
      <c r="YD1" s="432" t="s">
        <v>2045</v>
      </c>
      <c r="YE1" s="432" t="s">
        <v>2046</v>
      </c>
      <c r="YF1" s="432" t="s">
        <v>2047</v>
      </c>
      <c r="YG1" s="432" t="s">
        <v>2048</v>
      </c>
      <c r="YH1" s="432" t="s">
        <v>2049</v>
      </c>
      <c r="YI1" s="432" t="s">
        <v>2050</v>
      </c>
      <c r="YJ1" s="432" t="s">
        <v>2051</v>
      </c>
      <c r="YK1" s="432" t="s">
        <v>2052</v>
      </c>
      <c r="YL1" s="432" t="s">
        <v>2053</v>
      </c>
      <c r="YM1" s="432" t="s">
        <v>2054</v>
      </c>
      <c r="YN1" s="432" t="s">
        <v>2055</v>
      </c>
      <c r="YO1" s="432" t="s">
        <v>2056</v>
      </c>
      <c r="YP1" s="432" t="s">
        <v>2057</v>
      </c>
      <c r="YQ1" s="432" t="s">
        <v>2058</v>
      </c>
      <c r="YR1" s="432" t="s">
        <v>2059</v>
      </c>
      <c r="YS1" s="432" t="s">
        <v>2060</v>
      </c>
      <c r="YT1" s="432" t="s">
        <v>2061</v>
      </c>
      <c r="YU1" s="432" t="s">
        <v>2062</v>
      </c>
      <c r="YV1" s="432" t="s">
        <v>2063</v>
      </c>
      <c r="YW1" s="432" t="s">
        <v>2064</v>
      </c>
      <c r="YX1" s="432" t="s">
        <v>2065</v>
      </c>
      <c r="YY1" s="432" t="s">
        <v>2066</v>
      </c>
      <c r="YZ1" s="432" t="s">
        <v>2067</v>
      </c>
      <c r="ZA1" s="432" t="s">
        <v>2068</v>
      </c>
      <c r="ZB1" s="432" t="s">
        <v>2069</v>
      </c>
      <c r="ZC1" s="432" t="s">
        <v>2070</v>
      </c>
      <c r="ZD1" s="432" t="s">
        <v>2071</v>
      </c>
      <c r="ZE1" s="432" t="s">
        <v>2072</v>
      </c>
      <c r="ZF1" s="432" t="s">
        <v>2073</v>
      </c>
      <c r="ZG1" s="432" t="s">
        <v>2074</v>
      </c>
      <c r="ZH1" s="432" t="s">
        <v>2075</v>
      </c>
      <c r="ZI1" s="432" t="s">
        <v>2076</v>
      </c>
      <c r="ZJ1" s="432" t="s">
        <v>2077</v>
      </c>
      <c r="ZK1" s="432" t="s">
        <v>2078</v>
      </c>
      <c r="ZL1" s="432" t="s">
        <v>1670</v>
      </c>
      <c r="ZM1" s="432" t="s">
        <v>2079</v>
      </c>
      <c r="ZN1" s="432" t="s">
        <v>2080</v>
      </c>
      <c r="ZO1" s="432" t="s">
        <v>2081</v>
      </c>
      <c r="ZP1" s="432" t="s">
        <v>2082</v>
      </c>
      <c r="ZQ1" s="432" t="s">
        <v>2083</v>
      </c>
      <c r="ZR1" s="432" t="s">
        <v>2084</v>
      </c>
      <c r="ZS1" s="432" t="s">
        <v>2085</v>
      </c>
      <c r="ZT1" s="432" t="s">
        <v>2086</v>
      </c>
      <c r="ZU1" s="432" t="s">
        <v>2087</v>
      </c>
      <c r="ZV1" s="432" t="s">
        <v>2088</v>
      </c>
      <c r="ZW1" s="432" t="s">
        <v>2089</v>
      </c>
      <c r="ZX1" s="432" t="s">
        <v>2090</v>
      </c>
      <c r="ZY1" s="432" t="s">
        <v>2091</v>
      </c>
      <c r="ZZ1" s="432" t="s">
        <v>2092</v>
      </c>
      <c r="AAA1" s="432" t="s">
        <v>2093</v>
      </c>
      <c r="AAB1" s="432" t="s">
        <v>1683</v>
      </c>
      <c r="AAC1" s="432" t="s">
        <v>2094</v>
      </c>
      <c r="AAD1" s="432" t="s">
        <v>2095</v>
      </c>
      <c r="AAE1" s="432" t="s">
        <v>2096</v>
      </c>
      <c r="AAF1" s="432" t="s">
        <v>2097</v>
      </c>
      <c r="AAG1" s="432" t="s">
        <v>2098</v>
      </c>
      <c r="AAH1" s="432" t="s">
        <v>2099</v>
      </c>
      <c r="AAI1" s="432" t="s">
        <v>2100</v>
      </c>
      <c r="AAJ1" s="432" t="s">
        <v>2101</v>
      </c>
      <c r="AAK1" s="432" t="s">
        <v>2102</v>
      </c>
      <c r="AAL1" s="432" t="s">
        <v>2103</v>
      </c>
      <c r="AAM1" s="432" t="s">
        <v>2104</v>
      </c>
      <c r="AAN1" s="432" t="s">
        <v>2105</v>
      </c>
      <c r="AAO1" s="432" t="s">
        <v>2106</v>
      </c>
      <c r="AAP1" s="432" t="s">
        <v>2107</v>
      </c>
      <c r="AAQ1" s="432" t="s">
        <v>2108</v>
      </c>
      <c r="AAR1" s="432" t="s">
        <v>2109</v>
      </c>
      <c r="AAS1" s="432" t="s">
        <v>2110</v>
      </c>
      <c r="AAT1" s="432" t="s">
        <v>2111</v>
      </c>
      <c r="AAU1" s="432" t="s">
        <v>2112</v>
      </c>
      <c r="AAV1" s="432" t="s">
        <v>2113</v>
      </c>
      <c r="AAW1" s="432" t="s">
        <v>2114</v>
      </c>
      <c r="AAX1" s="432" t="s">
        <v>2115</v>
      </c>
      <c r="AAY1" s="432" t="s">
        <v>2116</v>
      </c>
      <c r="AAZ1" s="432" t="s">
        <v>2117</v>
      </c>
      <c r="ABA1" s="432" t="s">
        <v>2118</v>
      </c>
      <c r="ABB1" s="432" t="s">
        <v>2119</v>
      </c>
      <c r="ABC1" s="432" t="s">
        <v>2120</v>
      </c>
      <c r="ABD1" s="432" t="s">
        <v>2121</v>
      </c>
      <c r="ABE1" s="432" t="s">
        <v>2122</v>
      </c>
      <c r="ABF1" s="432" t="s">
        <v>2123</v>
      </c>
      <c r="ABG1" s="432" t="s">
        <v>2124</v>
      </c>
      <c r="ABH1" s="432" t="s">
        <v>2125</v>
      </c>
      <c r="ABI1" s="432" t="s">
        <v>2126</v>
      </c>
      <c r="ABJ1" s="432" t="s">
        <v>2127</v>
      </c>
      <c r="ABK1" s="432" t="s">
        <v>2128</v>
      </c>
      <c r="ABL1" s="432" t="s">
        <v>2129</v>
      </c>
      <c r="ABM1" s="432" t="s">
        <v>2130</v>
      </c>
      <c r="ABN1" s="432" t="s">
        <v>2131</v>
      </c>
      <c r="ABO1" s="432" t="s">
        <v>2132</v>
      </c>
      <c r="ABP1" s="432" t="s">
        <v>2133</v>
      </c>
      <c r="ABQ1" s="432" t="s">
        <v>2134</v>
      </c>
      <c r="ABR1" s="432" t="s">
        <v>2135</v>
      </c>
      <c r="ABS1" s="432" t="s">
        <v>2136</v>
      </c>
      <c r="ABT1" s="432" t="s">
        <v>2137</v>
      </c>
      <c r="ABU1" s="432" t="s">
        <v>2138</v>
      </c>
      <c r="ABV1" s="432" t="s">
        <v>2139</v>
      </c>
      <c r="ABW1" s="432" t="s">
        <v>2140</v>
      </c>
      <c r="ABX1" s="432" t="s">
        <v>2141</v>
      </c>
      <c r="ABY1" s="432" t="s">
        <v>2142</v>
      </c>
      <c r="ABZ1" s="432" t="s">
        <v>2085</v>
      </c>
      <c r="ACA1" s="432" t="s">
        <v>2143</v>
      </c>
      <c r="ACB1" s="432" t="s">
        <v>2144</v>
      </c>
      <c r="ACC1" s="432" t="s">
        <v>2145</v>
      </c>
      <c r="ACD1" s="432" t="s">
        <v>2146</v>
      </c>
      <c r="ACE1" s="432" t="s">
        <v>2147</v>
      </c>
      <c r="ACF1" s="432" t="s">
        <v>2148</v>
      </c>
      <c r="ACG1" s="432" t="s">
        <v>2149</v>
      </c>
      <c r="ACH1" s="432" t="s">
        <v>2150</v>
      </c>
      <c r="ACI1" s="432" t="s">
        <v>2151</v>
      </c>
      <c r="ACJ1" s="432" t="s">
        <v>2152</v>
      </c>
      <c r="ACK1" s="432" t="s">
        <v>2153</v>
      </c>
      <c r="ACL1" s="432" t="s">
        <v>2154</v>
      </c>
      <c r="ACM1" s="432" t="s">
        <v>2155</v>
      </c>
      <c r="ACN1" s="432" t="s">
        <v>2095</v>
      </c>
      <c r="ACO1" s="432" t="s">
        <v>2156</v>
      </c>
      <c r="ACP1" s="432" t="s">
        <v>2157</v>
      </c>
      <c r="ACQ1" s="432" t="s">
        <v>2158</v>
      </c>
      <c r="ACR1" s="432" t="s">
        <v>2159</v>
      </c>
      <c r="ACS1" s="432" t="s">
        <v>2160</v>
      </c>
      <c r="ACT1" s="432" t="s">
        <v>2161</v>
      </c>
      <c r="ACU1" s="432" t="s">
        <v>2162</v>
      </c>
      <c r="ACV1" s="432" t="s">
        <v>2163</v>
      </c>
      <c r="ACW1" s="432" t="s">
        <v>2164</v>
      </c>
      <c r="ACX1" s="432" t="s">
        <v>2165</v>
      </c>
      <c r="ACY1" s="432" t="s">
        <v>2166</v>
      </c>
      <c r="ACZ1" s="432" t="s">
        <v>2167</v>
      </c>
      <c r="ADA1" s="432" t="s">
        <v>2168</v>
      </c>
      <c r="ADB1" s="432" t="s">
        <v>2169</v>
      </c>
      <c r="ADC1" s="432" t="s">
        <v>2170</v>
      </c>
      <c r="ADD1" s="432" t="s">
        <v>2171</v>
      </c>
      <c r="ADE1" s="432" t="s">
        <v>2172</v>
      </c>
      <c r="ADF1" s="432" t="s">
        <v>2173</v>
      </c>
      <c r="ADG1" s="432" t="s">
        <v>2174</v>
      </c>
      <c r="ADH1" s="432" t="s">
        <v>2175</v>
      </c>
      <c r="ADI1" s="432" t="s">
        <v>2176</v>
      </c>
      <c r="ADJ1" s="432" t="s">
        <v>2177</v>
      </c>
      <c r="ADK1" s="432" t="s">
        <v>2178</v>
      </c>
      <c r="ADL1" s="432" t="s">
        <v>2179</v>
      </c>
      <c r="ADM1" s="432" t="s">
        <v>2180</v>
      </c>
      <c r="ADN1" s="432" t="s">
        <v>2181</v>
      </c>
      <c r="ADO1" s="432" t="s">
        <v>2182</v>
      </c>
      <c r="ADP1" s="432" t="s">
        <v>2183</v>
      </c>
      <c r="ADQ1" s="432" t="s">
        <v>2184</v>
      </c>
      <c r="ADR1" s="432" t="s">
        <v>2185</v>
      </c>
      <c r="ADS1" s="432" t="s">
        <v>2186</v>
      </c>
      <c r="ADT1" s="432" t="s">
        <v>2187</v>
      </c>
      <c r="ADU1" s="432" t="s">
        <v>2188</v>
      </c>
      <c r="ADV1" s="432" t="s">
        <v>2189</v>
      </c>
      <c r="ADW1" s="432" t="s">
        <v>2190</v>
      </c>
      <c r="ADX1" s="432" t="s">
        <v>2191</v>
      </c>
      <c r="ADY1" s="432" t="s">
        <v>2192</v>
      </c>
      <c r="ADZ1" s="432" t="s">
        <v>2193</v>
      </c>
      <c r="AEA1" s="432" t="s">
        <v>2194</v>
      </c>
      <c r="AEB1" s="432" t="s">
        <v>2195</v>
      </c>
      <c r="AEC1" s="432" t="s">
        <v>2196</v>
      </c>
      <c r="AED1" s="432" t="s">
        <v>2197</v>
      </c>
      <c r="AEE1" s="432" t="s">
        <v>2198</v>
      </c>
      <c r="AEF1" s="432" t="s">
        <v>2199</v>
      </c>
      <c r="AEG1" s="432" t="s">
        <v>2200</v>
      </c>
      <c r="AEH1" s="432" t="s">
        <v>2201</v>
      </c>
      <c r="AEI1" s="432" t="s">
        <v>2202</v>
      </c>
      <c r="AEJ1" s="432" t="s">
        <v>2203</v>
      </c>
      <c r="AEK1" s="432" t="s">
        <v>2204</v>
      </c>
      <c r="AEL1" s="432" t="s">
        <v>2205</v>
      </c>
      <c r="AEM1" s="432" t="s">
        <v>2206</v>
      </c>
      <c r="AEN1" s="432" t="s">
        <v>2207</v>
      </c>
      <c r="AEO1" s="432" t="s">
        <v>2208</v>
      </c>
      <c r="AEP1" s="432" t="s">
        <v>2209</v>
      </c>
      <c r="AEQ1" s="432" t="s">
        <v>2210</v>
      </c>
      <c r="AER1" s="432" t="s">
        <v>2211</v>
      </c>
      <c r="AES1" s="432" t="s">
        <v>2212</v>
      </c>
      <c r="AET1" s="432" t="s">
        <v>2213</v>
      </c>
      <c r="AEU1" s="432" t="s">
        <v>2214</v>
      </c>
      <c r="AEV1" s="432" t="s">
        <v>2215</v>
      </c>
      <c r="AEW1" s="432" t="s">
        <v>2216</v>
      </c>
      <c r="AEX1" s="432" t="s">
        <v>2217</v>
      </c>
      <c r="AEY1" s="432" t="s">
        <v>2218</v>
      </c>
      <c r="AEZ1" s="432" t="s">
        <v>2219</v>
      </c>
      <c r="AFA1" s="432" t="s">
        <v>2220</v>
      </c>
      <c r="AFB1" s="432" t="s">
        <v>2221</v>
      </c>
      <c r="AFC1" s="432" t="s">
        <v>2222</v>
      </c>
      <c r="AFD1" s="432" t="s">
        <v>2223</v>
      </c>
      <c r="AFE1" s="432" t="s">
        <v>2224</v>
      </c>
      <c r="AFF1" s="432" t="s">
        <v>2225</v>
      </c>
      <c r="AFG1" s="432" t="s">
        <v>2226</v>
      </c>
      <c r="AFH1" s="432" t="s">
        <v>2227</v>
      </c>
      <c r="AFI1" s="432" t="s">
        <v>2228</v>
      </c>
      <c r="AFJ1" s="432" t="s">
        <v>2229</v>
      </c>
      <c r="AFK1" s="432" t="s">
        <v>2230</v>
      </c>
      <c r="AFL1" s="432" t="s">
        <v>2231</v>
      </c>
      <c r="AFM1" s="432" t="s">
        <v>2232</v>
      </c>
      <c r="AFN1" s="432" t="s">
        <v>2231</v>
      </c>
      <c r="AFO1" s="432" t="s">
        <v>2233</v>
      </c>
      <c r="AFP1" s="432" t="s">
        <v>2234</v>
      </c>
      <c r="AFQ1" s="432" t="s">
        <v>2235</v>
      </c>
      <c r="AFR1" s="432" t="s">
        <v>2236</v>
      </c>
      <c r="AFS1" s="432" t="s">
        <v>2237</v>
      </c>
      <c r="AFT1" s="432" t="s">
        <v>2238</v>
      </c>
      <c r="AFU1" s="432" t="s">
        <v>2239</v>
      </c>
      <c r="AFV1" s="432" t="s">
        <v>2240</v>
      </c>
      <c r="AFW1" s="432" t="s">
        <v>2241</v>
      </c>
      <c r="AFX1" s="432" t="s">
        <v>2242</v>
      </c>
      <c r="AFY1" s="432" t="s">
        <v>2243</v>
      </c>
      <c r="AFZ1" s="432" t="s">
        <v>2244</v>
      </c>
      <c r="AGA1" s="432" t="s">
        <v>2245</v>
      </c>
      <c r="AGB1" s="432" t="s">
        <v>2246</v>
      </c>
      <c r="AGC1" s="432" t="s">
        <v>2247</v>
      </c>
      <c r="AGD1" s="432" t="s">
        <v>2248</v>
      </c>
      <c r="AGE1" s="432" t="s">
        <v>2249</v>
      </c>
      <c r="AGF1" s="432" t="s">
        <v>2250</v>
      </c>
      <c r="AGG1" s="432" t="s">
        <v>2251</v>
      </c>
      <c r="AGH1" s="432" t="s">
        <v>2252</v>
      </c>
      <c r="AGI1" s="432" t="s">
        <v>2253</v>
      </c>
      <c r="AGJ1" s="432" t="s">
        <v>2254</v>
      </c>
      <c r="AGK1" s="432" t="s">
        <v>2255</v>
      </c>
      <c r="AGL1" s="432" t="s">
        <v>2256</v>
      </c>
      <c r="AGM1" s="432" t="s">
        <v>2257</v>
      </c>
      <c r="AGN1" s="432" t="s">
        <v>2258</v>
      </c>
      <c r="AGO1" s="432" t="s">
        <v>2259</v>
      </c>
      <c r="AGP1" s="432" t="s">
        <v>2260</v>
      </c>
      <c r="AGQ1" s="432" t="s">
        <v>2261</v>
      </c>
      <c r="AGR1" s="432" t="s">
        <v>2262</v>
      </c>
      <c r="AGS1" s="432" t="s">
        <v>2263</v>
      </c>
      <c r="AGT1" s="432" t="s">
        <v>2264</v>
      </c>
      <c r="AGU1" s="432" t="s">
        <v>2265</v>
      </c>
      <c r="AGV1" s="432" t="s">
        <v>2266</v>
      </c>
      <c r="AGW1" s="432" t="s">
        <v>2267</v>
      </c>
      <c r="AGX1" s="432" t="s">
        <v>2268</v>
      </c>
      <c r="AGY1" s="432" t="s">
        <v>2269</v>
      </c>
      <c r="AGZ1" s="432" t="s">
        <v>2270</v>
      </c>
      <c r="AHA1" s="432" t="s">
        <v>2271</v>
      </c>
      <c r="AHB1" s="432" t="s">
        <v>2272</v>
      </c>
      <c r="AHC1" s="432" t="s">
        <v>2273</v>
      </c>
      <c r="AHD1" s="432" t="s">
        <v>2274</v>
      </c>
      <c r="AHE1" s="432" t="s">
        <v>2275</v>
      </c>
      <c r="AHF1" s="432" t="s">
        <v>2276</v>
      </c>
      <c r="AHG1" s="432" t="s">
        <v>2277</v>
      </c>
      <c r="AHH1" s="432" t="s">
        <v>2278</v>
      </c>
      <c r="AHI1" s="432" t="s">
        <v>2279</v>
      </c>
      <c r="AHJ1" s="432" t="s">
        <v>2280</v>
      </c>
      <c r="AHK1" s="432" t="s">
        <v>2281</v>
      </c>
      <c r="AHL1" s="432" t="s">
        <v>2282</v>
      </c>
      <c r="AHM1" s="432" t="s">
        <v>2283</v>
      </c>
      <c r="AHN1" s="432" t="s">
        <v>2284</v>
      </c>
      <c r="AHO1" s="432" t="s">
        <v>2285</v>
      </c>
      <c r="AHP1" s="432" t="s">
        <v>2286</v>
      </c>
      <c r="AHQ1" s="432" t="s">
        <v>2287</v>
      </c>
      <c r="AHR1" s="432" t="s">
        <v>2288</v>
      </c>
      <c r="AHS1" s="432" t="s">
        <v>2289</v>
      </c>
      <c r="AHT1" s="432" t="s">
        <v>2290</v>
      </c>
      <c r="AHU1" s="432" t="s">
        <v>2291</v>
      </c>
      <c r="AHV1" s="432" t="s">
        <v>2292</v>
      </c>
      <c r="AHW1" s="432" t="s">
        <v>2293</v>
      </c>
      <c r="AHX1" s="432" t="s">
        <v>2294</v>
      </c>
      <c r="AHY1" s="432" t="s">
        <v>2295</v>
      </c>
      <c r="AHZ1" s="432" t="s">
        <v>2296</v>
      </c>
      <c r="AIA1" s="432" t="s">
        <v>2297</v>
      </c>
      <c r="AIB1" s="432" t="s">
        <v>2298</v>
      </c>
      <c r="AIC1" s="432" t="s">
        <v>2299</v>
      </c>
      <c r="AID1" s="432" t="s">
        <v>2300</v>
      </c>
      <c r="AIE1" s="432" t="s">
        <v>2301</v>
      </c>
      <c r="AIF1" s="432" t="s">
        <v>2302</v>
      </c>
      <c r="AIG1" s="432" t="s">
        <v>2303</v>
      </c>
      <c r="AIH1" s="432" t="s">
        <v>2304</v>
      </c>
      <c r="AII1" s="432" t="s">
        <v>2305</v>
      </c>
      <c r="AIJ1" s="432" t="s">
        <v>2306</v>
      </c>
      <c r="AIK1" s="432" t="s">
        <v>2307</v>
      </c>
      <c r="AIL1" s="432" t="s">
        <v>2308</v>
      </c>
      <c r="AIM1" s="432" t="s">
        <v>2309</v>
      </c>
      <c r="AIN1" s="432" t="s">
        <v>2310</v>
      </c>
      <c r="AIO1" s="432" t="s">
        <v>2311</v>
      </c>
      <c r="AIP1" s="432" t="s">
        <v>2312</v>
      </c>
      <c r="AIQ1" s="432" t="s">
        <v>2313</v>
      </c>
      <c r="AIR1" s="432" t="s">
        <v>2314</v>
      </c>
      <c r="AIS1" s="432" t="s">
        <v>2315</v>
      </c>
      <c r="AIT1" s="432" t="s">
        <v>2316</v>
      </c>
      <c r="AIU1" s="432" t="s">
        <v>2317</v>
      </c>
      <c r="AIV1" s="432" t="s">
        <v>2318</v>
      </c>
      <c r="AIW1" s="432" t="s">
        <v>2319</v>
      </c>
      <c r="AIX1" s="432" t="s">
        <v>2320</v>
      </c>
      <c r="AIY1" s="432" t="s">
        <v>2321</v>
      </c>
      <c r="AIZ1" s="432" t="s">
        <v>2322</v>
      </c>
      <c r="AJA1" s="432" t="s">
        <v>2323</v>
      </c>
      <c r="AJB1" s="432" t="s">
        <v>2324</v>
      </c>
      <c r="AJC1" s="432" t="s">
        <v>2325</v>
      </c>
      <c r="AJD1" s="432" t="s">
        <v>2326</v>
      </c>
      <c r="AJE1" s="432" t="s">
        <v>2327</v>
      </c>
      <c r="AJF1" s="432" t="s">
        <v>2328</v>
      </c>
      <c r="AJG1" s="432" t="s">
        <v>2329</v>
      </c>
      <c r="AJH1" s="432" t="s">
        <v>2330</v>
      </c>
      <c r="AJI1" s="432" t="s">
        <v>2331</v>
      </c>
      <c r="AJJ1" s="432" t="s">
        <v>2332</v>
      </c>
      <c r="AJK1" s="432" t="s">
        <v>2333</v>
      </c>
      <c r="AJL1" s="432" t="s">
        <v>2334</v>
      </c>
      <c r="AJM1" s="432" t="s">
        <v>2335</v>
      </c>
      <c r="AJN1" s="432" t="s">
        <v>2336</v>
      </c>
      <c r="AJO1" s="432" t="s">
        <v>2337</v>
      </c>
      <c r="AJP1" s="432" t="s">
        <v>2338</v>
      </c>
      <c r="AJQ1" s="432" t="s">
        <v>2339</v>
      </c>
      <c r="AJR1" s="432" t="s">
        <v>2340</v>
      </c>
      <c r="AJS1" s="432" t="s">
        <v>2341</v>
      </c>
      <c r="AJT1" s="432" t="s">
        <v>2342</v>
      </c>
      <c r="AJU1" s="432" t="s">
        <v>2343</v>
      </c>
      <c r="AJV1" s="432" t="s">
        <v>2344</v>
      </c>
      <c r="AJW1" s="432" t="s">
        <v>2345</v>
      </c>
      <c r="AJX1" s="432" t="s">
        <v>2346</v>
      </c>
      <c r="AJY1" s="432" t="s">
        <v>2347</v>
      </c>
      <c r="AJZ1" s="432" t="s">
        <v>2348</v>
      </c>
      <c r="AKA1" s="432" t="s">
        <v>2349</v>
      </c>
      <c r="AKB1" s="432" t="s">
        <v>2350</v>
      </c>
      <c r="AKC1" s="432" t="s">
        <v>2351</v>
      </c>
      <c r="AKD1" s="432" t="s">
        <v>2352</v>
      </c>
      <c r="AKE1" s="432" t="s">
        <v>2353</v>
      </c>
      <c r="AKF1" s="432" t="s">
        <v>2354</v>
      </c>
      <c r="AKG1" s="432" t="s">
        <v>2355</v>
      </c>
      <c r="AKH1" s="432" t="s">
        <v>2356</v>
      </c>
      <c r="AKI1" s="432" t="s">
        <v>2357</v>
      </c>
      <c r="AKJ1" s="432" t="s">
        <v>2358</v>
      </c>
      <c r="AKK1" s="432" t="s">
        <v>2359</v>
      </c>
      <c r="AKL1" s="432" t="s">
        <v>2360</v>
      </c>
      <c r="AKM1" s="432" t="s">
        <v>2361</v>
      </c>
      <c r="AKN1" s="432" t="s">
        <v>2362</v>
      </c>
      <c r="AKO1" s="432" t="s">
        <v>2363</v>
      </c>
      <c r="AKP1" s="432" t="s">
        <v>2364</v>
      </c>
      <c r="AKQ1" s="432" t="s">
        <v>2365</v>
      </c>
      <c r="AKR1" s="432" t="s">
        <v>2366</v>
      </c>
      <c r="AKS1" s="432" t="s">
        <v>2367</v>
      </c>
      <c r="AKT1" s="432" t="s">
        <v>2368</v>
      </c>
      <c r="AKU1" s="432" t="s">
        <v>2369</v>
      </c>
      <c r="AKV1" s="432" t="s">
        <v>2370</v>
      </c>
      <c r="AKW1" s="432" t="s">
        <v>2371</v>
      </c>
      <c r="AKX1" s="432" t="s">
        <v>2372</v>
      </c>
      <c r="AKY1" s="432" t="s">
        <v>2373</v>
      </c>
      <c r="AKZ1" s="432" t="s">
        <v>2374</v>
      </c>
      <c r="ALA1" s="432" t="s">
        <v>2375</v>
      </c>
      <c r="ALB1" s="432" t="s">
        <v>2376</v>
      </c>
      <c r="ALC1" s="432" t="s">
        <v>2377</v>
      </c>
      <c r="ALD1" s="432" t="s">
        <v>2378</v>
      </c>
      <c r="ALE1" s="432" t="s">
        <v>2379</v>
      </c>
      <c r="ALF1" s="432" t="s">
        <v>2380</v>
      </c>
      <c r="ALG1" s="432" t="s">
        <v>2381</v>
      </c>
      <c r="ALH1" s="432" t="s">
        <v>2382</v>
      </c>
      <c r="ALI1" s="432" t="s">
        <v>2383</v>
      </c>
      <c r="ALJ1" s="432" t="s">
        <v>2384</v>
      </c>
      <c r="ALK1" s="432" t="s">
        <v>2385</v>
      </c>
      <c r="ALL1" s="432" t="s">
        <v>2386</v>
      </c>
      <c r="ALM1" s="432" t="s">
        <v>2387</v>
      </c>
      <c r="ALN1" s="432" t="s">
        <v>2388</v>
      </c>
      <c r="ALO1" s="432" t="s">
        <v>2389</v>
      </c>
      <c r="ALP1" s="432" t="s">
        <v>2390</v>
      </c>
      <c r="ALQ1" s="432" t="s">
        <v>2391</v>
      </c>
      <c r="ALR1" s="432" t="s">
        <v>2392</v>
      </c>
      <c r="ALS1" s="432" t="s">
        <v>2393</v>
      </c>
      <c r="ALT1" s="432" t="s">
        <v>2394</v>
      </c>
      <c r="ALU1" s="432" t="s">
        <v>2395</v>
      </c>
      <c r="ALV1" s="432" t="s">
        <v>2396</v>
      </c>
      <c r="ALW1" s="432" t="s">
        <v>2397</v>
      </c>
      <c r="ALX1" s="432" t="s">
        <v>2398</v>
      </c>
      <c r="ALY1" s="432" t="s">
        <v>2399</v>
      </c>
      <c r="ALZ1" s="432" t="s">
        <v>2400</v>
      </c>
      <c r="AMA1" s="432" t="s">
        <v>2401</v>
      </c>
      <c r="AMB1" s="432" t="s">
        <v>2402</v>
      </c>
      <c r="AMC1" s="432" t="s">
        <v>2403</v>
      </c>
      <c r="AMD1" s="432" t="s">
        <v>2404</v>
      </c>
      <c r="AME1" s="432" t="s">
        <v>2405</v>
      </c>
      <c r="AMF1" s="432" t="s">
        <v>2406</v>
      </c>
      <c r="AMG1" s="432" t="s">
        <v>2407</v>
      </c>
      <c r="AMH1" s="432" t="s">
        <v>2408</v>
      </c>
      <c r="AMI1" s="432" t="s">
        <v>2409</v>
      </c>
      <c r="AMJ1" s="432" t="s">
        <v>2410</v>
      </c>
      <c r="AMK1" s="432" t="s">
        <v>2411</v>
      </c>
      <c r="AML1" s="432" t="s">
        <v>2412</v>
      </c>
      <c r="AMM1" s="432" t="s">
        <v>2413</v>
      </c>
      <c r="AMN1" s="432" t="s">
        <v>2414</v>
      </c>
      <c r="AMO1" s="432" t="s">
        <v>2415</v>
      </c>
      <c r="AMP1" s="432" t="s">
        <v>2416</v>
      </c>
      <c r="AMQ1" s="432" t="s">
        <v>2417</v>
      </c>
      <c r="AMR1" s="432" t="s">
        <v>2418</v>
      </c>
      <c r="AMS1" s="432" t="s">
        <v>2419</v>
      </c>
      <c r="AMT1" s="432" t="s">
        <v>2420</v>
      </c>
      <c r="AMU1" s="432" t="s">
        <v>2421</v>
      </c>
      <c r="AMV1" s="432" t="s">
        <v>2422</v>
      </c>
      <c r="AMW1" s="432" t="s">
        <v>2423</v>
      </c>
      <c r="AMX1" s="432" t="s">
        <v>2424</v>
      </c>
      <c r="AMY1" s="432" t="s">
        <v>2425</v>
      </c>
      <c r="AMZ1" s="432" t="s">
        <v>2426</v>
      </c>
      <c r="ANA1" s="432" t="s">
        <v>2427</v>
      </c>
      <c r="ANB1" s="432" t="s">
        <v>2428</v>
      </c>
      <c r="ANC1" s="432" t="s">
        <v>2429</v>
      </c>
      <c r="AND1" s="432" t="s">
        <v>2430</v>
      </c>
      <c r="ANE1" s="432" t="s">
        <v>2431</v>
      </c>
      <c r="ANF1" s="432" t="s">
        <v>2432</v>
      </c>
      <c r="ANG1" s="432" t="s">
        <v>2433</v>
      </c>
      <c r="ANH1" s="432" t="s">
        <v>2434</v>
      </c>
      <c r="ANI1" s="432" t="s">
        <v>2435</v>
      </c>
      <c r="ANJ1" s="432" t="s">
        <v>2436</v>
      </c>
      <c r="ANK1" s="432" t="s">
        <v>2437</v>
      </c>
      <c r="ANL1" s="432" t="s">
        <v>2438</v>
      </c>
      <c r="ANM1" s="432" t="s">
        <v>2439</v>
      </c>
      <c r="ANN1" s="432" t="s">
        <v>2440</v>
      </c>
      <c r="ANO1" s="432" t="s">
        <v>2441</v>
      </c>
      <c r="ANP1" s="432" t="s">
        <v>2442</v>
      </c>
      <c r="ANQ1" s="432" t="s">
        <v>2443</v>
      </c>
      <c r="ANR1" s="432" t="s">
        <v>2444</v>
      </c>
      <c r="ANS1" s="432" t="s">
        <v>2445</v>
      </c>
      <c r="ANT1" s="432" t="s">
        <v>2446</v>
      </c>
      <c r="ANU1" s="432" t="s">
        <v>2447</v>
      </c>
      <c r="ANV1" s="432" t="s">
        <v>2448</v>
      </c>
      <c r="ANW1" s="432" t="s">
        <v>2449</v>
      </c>
      <c r="ANX1" s="432" t="s">
        <v>2450</v>
      </c>
      <c r="ANY1" s="432" t="s">
        <v>2451</v>
      </c>
      <c r="ANZ1" s="432" t="s">
        <v>2452</v>
      </c>
      <c r="AOA1" s="432" t="s">
        <v>2453</v>
      </c>
      <c r="AOB1" s="432" t="s">
        <v>2454</v>
      </c>
      <c r="AOC1" s="432" t="s">
        <v>2455</v>
      </c>
      <c r="AOD1" s="432" t="s">
        <v>2456</v>
      </c>
      <c r="AOE1" s="432" t="s">
        <v>2457</v>
      </c>
      <c r="AOF1" s="432" t="s">
        <v>2458</v>
      </c>
      <c r="AOG1" s="432" t="s">
        <v>2459</v>
      </c>
      <c r="AOH1" s="432" t="s">
        <v>2460</v>
      </c>
      <c r="AOI1" s="432" t="s">
        <v>2461</v>
      </c>
      <c r="AOJ1" s="432" t="s">
        <v>2462</v>
      </c>
      <c r="AOK1" s="432" t="s">
        <v>2463</v>
      </c>
      <c r="AOL1" s="432" t="s">
        <v>2464</v>
      </c>
      <c r="AOM1" s="432" t="s">
        <v>2465</v>
      </c>
      <c r="AON1" s="432" t="s">
        <v>2466</v>
      </c>
      <c r="AOO1" s="432" t="s">
        <v>2467</v>
      </c>
      <c r="AOP1" s="432" t="s">
        <v>2468</v>
      </c>
      <c r="AOQ1" s="432" t="s">
        <v>2469</v>
      </c>
      <c r="AOR1" s="432" t="s">
        <v>2470</v>
      </c>
      <c r="AOS1" s="432" t="s">
        <v>2471</v>
      </c>
      <c r="AOT1" s="432" t="s">
        <v>2472</v>
      </c>
      <c r="AOU1" s="432" t="s">
        <v>2473</v>
      </c>
      <c r="AOV1" s="432" t="s">
        <v>2474</v>
      </c>
      <c r="AOW1" s="432" t="s">
        <v>2475</v>
      </c>
      <c r="AOX1" s="432" t="s">
        <v>2476</v>
      </c>
      <c r="AOY1" s="432" t="s">
        <v>2477</v>
      </c>
      <c r="AOZ1" s="432" t="s">
        <v>2478</v>
      </c>
      <c r="APA1" s="432" t="s">
        <v>2479</v>
      </c>
      <c r="APB1" s="432" t="s">
        <v>2480</v>
      </c>
      <c r="APC1" s="432" t="s">
        <v>2481</v>
      </c>
      <c r="APD1" s="432" t="s">
        <v>2482</v>
      </c>
      <c r="APE1" s="432" t="s">
        <v>2483</v>
      </c>
      <c r="APF1" s="432" t="s">
        <v>2484</v>
      </c>
      <c r="APG1" s="432" t="s">
        <v>2485</v>
      </c>
      <c r="APH1" s="432" t="s">
        <v>2120</v>
      </c>
      <c r="API1" s="432" t="s">
        <v>2121</v>
      </c>
      <c r="APJ1" s="432" t="s">
        <v>2486</v>
      </c>
      <c r="APK1" s="432" t="s">
        <v>2487</v>
      </c>
      <c r="APL1" s="432" t="s">
        <v>2123</v>
      </c>
      <c r="APM1" s="432" t="s">
        <v>2488</v>
      </c>
      <c r="APN1" s="432" t="s">
        <v>2489</v>
      </c>
      <c r="APO1" s="432" t="s">
        <v>2490</v>
      </c>
      <c r="APP1" s="432" t="s">
        <v>2491</v>
      </c>
      <c r="APQ1" s="432" t="s">
        <v>2492</v>
      </c>
      <c r="APR1" s="432" t="s">
        <v>2493</v>
      </c>
      <c r="APS1" s="432" t="s">
        <v>2494</v>
      </c>
      <c r="APT1" s="432" t="s">
        <v>2495</v>
      </c>
      <c r="APU1" s="432" t="s">
        <v>2496</v>
      </c>
      <c r="APV1" s="432" t="s">
        <v>2497</v>
      </c>
      <c r="APW1" s="432" t="s">
        <v>2498</v>
      </c>
      <c r="APX1" s="432" t="s">
        <v>2499</v>
      </c>
      <c r="APY1" s="432" t="s">
        <v>2500</v>
      </c>
      <c r="APZ1" s="432" t="s">
        <v>2501</v>
      </c>
      <c r="AQA1" s="432" t="s">
        <v>2502</v>
      </c>
      <c r="AQB1" s="432" t="s">
        <v>2503</v>
      </c>
      <c r="AQC1" s="432" t="s">
        <v>2504</v>
      </c>
      <c r="AQD1" s="432" t="s">
        <v>2505</v>
      </c>
      <c r="AQE1" s="432" t="s">
        <v>2506</v>
      </c>
      <c r="AQF1" s="432" t="s">
        <v>2507</v>
      </c>
      <c r="AQG1" s="432" t="s">
        <v>2508</v>
      </c>
      <c r="AQH1" s="432" t="s">
        <v>2509</v>
      </c>
      <c r="AQI1" s="432" t="s">
        <v>2510</v>
      </c>
      <c r="AQJ1" s="432" t="s">
        <v>2511</v>
      </c>
      <c r="AQK1" s="432" t="s">
        <v>2512</v>
      </c>
      <c r="AQL1" s="432" t="s">
        <v>2513</v>
      </c>
      <c r="AQM1" s="432" t="s">
        <v>2514</v>
      </c>
      <c r="AQN1" s="432" t="s">
        <v>2515</v>
      </c>
      <c r="AQO1" s="432" t="s">
        <v>2516</v>
      </c>
      <c r="AQP1" s="432" t="s">
        <v>2517</v>
      </c>
      <c r="AQQ1" s="432" t="s">
        <v>2518</v>
      </c>
      <c r="AQR1" s="432" t="s">
        <v>2519</v>
      </c>
      <c r="AQS1" s="432" t="s">
        <v>2520</v>
      </c>
      <c r="AQT1" s="432" t="s">
        <v>2521</v>
      </c>
      <c r="AQU1" s="432" t="s">
        <v>2522</v>
      </c>
      <c r="AQV1" s="432" t="s">
        <v>2523</v>
      </c>
      <c r="AQW1" s="432" t="s">
        <v>2524</v>
      </c>
      <c r="AQX1" s="432" t="s">
        <v>2525</v>
      </c>
      <c r="AQY1" s="432" t="s">
        <v>2526</v>
      </c>
      <c r="AQZ1" s="432" t="s">
        <v>2527</v>
      </c>
      <c r="ARA1" s="432" t="s">
        <v>2528</v>
      </c>
      <c r="ARB1" s="432" t="s">
        <v>2529</v>
      </c>
      <c r="ARC1" s="432" t="s">
        <v>2530</v>
      </c>
      <c r="ARD1" s="432" t="s">
        <v>2531</v>
      </c>
      <c r="ARE1" s="432" t="s">
        <v>2532</v>
      </c>
      <c r="ARF1" s="432" t="s">
        <v>2533</v>
      </c>
      <c r="ARG1" s="432" t="s">
        <v>2534</v>
      </c>
      <c r="ARH1" s="432" t="s">
        <v>2535</v>
      </c>
      <c r="ARI1" s="432" t="s">
        <v>2536</v>
      </c>
      <c r="ARJ1" s="432" t="s">
        <v>2537</v>
      </c>
      <c r="ARK1" s="432" t="s">
        <v>2538</v>
      </c>
      <c r="ARL1" s="432" t="s">
        <v>2539</v>
      </c>
      <c r="ARM1" s="432" t="s">
        <v>2540</v>
      </c>
      <c r="ARN1" s="432" t="s">
        <v>2541</v>
      </c>
      <c r="ARO1" s="432" t="s">
        <v>2542</v>
      </c>
      <c r="ARP1" s="432" t="s">
        <v>2543</v>
      </c>
      <c r="ARQ1" s="432" t="s">
        <v>2544</v>
      </c>
      <c r="ARR1" s="432" t="s">
        <v>2545</v>
      </c>
      <c r="ARS1" s="432" t="s">
        <v>2546</v>
      </c>
      <c r="ART1" s="432" t="s">
        <v>2547</v>
      </c>
      <c r="ARU1" s="432" t="s">
        <v>2548</v>
      </c>
      <c r="ARV1" s="432" t="s">
        <v>2549</v>
      </c>
      <c r="ARW1" s="432" t="s">
        <v>2550</v>
      </c>
      <c r="ARX1" s="432" t="s">
        <v>2551</v>
      </c>
      <c r="ARY1" s="432" t="s">
        <v>2552</v>
      </c>
      <c r="ARZ1" s="432" t="s">
        <v>2553</v>
      </c>
      <c r="ASA1" s="432" t="s">
        <v>2554</v>
      </c>
      <c r="ASB1" s="432" t="s">
        <v>2555</v>
      </c>
      <c r="ASC1" s="432" t="s">
        <v>2556</v>
      </c>
      <c r="ASD1" s="432" t="s">
        <v>2557</v>
      </c>
      <c r="ASE1" s="432" t="s">
        <v>2558</v>
      </c>
      <c r="ASF1" s="432" t="s">
        <v>2559</v>
      </c>
      <c r="ASG1" s="432" t="s">
        <v>2560</v>
      </c>
      <c r="ASH1" s="432" t="s">
        <v>2561</v>
      </c>
      <c r="ASI1" s="432" t="s">
        <v>2562</v>
      </c>
      <c r="ASJ1" s="432" t="s">
        <v>2563</v>
      </c>
      <c r="ASK1" s="432" t="s">
        <v>2564</v>
      </c>
      <c r="ASL1" s="432" t="s">
        <v>2565</v>
      </c>
      <c r="ASM1" s="432" t="s">
        <v>2566</v>
      </c>
      <c r="ASN1" s="432" t="s">
        <v>2567</v>
      </c>
      <c r="ASO1" s="432" t="s">
        <v>2568</v>
      </c>
      <c r="ASP1" s="432" t="s">
        <v>2569</v>
      </c>
      <c r="ASQ1" s="432" t="s">
        <v>2570</v>
      </c>
      <c r="ASR1" s="432" t="s">
        <v>2571</v>
      </c>
      <c r="ASS1" s="432" t="s">
        <v>2572</v>
      </c>
      <c r="AST1" s="432" t="s">
        <v>2573</v>
      </c>
      <c r="ASU1" s="432" t="s">
        <v>2574</v>
      </c>
      <c r="ASV1" s="432" t="s">
        <v>2575</v>
      </c>
      <c r="ASW1" s="432" t="s">
        <v>2576</v>
      </c>
      <c r="ASX1" s="432" t="s">
        <v>2577</v>
      </c>
      <c r="ASY1" s="432" t="s">
        <v>2578</v>
      </c>
      <c r="ASZ1" s="432" t="s">
        <v>2579</v>
      </c>
      <c r="ATA1" s="432" t="s">
        <v>2580</v>
      </c>
      <c r="ATB1" s="432" t="s">
        <v>2581</v>
      </c>
      <c r="ATC1" s="432" t="s">
        <v>2582</v>
      </c>
      <c r="ATD1" s="432" t="s">
        <v>2583</v>
      </c>
      <c r="ATE1" s="432" t="s">
        <v>2584</v>
      </c>
      <c r="ATF1" s="432" t="s">
        <v>2585</v>
      </c>
      <c r="ATG1" s="432" t="s">
        <v>2586</v>
      </c>
      <c r="ATH1" s="432" t="s">
        <v>2587</v>
      </c>
      <c r="ATI1" s="432" t="s">
        <v>2588</v>
      </c>
      <c r="ATJ1" s="432" t="s">
        <v>2589</v>
      </c>
      <c r="ATK1" s="432" t="s">
        <v>2590</v>
      </c>
      <c r="ATL1" s="432" t="s">
        <v>2591</v>
      </c>
      <c r="ATM1" s="432" t="s">
        <v>2592</v>
      </c>
      <c r="ATN1" s="432" t="s">
        <v>2593</v>
      </c>
      <c r="ATO1" s="432" t="s">
        <v>2594</v>
      </c>
      <c r="ATP1" s="432" t="s">
        <v>2595</v>
      </c>
      <c r="ATQ1" s="432" t="s">
        <v>2596</v>
      </c>
      <c r="ATR1" s="432" t="s">
        <v>2597</v>
      </c>
      <c r="ATS1" s="432" t="s">
        <v>2598</v>
      </c>
      <c r="ATT1" s="432" t="s">
        <v>2599</v>
      </c>
      <c r="ATU1" s="432" t="s">
        <v>2600</v>
      </c>
      <c r="ATV1" s="432" t="s">
        <v>2601</v>
      </c>
      <c r="ATW1" s="432" t="s">
        <v>2602</v>
      </c>
      <c r="ATX1" s="432" t="s">
        <v>2603</v>
      </c>
      <c r="ATY1" s="432" t="s">
        <v>2604</v>
      </c>
      <c r="ATZ1" s="432" t="s">
        <v>2605</v>
      </c>
      <c r="AUA1" s="432" t="s">
        <v>2606</v>
      </c>
      <c r="AUB1" s="432" t="s">
        <v>2607</v>
      </c>
      <c r="AUC1" s="432" t="s">
        <v>2608</v>
      </c>
      <c r="AUD1" s="432" t="s">
        <v>2609</v>
      </c>
      <c r="AUE1" s="432" t="s">
        <v>2610</v>
      </c>
      <c r="AUF1" s="432" t="s">
        <v>2611</v>
      </c>
      <c r="AUG1" s="432" t="s">
        <v>2612</v>
      </c>
      <c r="AUH1" s="432" t="s">
        <v>2613</v>
      </c>
      <c r="AUI1" s="432" t="s">
        <v>2614</v>
      </c>
      <c r="AUJ1" s="432" t="s">
        <v>2615</v>
      </c>
      <c r="AUK1" s="432" t="s">
        <v>2616</v>
      </c>
      <c r="AUL1" s="432" t="s">
        <v>2617</v>
      </c>
      <c r="AUM1" s="432" t="s">
        <v>2618</v>
      </c>
      <c r="AUN1" s="432" t="s">
        <v>2619</v>
      </c>
      <c r="AUO1" s="432" t="s">
        <v>2620</v>
      </c>
      <c r="AUP1" s="432" t="s">
        <v>2621</v>
      </c>
      <c r="AUQ1" s="432" t="s">
        <v>2622</v>
      </c>
      <c r="AUR1" s="432" t="s">
        <v>2623</v>
      </c>
      <c r="AUS1" s="432" t="s">
        <v>2624</v>
      </c>
      <c r="AUT1" s="432" t="s">
        <v>2625</v>
      </c>
      <c r="AUU1" s="432" t="s">
        <v>2626</v>
      </c>
      <c r="AUV1" s="432" t="s">
        <v>2419</v>
      </c>
      <c r="AUW1" s="432" t="s">
        <v>2420</v>
      </c>
      <c r="AUX1" s="432" t="s">
        <v>2421</v>
      </c>
      <c r="AUY1" s="432" t="s">
        <v>2422</v>
      </c>
      <c r="AUZ1" s="432" t="s">
        <v>2423</v>
      </c>
      <c r="AVA1" s="432" t="s">
        <v>2420</v>
      </c>
      <c r="AVB1" s="432" t="s">
        <v>2421</v>
      </c>
      <c r="AVC1" s="432" t="s">
        <v>2422</v>
      </c>
      <c r="AVD1" s="432" t="s">
        <v>2423</v>
      </c>
      <c r="AVE1" s="432" t="s">
        <v>2627</v>
      </c>
      <c r="AVF1" s="432" t="s">
        <v>1880</v>
      </c>
      <c r="AVG1" s="432" t="s">
        <v>2628</v>
      </c>
      <c r="AVH1" s="432" t="s">
        <v>2629</v>
      </c>
      <c r="AVI1" s="432" t="s">
        <v>2630</v>
      </c>
      <c r="AVJ1" s="432" t="s">
        <v>2631</v>
      </c>
      <c r="AVK1" s="432" t="s">
        <v>2632</v>
      </c>
      <c r="AVL1" s="432" t="s">
        <v>2633</v>
      </c>
      <c r="AVM1" s="432" t="s">
        <v>1401</v>
      </c>
      <c r="AVN1" s="432" t="s">
        <v>2634</v>
      </c>
      <c r="AVO1" s="432" t="s">
        <v>1405</v>
      </c>
      <c r="AVP1" s="432" t="s">
        <v>1411</v>
      </c>
      <c r="AVQ1" s="432" t="s">
        <v>2635</v>
      </c>
      <c r="AVR1" s="432" t="s">
        <v>1415</v>
      </c>
      <c r="AVS1" s="432" t="s">
        <v>1391</v>
      </c>
      <c r="AVT1" s="432" t="s">
        <v>2636</v>
      </c>
      <c r="AVU1" s="432" t="s">
        <v>1407</v>
      </c>
      <c r="AVV1" s="432" t="s">
        <v>1395</v>
      </c>
      <c r="AVW1" s="432" t="s">
        <v>2637</v>
      </c>
      <c r="AVX1" s="432" t="s">
        <v>1421</v>
      </c>
      <c r="AVY1" s="432" t="s">
        <v>2638</v>
      </c>
      <c r="AVZ1" s="432" t="s">
        <v>1403</v>
      </c>
      <c r="AWA1" s="432" t="s">
        <v>2639</v>
      </c>
      <c r="AWB1" s="432" t="s">
        <v>1517</v>
      </c>
      <c r="AWC1" s="432" t="s">
        <v>2640</v>
      </c>
      <c r="AWD1" s="432" t="s">
        <v>1397</v>
      </c>
      <c r="AWE1" s="432" t="s">
        <v>1423</v>
      </c>
      <c r="AWF1" s="432" t="s">
        <v>1389</v>
      </c>
      <c r="AWG1" s="432" t="s">
        <v>2641</v>
      </c>
      <c r="AWH1" s="432" t="s">
        <v>2642</v>
      </c>
      <c r="AWI1" s="432" t="s">
        <v>2643</v>
      </c>
      <c r="AWJ1" s="432" t="s">
        <v>1420</v>
      </c>
      <c r="AWK1" s="432" t="s">
        <v>2644</v>
      </c>
      <c r="AWL1" s="432" t="s">
        <v>2645</v>
      </c>
      <c r="AWM1" s="432" t="s">
        <v>2646</v>
      </c>
      <c r="AWN1" s="432" t="s">
        <v>1422</v>
      </c>
      <c r="AWO1" s="432" t="s">
        <v>2647</v>
      </c>
      <c r="AWP1" s="432" t="s">
        <v>2648</v>
      </c>
      <c r="AWQ1" s="432" t="s">
        <v>2649</v>
      </c>
      <c r="AWR1" s="432" t="s">
        <v>2650</v>
      </c>
      <c r="AWS1" s="432" t="s">
        <v>2651</v>
      </c>
      <c r="AWT1" s="432" t="s">
        <v>2652</v>
      </c>
      <c r="AWU1" s="432" t="s">
        <v>2653</v>
      </c>
      <c r="AWV1" s="432" t="s">
        <v>2654</v>
      </c>
      <c r="AWW1" s="432" t="s">
        <v>2655</v>
      </c>
      <c r="AWX1" s="432" t="s">
        <v>2656</v>
      </c>
      <c r="AWY1" s="432" t="s">
        <v>2657</v>
      </c>
      <c r="AWZ1" s="432" t="s">
        <v>2658</v>
      </c>
      <c r="AXA1" s="432" t="s">
        <v>2659</v>
      </c>
      <c r="AXB1" s="432" t="s">
        <v>2660</v>
      </c>
      <c r="AXC1" s="432" t="s">
        <v>2661</v>
      </c>
      <c r="AXD1" s="432" t="s">
        <v>1638</v>
      </c>
      <c r="AXE1" s="432" t="s">
        <v>2662</v>
      </c>
      <c r="AXF1" s="432" t="s">
        <v>1782</v>
      </c>
      <c r="AXG1" s="432" t="s">
        <v>2663</v>
      </c>
      <c r="AXH1" s="432" t="s">
        <v>2664</v>
      </c>
      <c r="AXI1" s="432" t="s">
        <v>2665</v>
      </c>
      <c r="AXJ1" s="432" t="s">
        <v>2666</v>
      </c>
      <c r="AXK1" s="432" t="s">
        <v>2667</v>
      </c>
      <c r="AXL1" s="432" t="s">
        <v>2668</v>
      </c>
      <c r="AXM1" s="432" t="s">
        <v>2669</v>
      </c>
      <c r="AXN1" s="432" t="s">
        <v>2137</v>
      </c>
      <c r="AXO1" s="432" t="s">
        <v>2670</v>
      </c>
      <c r="AXP1" s="432" t="s">
        <v>2671</v>
      </c>
      <c r="AXQ1" s="432" t="s">
        <v>2672</v>
      </c>
      <c r="AXR1" s="432" t="s">
        <v>2673</v>
      </c>
      <c r="AXS1" s="432" t="s">
        <v>2674</v>
      </c>
      <c r="AXT1" s="432" t="s">
        <v>2675</v>
      </c>
      <c r="AXU1" s="432" t="s">
        <v>2676</v>
      </c>
      <c r="AXV1" s="432" t="s">
        <v>2677</v>
      </c>
      <c r="AXW1" s="432" t="s">
        <v>2678</v>
      </c>
      <c r="AXX1" s="432" t="s">
        <v>2679</v>
      </c>
      <c r="AXY1" s="432" t="s">
        <v>2680</v>
      </c>
      <c r="AXZ1" s="432" t="s">
        <v>2681</v>
      </c>
      <c r="AYA1" s="432" t="s">
        <v>2682</v>
      </c>
      <c r="AYB1" s="432" t="s">
        <v>2683</v>
      </c>
      <c r="AYC1" s="432" t="s">
        <v>2684</v>
      </c>
      <c r="AYD1" s="432" t="s">
        <v>2685</v>
      </c>
      <c r="AYE1" s="432" t="s">
        <v>2686</v>
      </c>
      <c r="AYF1" s="432" t="s">
        <v>2687</v>
      </c>
      <c r="AYG1" s="432" t="s">
        <v>2688</v>
      </c>
      <c r="AYH1" s="432" t="s">
        <v>2689</v>
      </c>
      <c r="AYI1" s="432" t="s">
        <v>2690</v>
      </c>
      <c r="AYJ1" s="432" t="s">
        <v>2691</v>
      </c>
      <c r="AYK1" s="432" t="s">
        <v>2692</v>
      </c>
      <c r="AYL1" s="432" t="s">
        <v>2693</v>
      </c>
      <c r="AYM1" s="432" t="s">
        <v>2694</v>
      </c>
      <c r="AYN1" s="432" t="s">
        <v>2695</v>
      </c>
      <c r="AYO1" s="432" t="s">
        <v>2696</v>
      </c>
      <c r="AYP1" s="432" t="s">
        <v>2697</v>
      </c>
      <c r="AYQ1" s="432" t="s">
        <v>2698</v>
      </c>
      <c r="AYR1" s="432" t="s">
        <v>2699</v>
      </c>
      <c r="AYS1" s="432" t="s">
        <v>2700</v>
      </c>
      <c r="AYT1" s="432" t="s">
        <v>2701</v>
      </c>
      <c r="AYU1" s="432" t="s">
        <v>2702</v>
      </c>
      <c r="AYV1" s="432" t="s">
        <v>2703</v>
      </c>
      <c r="AYW1" s="432" t="s">
        <v>2704</v>
      </c>
      <c r="AYX1" s="432" t="s">
        <v>2705</v>
      </c>
      <c r="AYY1" s="432" t="s">
        <v>2706</v>
      </c>
      <c r="AYZ1" s="432" t="s">
        <v>2707</v>
      </c>
      <c r="AZA1" s="432" t="s">
        <v>2708</v>
      </c>
      <c r="AZB1" s="432" t="s">
        <v>2709</v>
      </c>
      <c r="AZC1" s="432" t="s">
        <v>2710</v>
      </c>
      <c r="AZD1" s="432" t="s">
        <v>2711</v>
      </c>
      <c r="AZE1" s="432" t="s">
        <v>1852</v>
      </c>
      <c r="AZF1" s="432" t="s">
        <v>2712</v>
      </c>
      <c r="AZG1" s="432" t="s">
        <v>2713</v>
      </c>
      <c r="AZH1" s="432" t="s">
        <v>2714</v>
      </c>
      <c r="AZI1" s="432" t="s">
        <v>2715</v>
      </c>
      <c r="AZJ1" s="432" t="s">
        <v>2716</v>
      </c>
      <c r="AZK1" s="432" t="s">
        <v>2717</v>
      </c>
      <c r="AZL1" s="432" t="s">
        <v>2718</v>
      </c>
      <c r="AZM1" s="432" t="s">
        <v>2719</v>
      </c>
      <c r="AZN1" s="432" t="s">
        <v>2720</v>
      </c>
      <c r="AZO1" s="432" t="s">
        <v>2721</v>
      </c>
      <c r="AZP1" s="432" t="s">
        <v>2722</v>
      </c>
      <c r="AZQ1" s="432" t="s">
        <v>2723</v>
      </c>
      <c r="AZR1" s="432" t="s">
        <v>2724</v>
      </c>
      <c r="AZS1" s="432" t="s">
        <v>2725</v>
      </c>
      <c r="AZT1" s="432" t="s">
        <v>2726</v>
      </c>
      <c r="AZU1" s="432" t="s">
        <v>2727</v>
      </c>
      <c r="AZV1" s="432" t="s">
        <v>2728</v>
      </c>
      <c r="AZW1" s="432" t="s">
        <v>2729</v>
      </c>
      <c r="AZX1" s="432" t="s">
        <v>2730</v>
      </c>
      <c r="AZY1" s="432" t="s">
        <v>2731</v>
      </c>
      <c r="AZZ1" s="432" t="s">
        <v>2732</v>
      </c>
      <c r="BAA1" s="432" t="s">
        <v>2733</v>
      </c>
      <c r="BAB1" s="432" t="s">
        <v>2734</v>
      </c>
      <c r="BAC1" s="432" t="s">
        <v>2735</v>
      </c>
      <c r="BAD1" s="432" t="s">
        <v>2736</v>
      </c>
      <c r="BAE1" s="432" t="s">
        <v>2737</v>
      </c>
      <c r="BAF1" s="432" t="s">
        <v>2738</v>
      </c>
      <c r="BAG1" s="432" t="s">
        <v>2739</v>
      </c>
      <c r="BAH1" s="432" t="s">
        <v>2740</v>
      </c>
      <c r="BAI1" s="432" t="s">
        <v>2741</v>
      </c>
      <c r="BAJ1" s="432" t="s">
        <v>2742</v>
      </c>
      <c r="BAK1" s="432" t="s">
        <v>2743</v>
      </c>
      <c r="BAL1" s="432" t="s">
        <v>2744</v>
      </c>
      <c r="BAM1" s="432" t="s">
        <v>2745</v>
      </c>
      <c r="BAN1" s="432" t="s">
        <v>2746</v>
      </c>
      <c r="BAO1" s="432" t="s">
        <v>2747</v>
      </c>
      <c r="BAP1" s="432" t="s">
        <v>2748</v>
      </c>
      <c r="BAQ1" s="432" t="s">
        <v>2749</v>
      </c>
      <c r="BAR1" s="432" t="s">
        <v>2750</v>
      </c>
      <c r="BAS1" s="432" t="s">
        <v>2751</v>
      </c>
      <c r="BAT1" s="432" t="s">
        <v>2659</v>
      </c>
      <c r="BAU1" s="432" t="s">
        <v>2752</v>
      </c>
      <c r="BAV1" s="432" t="s">
        <v>2753</v>
      </c>
      <c r="BAW1" s="432" t="s">
        <v>2754</v>
      </c>
      <c r="BAX1" s="432" t="s">
        <v>2755</v>
      </c>
      <c r="BAY1" s="432" t="s">
        <v>2756</v>
      </c>
      <c r="BAZ1" s="432" t="s">
        <v>2757</v>
      </c>
      <c r="BBA1" s="432" t="s">
        <v>2758</v>
      </c>
      <c r="BBB1" s="432" t="s">
        <v>2759</v>
      </c>
      <c r="BBC1" s="432" t="s">
        <v>2760</v>
      </c>
      <c r="BBD1" s="432" t="s">
        <v>2761</v>
      </c>
      <c r="BBE1" s="432" t="s">
        <v>1682</v>
      </c>
      <c r="BBF1" s="432" t="s">
        <v>2762</v>
      </c>
      <c r="BBG1" s="432" t="s">
        <v>2763</v>
      </c>
      <c r="BBH1" s="432" t="s">
        <v>2764</v>
      </c>
      <c r="BBI1" s="432" t="s">
        <v>2765</v>
      </c>
      <c r="BBJ1" s="432" t="s">
        <v>2094</v>
      </c>
      <c r="BBK1" s="432" t="s">
        <v>2766</v>
      </c>
      <c r="BBL1" s="432" t="s">
        <v>2767</v>
      </c>
      <c r="BBM1" s="432" t="s">
        <v>2768</v>
      </c>
      <c r="BBN1" s="432" t="s">
        <v>2769</v>
      </c>
      <c r="BBO1" s="432" t="s">
        <v>2770</v>
      </c>
      <c r="BBP1" s="432" t="s">
        <v>2771</v>
      </c>
      <c r="BBQ1" s="432" t="s">
        <v>2772</v>
      </c>
      <c r="BBR1" s="432" t="s">
        <v>2773</v>
      </c>
      <c r="BBS1" s="432" t="s">
        <v>2774</v>
      </c>
      <c r="BBT1" s="432" t="s">
        <v>2775</v>
      </c>
      <c r="BBU1" s="432" t="s">
        <v>2776</v>
      </c>
      <c r="BBV1" s="432" t="s">
        <v>2777</v>
      </c>
      <c r="BBW1" s="432" t="s">
        <v>2778</v>
      </c>
      <c r="BBX1" s="432" t="s">
        <v>2779</v>
      </c>
      <c r="BBY1" s="432" t="s">
        <v>2780</v>
      </c>
      <c r="BBZ1" s="432" t="s">
        <v>2781</v>
      </c>
      <c r="BCA1" s="432" t="s">
        <v>2782</v>
      </c>
      <c r="BCB1" s="432" t="s">
        <v>2783</v>
      </c>
      <c r="BCC1" s="432" t="s">
        <v>2784</v>
      </c>
      <c r="BCD1" s="432" t="s">
        <v>2785</v>
      </c>
      <c r="BCE1" s="432" t="s">
        <v>2786</v>
      </c>
      <c r="BCF1" s="432" t="s">
        <v>2787</v>
      </c>
      <c r="BCG1" s="432" t="s">
        <v>2788</v>
      </c>
      <c r="BCH1" s="432" t="s">
        <v>2789</v>
      </c>
      <c r="BCI1" s="432" t="s">
        <v>2790</v>
      </c>
      <c r="BCJ1" s="432" t="s">
        <v>2791</v>
      </c>
      <c r="BCK1" s="432" t="s">
        <v>2792</v>
      </c>
      <c r="BCL1" s="432" t="s">
        <v>1857</v>
      </c>
      <c r="BCM1" s="432" t="s">
        <v>2793</v>
      </c>
      <c r="BCN1" s="432" t="s">
        <v>1860</v>
      </c>
      <c r="BCO1" s="432" t="s">
        <v>2794</v>
      </c>
      <c r="BCP1" s="432" t="s">
        <v>2795</v>
      </c>
      <c r="BCQ1" s="432" t="s">
        <v>2796</v>
      </c>
      <c r="BCR1" s="432" t="s">
        <v>2797</v>
      </c>
      <c r="BCS1" s="432" t="s">
        <v>2798</v>
      </c>
      <c r="BCT1" s="432" t="s">
        <v>2799</v>
      </c>
      <c r="BCU1" s="432" t="s">
        <v>2800</v>
      </c>
      <c r="BCV1" s="432" t="s">
        <v>2801</v>
      </c>
      <c r="BCW1" s="432" t="s">
        <v>2802</v>
      </c>
      <c r="BCX1" s="432" t="s">
        <v>2803</v>
      </c>
      <c r="BCY1" s="432" t="s">
        <v>2804</v>
      </c>
      <c r="BCZ1" s="432" t="s">
        <v>2805</v>
      </c>
      <c r="BDA1" s="432" t="s">
        <v>2806</v>
      </c>
      <c r="BDB1" s="432" t="s">
        <v>2807</v>
      </c>
      <c r="BDC1" s="432" t="s">
        <v>2808</v>
      </c>
      <c r="BDD1" s="432" t="s">
        <v>2809</v>
      </c>
      <c r="BDE1" s="432" t="s">
        <v>2810</v>
      </c>
      <c r="BDF1" s="432" t="s">
        <v>2811</v>
      </c>
      <c r="BDG1" s="432" t="s">
        <v>2812</v>
      </c>
      <c r="BDH1" s="432" t="s">
        <v>2813</v>
      </c>
      <c r="BDI1" s="432" t="s">
        <v>2814</v>
      </c>
      <c r="BDJ1" s="432" t="s">
        <v>2815</v>
      </c>
      <c r="BDK1" s="432" t="s">
        <v>2816</v>
      </c>
      <c r="BDL1" s="432" t="s">
        <v>2817</v>
      </c>
      <c r="BDM1" s="432" t="s">
        <v>2818</v>
      </c>
      <c r="BDN1" s="432" t="s">
        <v>2819</v>
      </c>
      <c r="BDO1" s="432" t="s">
        <v>2820</v>
      </c>
      <c r="BDP1" s="432" t="s">
        <v>2821</v>
      </c>
      <c r="BDQ1" s="432" t="s">
        <v>2822</v>
      </c>
      <c r="BDR1" s="432" t="s">
        <v>2823</v>
      </c>
      <c r="BDS1" s="432" t="s">
        <v>2824</v>
      </c>
      <c r="BDT1" s="432" t="s">
        <v>2825</v>
      </c>
      <c r="BDU1" s="432" t="s">
        <v>2826</v>
      </c>
      <c r="BDV1" s="432" t="s">
        <v>2827</v>
      </c>
      <c r="BDW1" s="432" t="s">
        <v>2828</v>
      </c>
      <c r="BDX1" s="432" t="s">
        <v>2829</v>
      </c>
      <c r="BDY1" s="432" t="s">
        <v>2830</v>
      </c>
      <c r="BDZ1" s="432" t="s">
        <v>2831</v>
      </c>
      <c r="BEA1" s="432" t="s">
        <v>2832</v>
      </c>
      <c r="BEB1" s="432" t="s">
        <v>2833</v>
      </c>
      <c r="BEC1" s="432" t="s">
        <v>2834</v>
      </c>
      <c r="BED1" s="432" t="s">
        <v>2835</v>
      </c>
      <c r="BEE1" s="432" t="s">
        <v>2836</v>
      </c>
      <c r="BEF1" s="432" t="s">
        <v>2837</v>
      </c>
      <c r="BEG1" s="432" t="s">
        <v>2838</v>
      </c>
      <c r="BEH1" s="432" t="s">
        <v>2839</v>
      </c>
      <c r="BEI1" s="432" t="s">
        <v>2840</v>
      </c>
      <c r="BEJ1" s="432" t="s">
        <v>2841</v>
      </c>
      <c r="BEK1" s="432" t="s">
        <v>2842</v>
      </c>
      <c r="BEL1" s="432" t="s">
        <v>2843</v>
      </c>
      <c r="BEM1" s="432" t="s">
        <v>2844</v>
      </c>
      <c r="BEN1" s="432" t="s">
        <v>2845</v>
      </c>
      <c r="BEO1" s="432" t="s">
        <v>2846</v>
      </c>
      <c r="BEP1" s="432" t="s">
        <v>2847</v>
      </c>
      <c r="BEQ1" s="432" t="s">
        <v>2848</v>
      </c>
      <c r="BER1" s="432" t="s">
        <v>2849</v>
      </c>
      <c r="BES1" s="432" t="s">
        <v>2850</v>
      </c>
      <c r="BET1" s="432" t="s">
        <v>2851</v>
      </c>
      <c r="BEU1" s="432" t="s">
        <v>2852</v>
      </c>
      <c r="BEV1" s="432" t="s">
        <v>2094</v>
      </c>
      <c r="BEW1" s="432" t="s">
        <v>2853</v>
      </c>
      <c r="BEX1" s="432" t="s">
        <v>2854</v>
      </c>
      <c r="BEY1" s="432" t="s">
        <v>2158</v>
      </c>
      <c r="BEZ1" s="432" t="s">
        <v>2855</v>
      </c>
      <c r="BFA1" s="432" t="s">
        <v>2856</v>
      </c>
      <c r="BFB1" s="432" t="s">
        <v>2857</v>
      </c>
      <c r="BFC1" s="432" t="s">
        <v>2858</v>
      </c>
      <c r="BFD1" s="432" t="s">
        <v>2859</v>
      </c>
      <c r="BFE1" s="432" t="s">
        <v>2860</v>
      </c>
      <c r="BFF1" s="432" t="s">
        <v>2861</v>
      </c>
      <c r="BFG1" s="432" t="s">
        <v>2862</v>
      </c>
      <c r="BFH1" s="432" t="s">
        <v>2863</v>
      </c>
      <c r="BFI1" s="432" t="s">
        <v>2864</v>
      </c>
      <c r="BFJ1" s="432" t="s">
        <v>2865</v>
      </c>
      <c r="BFK1" s="432" t="s">
        <v>2866</v>
      </c>
      <c r="BFL1" s="432" t="s">
        <v>2867</v>
      </c>
      <c r="BFM1" s="432" t="s">
        <v>2868</v>
      </c>
      <c r="BFN1" s="432" t="s">
        <v>2869</v>
      </c>
      <c r="BFO1" s="432" t="s">
        <v>2870</v>
      </c>
      <c r="BFP1" s="432" t="s">
        <v>2787</v>
      </c>
      <c r="BFQ1" s="432" t="s">
        <v>2871</v>
      </c>
      <c r="BFR1" s="432" t="s">
        <v>2872</v>
      </c>
      <c r="BFS1" s="432" t="s">
        <v>2873</v>
      </c>
      <c r="BFT1" s="432" t="s">
        <v>2874</v>
      </c>
      <c r="BFU1" s="432" t="s">
        <v>2875</v>
      </c>
      <c r="BFV1" s="432" t="s">
        <v>2876</v>
      </c>
      <c r="BFW1" s="432" t="s">
        <v>2877</v>
      </c>
      <c r="BFX1" s="432" t="s">
        <v>2878</v>
      </c>
      <c r="BFY1" s="432" t="s">
        <v>2879</v>
      </c>
      <c r="BFZ1" s="432" t="s">
        <v>1958</v>
      </c>
      <c r="BGA1" s="432" t="s">
        <v>2880</v>
      </c>
      <c r="BGB1" s="432" t="s">
        <v>2881</v>
      </c>
      <c r="BGC1" s="432" t="s">
        <v>2882</v>
      </c>
      <c r="BGD1" s="432" t="s">
        <v>1906</v>
      </c>
      <c r="BGE1" s="432" t="s">
        <v>2883</v>
      </c>
      <c r="BGF1" s="432" t="s">
        <v>2884</v>
      </c>
      <c r="BGG1" s="432" t="s">
        <v>2885</v>
      </c>
      <c r="BGH1" s="432" t="s">
        <v>2886</v>
      </c>
      <c r="BGI1" s="432" t="s">
        <v>2887</v>
      </c>
      <c r="BGJ1" s="432" t="s">
        <v>2888</v>
      </c>
      <c r="BGK1" s="432" t="s">
        <v>2889</v>
      </c>
      <c r="BGL1" s="432" t="s">
        <v>2890</v>
      </c>
      <c r="BGM1" s="432" t="s">
        <v>2891</v>
      </c>
      <c r="BGN1" s="432" t="s">
        <v>2892</v>
      </c>
      <c r="BGO1" s="432" t="s">
        <v>2893</v>
      </c>
      <c r="BGP1" s="432" t="s">
        <v>2894</v>
      </c>
      <c r="BGQ1" s="432" t="s">
        <v>2895</v>
      </c>
      <c r="BGR1" s="432" t="s">
        <v>2896</v>
      </c>
      <c r="BGS1" s="432" t="s">
        <v>2897</v>
      </c>
      <c r="BGT1" s="432" t="s">
        <v>2898</v>
      </c>
      <c r="BGU1" s="432" t="s">
        <v>2899</v>
      </c>
      <c r="BGV1" s="432" t="s">
        <v>2900</v>
      </c>
      <c r="BGW1" s="432" t="s">
        <v>2901</v>
      </c>
      <c r="BGX1" s="432" t="s">
        <v>2902</v>
      </c>
      <c r="BGY1" s="432" t="s">
        <v>2903</v>
      </c>
      <c r="BGZ1" s="432" t="s">
        <v>2904</v>
      </c>
      <c r="BHA1" s="432" t="s">
        <v>2905</v>
      </c>
      <c r="BHB1" s="432" t="s">
        <v>2906</v>
      </c>
      <c r="BHC1" s="432" t="s">
        <v>2907</v>
      </c>
      <c r="BHD1" s="432" t="s">
        <v>2908</v>
      </c>
      <c r="BHE1" s="432" t="s">
        <v>2909</v>
      </c>
      <c r="BHF1" s="432" t="s">
        <v>2910</v>
      </c>
      <c r="BHG1" s="432" t="s">
        <v>2911</v>
      </c>
      <c r="BHH1" s="432" t="s">
        <v>2912</v>
      </c>
      <c r="BHI1" s="432" t="s">
        <v>2913</v>
      </c>
      <c r="BHJ1" s="432" t="s">
        <v>2914</v>
      </c>
      <c r="BHK1" s="432" t="s">
        <v>2915</v>
      </c>
      <c r="BHL1" s="432" t="s">
        <v>1409</v>
      </c>
      <c r="BHM1" s="432" t="s">
        <v>2916</v>
      </c>
      <c r="BHN1" s="432" t="s">
        <v>2917</v>
      </c>
      <c r="BHO1" s="432" t="s">
        <v>2918</v>
      </c>
      <c r="BHP1" s="432" t="s">
        <v>2919</v>
      </c>
      <c r="BHQ1" s="432" t="s">
        <v>2920</v>
      </c>
      <c r="BHR1" s="432" t="s">
        <v>1417</v>
      </c>
      <c r="BHS1" s="432" t="s">
        <v>1424</v>
      </c>
      <c r="BHT1" s="432" t="s">
        <v>2921</v>
      </c>
      <c r="BHU1" s="432" t="s">
        <v>2922</v>
      </c>
      <c r="BHV1" s="432" t="s">
        <v>2923</v>
      </c>
      <c r="BHW1" s="432" t="s">
        <v>2924</v>
      </c>
      <c r="BHX1" s="432" t="s">
        <v>2925</v>
      </c>
      <c r="BHY1" s="432" t="s">
        <v>2926</v>
      </c>
      <c r="BHZ1" s="432" t="s">
        <v>2927</v>
      </c>
      <c r="BIA1" s="432" t="s">
        <v>2928</v>
      </c>
      <c r="BIB1" s="432" t="s">
        <v>2929</v>
      </c>
      <c r="BIC1" s="432" t="s">
        <v>2930</v>
      </c>
      <c r="BID1" s="432" t="s">
        <v>2931</v>
      </c>
      <c r="BIE1" s="432" t="s">
        <v>2932</v>
      </c>
      <c r="BIF1" s="432" t="s">
        <v>2933</v>
      </c>
      <c r="BIG1" s="432" t="s">
        <v>2934</v>
      </c>
      <c r="BIH1" s="432" t="s">
        <v>2935</v>
      </c>
      <c r="BII1" s="432" t="s">
        <v>2936</v>
      </c>
      <c r="BIJ1" s="432" t="s">
        <v>2937</v>
      </c>
      <c r="BIK1" s="432" t="s">
        <v>2938</v>
      </c>
      <c r="BIL1" s="432" t="s">
        <v>2939</v>
      </c>
      <c r="BIM1" s="432" t="s">
        <v>2940</v>
      </c>
      <c r="BIN1" s="432" t="s">
        <v>2941</v>
      </c>
      <c r="BIO1" s="432" t="s">
        <v>2942</v>
      </c>
      <c r="BIP1" s="432" t="s">
        <v>2943</v>
      </c>
      <c r="BIQ1" s="432" t="s">
        <v>2944</v>
      </c>
      <c r="BIR1" s="432" t="s">
        <v>2945</v>
      </c>
      <c r="BIS1" s="432" t="s">
        <v>2946</v>
      </c>
      <c r="BIT1" s="432" t="s">
        <v>2947</v>
      </c>
      <c r="BIU1" s="432" t="s">
        <v>2948</v>
      </c>
      <c r="BIV1" s="432" t="s">
        <v>2949</v>
      </c>
      <c r="BIW1" s="432" t="s">
        <v>2685</v>
      </c>
      <c r="BIX1" s="432" t="s">
        <v>1502</v>
      </c>
      <c r="BIY1" s="432" t="s">
        <v>2950</v>
      </c>
      <c r="BIZ1" s="432" t="s">
        <v>2951</v>
      </c>
      <c r="BJA1" s="432" t="s">
        <v>2952</v>
      </c>
      <c r="BJB1" s="432" t="s">
        <v>2953</v>
      </c>
      <c r="BJC1" s="432" t="s">
        <v>2762</v>
      </c>
      <c r="BJD1" s="432" t="s">
        <v>2763</v>
      </c>
      <c r="BJE1" s="432" t="s">
        <v>2764</v>
      </c>
      <c r="BJF1" s="432" t="s">
        <v>2852</v>
      </c>
      <c r="BJG1" s="432" t="s">
        <v>2094</v>
      </c>
      <c r="BJH1" s="432" t="s">
        <v>2954</v>
      </c>
      <c r="BJI1" s="432" t="s">
        <v>2955</v>
      </c>
      <c r="BJJ1" s="432" t="s">
        <v>2956</v>
      </c>
      <c r="BJK1" s="432" t="s">
        <v>2775</v>
      </c>
      <c r="BJL1" s="432" t="s">
        <v>2957</v>
      </c>
      <c r="BJM1" s="432" t="s">
        <v>2958</v>
      </c>
      <c r="BJN1" s="432" t="s">
        <v>2959</v>
      </c>
      <c r="BJO1" s="432" t="s">
        <v>2960</v>
      </c>
      <c r="BJP1" s="432" t="s">
        <v>2961</v>
      </c>
      <c r="BJQ1" s="432" t="s">
        <v>2962</v>
      </c>
      <c r="BJR1" s="432" t="s">
        <v>2963</v>
      </c>
      <c r="BJS1" s="432" t="s">
        <v>2964</v>
      </c>
      <c r="BJT1" s="432" t="s">
        <v>2965</v>
      </c>
      <c r="BJU1" s="432" t="s">
        <v>2966</v>
      </c>
      <c r="BJV1" s="432" t="s">
        <v>2967</v>
      </c>
      <c r="BJW1" s="432" t="s">
        <v>2968</v>
      </c>
      <c r="BJX1" s="432" t="s">
        <v>2969</v>
      </c>
      <c r="BJY1" s="432" t="s">
        <v>2199</v>
      </c>
      <c r="BJZ1" s="432" t="s">
        <v>2970</v>
      </c>
      <c r="BKA1" s="432" t="s">
        <v>2971</v>
      </c>
      <c r="BKB1" s="432" t="s">
        <v>2972</v>
      </c>
      <c r="BKC1" s="432" t="s">
        <v>2973</v>
      </c>
      <c r="BKD1" s="432" t="s">
        <v>2974</v>
      </c>
      <c r="BKE1" s="432" t="s">
        <v>2975</v>
      </c>
      <c r="BKF1" s="432" t="s">
        <v>2976</v>
      </c>
      <c r="BKG1" s="432" t="s">
        <v>2977</v>
      </c>
      <c r="BKH1" s="432" t="s">
        <v>2978</v>
      </c>
      <c r="BKI1" s="432" t="s">
        <v>2979</v>
      </c>
      <c r="BKJ1" s="432" t="s">
        <v>2980</v>
      </c>
      <c r="BKK1" s="432" t="s">
        <v>2981</v>
      </c>
      <c r="BKL1" s="432" t="s">
        <v>2982</v>
      </c>
      <c r="BKM1" s="432" t="s">
        <v>2983</v>
      </c>
      <c r="BKN1" s="432" t="s">
        <v>2984</v>
      </c>
      <c r="BKO1" s="432" t="s">
        <v>2500</v>
      </c>
      <c r="BKP1" s="432" t="s">
        <v>2985</v>
      </c>
      <c r="BKQ1" s="432" t="s">
        <v>2986</v>
      </c>
      <c r="BKR1" s="432" t="s">
        <v>2987</v>
      </c>
      <c r="BKS1" s="432" t="s">
        <v>2988</v>
      </c>
      <c r="BKT1" s="432" t="s">
        <v>2989</v>
      </c>
      <c r="BKU1" s="432" t="s">
        <v>2504</v>
      </c>
      <c r="BKV1" s="432" t="s">
        <v>2990</v>
      </c>
      <c r="BKW1" s="432" t="s">
        <v>2507</v>
      </c>
      <c r="BKX1" s="432" t="s">
        <v>2508</v>
      </c>
      <c r="BKY1" s="432" t="s">
        <v>2991</v>
      </c>
      <c r="BKZ1" s="432" t="s">
        <v>2992</v>
      </c>
      <c r="BLA1" s="432" t="s">
        <v>2993</v>
      </c>
      <c r="BLB1" s="432" t="s">
        <v>2994</v>
      </c>
      <c r="BLC1" s="432" t="s">
        <v>2995</v>
      </c>
      <c r="BLD1" s="432" t="s">
        <v>2996</v>
      </c>
      <c r="BLE1" s="432" t="s">
        <v>2997</v>
      </c>
      <c r="BLF1" s="432" t="s">
        <v>2998</v>
      </c>
      <c r="BLG1" s="432" t="s">
        <v>2999</v>
      </c>
      <c r="BLH1" s="432" t="s">
        <v>3000</v>
      </c>
      <c r="BLI1" s="432" t="s">
        <v>3001</v>
      </c>
      <c r="BLJ1" s="432" t="s">
        <v>3002</v>
      </c>
      <c r="BLK1" s="432" t="s">
        <v>3003</v>
      </c>
      <c r="BLL1" s="432" t="s">
        <v>3004</v>
      </c>
      <c r="BLM1" s="432" t="s">
        <v>1846</v>
      </c>
      <c r="BLN1" s="432" t="s">
        <v>3005</v>
      </c>
      <c r="BLO1" s="432" t="s">
        <v>3006</v>
      </c>
      <c r="BLP1" s="432" t="s">
        <v>3007</v>
      </c>
      <c r="BLQ1" s="432" t="s">
        <v>3008</v>
      </c>
      <c r="BLR1" s="432" t="s">
        <v>3009</v>
      </c>
      <c r="BLS1" s="432" t="s">
        <v>3010</v>
      </c>
      <c r="BLT1" s="432" t="s">
        <v>3011</v>
      </c>
      <c r="BLU1" s="432" t="s">
        <v>3012</v>
      </c>
      <c r="BLV1" s="432" t="s">
        <v>3013</v>
      </c>
      <c r="BLW1" s="432" t="s">
        <v>3014</v>
      </c>
      <c r="BLX1" s="432" t="s">
        <v>3015</v>
      </c>
      <c r="BLY1" s="432" t="s">
        <v>3016</v>
      </c>
      <c r="BLZ1" s="432" t="s">
        <v>3017</v>
      </c>
      <c r="BMA1" s="432" t="s">
        <v>3018</v>
      </c>
      <c r="BMB1" s="432" t="s">
        <v>3019</v>
      </c>
      <c r="BMC1" s="432" t="s">
        <v>3020</v>
      </c>
      <c r="BMD1" s="432" t="s">
        <v>3021</v>
      </c>
      <c r="BME1" s="432" t="s">
        <v>3022</v>
      </c>
      <c r="BMF1" s="432" t="s">
        <v>3023</v>
      </c>
      <c r="BMG1" s="432" t="s">
        <v>3024</v>
      </c>
      <c r="BMH1" s="432" t="s">
        <v>3025</v>
      </c>
      <c r="BMI1" s="432" t="s">
        <v>3026</v>
      </c>
      <c r="BMJ1" s="432" t="s">
        <v>3027</v>
      </c>
      <c r="BMK1" s="432" t="s">
        <v>3028</v>
      </c>
      <c r="BML1" s="432" t="s">
        <v>3029</v>
      </c>
      <c r="BMM1" s="432" t="s">
        <v>3030</v>
      </c>
      <c r="BMN1" s="432" t="s">
        <v>3031</v>
      </c>
      <c r="BMO1" s="432" t="s">
        <v>3032</v>
      </c>
      <c r="BMP1" s="432" t="s">
        <v>3033</v>
      </c>
      <c r="BMQ1" s="432" t="s">
        <v>3034</v>
      </c>
      <c r="BMR1" s="432" t="s">
        <v>3035</v>
      </c>
      <c r="BMS1" s="432" t="s">
        <v>3036</v>
      </c>
      <c r="BMT1" s="432" t="s">
        <v>3037</v>
      </c>
      <c r="BMU1" s="432" t="s">
        <v>2867</v>
      </c>
      <c r="BMV1" s="432" t="s">
        <v>3038</v>
      </c>
      <c r="BMW1" s="432" t="s">
        <v>3039</v>
      </c>
      <c r="BMX1" s="432" t="s">
        <v>3040</v>
      </c>
      <c r="BMY1" s="432" t="s">
        <v>3041</v>
      </c>
      <c r="BMZ1" s="432" t="s">
        <v>3042</v>
      </c>
      <c r="BNA1" s="432" t="s">
        <v>3043</v>
      </c>
      <c r="BNB1" s="432" t="s">
        <v>3044</v>
      </c>
      <c r="BNC1" s="432" t="s">
        <v>3045</v>
      </c>
      <c r="BND1" s="432" t="s">
        <v>3046</v>
      </c>
      <c r="BNE1" s="432" t="s">
        <v>3047</v>
      </c>
      <c r="BNF1" s="432" t="s">
        <v>3048</v>
      </c>
      <c r="BNG1" s="432" t="s">
        <v>3049</v>
      </c>
      <c r="BNH1" s="432" t="s">
        <v>2211</v>
      </c>
      <c r="BNI1" s="432" t="s">
        <v>3050</v>
      </c>
      <c r="BNJ1" s="432" t="s">
        <v>3051</v>
      </c>
      <c r="BNK1" s="432" t="s">
        <v>3052</v>
      </c>
      <c r="BNL1" s="432" t="s">
        <v>3053</v>
      </c>
      <c r="BNM1" s="432" t="s">
        <v>3054</v>
      </c>
      <c r="BNN1" s="432" t="s">
        <v>3055</v>
      </c>
      <c r="BNO1" s="432" t="s">
        <v>3056</v>
      </c>
      <c r="BNP1" s="432" t="s">
        <v>3057</v>
      </c>
      <c r="BNQ1" s="432" t="s">
        <v>3058</v>
      </c>
      <c r="BNR1" s="432" t="s">
        <v>3059</v>
      </c>
      <c r="BNS1" s="432" t="s">
        <v>3060</v>
      </c>
      <c r="BNT1" s="432" t="s">
        <v>3061</v>
      </c>
      <c r="BNU1" s="432" t="s">
        <v>3062</v>
      </c>
      <c r="BNV1" s="432" t="s">
        <v>3063</v>
      </c>
      <c r="BNW1" s="432" t="s">
        <v>3064</v>
      </c>
      <c r="BNX1" s="432" t="s">
        <v>3065</v>
      </c>
      <c r="BNY1" s="432" t="s">
        <v>3066</v>
      </c>
      <c r="BNZ1" s="432" t="s">
        <v>3067</v>
      </c>
      <c r="BOA1" s="432" t="s">
        <v>3068</v>
      </c>
      <c r="BOB1" s="432" t="s">
        <v>3069</v>
      </c>
      <c r="BOC1" s="432" t="s">
        <v>3070</v>
      </c>
      <c r="BOD1" s="432" t="s">
        <v>3071</v>
      </c>
      <c r="BOE1" s="432" t="s">
        <v>3072</v>
      </c>
      <c r="BOF1" s="432" t="s">
        <v>3073</v>
      </c>
      <c r="BOG1" s="432" t="s">
        <v>3074</v>
      </c>
      <c r="BOH1" s="432" t="s">
        <v>3075</v>
      </c>
      <c r="BOI1" s="432" t="s">
        <v>3076</v>
      </c>
      <c r="BOJ1" s="432" t="s">
        <v>3077</v>
      </c>
      <c r="BOK1" s="432" t="s">
        <v>3078</v>
      </c>
      <c r="BOL1" s="432" t="s">
        <v>3079</v>
      </c>
      <c r="BOM1" s="432" t="s">
        <v>3080</v>
      </c>
      <c r="BON1" s="432" t="s">
        <v>3081</v>
      </c>
      <c r="BOO1" s="432" t="s">
        <v>3082</v>
      </c>
      <c r="BOP1" s="432" t="s">
        <v>3083</v>
      </c>
      <c r="BOQ1" s="432" t="s">
        <v>3084</v>
      </c>
      <c r="BOR1" s="432" t="s">
        <v>3085</v>
      </c>
      <c r="BOS1" s="432" t="s">
        <v>3086</v>
      </c>
      <c r="BOT1" s="432" t="s">
        <v>3087</v>
      </c>
      <c r="BOU1" s="432" t="s">
        <v>3088</v>
      </c>
      <c r="BOV1" s="432" t="s">
        <v>3089</v>
      </c>
      <c r="BOW1" s="432" t="s">
        <v>3090</v>
      </c>
      <c r="BOX1" s="432" t="s">
        <v>3091</v>
      </c>
      <c r="BOY1" s="432" t="s">
        <v>3092</v>
      </c>
      <c r="BOZ1" s="432" t="s">
        <v>3093</v>
      </c>
      <c r="BPA1" s="432" t="s">
        <v>1490</v>
      </c>
      <c r="BPB1" s="432" t="s">
        <v>3094</v>
      </c>
      <c r="BPC1" s="432" t="s">
        <v>3095</v>
      </c>
      <c r="BPD1" s="432" t="s">
        <v>1834</v>
      </c>
      <c r="BPE1" s="432" t="s">
        <v>1944</v>
      </c>
      <c r="BPF1" s="432" t="s">
        <v>3096</v>
      </c>
      <c r="BPG1" s="432" t="s">
        <v>3097</v>
      </c>
      <c r="BPH1" s="432" t="s">
        <v>2031</v>
      </c>
      <c r="BPI1" s="432" t="s">
        <v>3098</v>
      </c>
      <c r="BPJ1" s="432" t="s">
        <v>3099</v>
      </c>
      <c r="BPK1" s="432" t="s">
        <v>3100</v>
      </c>
      <c r="BPL1" s="432" t="s">
        <v>3101</v>
      </c>
      <c r="BPM1" s="432" t="s">
        <v>1836</v>
      </c>
      <c r="BPN1" s="432" t="s">
        <v>1637</v>
      </c>
      <c r="BPO1" s="432" t="s">
        <v>3102</v>
      </c>
      <c r="BPP1" s="432" t="s">
        <v>1638</v>
      </c>
      <c r="BPQ1" s="432" t="s">
        <v>3103</v>
      </c>
      <c r="BPR1" s="432" t="s">
        <v>3104</v>
      </c>
      <c r="BPS1" s="432" t="s">
        <v>2041</v>
      </c>
      <c r="BPT1" s="432" t="s">
        <v>3105</v>
      </c>
      <c r="BPU1" s="432" t="s">
        <v>3106</v>
      </c>
      <c r="BPV1" s="432" t="s">
        <v>3107</v>
      </c>
      <c r="BPW1" s="432" t="s">
        <v>2050</v>
      </c>
      <c r="BPX1" s="432" t="s">
        <v>3108</v>
      </c>
      <c r="BPY1" s="432" t="s">
        <v>3109</v>
      </c>
      <c r="BPZ1" s="432" t="s">
        <v>3110</v>
      </c>
      <c r="BQA1" s="432" t="s">
        <v>3111</v>
      </c>
      <c r="BQB1" s="432" t="s">
        <v>3112</v>
      </c>
      <c r="BQC1" s="432" t="s">
        <v>3113</v>
      </c>
      <c r="BQD1" s="432" t="s">
        <v>3114</v>
      </c>
      <c r="BQE1" s="432" t="s">
        <v>3115</v>
      </c>
      <c r="BQF1" s="432" t="s">
        <v>3116</v>
      </c>
      <c r="BQG1" s="432" t="s">
        <v>3117</v>
      </c>
      <c r="BQH1" s="432" t="s">
        <v>3118</v>
      </c>
      <c r="BQI1" s="432" t="s">
        <v>3119</v>
      </c>
      <c r="BQJ1" s="432" t="s">
        <v>3120</v>
      </c>
      <c r="BQK1" s="432" t="s">
        <v>3121</v>
      </c>
      <c r="BQL1" s="432" t="s">
        <v>3122</v>
      </c>
      <c r="BQM1" s="432" t="s">
        <v>3123</v>
      </c>
      <c r="BQN1" s="432" t="s">
        <v>3124</v>
      </c>
      <c r="BQO1" s="432" t="s">
        <v>3125</v>
      </c>
      <c r="BQP1" s="432" t="s">
        <v>3126</v>
      </c>
      <c r="BQQ1" s="432" t="s">
        <v>3127</v>
      </c>
      <c r="BQR1" s="432" t="s">
        <v>3128</v>
      </c>
      <c r="BQS1" s="432" t="s">
        <v>3129</v>
      </c>
      <c r="BQT1" s="432" t="s">
        <v>3130</v>
      </c>
      <c r="BQU1" s="432" t="s">
        <v>3131</v>
      </c>
      <c r="BQV1" s="432" t="s">
        <v>3132</v>
      </c>
      <c r="BQW1" s="432" t="s">
        <v>3133</v>
      </c>
      <c r="BQX1" s="432" t="s">
        <v>3134</v>
      </c>
      <c r="BQY1" s="432" t="s">
        <v>3135</v>
      </c>
      <c r="BQZ1" s="432" t="s">
        <v>3136</v>
      </c>
      <c r="BRA1" s="432" t="s">
        <v>3137</v>
      </c>
      <c r="BRB1" s="432" t="s">
        <v>3138</v>
      </c>
      <c r="BRC1" s="432" t="s">
        <v>3139</v>
      </c>
      <c r="BRD1" s="432" t="s">
        <v>3140</v>
      </c>
      <c r="BRE1" s="432" t="s">
        <v>3141</v>
      </c>
      <c r="BRF1" s="432" t="s">
        <v>3142</v>
      </c>
      <c r="BRG1" s="432" t="s">
        <v>3143</v>
      </c>
      <c r="BRH1" s="432" t="s">
        <v>3144</v>
      </c>
      <c r="BRI1" s="432" t="s">
        <v>3145</v>
      </c>
      <c r="BRJ1" s="432" t="s">
        <v>3146</v>
      </c>
      <c r="BRK1" s="432" t="s">
        <v>3147</v>
      </c>
      <c r="BRL1" s="432" t="s">
        <v>3148</v>
      </c>
      <c r="BRM1" s="432" t="s">
        <v>3149</v>
      </c>
      <c r="BRN1" s="432" t="s">
        <v>3150</v>
      </c>
      <c r="BRO1" s="432" t="s">
        <v>3151</v>
      </c>
      <c r="BRP1" s="432" t="s">
        <v>3152</v>
      </c>
      <c r="BRQ1" s="432" t="s">
        <v>3153</v>
      </c>
      <c r="BRR1" s="432" t="s">
        <v>3154</v>
      </c>
      <c r="BRS1" s="432" t="s">
        <v>3155</v>
      </c>
      <c r="BRT1" s="432" t="s">
        <v>3156</v>
      </c>
      <c r="BRU1" s="432" t="s">
        <v>3157</v>
      </c>
      <c r="BRV1" s="432" t="s">
        <v>3158</v>
      </c>
      <c r="BRW1" s="432" t="s">
        <v>3159</v>
      </c>
      <c r="BRX1" s="432" t="s">
        <v>3160</v>
      </c>
      <c r="BRY1" s="432" t="s">
        <v>3161</v>
      </c>
      <c r="BRZ1" s="432" t="s">
        <v>3162</v>
      </c>
      <c r="BSA1" s="432" t="s">
        <v>3163</v>
      </c>
      <c r="BSB1" s="432" t="s">
        <v>3164</v>
      </c>
      <c r="BSC1" s="432" t="s">
        <v>3165</v>
      </c>
      <c r="BSD1" s="432" t="s">
        <v>3166</v>
      </c>
      <c r="BSE1" s="432" t="s">
        <v>3167</v>
      </c>
      <c r="BSF1" s="432" t="s">
        <v>3168</v>
      </c>
      <c r="BSG1" s="432" t="s">
        <v>3169</v>
      </c>
      <c r="BSH1" s="432" t="s">
        <v>3170</v>
      </c>
      <c r="BSI1" s="432" t="s">
        <v>3171</v>
      </c>
      <c r="BSJ1" s="432" t="s">
        <v>3172</v>
      </c>
      <c r="BSK1" s="432" t="s">
        <v>1511</v>
      </c>
      <c r="BSL1" s="432" t="s">
        <v>1514</v>
      </c>
      <c r="BSM1" s="432" t="s">
        <v>3173</v>
      </c>
      <c r="BSN1" s="432" t="s">
        <v>3174</v>
      </c>
      <c r="BSO1" s="432" t="s">
        <v>3175</v>
      </c>
      <c r="BSP1" s="432" t="s">
        <v>3176</v>
      </c>
      <c r="BSQ1" s="432" t="s">
        <v>3177</v>
      </c>
      <c r="BSR1" s="432" t="s">
        <v>3178</v>
      </c>
      <c r="BSS1" s="432" t="s">
        <v>3179</v>
      </c>
      <c r="BST1" s="432" t="s">
        <v>3180</v>
      </c>
      <c r="BSU1" s="432" t="s">
        <v>3181</v>
      </c>
      <c r="BSV1" s="432" t="s">
        <v>3182</v>
      </c>
      <c r="BSW1" s="432" t="s">
        <v>3183</v>
      </c>
      <c r="BSX1" s="432" t="s">
        <v>3184</v>
      </c>
      <c r="BSY1" s="432" t="s">
        <v>3185</v>
      </c>
      <c r="BSZ1" s="432" t="s">
        <v>3186</v>
      </c>
      <c r="BTA1" s="432" t="s">
        <v>3187</v>
      </c>
      <c r="BTB1" s="432" t="s">
        <v>3188</v>
      </c>
      <c r="BTC1" s="432" t="s">
        <v>3189</v>
      </c>
      <c r="BTD1" s="432" t="s">
        <v>3190</v>
      </c>
      <c r="BTE1" s="432" t="s">
        <v>3191</v>
      </c>
      <c r="BTF1" s="432" t="s">
        <v>3192</v>
      </c>
      <c r="BTG1" s="432" t="s">
        <v>3193</v>
      </c>
      <c r="BTH1" s="432" t="s">
        <v>3194</v>
      </c>
      <c r="BTI1" s="432" t="s">
        <v>3195</v>
      </c>
      <c r="BTJ1" s="432" t="s">
        <v>3196</v>
      </c>
      <c r="BTK1" s="432" t="s">
        <v>3197</v>
      </c>
      <c r="BTL1" s="432" t="s">
        <v>3198</v>
      </c>
      <c r="BTM1" s="432" t="s">
        <v>3199</v>
      </c>
      <c r="BTN1" s="432" t="s">
        <v>3200</v>
      </c>
      <c r="BTO1" s="432" t="s">
        <v>3201</v>
      </c>
      <c r="BTP1" s="432" t="s">
        <v>3202</v>
      </c>
      <c r="BTQ1" s="432" t="s">
        <v>3203</v>
      </c>
      <c r="BTR1" s="432" t="s">
        <v>3204</v>
      </c>
      <c r="BTS1" s="432" t="s">
        <v>3205</v>
      </c>
      <c r="BTT1" s="432" t="s">
        <v>3206</v>
      </c>
      <c r="BTU1" s="432" t="s">
        <v>3207</v>
      </c>
      <c r="BTV1" s="432" t="s">
        <v>3208</v>
      </c>
      <c r="BTW1" s="432" t="s">
        <v>3209</v>
      </c>
      <c r="BTX1" s="432" t="s">
        <v>3210</v>
      </c>
      <c r="BTY1" s="432" t="s">
        <v>3211</v>
      </c>
      <c r="BTZ1" s="432" t="s">
        <v>3212</v>
      </c>
      <c r="BUA1" s="432" t="s">
        <v>3213</v>
      </c>
      <c r="BUB1" s="432" t="s">
        <v>3214</v>
      </c>
      <c r="BUC1" s="432" t="s">
        <v>3215</v>
      </c>
      <c r="BUD1" s="432" t="s">
        <v>3216</v>
      </c>
      <c r="BUE1" s="432" t="s">
        <v>3217</v>
      </c>
      <c r="BUF1" s="432" t="s">
        <v>3218</v>
      </c>
      <c r="BUG1" s="432" t="s">
        <v>1490</v>
      </c>
      <c r="BUH1" s="432" t="s">
        <v>3094</v>
      </c>
      <c r="BUI1" s="432" t="s">
        <v>3219</v>
      </c>
      <c r="BUJ1" s="432" t="s">
        <v>3220</v>
      </c>
      <c r="BUK1" s="432" t="s">
        <v>3221</v>
      </c>
      <c r="BUL1" s="432" t="s">
        <v>3222</v>
      </c>
      <c r="BUM1" s="432" t="s">
        <v>1834</v>
      </c>
      <c r="BUN1" s="432" t="s">
        <v>3223</v>
      </c>
      <c r="BUO1" s="432" t="s">
        <v>1944</v>
      </c>
      <c r="BUP1" s="432" t="s">
        <v>3224</v>
      </c>
      <c r="BUQ1" s="432" t="s">
        <v>3096</v>
      </c>
      <c r="BUR1" s="432" t="s">
        <v>3225</v>
      </c>
      <c r="BUS1" s="432" t="s">
        <v>3226</v>
      </c>
      <c r="BUT1" s="432" t="s">
        <v>1492</v>
      </c>
      <c r="BUU1" s="432" t="s">
        <v>3227</v>
      </c>
      <c r="BUV1" s="432" t="s">
        <v>3100</v>
      </c>
      <c r="BUW1" s="432" t="s">
        <v>3228</v>
      </c>
      <c r="BUX1" s="432" t="s">
        <v>3229</v>
      </c>
      <c r="BUY1" s="432" t="s">
        <v>3230</v>
      </c>
      <c r="BUZ1" s="432" t="s">
        <v>3231</v>
      </c>
      <c r="BVA1" s="432" t="s">
        <v>3232</v>
      </c>
      <c r="BVB1" s="432" t="s">
        <v>3233</v>
      </c>
      <c r="BVC1" s="432" t="s">
        <v>1637</v>
      </c>
      <c r="BVD1" s="432" t="s">
        <v>3102</v>
      </c>
      <c r="BVE1" s="432" t="s">
        <v>1495</v>
      </c>
      <c r="BVF1" s="432" t="s">
        <v>3234</v>
      </c>
      <c r="BVG1" s="432" t="s">
        <v>1638</v>
      </c>
      <c r="BVH1" s="432" t="s">
        <v>3235</v>
      </c>
      <c r="BVI1" s="432" t="s">
        <v>3236</v>
      </c>
      <c r="BVJ1" s="432" t="s">
        <v>1640</v>
      </c>
      <c r="BVK1" s="432" t="s">
        <v>3237</v>
      </c>
      <c r="BVL1" s="432" t="s">
        <v>1497</v>
      </c>
      <c r="BVM1" s="432" t="s">
        <v>3238</v>
      </c>
      <c r="BVN1" s="432" t="s">
        <v>3239</v>
      </c>
      <c r="BVO1" s="432" t="s">
        <v>3240</v>
      </c>
      <c r="BVP1" s="432" t="s">
        <v>3241</v>
      </c>
      <c r="BVQ1" s="432" t="s">
        <v>2662</v>
      </c>
      <c r="BVR1" s="432" t="s">
        <v>1498</v>
      </c>
      <c r="BVS1" s="432" t="s">
        <v>1499</v>
      </c>
      <c r="BVT1" s="432" t="s">
        <v>3242</v>
      </c>
      <c r="BVU1" s="432" t="s">
        <v>3243</v>
      </c>
      <c r="BVV1" s="432" t="s">
        <v>3244</v>
      </c>
      <c r="BVW1" s="432" t="s">
        <v>3245</v>
      </c>
      <c r="BVX1" s="432" t="s">
        <v>3246</v>
      </c>
      <c r="BVY1" s="432" t="s">
        <v>3247</v>
      </c>
      <c r="BVZ1" s="432" t="s">
        <v>1643</v>
      </c>
      <c r="BWA1" s="432" t="s">
        <v>3248</v>
      </c>
      <c r="BWB1" s="432" t="s">
        <v>3249</v>
      </c>
      <c r="BWC1" s="432" t="s">
        <v>3250</v>
      </c>
      <c r="BWD1" s="432" t="s">
        <v>3251</v>
      </c>
      <c r="BWE1" s="432" t="s">
        <v>3252</v>
      </c>
      <c r="BWF1" s="432" t="s">
        <v>3253</v>
      </c>
      <c r="BWG1" s="432" t="s">
        <v>3254</v>
      </c>
      <c r="BWH1" s="432" t="s">
        <v>3255</v>
      </c>
      <c r="BWI1" s="432" t="s">
        <v>3256</v>
      </c>
      <c r="BWJ1" s="432" t="s">
        <v>3257</v>
      </c>
      <c r="BWK1" s="432" t="s">
        <v>3258</v>
      </c>
      <c r="BWL1" s="432" t="s">
        <v>3259</v>
      </c>
      <c r="BWM1" s="432" t="s">
        <v>3260</v>
      </c>
      <c r="BWN1" s="432" t="s">
        <v>3261</v>
      </c>
      <c r="BWO1" s="432" t="s">
        <v>3262</v>
      </c>
      <c r="BWP1" s="432" t="s">
        <v>3263</v>
      </c>
      <c r="BWQ1" s="432" t="s">
        <v>3264</v>
      </c>
      <c r="BWR1" s="432" t="s">
        <v>3035</v>
      </c>
      <c r="BWS1" s="432" t="s">
        <v>3265</v>
      </c>
      <c r="BWT1" s="432" t="s">
        <v>3266</v>
      </c>
      <c r="BWU1" s="432" t="s">
        <v>3267</v>
      </c>
      <c r="BWV1" s="432" t="s">
        <v>3268</v>
      </c>
      <c r="BWW1" s="432" t="s">
        <v>3269</v>
      </c>
      <c r="BWX1" s="432" t="s">
        <v>3270</v>
      </c>
      <c r="BWY1" s="432" t="s">
        <v>3271</v>
      </c>
      <c r="BWZ1" s="432" t="s">
        <v>3272</v>
      </c>
      <c r="BXA1" s="432" t="s">
        <v>3273</v>
      </c>
      <c r="BXB1" s="432" t="s">
        <v>3274</v>
      </c>
      <c r="BXC1" s="432" t="s">
        <v>3275</v>
      </c>
      <c r="BXD1" s="432" t="s">
        <v>3276</v>
      </c>
      <c r="BXE1" s="432" t="s">
        <v>3277</v>
      </c>
      <c r="BXF1" s="432" t="s">
        <v>3278</v>
      </c>
      <c r="BXG1" s="432" t="s">
        <v>3279</v>
      </c>
      <c r="BXH1" s="432" t="s">
        <v>2602</v>
      </c>
      <c r="BXI1" s="432" t="s">
        <v>3280</v>
      </c>
      <c r="BXJ1" s="432" t="s">
        <v>3281</v>
      </c>
      <c r="BXK1" s="432" t="s">
        <v>3282</v>
      </c>
      <c r="BXL1" s="432" t="s">
        <v>3283</v>
      </c>
      <c r="BXM1" s="432" t="s">
        <v>3284</v>
      </c>
      <c r="BXN1" s="432" t="s">
        <v>1490</v>
      </c>
      <c r="BXO1" s="432" t="s">
        <v>3285</v>
      </c>
      <c r="BXP1" s="432" t="s">
        <v>3095</v>
      </c>
      <c r="BXQ1" s="432" t="s">
        <v>3286</v>
      </c>
      <c r="BXR1" s="432" t="s">
        <v>3287</v>
      </c>
      <c r="BXS1" s="432" t="s">
        <v>3223</v>
      </c>
      <c r="BXT1" s="432" t="s">
        <v>3288</v>
      </c>
      <c r="BXU1" s="432" t="s">
        <v>3101</v>
      </c>
      <c r="BXV1" s="432" t="s">
        <v>3289</v>
      </c>
      <c r="BXW1" s="432" t="s">
        <v>1836</v>
      </c>
      <c r="BXX1" s="432" t="s">
        <v>3290</v>
      </c>
      <c r="BXY1" s="432" t="s">
        <v>3291</v>
      </c>
      <c r="BXZ1" s="432" t="s">
        <v>3292</v>
      </c>
      <c r="BYA1" s="432" t="s">
        <v>3293</v>
      </c>
      <c r="BYB1" s="432" t="s">
        <v>3235</v>
      </c>
      <c r="BYC1" s="432" t="s">
        <v>1497</v>
      </c>
      <c r="BYD1" s="432" t="s">
        <v>3294</v>
      </c>
      <c r="BYE1" s="432" t="s">
        <v>3295</v>
      </c>
      <c r="BYF1" s="432" t="s">
        <v>3296</v>
      </c>
      <c r="BYG1" s="432" t="s">
        <v>3297</v>
      </c>
      <c r="BYH1" s="432" t="s">
        <v>3298</v>
      </c>
      <c r="BYI1" s="432" t="s">
        <v>3299</v>
      </c>
      <c r="BYJ1" s="432" t="s">
        <v>3300</v>
      </c>
      <c r="BYK1" s="432" t="s">
        <v>3301</v>
      </c>
      <c r="BYL1" s="432" t="s">
        <v>3302</v>
      </c>
      <c r="BYM1" s="432" t="s">
        <v>3303</v>
      </c>
      <c r="BYN1" s="432" t="s">
        <v>3304</v>
      </c>
      <c r="BYO1" s="432" t="s">
        <v>3305</v>
      </c>
      <c r="BYP1" s="432" t="s">
        <v>3306</v>
      </c>
      <c r="BYQ1" s="432" t="s">
        <v>3307</v>
      </c>
      <c r="BYR1" s="432" t="s">
        <v>3308</v>
      </c>
      <c r="BYS1" s="432" t="s">
        <v>3309</v>
      </c>
      <c r="BYT1" s="432" t="s">
        <v>3310</v>
      </c>
      <c r="BYU1" s="432" t="s">
        <v>3311</v>
      </c>
      <c r="BYV1" s="432" t="s">
        <v>3312</v>
      </c>
      <c r="BYW1" s="432" t="s">
        <v>3313</v>
      </c>
      <c r="BYX1" s="432" t="s">
        <v>3314</v>
      </c>
      <c r="BYY1" s="432" t="s">
        <v>3315</v>
      </c>
      <c r="BYZ1" s="432" t="s">
        <v>3316</v>
      </c>
      <c r="BZA1" s="432" t="s">
        <v>3119</v>
      </c>
      <c r="BZB1" s="432" t="s">
        <v>3317</v>
      </c>
      <c r="BZC1" s="432" t="s">
        <v>2136</v>
      </c>
      <c r="BZD1" s="432" t="s">
        <v>3318</v>
      </c>
      <c r="BZE1" s="432" t="s">
        <v>3319</v>
      </c>
      <c r="BZF1" s="432" t="s">
        <v>3320</v>
      </c>
      <c r="BZG1" s="432" t="s">
        <v>3321</v>
      </c>
      <c r="BZH1" s="432" t="s">
        <v>3322</v>
      </c>
      <c r="BZI1" s="432" t="s">
        <v>3323</v>
      </c>
      <c r="BZJ1" s="432" t="s">
        <v>3324</v>
      </c>
      <c r="BZK1" s="432" t="s">
        <v>3325</v>
      </c>
      <c r="BZL1" s="432" t="s">
        <v>3326</v>
      </c>
      <c r="BZM1" s="432" t="s">
        <v>3136</v>
      </c>
      <c r="BZN1" s="432" t="s">
        <v>3327</v>
      </c>
      <c r="BZO1" s="432" t="s">
        <v>3328</v>
      </c>
      <c r="BZP1" s="432" t="s">
        <v>3329</v>
      </c>
      <c r="BZQ1" s="432" t="s">
        <v>3330</v>
      </c>
      <c r="BZR1" s="432" t="s">
        <v>3331</v>
      </c>
      <c r="BZS1" s="432" t="s">
        <v>3332</v>
      </c>
      <c r="BZT1" s="432" t="s">
        <v>3333</v>
      </c>
      <c r="BZU1" s="432" t="s">
        <v>3149</v>
      </c>
      <c r="BZV1" s="432" t="s">
        <v>3152</v>
      </c>
      <c r="BZW1" s="432" t="s">
        <v>3334</v>
      </c>
      <c r="BZX1" s="432" t="s">
        <v>2677</v>
      </c>
      <c r="BZY1" s="432" t="s">
        <v>3335</v>
      </c>
      <c r="BZZ1" s="432" t="s">
        <v>3336</v>
      </c>
      <c r="CAA1" s="432" t="s">
        <v>3337</v>
      </c>
      <c r="CAB1" s="432" t="s">
        <v>3338</v>
      </c>
      <c r="CAC1" s="432" t="s">
        <v>3339</v>
      </c>
      <c r="CAD1" s="432" t="s">
        <v>3340</v>
      </c>
      <c r="CAE1" s="432" t="s">
        <v>3341</v>
      </c>
      <c r="CAF1" s="432" t="s">
        <v>3342</v>
      </c>
      <c r="CAG1" s="432" t="s">
        <v>3343</v>
      </c>
      <c r="CAH1" s="432" t="s">
        <v>3344</v>
      </c>
      <c r="CAI1" s="432" t="s">
        <v>3345</v>
      </c>
      <c r="CAJ1" s="432" t="s">
        <v>3346</v>
      </c>
      <c r="CAK1" s="432" t="s">
        <v>3347</v>
      </c>
      <c r="CAL1" s="432" t="s">
        <v>3348</v>
      </c>
      <c r="CAM1" s="432" t="s">
        <v>3349</v>
      </c>
      <c r="CAN1" s="432" t="s">
        <v>3350</v>
      </c>
      <c r="CAO1" s="432" t="s">
        <v>3351</v>
      </c>
      <c r="CAP1" s="432" t="s">
        <v>3352</v>
      </c>
      <c r="CAQ1" s="432" t="s">
        <v>3353</v>
      </c>
      <c r="CAR1" s="432" t="s">
        <v>3354</v>
      </c>
      <c r="CAS1" s="432" t="s">
        <v>3355</v>
      </c>
      <c r="CAT1" s="432" t="s">
        <v>3356</v>
      </c>
      <c r="CAU1" s="432" t="s">
        <v>3357</v>
      </c>
      <c r="CAV1" s="432" t="s">
        <v>3358</v>
      </c>
      <c r="CAW1" s="432" t="s">
        <v>3359</v>
      </c>
      <c r="CAX1" s="432" t="s">
        <v>3360</v>
      </c>
      <c r="CAY1" s="432" t="s">
        <v>3361</v>
      </c>
      <c r="CAZ1" s="432" t="s">
        <v>3362</v>
      </c>
      <c r="CBA1" s="432" t="s">
        <v>3363</v>
      </c>
      <c r="CBB1" s="432" t="s">
        <v>3364</v>
      </c>
      <c r="CBC1" s="432" t="s">
        <v>3365</v>
      </c>
      <c r="CBD1" s="432" t="s">
        <v>3366</v>
      </c>
      <c r="CBE1" s="432" t="s">
        <v>3367</v>
      </c>
      <c r="CBF1" s="432" t="s">
        <v>3368</v>
      </c>
      <c r="CBG1" s="432" t="s">
        <v>3369</v>
      </c>
      <c r="CBH1" s="432" t="s">
        <v>3370</v>
      </c>
      <c r="CBI1" s="432" t="s">
        <v>3371</v>
      </c>
      <c r="CBJ1" s="432" t="s">
        <v>3372</v>
      </c>
      <c r="CBK1" s="432" t="s">
        <v>3373</v>
      </c>
      <c r="CBL1" s="432" t="s">
        <v>3374</v>
      </c>
      <c r="CBM1" s="432" t="s">
        <v>3375</v>
      </c>
      <c r="CBN1" s="432" t="s">
        <v>3376</v>
      </c>
      <c r="CBO1" s="432" t="s">
        <v>3377</v>
      </c>
      <c r="CBP1" s="432" t="s">
        <v>3378</v>
      </c>
      <c r="CBQ1" s="432" t="s">
        <v>3379</v>
      </c>
      <c r="CBR1" s="432" t="s">
        <v>3380</v>
      </c>
      <c r="CBS1" s="432" t="s">
        <v>3381</v>
      </c>
      <c r="CBT1" s="432" t="s">
        <v>3382</v>
      </c>
      <c r="CBU1" s="432" t="s">
        <v>3383</v>
      </c>
      <c r="CBV1" s="432" t="s">
        <v>3384</v>
      </c>
      <c r="CBW1" s="432" t="s">
        <v>3385</v>
      </c>
      <c r="CBX1" s="432" t="s">
        <v>3386</v>
      </c>
      <c r="CBY1" s="432" t="s">
        <v>3387</v>
      </c>
      <c r="CBZ1" s="432" t="s">
        <v>3388</v>
      </c>
      <c r="CCA1" s="432" t="s">
        <v>3389</v>
      </c>
      <c r="CCB1" s="432" t="s">
        <v>3390</v>
      </c>
      <c r="CCC1" s="432" t="s">
        <v>3391</v>
      </c>
      <c r="CCD1" s="432" t="s">
        <v>3392</v>
      </c>
      <c r="CCE1" s="432" t="s">
        <v>3393</v>
      </c>
      <c r="CCF1" s="432" t="s">
        <v>3394</v>
      </c>
      <c r="CCG1" s="432" t="s">
        <v>3395</v>
      </c>
      <c r="CCH1" s="432" t="s">
        <v>3396</v>
      </c>
      <c r="CCI1" s="432" t="s">
        <v>3397</v>
      </c>
      <c r="CCJ1" s="432" t="s">
        <v>3398</v>
      </c>
      <c r="CCK1" s="432" t="s">
        <v>3399</v>
      </c>
      <c r="CCL1" s="432" t="s">
        <v>3400</v>
      </c>
      <c r="CCM1" s="432" t="s">
        <v>3401</v>
      </c>
      <c r="CCN1" s="432" t="s">
        <v>3402</v>
      </c>
      <c r="CCO1" s="432" t="s">
        <v>3403</v>
      </c>
      <c r="CCP1" s="432" t="s">
        <v>3404</v>
      </c>
      <c r="CCQ1" s="432" t="s">
        <v>3405</v>
      </c>
      <c r="CCR1" s="432" t="s">
        <v>3406</v>
      </c>
      <c r="CCS1" s="432" t="s">
        <v>3407</v>
      </c>
      <c r="CCT1" s="432" t="s">
        <v>3408</v>
      </c>
      <c r="CCU1" s="432" t="s">
        <v>3409</v>
      </c>
      <c r="CCV1" s="432" t="s">
        <v>3410</v>
      </c>
      <c r="CCW1" s="432" t="s">
        <v>3411</v>
      </c>
      <c r="CCX1" s="432" t="s">
        <v>3412</v>
      </c>
      <c r="CCY1" s="432" t="s">
        <v>3413</v>
      </c>
      <c r="CCZ1" s="432" t="s">
        <v>3414</v>
      </c>
      <c r="CDA1" s="432" t="s">
        <v>3415</v>
      </c>
      <c r="CDB1" s="432" t="s">
        <v>3416</v>
      </c>
      <c r="CDC1" s="432" t="s">
        <v>3417</v>
      </c>
      <c r="CDD1" s="432" t="s">
        <v>3418</v>
      </c>
      <c r="CDE1" s="432" t="s">
        <v>3419</v>
      </c>
      <c r="CDF1" s="432" t="s">
        <v>3420</v>
      </c>
      <c r="CDG1" s="432" t="s">
        <v>3421</v>
      </c>
      <c r="CDH1" s="432" t="s">
        <v>3422</v>
      </c>
      <c r="CDI1" s="432" t="s">
        <v>3423</v>
      </c>
      <c r="CDJ1" s="432" t="s">
        <v>3424</v>
      </c>
      <c r="CDK1" s="432" t="s">
        <v>3425</v>
      </c>
      <c r="CDL1" s="432" t="s">
        <v>3426</v>
      </c>
      <c r="CDM1" s="432" t="s">
        <v>3427</v>
      </c>
      <c r="CDN1" s="432" t="s">
        <v>3428</v>
      </c>
      <c r="CDO1" s="432" t="s">
        <v>3429</v>
      </c>
      <c r="CDP1" s="432" t="s">
        <v>3430</v>
      </c>
      <c r="CDQ1" s="432" t="s">
        <v>3431</v>
      </c>
      <c r="CDR1" s="432" t="s">
        <v>3432</v>
      </c>
      <c r="CDS1" s="432" t="s">
        <v>3433</v>
      </c>
      <c r="CDT1" s="432" t="s">
        <v>3434</v>
      </c>
      <c r="CDU1" s="432" t="s">
        <v>3435</v>
      </c>
      <c r="CDV1" s="432" t="s">
        <v>3436</v>
      </c>
      <c r="CDW1" s="432" t="s">
        <v>3437</v>
      </c>
      <c r="CDX1" s="432" t="s">
        <v>3438</v>
      </c>
      <c r="CDY1" s="432" t="s">
        <v>3439</v>
      </c>
      <c r="CDZ1" s="432" t="s">
        <v>3388</v>
      </c>
      <c r="CEA1" s="432" t="s">
        <v>3389</v>
      </c>
      <c r="CEB1" s="432" t="s">
        <v>3391</v>
      </c>
      <c r="CEC1" s="432" t="s">
        <v>3392</v>
      </c>
      <c r="CED1" s="432" t="s">
        <v>3393</v>
      </c>
      <c r="CEE1" s="432" t="s">
        <v>3394</v>
      </c>
      <c r="CEF1" s="432" t="s">
        <v>3440</v>
      </c>
      <c r="CEG1" s="432" t="s">
        <v>3441</v>
      </c>
      <c r="CEH1" s="432" t="s">
        <v>3442</v>
      </c>
      <c r="CEI1" s="432" t="s">
        <v>3443</v>
      </c>
      <c r="CEJ1" s="432" t="s">
        <v>3444</v>
      </c>
      <c r="CEK1" s="432" t="s">
        <v>3445</v>
      </c>
      <c r="CEL1" s="432" t="s">
        <v>3446</v>
      </c>
      <c r="CEM1" s="432" t="s">
        <v>3447</v>
      </c>
      <c r="CEN1" s="432" t="s">
        <v>3448</v>
      </c>
      <c r="CEO1" s="432" t="s">
        <v>3449</v>
      </c>
      <c r="CEP1" s="432" t="s">
        <v>3406</v>
      </c>
      <c r="CEQ1" s="432" t="s">
        <v>3450</v>
      </c>
      <c r="CER1" s="432" t="s">
        <v>3451</v>
      </c>
      <c r="CES1" s="432" t="s">
        <v>3452</v>
      </c>
      <c r="CET1" s="432" t="s">
        <v>3453</v>
      </c>
      <c r="CEU1" s="432" t="s">
        <v>3454</v>
      </c>
      <c r="CEV1" s="432" t="s">
        <v>3455</v>
      </c>
      <c r="CEW1" s="432" t="s">
        <v>3456</v>
      </c>
      <c r="CEX1" s="432" t="s">
        <v>3457</v>
      </c>
      <c r="CEY1" s="432" t="s">
        <v>3458</v>
      </c>
      <c r="CEZ1" s="432" t="s">
        <v>3459</v>
      </c>
      <c r="CFA1" s="432" t="s">
        <v>2597</v>
      </c>
      <c r="CFB1" s="432" t="s">
        <v>3460</v>
      </c>
      <c r="CFC1" s="432" t="s">
        <v>3201</v>
      </c>
      <c r="CFD1" s="432" t="s">
        <v>3461</v>
      </c>
      <c r="CFE1" s="432" t="s">
        <v>3462</v>
      </c>
      <c r="CFF1" s="432" t="s">
        <v>3463</v>
      </c>
      <c r="CFG1" s="432" t="s">
        <v>3464</v>
      </c>
      <c r="CFH1" s="432" t="s">
        <v>3465</v>
      </c>
      <c r="CFI1" s="432" t="s">
        <v>3466</v>
      </c>
      <c r="CFJ1" s="432" t="s">
        <v>3467</v>
      </c>
      <c r="CFK1" s="432" t="s">
        <v>3468</v>
      </c>
      <c r="CFL1" s="432" t="s">
        <v>3469</v>
      </c>
      <c r="CFM1" s="432" t="s">
        <v>3470</v>
      </c>
      <c r="CFN1" s="432" t="s">
        <v>3471</v>
      </c>
      <c r="CFO1" s="432" t="s">
        <v>3472</v>
      </c>
      <c r="CFP1" s="432" t="s">
        <v>3473</v>
      </c>
      <c r="CFQ1" s="432" t="s">
        <v>3474</v>
      </c>
      <c r="CFR1" s="432" t="s">
        <v>3475</v>
      </c>
      <c r="CFS1" s="432" t="s">
        <v>3476</v>
      </c>
      <c r="CFT1" s="432" t="s">
        <v>3477</v>
      </c>
      <c r="CFU1" s="432" t="s">
        <v>3478</v>
      </c>
      <c r="CFV1" s="432" t="s">
        <v>3479</v>
      </c>
      <c r="CFW1" s="432" t="s">
        <v>3480</v>
      </c>
      <c r="CFX1" s="432" t="s">
        <v>3481</v>
      </c>
      <c r="CFY1" s="432" t="s">
        <v>3482</v>
      </c>
      <c r="CFZ1" s="432" t="s">
        <v>3483</v>
      </c>
      <c r="CGA1" s="432" t="s">
        <v>3484</v>
      </c>
      <c r="CGB1" s="432" t="s">
        <v>3485</v>
      </c>
      <c r="CGC1" s="432" t="s">
        <v>3486</v>
      </c>
      <c r="CGD1" s="432" t="s">
        <v>3487</v>
      </c>
      <c r="CGE1" s="432" t="s">
        <v>3488</v>
      </c>
      <c r="CGF1" s="432" t="s">
        <v>3489</v>
      </c>
      <c r="CGG1" s="432" t="s">
        <v>3490</v>
      </c>
      <c r="CGH1" s="432" t="s">
        <v>3491</v>
      </c>
      <c r="CGI1" s="432" t="s">
        <v>3492</v>
      </c>
      <c r="CGJ1" s="432" t="s">
        <v>3493</v>
      </c>
      <c r="CGK1" s="432" t="s">
        <v>3494</v>
      </c>
      <c r="CGL1" s="432" t="s">
        <v>3495</v>
      </c>
      <c r="CGM1" s="432" t="s">
        <v>3496</v>
      </c>
      <c r="CGN1" s="432" t="s">
        <v>3497</v>
      </c>
      <c r="CGO1" s="432" t="s">
        <v>3498</v>
      </c>
      <c r="CGP1" s="432" t="s">
        <v>3499</v>
      </c>
      <c r="CGQ1" s="432" t="s">
        <v>3500</v>
      </c>
      <c r="CGR1" s="432" t="s">
        <v>3501</v>
      </c>
      <c r="CGS1" s="432" t="s">
        <v>3502</v>
      </c>
      <c r="CGT1" s="432" t="s">
        <v>3503</v>
      </c>
      <c r="CGU1" s="432" t="s">
        <v>3504</v>
      </c>
      <c r="CGV1" s="432" t="s">
        <v>3505</v>
      </c>
      <c r="CGW1" s="432" t="s">
        <v>3506</v>
      </c>
      <c r="CGX1" s="432" t="s">
        <v>3507</v>
      </c>
      <c r="CGY1" s="432" t="s">
        <v>3508</v>
      </c>
      <c r="CGZ1" s="432" t="s">
        <v>3509</v>
      </c>
      <c r="CHA1" s="432" t="s">
        <v>3510</v>
      </c>
      <c r="CHB1" s="432" t="s">
        <v>3511</v>
      </c>
      <c r="CHC1" s="432" t="s">
        <v>3512</v>
      </c>
      <c r="CHD1" s="432" t="s">
        <v>3513</v>
      </c>
      <c r="CHE1" s="432" t="s">
        <v>3514</v>
      </c>
      <c r="CHF1" s="432" t="s">
        <v>3515</v>
      </c>
      <c r="CHG1" s="432" t="s">
        <v>3086</v>
      </c>
      <c r="CHH1" s="432" t="s">
        <v>3516</v>
      </c>
      <c r="CHI1" s="432" t="s">
        <v>3517</v>
      </c>
      <c r="CHJ1" s="432" t="s">
        <v>2901</v>
      </c>
      <c r="CHK1" s="432" t="s">
        <v>3518</v>
      </c>
      <c r="CHL1" s="432" t="s">
        <v>2902</v>
      </c>
      <c r="CHM1" s="432" t="s">
        <v>3519</v>
      </c>
      <c r="CHN1" s="432" t="s">
        <v>3520</v>
      </c>
      <c r="CHO1" s="432" t="s">
        <v>2907</v>
      </c>
      <c r="CHP1" s="432" t="s">
        <v>3521</v>
      </c>
      <c r="CHQ1" s="432" t="s">
        <v>3522</v>
      </c>
      <c r="CHR1" s="432" t="s">
        <v>3523</v>
      </c>
      <c r="CHS1" s="432" t="s">
        <v>3524</v>
      </c>
      <c r="CHT1" s="432" t="s">
        <v>3525</v>
      </c>
      <c r="CHU1" s="432" t="s">
        <v>3526</v>
      </c>
      <c r="CHV1" s="432" t="s">
        <v>3527</v>
      </c>
      <c r="CHW1" s="432" t="s">
        <v>3528</v>
      </c>
      <c r="CHX1" s="432" t="s">
        <v>3529</v>
      </c>
      <c r="CHY1" s="432" t="s">
        <v>3530</v>
      </c>
      <c r="CHZ1" s="432" t="s">
        <v>3531</v>
      </c>
      <c r="CIA1" s="432" t="s">
        <v>3532</v>
      </c>
      <c r="CIB1" s="432" t="s">
        <v>3533</v>
      </c>
      <c r="CIC1" s="432" t="s">
        <v>3534</v>
      </c>
      <c r="CID1" s="432" t="s">
        <v>3535</v>
      </c>
      <c r="CIE1" s="432" t="s">
        <v>3536</v>
      </c>
      <c r="CIF1" s="432" t="s">
        <v>3537</v>
      </c>
      <c r="CIG1" s="432" t="s">
        <v>3538</v>
      </c>
      <c r="CIH1" s="432" t="s">
        <v>3539</v>
      </c>
      <c r="CII1" s="432" t="s">
        <v>3540</v>
      </c>
      <c r="CIJ1" s="432" t="s">
        <v>3541</v>
      </c>
      <c r="CIK1" s="432" t="s">
        <v>3542</v>
      </c>
      <c r="CIL1" s="432" t="s">
        <v>3543</v>
      </c>
      <c r="CIM1" s="432" t="s">
        <v>3544</v>
      </c>
      <c r="CIN1" s="432" t="s">
        <v>3545</v>
      </c>
      <c r="CIO1" s="432" t="s">
        <v>3546</v>
      </c>
      <c r="CIP1" s="432" t="s">
        <v>3547</v>
      </c>
      <c r="CIQ1" s="432" t="s">
        <v>3548</v>
      </c>
      <c r="CIR1" s="432" t="s">
        <v>3549</v>
      </c>
      <c r="CIS1" s="432" t="s">
        <v>3550</v>
      </c>
      <c r="CIT1" s="432" t="s">
        <v>3551</v>
      </c>
      <c r="CIU1" s="432" t="s">
        <v>3552</v>
      </c>
      <c r="CIV1" s="432" t="s">
        <v>3553</v>
      </c>
      <c r="CIW1" s="432" t="s">
        <v>3554</v>
      </c>
      <c r="CIX1" s="432" t="s">
        <v>3555</v>
      </c>
      <c r="CIY1" s="432" t="s">
        <v>3556</v>
      </c>
      <c r="CIZ1" s="432" t="s">
        <v>3557</v>
      </c>
      <c r="CJA1" s="432" t="s">
        <v>3558</v>
      </c>
      <c r="CJB1" s="432" t="s">
        <v>3559</v>
      </c>
      <c r="CJC1" s="432" t="s">
        <v>3560</v>
      </c>
      <c r="CJD1" s="432" t="s">
        <v>3561</v>
      </c>
      <c r="CJE1" s="432" t="s">
        <v>3562</v>
      </c>
      <c r="CJF1" s="432" t="s">
        <v>3563</v>
      </c>
      <c r="CJG1" s="432" t="s">
        <v>3564</v>
      </c>
      <c r="CJH1" s="432" t="s">
        <v>3565</v>
      </c>
      <c r="CJI1" s="432" t="s">
        <v>3566</v>
      </c>
      <c r="CJJ1" s="432" t="s">
        <v>3567</v>
      </c>
      <c r="CJK1" s="432" t="s">
        <v>3568</v>
      </c>
      <c r="CJL1" s="432" t="s">
        <v>3569</v>
      </c>
      <c r="CJM1" s="432" t="s">
        <v>3570</v>
      </c>
      <c r="CJN1" s="432" t="s">
        <v>3571</v>
      </c>
      <c r="CJO1" s="432" t="s">
        <v>3572</v>
      </c>
      <c r="CJP1" s="432" t="s">
        <v>3573</v>
      </c>
      <c r="CJQ1" s="432" t="s">
        <v>3574</v>
      </c>
      <c r="CJR1" s="432" t="s">
        <v>3575</v>
      </c>
      <c r="CJS1" s="432" t="s">
        <v>3576</v>
      </c>
      <c r="CJT1" s="432" t="s">
        <v>3577</v>
      </c>
      <c r="CJU1" s="432" t="s">
        <v>3578</v>
      </c>
      <c r="CJV1" s="432" t="s">
        <v>3579</v>
      </c>
      <c r="CJW1" s="432" t="s">
        <v>3580</v>
      </c>
      <c r="CJX1" s="432" t="s">
        <v>3581</v>
      </c>
      <c r="CJY1" s="432" t="s">
        <v>3582</v>
      </c>
      <c r="CJZ1" s="432" t="s">
        <v>3583</v>
      </c>
      <c r="CKA1" s="432" t="s">
        <v>3584</v>
      </c>
      <c r="CKB1" s="432" t="s">
        <v>3585</v>
      </c>
      <c r="CKC1" s="432" t="s">
        <v>3586</v>
      </c>
      <c r="CKD1" s="432" t="s">
        <v>3587</v>
      </c>
      <c r="CKE1" s="432" t="s">
        <v>3588</v>
      </c>
      <c r="CKF1" s="432" t="s">
        <v>3589</v>
      </c>
      <c r="CKG1" s="432" t="s">
        <v>3590</v>
      </c>
      <c r="CKH1" s="432" t="s">
        <v>3591</v>
      </c>
      <c r="CKI1" s="432" t="s">
        <v>3592</v>
      </c>
      <c r="CKJ1" s="432" t="s">
        <v>3593</v>
      </c>
      <c r="CKK1" s="432" t="s">
        <v>3594</v>
      </c>
      <c r="CKL1" s="432" t="s">
        <v>3595</v>
      </c>
      <c r="CKM1" s="432" t="s">
        <v>3596</v>
      </c>
      <c r="CKN1" s="432" t="s">
        <v>3597</v>
      </c>
      <c r="CKO1" s="432" t="s">
        <v>3598</v>
      </c>
      <c r="CKP1" s="432" t="s">
        <v>3599</v>
      </c>
      <c r="CKQ1" s="432" t="s">
        <v>3600</v>
      </c>
      <c r="CKR1" s="432" t="s">
        <v>3601</v>
      </c>
      <c r="CKS1" s="432" t="s">
        <v>3602</v>
      </c>
      <c r="CKT1" s="432" t="s">
        <v>3603</v>
      </c>
      <c r="CKU1" s="432" t="s">
        <v>3604</v>
      </c>
      <c r="CKV1" s="432" t="s">
        <v>3605</v>
      </c>
      <c r="CKW1" s="432" t="s">
        <v>3606</v>
      </c>
      <c r="CKX1" s="432" t="s">
        <v>1824</v>
      </c>
      <c r="CKY1" s="432" t="s">
        <v>1825</v>
      </c>
      <c r="CKZ1" s="432" t="s">
        <v>3607</v>
      </c>
      <c r="CLA1" s="432" t="s">
        <v>3608</v>
      </c>
      <c r="CLB1" s="432" t="s">
        <v>3609</v>
      </c>
      <c r="CLC1" s="432" t="s">
        <v>3610</v>
      </c>
      <c r="CLD1" s="432" t="s">
        <v>3611</v>
      </c>
      <c r="CLE1" s="432" t="s">
        <v>3612</v>
      </c>
      <c r="CLF1" s="432" t="s">
        <v>3613</v>
      </c>
      <c r="CLG1" s="432" t="s">
        <v>3614</v>
      </c>
      <c r="CLH1" s="432" t="s">
        <v>3615</v>
      </c>
      <c r="CLI1" s="432" t="s">
        <v>3616</v>
      </c>
      <c r="CLJ1" s="432" t="s">
        <v>3617</v>
      </c>
      <c r="CLK1" s="432" t="s">
        <v>3618</v>
      </c>
      <c r="CLL1" s="432" t="s">
        <v>3619</v>
      </c>
      <c r="CLM1" s="432" t="s">
        <v>3620</v>
      </c>
      <c r="CLN1" s="432" t="s">
        <v>3621</v>
      </c>
      <c r="CLO1" s="432" t="s">
        <v>3622</v>
      </c>
      <c r="CLP1" s="432" t="s">
        <v>3623</v>
      </c>
      <c r="CLQ1" s="432" t="s">
        <v>3624</v>
      </c>
      <c r="CLR1" s="432" t="s">
        <v>3625</v>
      </c>
      <c r="CLS1" s="432" t="s">
        <v>3626</v>
      </c>
      <c r="CLT1" s="432" t="s">
        <v>3627</v>
      </c>
      <c r="CLU1" s="432" t="s">
        <v>3628</v>
      </c>
      <c r="CLV1" s="432" t="s">
        <v>3629</v>
      </c>
      <c r="CLW1" s="432" t="s">
        <v>3630</v>
      </c>
      <c r="CLX1" s="432" t="s">
        <v>3631</v>
      </c>
      <c r="CLY1" s="432" t="s">
        <v>3632</v>
      </c>
      <c r="CLZ1" s="432" t="s">
        <v>3633</v>
      </c>
      <c r="CMA1" s="432" t="s">
        <v>3634</v>
      </c>
      <c r="CMB1" s="432" t="s">
        <v>3635</v>
      </c>
      <c r="CMC1" s="432" t="s">
        <v>3636</v>
      </c>
      <c r="CMD1" s="432" t="s">
        <v>3637</v>
      </c>
      <c r="CME1" s="432" t="s">
        <v>3638</v>
      </c>
      <c r="CMF1" s="432" t="s">
        <v>3639</v>
      </c>
      <c r="CMG1" s="432" t="s">
        <v>3640</v>
      </c>
      <c r="CMH1" s="432" t="s">
        <v>3641</v>
      </c>
      <c r="CMI1" s="432" t="s">
        <v>3642</v>
      </c>
      <c r="CMJ1" s="432" t="s">
        <v>3643</v>
      </c>
      <c r="CMK1" s="432" t="s">
        <v>3644</v>
      </c>
      <c r="CML1" s="432" t="s">
        <v>3645</v>
      </c>
      <c r="CMM1" s="432" t="s">
        <v>3646</v>
      </c>
      <c r="CMN1" s="432" t="s">
        <v>3647</v>
      </c>
      <c r="CMO1" s="432" t="s">
        <v>3648</v>
      </c>
      <c r="CMP1" s="432" t="s">
        <v>3649</v>
      </c>
      <c r="CMQ1" s="432" t="s">
        <v>3650</v>
      </c>
      <c r="CMR1" s="432" t="s">
        <v>3651</v>
      </c>
      <c r="CMS1" s="432" t="s">
        <v>3652</v>
      </c>
      <c r="CMT1" s="432" t="s">
        <v>3653</v>
      </c>
      <c r="CMU1" s="432" t="s">
        <v>3654</v>
      </c>
      <c r="CMV1" s="432" t="s">
        <v>3655</v>
      </c>
      <c r="CMW1" s="432" t="s">
        <v>3656</v>
      </c>
      <c r="CMX1" s="432" t="s">
        <v>3657</v>
      </c>
      <c r="CMY1" s="432" t="s">
        <v>3658</v>
      </c>
      <c r="CMZ1" s="432" t="s">
        <v>3659</v>
      </c>
      <c r="CNA1" s="432" t="s">
        <v>3660</v>
      </c>
      <c r="CNB1" s="432" t="s">
        <v>3661</v>
      </c>
      <c r="CNC1" s="432" t="s">
        <v>3662</v>
      </c>
      <c r="CND1" s="432" t="s">
        <v>3663</v>
      </c>
      <c r="CNE1" s="432" t="s">
        <v>3664</v>
      </c>
      <c r="CNF1" s="432" t="s">
        <v>3665</v>
      </c>
      <c r="CNG1" s="432" t="s">
        <v>3666</v>
      </c>
      <c r="CNH1" s="432" t="s">
        <v>3667</v>
      </c>
      <c r="CNI1" s="432" t="s">
        <v>3668</v>
      </c>
      <c r="CNJ1" s="432" t="s">
        <v>3669</v>
      </c>
      <c r="CNK1" s="432" t="s">
        <v>3670</v>
      </c>
      <c r="CNL1" s="432" t="s">
        <v>3671</v>
      </c>
      <c r="CNM1" s="432" t="s">
        <v>3672</v>
      </c>
      <c r="CNN1" s="432" t="s">
        <v>3673</v>
      </c>
      <c r="CNO1" s="432" t="s">
        <v>3674</v>
      </c>
      <c r="CNP1" s="432" t="s">
        <v>3675</v>
      </c>
      <c r="CNQ1" s="432" t="s">
        <v>3676</v>
      </c>
      <c r="CNR1" s="432" t="s">
        <v>3677</v>
      </c>
      <c r="CNS1" s="432" t="s">
        <v>3678</v>
      </c>
      <c r="CNT1" s="432" t="s">
        <v>3679</v>
      </c>
      <c r="CNU1" s="432" t="s">
        <v>3680</v>
      </c>
      <c r="CNV1" s="432" t="s">
        <v>3681</v>
      </c>
      <c r="CNW1" s="432" t="s">
        <v>3682</v>
      </c>
      <c r="CNX1" s="432" t="s">
        <v>3683</v>
      </c>
      <c r="CNY1" s="432" t="s">
        <v>3684</v>
      </c>
      <c r="CNZ1" s="432" t="s">
        <v>3685</v>
      </c>
      <c r="COA1" s="432" t="s">
        <v>3686</v>
      </c>
      <c r="COB1" s="432" t="s">
        <v>3687</v>
      </c>
      <c r="COC1" s="432" t="s">
        <v>3688</v>
      </c>
      <c r="COD1" s="432" t="s">
        <v>3689</v>
      </c>
      <c r="COE1" s="432" t="s">
        <v>3690</v>
      </c>
      <c r="COF1" s="432" t="s">
        <v>3691</v>
      </c>
      <c r="COG1" s="432" t="s">
        <v>3692</v>
      </c>
      <c r="COH1" s="432" t="s">
        <v>3693</v>
      </c>
      <c r="COI1" s="432" t="s">
        <v>3694</v>
      </c>
      <c r="COJ1" s="432" t="s">
        <v>3695</v>
      </c>
      <c r="COK1" s="432" t="s">
        <v>3095</v>
      </c>
      <c r="COL1" s="432" t="s">
        <v>3220</v>
      </c>
      <c r="COM1" s="432" t="s">
        <v>3696</v>
      </c>
      <c r="CON1" s="432" t="s">
        <v>3697</v>
      </c>
      <c r="COO1" s="432" t="s">
        <v>3097</v>
      </c>
      <c r="COP1" s="432" t="s">
        <v>3698</v>
      </c>
      <c r="COQ1" s="432" t="s">
        <v>1492</v>
      </c>
      <c r="COR1" s="432" t="s">
        <v>3699</v>
      </c>
      <c r="COS1" s="432" t="s">
        <v>3101</v>
      </c>
      <c r="COT1" s="432" t="s">
        <v>3700</v>
      </c>
      <c r="COU1" s="432" t="s">
        <v>3229</v>
      </c>
      <c r="COV1" s="432" t="s">
        <v>3230</v>
      </c>
      <c r="COW1" s="432" t="s">
        <v>1637</v>
      </c>
      <c r="COX1" s="432" t="s">
        <v>2037</v>
      </c>
      <c r="COY1" s="432" t="s">
        <v>1638</v>
      </c>
      <c r="COZ1" s="432" t="s">
        <v>1496</v>
      </c>
      <c r="CPA1" s="432" t="s">
        <v>3701</v>
      </c>
      <c r="CPB1" s="432" t="s">
        <v>3702</v>
      </c>
      <c r="CPC1" s="432" t="s">
        <v>1497</v>
      </c>
      <c r="CPD1" s="432" t="s">
        <v>2042</v>
      </c>
      <c r="CPE1" s="432" t="s">
        <v>2043</v>
      </c>
      <c r="CPF1" s="432" t="s">
        <v>1498</v>
      </c>
      <c r="CPG1" s="432" t="s">
        <v>3105</v>
      </c>
      <c r="CPH1" s="432" t="s">
        <v>3245</v>
      </c>
      <c r="CPI1" s="432" t="s">
        <v>3703</v>
      </c>
      <c r="CPJ1" s="432" t="s">
        <v>2050</v>
      </c>
      <c r="CPK1" s="432" t="s">
        <v>3704</v>
      </c>
      <c r="CPL1" s="432" t="s">
        <v>3705</v>
      </c>
      <c r="CPM1" s="432" t="s">
        <v>3706</v>
      </c>
      <c r="CPN1" s="432" t="s">
        <v>3707</v>
      </c>
      <c r="CPO1" s="432" t="s">
        <v>3708</v>
      </c>
      <c r="CPP1" s="432" t="s">
        <v>3709</v>
      </c>
      <c r="CPQ1" s="432" t="s">
        <v>3710</v>
      </c>
      <c r="CPR1" s="432" t="s">
        <v>3711</v>
      </c>
      <c r="CPS1" s="432" t="s">
        <v>2680</v>
      </c>
      <c r="CPT1" s="432" t="s">
        <v>3712</v>
      </c>
      <c r="CPU1" s="432" t="s">
        <v>3713</v>
      </c>
      <c r="CPV1" s="432" t="s">
        <v>3714</v>
      </c>
      <c r="CPW1" s="432" t="s">
        <v>3715</v>
      </c>
      <c r="CPX1" s="432" t="s">
        <v>3716</v>
      </c>
      <c r="CPY1" s="432" t="s">
        <v>3717</v>
      </c>
      <c r="CPZ1" s="432" t="s">
        <v>3718</v>
      </c>
      <c r="CQA1" s="432" t="s">
        <v>3719</v>
      </c>
      <c r="CQB1" s="432" t="s">
        <v>3720</v>
      </c>
      <c r="CQC1" s="432" t="s">
        <v>3721</v>
      </c>
      <c r="CQD1" s="432" t="s">
        <v>3722</v>
      </c>
      <c r="CQE1" s="432" t="s">
        <v>3723</v>
      </c>
      <c r="CQF1" s="432" t="s">
        <v>3724</v>
      </c>
      <c r="CQG1" s="432" t="s">
        <v>3725</v>
      </c>
      <c r="CQH1" s="432" t="s">
        <v>3726</v>
      </c>
      <c r="CQI1" s="432" t="s">
        <v>3727</v>
      </c>
      <c r="CQJ1" s="432" t="s">
        <v>3728</v>
      </c>
      <c r="CQK1" s="432" t="s">
        <v>3729</v>
      </c>
      <c r="CQL1" s="432" t="s">
        <v>3730</v>
      </c>
      <c r="CQM1" s="432" t="s">
        <v>3731</v>
      </c>
      <c r="CQN1" s="432" t="s">
        <v>3732</v>
      </c>
      <c r="CQO1" s="432" t="s">
        <v>3733</v>
      </c>
      <c r="CQP1" s="432" t="s">
        <v>3337</v>
      </c>
      <c r="CQQ1" s="432" t="s">
        <v>3734</v>
      </c>
      <c r="CQR1" s="432" t="s">
        <v>3735</v>
      </c>
      <c r="CQS1" s="432" t="s">
        <v>3736</v>
      </c>
      <c r="CQT1" s="432" t="s">
        <v>3339</v>
      </c>
      <c r="CQU1" s="432" t="s">
        <v>3737</v>
      </c>
      <c r="CQV1" s="432" t="s">
        <v>3738</v>
      </c>
      <c r="CQW1" s="432" t="s">
        <v>3739</v>
      </c>
      <c r="CQX1" s="432" t="s">
        <v>3740</v>
      </c>
      <c r="CQY1" s="432" t="s">
        <v>3741</v>
      </c>
      <c r="CQZ1" s="432" t="s">
        <v>3742</v>
      </c>
      <c r="CRA1" s="432" t="s">
        <v>3743</v>
      </c>
      <c r="CRB1" s="432" t="s">
        <v>3744</v>
      </c>
      <c r="CRC1" s="432" t="s">
        <v>3745</v>
      </c>
      <c r="CRD1" s="432" t="s">
        <v>3746</v>
      </c>
      <c r="CRE1" s="432" t="s">
        <v>3747</v>
      </c>
      <c r="CRF1" s="432" t="s">
        <v>3748</v>
      </c>
      <c r="CRG1" s="432" t="s">
        <v>3749</v>
      </c>
      <c r="CRH1" s="432" t="s">
        <v>3750</v>
      </c>
      <c r="CRI1" s="432" t="s">
        <v>3751</v>
      </c>
      <c r="CRJ1" s="432" t="s">
        <v>3752</v>
      </c>
      <c r="CRK1" s="432" t="s">
        <v>3753</v>
      </c>
      <c r="CRL1" s="432" t="s">
        <v>3754</v>
      </c>
      <c r="CRM1" s="432" t="s">
        <v>3755</v>
      </c>
      <c r="CRN1" s="432" t="s">
        <v>3756</v>
      </c>
      <c r="CRO1" s="432" t="s">
        <v>3757</v>
      </c>
      <c r="CRP1" s="432" t="s">
        <v>3758</v>
      </c>
      <c r="CRQ1" s="432" t="s">
        <v>3759</v>
      </c>
      <c r="CRR1" s="432" t="s">
        <v>3760</v>
      </c>
      <c r="CRS1" s="432" t="s">
        <v>1513</v>
      </c>
      <c r="CRT1" s="432" t="s">
        <v>3761</v>
      </c>
      <c r="CRU1" s="432" t="s">
        <v>1660</v>
      </c>
      <c r="CRV1" s="432" t="s">
        <v>3762</v>
      </c>
      <c r="CRW1" s="432" t="s">
        <v>3763</v>
      </c>
      <c r="CRX1" s="432" t="s">
        <v>3764</v>
      </c>
      <c r="CRY1" s="432" t="s">
        <v>1516</v>
      </c>
      <c r="CRZ1" s="432" t="s">
        <v>3765</v>
      </c>
      <c r="CSA1" s="432" t="s">
        <v>1662</v>
      </c>
      <c r="CSB1" s="432" t="s">
        <v>3766</v>
      </c>
      <c r="CSC1" s="432" t="s">
        <v>3767</v>
      </c>
      <c r="CSD1" s="432" t="s">
        <v>3768</v>
      </c>
      <c r="CSE1" s="432" t="s">
        <v>1521</v>
      </c>
      <c r="CSF1" s="432" t="s">
        <v>1522</v>
      </c>
      <c r="CSG1" s="432" t="s">
        <v>3769</v>
      </c>
      <c r="CSH1" s="432" t="s">
        <v>3770</v>
      </c>
      <c r="CSI1" s="432" t="s">
        <v>3771</v>
      </c>
      <c r="CSJ1" s="432" t="s">
        <v>3772</v>
      </c>
      <c r="CSK1" s="432" t="s">
        <v>3773</v>
      </c>
      <c r="CSL1" s="432" t="s">
        <v>3774</v>
      </c>
      <c r="CSM1" s="432" t="s">
        <v>3775</v>
      </c>
      <c r="CSN1" s="432" t="s">
        <v>1667</v>
      </c>
      <c r="CSO1" s="432" t="s">
        <v>1523</v>
      </c>
      <c r="CSP1" s="432" t="s">
        <v>1668</v>
      </c>
      <c r="CSQ1" s="432" t="s">
        <v>3776</v>
      </c>
      <c r="CSR1" s="432" t="s">
        <v>3777</v>
      </c>
      <c r="CSS1" s="432" t="s">
        <v>3778</v>
      </c>
      <c r="CST1" s="432" t="s">
        <v>3779</v>
      </c>
      <c r="CSU1" s="432" t="s">
        <v>2141</v>
      </c>
      <c r="CSV1" s="432" t="s">
        <v>3780</v>
      </c>
      <c r="CSW1" s="432" t="s">
        <v>3781</v>
      </c>
      <c r="CSX1" s="432" t="s">
        <v>3782</v>
      </c>
      <c r="CSY1" s="432" t="s">
        <v>3783</v>
      </c>
      <c r="CSZ1" s="432" t="s">
        <v>3784</v>
      </c>
      <c r="CTA1" s="432" t="s">
        <v>3785</v>
      </c>
      <c r="CTB1" s="432" t="s">
        <v>3786</v>
      </c>
      <c r="CTC1" s="432" t="s">
        <v>3787</v>
      </c>
      <c r="CTD1" s="432" t="s">
        <v>3788</v>
      </c>
      <c r="CTE1" s="432" t="s">
        <v>3789</v>
      </c>
      <c r="CTF1" s="432" t="s">
        <v>3790</v>
      </c>
      <c r="CTG1" s="432" t="s">
        <v>3791</v>
      </c>
      <c r="CTH1" s="432" t="s">
        <v>3792</v>
      </c>
      <c r="CTI1" s="432" t="s">
        <v>3793</v>
      </c>
      <c r="CTJ1" s="432" t="s">
        <v>3794</v>
      </c>
      <c r="CTK1" s="432" t="s">
        <v>3795</v>
      </c>
      <c r="CTL1" s="432" t="s">
        <v>2555</v>
      </c>
      <c r="CTM1" s="432" t="s">
        <v>2557</v>
      </c>
      <c r="CTN1" s="432" t="s">
        <v>2561</v>
      </c>
      <c r="CTO1" s="432" t="s">
        <v>3796</v>
      </c>
      <c r="CTP1" s="432" t="s">
        <v>3797</v>
      </c>
      <c r="CTQ1" s="432" t="s">
        <v>3798</v>
      </c>
      <c r="CTR1" s="432" t="s">
        <v>2568</v>
      </c>
      <c r="CTS1" s="432" t="s">
        <v>3799</v>
      </c>
      <c r="CTT1" s="432" t="s">
        <v>3800</v>
      </c>
      <c r="CTU1" s="432" t="s">
        <v>3801</v>
      </c>
      <c r="CTV1" s="432" t="s">
        <v>3802</v>
      </c>
      <c r="CTW1" s="432" t="s">
        <v>3803</v>
      </c>
      <c r="CTX1" s="432" t="s">
        <v>3350</v>
      </c>
      <c r="CTY1" s="432" t="s">
        <v>3804</v>
      </c>
      <c r="CTZ1" s="432" t="s">
        <v>3805</v>
      </c>
      <c r="CUA1" s="432" t="s">
        <v>3806</v>
      </c>
      <c r="CUB1" s="432" t="s">
        <v>3807</v>
      </c>
      <c r="CUC1" s="432" t="s">
        <v>3808</v>
      </c>
      <c r="CUD1" s="432" t="s">
        <v>1930</v>
      </c>
      <c r="CUE1" s="432" t="s">
        <v>3809</v>
      </c>
      <c r="CUF1" s="432" t="s">
        <v>3810</v>
      </c>
      <c r="CUG1" s="432" t="s">
        <v>3811</v>
      </c>
      <c r="CUH1" s="432" t="s">
        <v>3812</v>
      </c>
      <c r="CUI1" s="432" t="s">
        <v>3813</v>
      </c>
      <c r="CUJ1" s="432" t="s">
        <v>3814</v>
      </c>
      <c r="CUK1" s="432" t="s">
        <v>3815</v>
      </c>
      <c r="CUL1" s="432" t="s">
        <v>3816</v>
      </c>
      <c r="CUM1" s="432" t="s">
        <v>3817</v>
      </c>
      <c r="CUN1" s="432" t="s">
        <v>3818</v>
      </c>
      <c r="CUO1" s="432" t="s">
        <v>3819</v>
      </c>
      <c r="CUP1" s="432" t="s">
        <v>3820</v>
      </c>
      <c r="CUQ1" s="432" t="s">
        <v>3821</v>
      </c>
      <c r="CUR1" s="432" t="s">
        <v>3822</v>
      </c>
      <c r="CUS1" s="432" t="s">
        <v>3823</v>
      </c>
      <c r="CUT1" s="432" t="s">
        <v>3824</v>
      </c>
      <c r="CUU1" s="432" t="s">
        <v>3825</v>
      </c>
      <c r="CUV1" s="432" t="s">
        <v>3826</v>
      </c>
      <c r="CUW1" s="432" t="s">
        <v>3827</v>
      </c>
      <c r="CUX1" s="432" t="s">
        <v>3828</v>
      </c>
      <c r="CUY1" s="432" t="s">
        <v>3829</v>
      </c>
      <c r="CUZ1" s="432" t="s">
        <v>3830</v>
      </c>
      <c r="CVA1" s="432" t="s">
        <v>3831</v>
      </c>
      <c r="CVB1" s="432" t="s">
        <v>3832</v>
      </c>
      <c r="CVC1" s="432" t="s">
        <v>3833</v>
      </c>
      <c r="CVD1" s="432" t="s">
        <v>3694</v>
      </c>
      <c r="CVE1" s="432" t="s">
        <v>3834</v>
      </c>
      <c r="CVF1" s="432" t="s">
        <v>3695</v>
      </c>
      <c r="CVG1" s="432" t="s">
        <v>3835</v>
      </c>
      <c r="CVH1" s="432" t="s">
        <v>3836</v>
      </c>
      <c r="CVI1" s="432" t="s">
        <v>3837</v>
      </c>
      <c r="CVJ1" s="432" t="s">
        <v>3222</v>
      </c>
      <c r="CVK1" s="432" t="s">
        <v>1834</v>
      </c>
      <c r="CVL1" s="432" t="s">
        <v>3838</v>
      </c>
      <c r="CVM1" s="432" t="s">
        <v>3839</v>
      </c>
      <c r="CVN1" s="432" t="s">
        <v>3698</v>
      </c>
      <c r="CVO1" s="432" t="s">
        <v>2031</v>
      </c>
      <c r="CVP1" s="432" t="s">
        <v>3840</v>
      </c>
      <c r="CVQ1" s="432" t="s">
        <v>3699</v>
      </c>
      <c r="CVR1" s="432" t="s">
        <v>3841</v>
      </c>
      <c r="CVS1" s="432" t="s">
        <v>3842</v>
      </c>
      <c r="CVT1" s="432" t="s">
        <v>3290</v>
      </c>
      <c r="CVU1" s="432" t="s">
        <v>3232</v>
      </c>
      <c r="CVV1" s="432" t="s">
        <v>3291</v>
      </c>
      <c r="CVW1" s="432" t="s">
        <v>3843</v>
      </c>
      <c r="CVX1" s="432" t="s">
        <v>3844</v>
      </c>
      <c r="CVY1" s="432" t="s">
        <v>2037</v>
      </c>
      <c r="CVZ1" s="432" t="s">
        <v>3845</v>
      </c>
      <c r="CWA1" s="432" t="s">
        <v>3846</v>
      </c>
      <c r="CWB1" s="432" t="s">
        <v>3847</v>
      </c>
      <c r="CWC1" s="432" t="s">
        <v>3848</v>
      </c>
      <c r="CWD1" s="432" t="s">
        <v>3849</v>
      </c>
      <c r="CWE1" s="432" t="s">
        <v>3850</v>
      </c>
      <c r="CWF1" s="432" t="s">
        <v>3851</v>
      </c>
      <c r="CWG1" s="432" t="s">
        <v>3852</v>
      </c>
      <c r="CWH1" s="432" t="s">
        <v>3853</v>
      </c>
      <c r="CWI1" s="432" t="s">
        <v>3854</v>
      </c>
      <c r="CWJ1" s="432" t="s">
        <v>2042</v>
      </c>
      <c r="CWK1" s="432" t="s">
        <v>3855</v>
      </c>
      <c r="CWL1" s="432" t="s">
        <v>3856</v>
      </c>
      <c r="CWM1" s="432" t="s">
        <v>3857</v>
      </c>
      <c r="CWN1" s="432" t="s">
        <v>2043</v>
      </c>
      <c r="CWO1" s="432" t="s">
        <v>2044</v>
      </c>
      <c r="CWP1" s="432" t="s">
        <v>3858</v>
      </c>
      <c r="CWQ1" s="432" t="s">
        <v>3859</v>
      </c>
      <c r="CWR1" s="432" t="s">
        <v>3243</v>
      </c>
      <c r="CWS1" s="432" t="s">
        <v>2047</v>
      </c>
      <c r="CWT1" s="432" t="s">
        <v>3245</v>
      </c>
      <c r="CWU1" s="432" t="s">
        <v>3860</v>
      </c>
      <c r="CWV1" s="432" t="s">
        <v>3861</v>
      </c>
      <c r="CWW1" s="432" t="s">
        <v>3862</v>
      </c>
      <c r="CWX1" s="432" t="s">
        <v>3863</v>
      </c>
      <c r="CWY1" s="432" t="s">
        <v>3864</v>
      </c>
      <c r="CWZ1" s="432" t="s">
        <v>3107</v>
      </c>
      <c r="CXA1" s="432" t="s">
        <v>3865</v>
      </c>
      <c r="CXB1" s="432" t="s">
        <v>3866</v>
      </c>
      <c r="CXC1" s="432" t="s">
        <v>3867</v>
      </c>
      <c r="CXD1" s="432" t="s">
        <v>3868</v>
      </c>
      <c r="CXE1" s="432" t="s">
        <v>3869</v>
      </c>
      <c r="CXF1" s="432" t="s">
        <v>3109</v>
      </c>
      <c r="CXG1" s="432" t="s">
        <v>3870</v>
      </c>
      <c r="CXH1" s="432" t="s">
        <v>3871</v>
      </c>
      <c r="CXI1" s="432" t="s">
        <v>3872</v>
      </c>
      <c r="CXJ1" s="432" t="s">
        <v>3873</v>
      </c>
      <c r="CXK1" s="432" t="s">
        <v>3874</v>
      </c>
      <c r="CXL1" s="432" t="s">
        <v>2246</v>
      </c>
      <c r="CXM1" s="432" t="s">
        <v>3875</v>
      </c>
      <c r="CXN1" s="432" t="s">
        <v>3876</v>
      </c>
      <c r="CXO1" s="432" t="s">
        <v>3877</v>
      </c>
      <c r="CXP1" s="432" t="s">
        <v>3878</v>
      </c>
      <c r="CXQ1" s="432" t="s">
        <v>3119</v>
      </c>
      <c r="CXR1" s="432" t="s">
        <v>3879</v>
      </c>
      <c r="CXS1" s="432" t="s">
        <v>3322</v>
      </c>
      <c r="CXT1" s="432" t="s">
        <v>3880</v>
      </c>
      <c r="CXU1" s="432" t="s">
        <v>3881</v>
      </c>
      <c r="CXV1" s="432" t="s">
        <v>3882</v>
      </c>
      <c r="CXW1" s="432" t="s">
        <v>3883</v>
      </c>
      <c r="CXX1" s="432" t="s">
        <v>3884</v>
      </c>
      <c r="CXY1" s="432" t="s">
        <v>3885</v>
      </c>
      <c r="CXZ1" s="432" t="s">
        <v>3886</v>
      </c>
      <c r="CYA1" s="432" t="s">
        <v>3887</v>
      </c>
      <c r="CYB1" s="432" t="s">
        <v>3888</v>
      </c>
      <c r="CYC1" s="432" t="s">
        <v>3889</v>
      </c>
      <c r="CYD1" s="432" t="s">
        <v>3890</v>
      </c>
      <c r="CYE1" s="432" t="s">
        <v>3891</v>
      </c>
      <c r="CYF1" s="432" t="s">
        <v>3892</v>
      </c>
      <c r="CYG1" s="432" t="s">
        <v>3893</v>
      </c>
      <c r="CYH1" s="432" t="s">
        <v>3761</v>
      </c>
      <c r="CYI1" s="432" t="s">
        <v>3894</v>
      </c>
      <c r="CYJ1" s="432" t="s">
        <v>1661</v>
      </c>
      <c r="CYK1" s="432" t="s">
        <v>3763</v>
      </c>
      <c r="CYL1" s="432" t="s">
        <v>3895</v>
      </c>
      <c r="CYM1" s="432" t="s">
        <v>3896</v>
      </c>
      <c r="CYN1" s="432" t="s">
        <v>3897</v>
      </c>
      <c r="CYO1" s="432" t="s">
        <v>3898</v>
      </c>
      <c r="CYP1" s="432" t="s">
        <v>3899</v>
      </c>
      <c r="CYQ1" s="432" t="s">
        <v>3766</v>
      </c>
      <c r="CYR1" s="432" t="s">
        <v>3900</v>
      </c>
      <c r="CYS1" s="432" t="s">
        <v>3901</v>
      </c>
      <c r="CYT1" s="432" t="s">
        <v>3902</v>
      </c>
      <c r="CYU1" s="432" t="s">
        <v>3903</v>
      </c>
      <c r="CYV1" s="432" t="s">
        <v>3904</v>
      </c>
      <c r="CYW1" s="432" t="s">
        <v>3905</v>
      </c>
      <c r="CYX1" s="432" t="s">
        <v>1521</v>
      </c>
      <c r="CYY1" s="432" t="s">
        <v>3906</v>
      </c>
      <c r="CYZ1" s="432" t="s">
        <v>3769</v>
      </c>
      <c r="CZA1" s="432" t="s">
        <v>3907</v>
      </c>
      <c r="CZB1" s="432" t="s">
        <v>3908</v>
      </c>
      <c r="CZC1" s="432" t="s">
        <v>3909</v>
      </c>
      <c r="CZD1" s="432" t="s">
        <v>3779</v>
      </c>
      <c r="CZE1" s="432" t="s">
        <v>3910</v>
      </c>
      <c r="CZF1" s="432" t="s">
        <v>3911</v>
      </c>
      <c r="CZG1" s="432" t="s">
        <v>3912</v>
      </c>
      <c r="CZH1" s="432" t="s">
        <v>3913</v>
      </c>
      <c r="CZI1" s="432" t="s">
        <v>3914</v>
      </c>
      <c r="CZJ1" s="432" t="s">
        <v>3915</v>
      </c>
      <c r="CZK1" s="432" t="s">
        <v>3916</v>
      </c>
      <c r="CZL1" s="432" t="s">
        <v>3917</v>
      </c>
      <c r="CZM1" s="432" t="s">
        <v>3918</v>
      </c>
      <c r="CZN1" s="432" t="s">
        <v>3780</v>
      </c>
      <c r="CZO1" s="432" t="s">
        <v>3919</v>
      </c>
      <c r="CZP1" s="432" t="s">
        <v>3920</v>
      </c>
      <c r="CZQ1" s="432" t="s">
        <v>3781</v>
      </c>
      <c r="CZR1" s="432" t="s">
        <v>3921</v>
      </c>
      <c r="CZS1" s="432" t="s">
        <v>3922</v>
      </c>
      <c r="CZT1" s="432" t="s">
        <v>3923</v>
      </c>
      <c r="CZU1" s="432" t="s">
        <v>3924</v>
      </c>
      <c r="CZV1" s="432" t="s">
        <v>3925</v>
      </c>
      <c r="CZW1" s="432" t="s">
        <v>3926</v>
      </c>
      <c r="CZX1" s="432" t="s">
        <v>3186</v>
      </c>
      <c r="CZY1" s="432" t="s">
        <v>3927</v>
      </c>
      <c r="CZZ1" s="432" t="s">
        <v>3928</v>
      </c>
      <c r="DAA1" s="432" t="s">
        <v>3929</v>
      </c>
      <c r="DAB1" s="432" t="s">
        <v>3930</v>
      </c>
      <c r="DAC1" s="432" t="s">
        <v>3931</v>
      </c>
      <c r="DAD1" s="432" t="s">
        <v>3932</v>
      </c>
      <c r="DAE1" s="432" t="s">
        <v>3933</v>
      </c>
      <c r="DAF1" s="432" t="s">
        <v>3934</v>
      </c>
      <c r="DAG1" s="432" t="s">
        <v>3935</v>
      </c>
      <c r="DAH1" s="432" t="s">
        <v>3936</v>
      </c>
      <c r="DAI1" s="432" t="s">
        <v>3937</v>
      </c>
      <c r="DAJ1" s="432" t="s">
        <v>2094</v>
      </c>
      <c r="DAK1" s="432" t="s">
        <v>3938</v>
      </c>
      <c r="DAL1" s="432" t="s">
        <v>3939</v>
      </c>
      <c r="DAM1" s="432" t="s">
        <v>3940</v>
      </c>
      <c r="DAN1" s="432" t="s">
        <v>3941</v>
      </c>
      <c r="DAO1" s="432" t="s">
        <v>3942</v>
      </c>
      <c r="DAP1" s="432" t="s">
        <v>3943</v>
      </c>
      <c r="DAQ1" s="432" t="s">
        <v>3944</v>
      </c>
      <c r="DAR1" s="432" t="s">
        <v>3945</v>
      </c>
      <c r="DAS1" s="432" t="s">
        <v>3946</v>
      </c>
      <c r="DAT1" s="432" t="s">
        <v>3947</v>
      </c>
      <c r="DAU1" s="432" t="s">
        <v>3948</v>
      </c>
      <c r="DAV1" s="432" t="s">
        <v>3949</v>
      </c>
      <c r="DAW1" s="432" t="s">
        <v>3950</v>
      </c>
      <c r="DAX1" s="432" t="s">
        <v>3951</v>
      </c>
      <c r="DAY1" s="432" t="s">
        <v>3952</v>
      </c>
      <c r="DAZ1" s="432" t="s">
        <v>3953</v>
      </c>
      <c r="DBA1" s="432" t="s">
        <v>3954</v>
      </c>
      <c r="DBB1" s="432" t="s">
        <v>3955</v>
      </c>
      <c r="DBC1" s="432" t="s">
        <v>3956</v>
      </c>
      <c r="DBD1" s="432" t="s">
        <v>3957</v>
      </c>
      <c r="DBE1" s="432" t="s">
        <v>3958</v>
      </c>
      <c r="DBF1" s="432" t="s">
        <v>3959</v>
      </c>
      <c r="DBG1" s="432" t="s">
        <v>3960</v>
      </c>
      <c r="DBH1" s="432" t="s">
        <v>3961</v>
      </c>
      <c r="DBI1" s="432" t="s">
        <v>3962</v>
      </c>
      <c r="DBJ1" s="432" t="s">
        <v>2158</v>
      </c>
      <c r="DBK1" s="432" t="s">
        <v>3963</v>
      </c>
      <c r="DBL1" s="432" t="s">
        <v>3964</v>
      </c>
      <c r="DBM1" s="432" t="s">
        <v>3965</v>
      </c>
      <c r="DBN1" s="432" t="s">
        <v>3966</v>
      </c>
      <c r="DBO1" s="432" t="s">
        <v>3967</v>
      </c>
      <c r="DBP1" s="432" t="s">
        <v>3968</v>
      </c>
      <c r="DBQ1" s="432" t="s">
        <v>3969</v>
      </c>
      <c r="DBR1" s="432" t="s">
        <v>3970</v>
      </c>
      <c r="DBS1" s="432" t="s">
        <v>3971</v>
      </c>
      <c r="DBT1" s="432" t="s">
        <v>3972</v>
      </c>
      <c r="DBU1" s="432" t="s">
        <v>3973</v>
      </c>
      <c r="DBV1" s="432" t="s">
        <v>3974</v>
      </c>
      <c r="DBW1" s="432" t="s">
        <v>3975</v>
      </c>
      <c r="DBX1" s="432" t="s">
        <v>3976</v>
      </c>
      <c r="DBY1" s="432" t="s">
        <v>3977</v>
      </c>
      <c r="DBZ1" s="432" t="s">
        <v>3978</v>
      </c>
      <c r="DCA1" s="432" t="s">
        <v>3979</v>
      </c>
      <c r="DCB1" s="432" t="s">
        <v>3980</v>
      </c>
      <c r="DCC1" s="432" t="s">
        <v>3981</v>
      </c>
      <c r="DCD1" s="432" t="s">
        <v>3982</v>
      </c>
      <c r="DCE1" s="432" t="s">
        <v>3983</v>
      </c>
      <c r="DCF1" s="432" t="s">
        <v>3984</v>
      </c>
      <c r="DCG1" s="432" t="s">
        <v>3985</v>
      </c>
      <c r="DCH1" s="432" t="s">
        <v>3986</v>
      </c>
      <c r="DCI1" s="432" t="s">
        <v>3987</v>
      </c>
      <c r="DCJ1" s="432" t="s">
        <v>3988</v>
      </c>
      <c r="DCK1" s="432" t="s">
        <v>3989</v>
      </c>
      <c r="DCL1" s="432" t="s">
        <v>3990</v>
      </c>
      <c r="DCM1" s="432" t="s">
        <v>3991</v>
      </c>
      <c r="DCN1" s="432" t="s">
        <v>3992</v>
      </c>
      <c r="DCO1" s="432" t="s">
        <v>3993</v>
      </c>
      <c r="DCP1" s="432" t="s">
        <v>3994</v>
      </c>
      <c r="DCQ1" s="432" t="s">
        <v>3995</v>
      </c>
      <c r="DCR1" s="432" t="s">
        <v>3996</v>
      </c>
      <c r="DCS1" s="432" t="s">
        <v>3997</v>
      </c>
      <c r="DCT1" s="432" t="s">
        <v>2986</v>
      </c>
      <c r="DCU1" s="432" t="s">
        <v>3998</v>
      </c>
      <c r="DCV1" s="432" t="s">
        <v>3999</v>
      </c>
      <c r="DCW1" s="432" t="s">
        <v>4000</v>
      </c>
      <c r="DCX1" s="432" t="s">
        <v>4001</v>
      </c>
      <c r="DCY1" s="432" t="s">
        <v>3895</v>
      </c>
      <c r="DCZ1" s="432" t="s">
        <v>4002</v>
      </c>
      <c r="DDA1" s="432" t="s">
        <v>4003</v>
      </c>
      <c r="DDB1" s="432" t="s">
        <v>4004</v>
      </c>
      <c r="DDC1" s="432" t="s">
        <v>4005</v>
      </c>
      <c r="DDD1" s="432" t="s">
        <v>2507</v>
      </c>
      <c r="DDE1" s="432" t="s">
        <v>4006</v>
      </c>
      <c r="DDF1" s="432" t="s">
        <v>4007</v>
      </c>
      <c r="DDG1" s="432" t="s">
        <v>4008</v>
      </c>
      <c r="DDH1" s="432" t="s">
        <v>2509</v>
      </c>
      <c r="DDI1" s="432" t="s">
        <v>4009</v>
      </c>
      <c r="DDJ1" s="432" t="s">
        <v>4010</v>
      </c>
      <c r="DDK1" s="432" t="s">
        <v>4011</v>
      </c>
      <c r="DDL1" s="432" t="s">
        <v>4012</v>
      </c>
      <c r="DDM1" s="432" t="s">
        <v>4013</v>
      </c>
      <c r="DDN1" s="432" t="s">
        <v>4014</v>
      </c>
      <c r="DDO1" s="432" t="s">
        <v>4015</v>
      </c>
      <c r="DDP1" s="432" t="s">
        <v>4016</v>
      </c>
      <c r="DDQ1" s="432" t="s">
        <v>3069</v>
      </c>
      <c r="DDR1" s="432" t="s">
        <v>4017</v>
      </c>
      <c r="DDS1" s="432" t="s">
        <v>4018</v>
      </c>
      <c r="DDT1" s="432" t="s">
        <v>3916</v>
      </c>
      <c r="DDU1" s="432" t="s">
        <v>4019</v>
      </c>
      <c r="DDV1" s="432" t="s">
        <v>4020</v>
      </c>
      <c r="DDW1" s="432" t="s">
        <v>4021</v>
      </c>
      <c r="DDX1" s="432" t="s">
        <v>4022</v>
      </c>
      <c r="DDY1" s="432" t="s">
        <v>4023</v>
      </c>
      <c r="DDZ1" s="432" t="s">
        <v>4024</v>
      </c>
      <c r="DEA1" s="432" t="s">
        <v>4025</v>
      </c>
      <c r="DEB1" s="432" t="s">
        <v>4026</v>
      </c>
      <c r="DEC1" s="432" t="s">
        <v>4027</v>
      </c>
      <c r="DED1" s="432" t="s">
        <v>4028</v>
      </c>
      <c r="DEE1" s="432" t="s">
        <v>4029</v>
      </c>
      <c r="DEF1" s="432" t="s">
        <v>4030</v>
      </c>
      <c r="DEG1" s="432" t="s">
        <v>4031</v>
      </c>
      <c r="DEH1" s="432" t="s">
        <v>4032</v>
      </c>
      <c r="DEI1" s="432" t="s">
        <v>4033</v>
      </c>
      <c r="DEJ1" s="432" t="s">
        <v>4034</v>
      </c>
      <c r="DEK1" s="432" t="s">
        <v>4035</v>
      </c>
      <c r="DEL1" s="432" t="s">
        <v>4036</v>
      </c>
      <c r="DEM1" s="432" t="s">
        <v>4037</v>
      </c>
      <c r="DEN1" s="432" t="s">
        <v>4038</v>
      </c>
      <c r="DEO1" s="432" t="s">
        <v>4039</v>
      </c>
      <c r="DEP1" s="432" t="s">
        <v>4040</v>
      </c>
      <c r="DEQ1" s="432" t="s">
        <v>4041</v>
      </c>
      <c r="DER1" s="432" t="s">
        <v>4042</v>
      </c>
      <c r="DES1" s="432" t="s">
        <v>4043</v>
      </c>
      <c r="DET1" s="432" t="s">
        <v>4044</v>
      </c>
      <c r="DEU1" s="432" t="s">
        <v>4045</v>
      </c>
      <c r="DEV1" s="432" t="s">
        <v>4046</v>
      </c>
      <c r="DEW1" s="432" t="s">
        <v>4047</v>
      </c>
      <c r="DEX1" s="432" t="s">
        <v>4048</v>
      </c>
      <c r="DEY1" s="432" t="s">
        <v>4049</v>
      </c>
      <c r="DEZ1" s="432" t="s">
        <v>4050</v>
      </c>
      <c r="DFA1" s="432" t="s">
        <v>4051</v>
      </c>
      <c r="DFB1" s="432" t="s">
        <v>4052</v>
      </c>
      <c r="DFC1" s="432" t="s">
        <v>4053</v>
      </c>
      <c r="DFD1" s="432" t="s">
        <v>4054</v>
      </c>
      <c r="DFE1" s="432" t="s">
        <v>4055</v>
      </c>
      <c r="DFF1" s="432" t="s">
        <v>4056</v>
      </c>
      <c r="DFG1" s="432" t="s">
        <v>4057</v>
      </c>
      <c r="DFH1" s="432" t="s">
        <v>4058</v>
      </c>
      <c r="DFI1" s="432" t="s">
        <v>4059</v>
      </c>
      <c r="DFJ1" s="432" t="s">
        <v>4060</v>
      </c>
      <c r="DFK1" s="432" t="s">
        <v>4061</v>
      </c>
      <c r="DFL1" s="432" t="s">
        <v>4062</v>
      </c>
      <c r="DFM1" s="432" t="s">
        <v>4063</v>
      </c>
      <c r="DFN1" s="432" t="s">
        <v>4064</v>
      </c>
      <c r="DFO1" s="432" t="s">
        <v>4065</v>
      </c>
      <c r="DFP1" s="432" t="s">
        <v>4066</v>
      </c>
      <c r="DFQ1" s="432" t="s">
        <v>4067</v>
      </c>
      <c r="DFR1" s="432" t="s">
        <v>4068</v>
      </c>
      <c r="DFS1" s="432" t="s">
        <v>4069</v>
      </c>
      <c r="DFT1" s="432" t="s">
        <v>4070</v>
      </c>
      <c r="DFU1" s="432" t="s">
        <v>4071</v>
      </c>
      <c r="DFV1" s="432" t="s">
        <v>4072</v>
      </c>
      <c r="DFW1" s="432" t="s">
        <v>4073</v>
      </c>
      <c r="DFX1" s="432" t="s">
        <v>4074</v>
      </c>
      <c r="DFY1" s="432" t="s">
        <v>4075</v>
      </c>
      <c r="DFZ1" s="432" t="s">
        <v>4076</v>
      </c>
      <c r="DGA1" s="432" t="s">
        <v>4077</v>
      </c>
      <c r="DGB1" s="432" t="s">
        <v>1419</v>
      </c>
      <c r="DGC1" s="432" t="s">
        <v>4078</v>
      </c>
      <c r="DGD1" s="432" t="s">
        <v>4079</v>
      </c>
      <c r="DGE1" s="432" t="s">
        <v>3313</v>
      </c>
      <c r="DGF1" s="432" t="s">
        <v>3113</v>
      </c>
      <c r="DGG1" s="432" t="s">
        <v>4080</v>
      </c>
      <c r="DGH1" s="432" t="s">
        <v>4081</v>
      </c>
      <c r="DGI1" s="432" t="s">
        <v>3119</v>
      </c>
      <c r="DGJ1" s="432" t="s">
        <v>2668</v>
      </c>
      <c r="DGK1" s="432" t="s">
        <v>4082</v>
      </c>
      <c r="DGL1" s="432" t="s">
        <v>2940</v>
      </c>
      <c r="DGM1" s="432" t="s">
        <v>3126</v>
      </c>
      <c r="DGN1" s="432" t="s">
        <v>3127</v>
      </c>
      <c r="DGO1" s="432" t="s">
        <v>3321</v>
      </c>
      <c r="DGP1" s="432" t="s">
        <v>3324</v>
      </c>
      <c r="DGQ1" s="432" t="s">
        <v>3145</v>
      </c>
      <c r="DGR1" s="432" t="s">
        <v>4083</v>
      </c>
      <c r="DGS1" s="432" t="s">
        <v>2506</v>
      </c>
      <c r="DGT1" s="432" t="s">
        <v>4084</v>
      </c>
      <c r="DGU1" s="432" t="s">
        <v>4085</v>
      </c>
      <c r="DGV1" s="432" t="s">
        <v>4086</v>
      </c>
      <c r="DGW1" s="432" t="s">
        <v>4087</v>
      </c>
      <c r="DGX1" s="432" t="s">
        <v>4088</v>
      </c>
      <c r="DGY1" s="432" t="s">
        <v>4089</v>
      </c>
      <c r="DGZ1" s="432" t="s">
        <v>4090</v>
      </c>
      <c r="DHA1" s="432" t="s">
        <v>4091</v>
      </c>
      <c r="DHB1" s="432" t="s">
        <v>4092</v>
      </c>
      <c r="DHC1" s="432" t="s">
        <v>4093</v>
      </c>
      <c r="DHD1" s="432" t="s">
        <v>4094</v>
      </c>
      <c r="DHE1" s="432" t="s">
        <v>4095</v>
      </c>
      <c r="DHF1" s="432" t="s">
        <v>4096</v>
      </c>
      <c r="DHG1" s="432" t="s">
        <v>4097</v>
      </c>
      <c r="DHH1" s="432" t="s">
        <v>4098</v>
      </c>
      <c r="DHI1" s="432" t="s">
        <v>4099</v>
      </c>
      <c r="DHJ1" s="432" t="s">
        <v>4100</v>
      </c>
      <c r="DHK1" s="432" t="s">
        <v>4101</v>
      </c>
      <c r="DHL1" s="432" t="s">
        <v>4102</v>
      </c>
      <c r="DHM1" s="432" t="s">
        <v>4103</v>
      </c>
      <c r="DHN1" s="432" t="s">
        <v>4104</v>
      </c>
      <c r="DHO1" s="432" t="s">
        <v>4105</v>
      </c>
      <c r="DHP1" s="432" t="s">
        <v>4106</v>
      </c>
      <c r="DHQ1" s="432" t="s">
        <v>4107</v>
      </c>
      <c r="DHR1" s="432" t="s">
        <v>4108</v>
      </c>
      <c r="DHS1" s="432" t="s">
        <v>4109</v>
      </c>
      <c r="DHT1" s="432" t="s">
        <v>4110</v>
      </c>
      <c r="DHU1" s="432" t="s">
        <v>4111</v>
      </c>
      <c r="DHV1" s="432" t="s">
        <v>4112</v>
      </c>
      <c r="DHW1" s="432" t="s">
        <v>4113</v>
      </c>
      <c r="DHX1" s="432" t="s">
        <v>4114</v>
      </c>
      <c r="DHY1" s="432" t="s">
        <v>3072</v>
      </c>
      <c r="DHZ1" s="432" t="s">
        <v>1966</v>
      </c>
      <c r="DIA1" s="432" t="s">
        <v>4115</v>
      </c>
      <c r="DIB1" s="432" t="s">
        <v>4116</v>
      </c>
      <c r="DIC1" s="432" t="s">
        <v>4117</v>
      </c>
      <c r="DID1" s="432" t="s">
        <v>1878</v>
      </c>
      <c r="DIE1" s="432" t="s">
        <v>4118</v>
      </c>
      <c r="DIF1" s="432" t="s">
        <v>4119</v>
      </c>
      <c r="DIG1" s="432" t="s">
        <v>4120</v>
      </c>
      <c r="DIH1" s="432" t="s">
        <v>4121</v>
      </c>
      <c r="DII1" s="432" t="s">
        <v>4122</v>
      </c>
      <c r="DIJ1" s="432" t="s">
        <v>4123</v>
      </c>
      <c r="DIK1" s="432" t="s">
        <v>4124</v>
      </c>
      <c r="DIL1" s="432" t="s">
        <v>1879</v>
      </c>
      <c r="DIM1" s="432" t="s">
        <v>4125</v>
      </c>
      <c r="DIN1" s="432" t="s">
        <v>4126</v>
      </c>
      <c r="DIO1" s="432" t="s">
        <v>4127</v>
      </c>
      <c r="DIP1" s="432" t="s">
        <v>4128</v>
      </c>
      <c r="DIQ1" s="432" t="s">
        <v>4129</v>
      </c>
      <c r="DIR1" s="432" t="s">
        <v>4130</v>
      </c>
      <c r="DIS1" s="432" t="s">
        <v>4108</v>
      </c>
      <c r="DIT1" s="432" t="s">
        <v>4131</v>
      </c>
      <c r="DIU1" s="432" t="s">
        <v>4132</v>
      </c>
      <c r="DIV1" s="432" t="s">
        <v>4133</v>
      </c>
      <c r="DIW1" s="432" t="s">
        <v>4134</v>
      </c>
      <c r="DIX1" s="432" t="s">
        <v>4112</v>
      </c>
      <c r="DIY1" s="432" t="s">
        <v>4135</v>
      </c>
      <c r="DIZ1" s="432" t="s">
        <v>4136</v>
      </c>
      <c r="DJA1" s="432" t="s">
        <v>4137</v>
      </c>
      <c r="DJB1" s="432" t="s">
        <v>4138</v>
      </c>
      <c r="DJC1" s="432" t="s">
        <v>4117</v>
      </c>
      <c r="DJD1" s="432" t="s">
        <v>4139</v>
      </c>
      <c r="DJE1" s="432" t="s">
        <v>4140</v>
      </c>
      <c r="DJF1" s="432" t="s">
        <v>4141</v>
      </c>
      <c r="DJG1" s="432" t="s">
        <v>4142</v>
      </c>
      <c r="DJH1" s="432" t="s">
        <v>4143</v>
      </c>
      <c r="DJI1" s="432" t="s">
        <v>4144</v>
      </c>
      <c r="DJJ1" s="432" t="s">
        <v>4145</v>
      </c>
      <c r="DJK1" s="432" t="s">
        <v>4146</v>
      </c>
      <c r="DJL1" s="432" t="s">
        <v>1889</v>
      </c>
      <c r="DJM1" s="432" t="s">
        <v>4147</v>
      </c>
      <c r="DJN1" s="432" t="s">
        <v>4148</v>
      </c>
      <c r="DJO1" s="432" t="s">
        <v>4149</v>
      </c>
      <c r="DJP1" s="432" t="s">
        <v>4150</v>
      </c>
      <c r="DJQ1" s="432" t="s">
        <v>4151</v>
      </c>
      <c r="DJR1" s="432" t="s">
        <v>4152</v>
      </c>
      <c r="DJS1" s="432" t="s">
        <v>4153</v>
      </c>
      <c r="DJT1" s="432" t="s">
        <v>4154</v>
      </c>
      <c r="DJU1" s="432" t="s">
        <v>4155</v>
      </c>
      <c r="DJV1" s="432" t="s">
        <v>4156</v>
      </c>
      <c r="DJW1" s="432" t="s">
        <v>4157</v>
      </c>
      <c r="DJX1" s="432" t="s">
        <v>4158</v>
      </c>
      <c r="DJY1" s="432" t="s">
        <v>4159</v>
      </c>
      <c r="DJZ1" s="432" t="s">
        <v>4160</v>
      </c>
      <c r="DKA1" s="432" t="s">
        <v>4161</v>
      </c>
      <c r="DKB1" s="432" t="s">
        <v>4162</v>
      </c>
      <c r="DKC1" s="432" t="s">
        <v>4163</v>
      </c>
      <c r="DKD1" s="432" t="s">
        <v>4164</v>
      </c>
      <c r="DKE1" s="432" t="s">
        <v>4165</v>
      </c>
      <c r="DKF1" s="432" t="s">
        <v>4166</v>
      </c>
      <c r="DKG1" s="432" t="s">
        <v>4167</v>
      </c>
      <c r="DKH1" s="432" t="s">
        <v>4168</v>
      </c>
      <c r="DKI1" s="432" t="s">
        <v>4169</v>
      </c>
      <c r="DKJ1" s="432" t="s">
        <v>4170</v>
      </c>
      <c r="DKK1" s="432" t="s">
        <v>4171</v>
      </c>
      <c r="DKL1" s="432" t="s">
        <v>4172</v>
      </c>
      <c r="DKM1" s="432" t="s">
        <v>4173</v>
      </c>
      <c r="DKN1" s="432" t="s">
        <v>4174</v>
      </c>
      <c r="DKO1" s="432" t="s">
        <v>4175</v>
      </c>
      <c r="DKP1" s="432" t="s">
        <v>4176</v>
      </c>
      <c r="DKQ1" s="432" t="s">
        <v>4177</v>
      </c>
      <c r="DKR1" s="432" t="s">
        <v>4178</v>
      </c>
      <c r="DKS1" s="432" t="s">
        <v>4179</v>
      </c>
      <c r="DKT1" s="432" t="s">
        <v>4180</v>
      </c>
      <c r="DKU1" s="432" t="s">
        <v>4181</v>
      </c>
      <c r="DKV1" s="432" t="s">
        <v>4182</v>
      </c>
      <c r="DKW1" s="432" t="s">
        <v>4183</v>
      </c>
      <c r="DKX1" s="432" t="s">
        <v>4184</v>
      </c>
      <c r="DKY1" s="432" t="s">
        <v>4185</v>
      </c>
      <c r="DKZ1" s="432" t="s">
        <v>4186</v>
      </c>
      <c r="DLA1" s="432" t="s">
        <v>4187</v>
      </c>
      <c r="DLB1" s="432" t="s">
        <v>4188</v>
      </c>
      <c r="DLC1" s="432" t="s">
        <v>4189</v>
      </c>
      <c r="DLD1" s="432" t="s">
        <v>2491</v>
      </c>
      <c r="DLE1" s="432" t="s">
        <v>2860</v>
      </c>
      <c r="DLF1" s="432" t="s">
        <v>4190</v>
      </c>
      <c r="DLG1" s="432" t="s">
        <v>4191</v>
      </c>
      <c r="DLH1" s="432" t="s">
        <v>4192</v>
      </c>
      <c r="DLI1" s="432" t="s">
        <v>4193</v>
      </c>
      <c r="DLJ1" s="432" t="s">
        <v>4194</v>
      </c>
      <c r="DLK1" s="432" t="s">
        <v>2863</v>
      </c>
      <c r="DLL1" s="432" t="s">
        <v>4195</v>
      </c>
      <c r="DLM1" s="432" t="s">
        <v>4196</v>
      </c>
      <c r="DLN1" s="432" t="s">
        <v>4197</v>
      </c>
      <c r="DLO1" s="432" t="s">
        <v>4198</v>
      </c>
      <c r="DLP1" s="432" t="s">
        <v>3345</v>
      </c>
      <c r="DLQ1" s="432" t="s">
        <v>4199</v>
      </c>
      <c r="DLR1" s="432" t="s">
        <v>4200</v>
      </c>
      <c r="DLS1" s="432" t="s">
        <v>4201</v>
      </c>
      <c r="DLT1" s="432" t="s">
        <v>4202</v>
      </c>
      <c r="DLU1" s="432" t="s">
        <v>4203</v>
      </c>
      <c r="DLV1" s="432" t="s">
        <v>4204</v>
      </c>
      <c r="DLW1" s="432" t="s">
        <v>4205</v>
      </c>
      <c r="DLX1" s="432" t="s">
        <v>4206</v>
      </c>
      <c r="DLY1" s="432" t="s">
        <v>4207</v>
      </c>
      <c r="DLZ1" s="432" t="s">
        <v>4208</v>
      </c>
      <c r="DMA1" s="432" t="s">
        <v>4209</v>
      </c>
      <c r="DMB1" s="432" t="s">
        <v>4210</v>
      </c>
      <c r="DMC1" s="432" t="s">
        <v>4211</v>
      </c>
      <c r="DMD1" s="432" t="s">
        <v>4212</v>
      </c>
      <c r="DME1" s="432" t="s">
        <v>4213</v>
      </c>
      <c r="DMF1" s="432" t="s">
        <v>4214</v>
      </c>
      <c r="DMG1" s="432" t="s">
        <v>4215</v>
      </c>
      <c r="DMH1" s="432" t="s">
        <v>4216</v>
      </c>
      <c r="DMI1" s="432" t="s">
        <v>4217</v>
      </c>
      <c r="DMJ1" s="432" t="s">
        <v>4218</v>
      </c>
      <c r="DMK1" s="432" t="s">
        <v>4219</v>
      </c>
      <c r="DML1" s="432" t="s">
        <v>3274</v>
      </c>
      <c r="DMM1" s="432" t="s">
        <v>4220</v>
      </c>
      <c r="DMN1" s="432" t="s">
        <v>4221</v>
      </c>
      <c r="DMO1" s="432" t="s">
        <v>4222</v>
      </c>
      <c r="DMP1" s="432" t="s">
        <v>4223</v>
      </c>
      <c r="DMQ1" s="432" t="s">
        <v>4224</v>
      </c>
      <c r="DMR1" s="432" t="s">
        <v>4225</v>
      </c>
      <c r="DMS1" s="432" t="s">
        <v>4226</v>
      </c>
      <c r="DMT1" s="432" t="s">
        <v>4227</v>
      </c>
      <c r="DMU1" s="432" t="s">
        <v>4228</v>
      </c>
      <c r="DMV1" s="432" t="s">
        <v>4229</v>
      </c>
      <c r="DMW1" s="432" t="s">
        <v>4230</v>
      </c>
      <c r="DMX1" s="432" t="s">
        <v>4231</v>
      </c>
      <c r="DMY1" s="432" t="s">
        <v>4232</v>
      </c>
      <c r="DMZ1" s="432" t="s">
        <v>4233</v>
      </c>
      <c r="DNA1" s="432" t="s">
        <v>4234</v>
      </c>
      <c r="DNB1" s="432" t="s">
        <v>4235</v>
      </c>
      <c r="DNC1" s="432" t="s">
        <v>2603</v>
      </c>
      <c r="DND1" s="432" t="s">
        <v>4236</v>
      </c>
      <c r="DNE1" s="432" t="s">
        <v>2605</v>
      </c>
      <c r="DNF1" s="432" t="s">
        <v>4237</v>
      </c>
      <c r="DNG1" s="432" t="s">
        <v>4238</v>
      </c>
      <c r="DNH1" s="432" t="s">
        <v>4017</v>
      </c>
      <c r="DNI1" s="432" t="s">
        <v>1905</v>
      </c>
      <c r="DNJ1" s="432" t="s">
        <v>4239</v>
      </c>
      <c r="DNK1" s="432" t="s">
        <v>4240</v>
      </c>
      <c r="DNL1" s="432" t="s">
        <v>4241</v>
      </c>
      <c r="DNM1" s="432" t="s">
        <v>1968</v>
      </c>
      <c r="DNN1" s="432" t="s">
        <v>4242</v>
      </c>
      <c r="DNO1" s="432" t="s">
        <v>4243</v>
      </c>
      <c r="DNP1" s="432" t="s">
        <v>4244</v>
      </c>
      <c r="DNQ1" s="432" t="s">
        <v>4245</v>
      </c>
      <c r="DNR1" s="432" t="s">
        <v>4246</v>
      </c>
      <c r="DNS1" s="432" t="s">
        <v>4247</v>
      </c>
      <c r="DNT1" s="432" t="s">
        <v>4248</v>
      </c>
      <c r="DNU1" s="432" t="s">
        <v>4249</v>
      </c>
      <c r="DNV1" s="432" t="s">
        <v>4250</v>
      </c>
      <c r="DNW1" s="432" t="s">
        <v>4251</v>
      </c>
      <c r="DNX1" s="432" t="s">
        <v>2902</v>
      </c>
      <c r="DNY1" s="432" t="s">
        <v>4252</v>
      </c>
      <c r="DNZ1" s="432" t="s">
        <v>4253</v>
      </c>
      <c r="DOA1" s="432" t="s">
        <v>4254</v>
      </c>
      <c r="DOB1" s="432" t="s">
        <v>4255</v>
      </c>
      <c r="DOC1" s="432" t="s">
        <v>4256</v>
      </c>
      <c r="DOD1" s="432" t="s">
        <v>4257</v>
      </c>
      <c r="DOE1" s="432" t="s">
        <v>4258</v>
      </c>
      <c r="DOF1" s="432" t="s">
        <v>4259</v>
      </c>
      <c r="DOG1" s="432" t="s">
        <v>4260</v>
      </c>
      <c r="DOH1" s="432" t="s">
        <v>4261</v>
      </c>
      <c r="DOI1" s="432" t="s">
        <v>4262</v>
      </c>
      <c r="DOJ1" s="432" t="s">
        <v>4263</v>
      </c>
      <c r="DOK1" s="432" t="s">
        <v>4264</v>
      </c>
      <c r="DOL1" s="432" t="s">
        <v>4265</v>
      </c>
      <c r="DOM1" s="432" t="s">
        <v>4266</v>
      </c>
      <c r="DON1" s="432" t="s">
        <v>4267</v>
      </c>
      <c r="DOO1" s="432" t="s">
        <v>4268</v>
      </c>
      <c r="DOP1" s="432" t="s">
        <v>4269</v>
      </c>
      <c r="DOQ1" s="432" t="s">
        <v>4270</v>
      </c>
      <c r="DOR1" s="432" t="s">
        <v>4271</v>
      </c>
      <c r="DOS1" s="432" t="s">
        <v>4272</v>
      </c>
      <c r="DOT1" s="432" t="s">
        <v>4273</v>
      </c>
      <c r="DOU1" s="432" t="s">
        <v>4274</v>
      </c>
      <c r="DOV1" s="432" t="s">
        <v>3094</v>
      </c>
      <c r="DOW1" s="432" t="s">
        <v>4112</v>
      </c>
      <c r="DOX1" s="432" t="s">
        <v>4275</v>
      </c>
      <c r="DOY1" s="432" t="s">
        <v>3097</v>
      </c>
      <c r="DOZ1" s="432" t="s">
        <v>1492</v>
      </c>
      <c r="DPA1" s="432" t="s">
        <v>4276</v>
      </c>
      <c r="DPB1" s="432" t="s">
        <v>4277</v>
      </c>
      <c r="DPC1" s="432" t="s">
        <v>1637</v>
      </c>
      <c r="DPD1" s="432" t="s">
        <v>4278</v>
      </c>
      <c r="DPE1" s="432" t="s">
        <v>4279</v>
      </c>
      <c r="DPF1" s="432" t="s">
        <v>4280</v>
      </c>
      <c r="DPG1" s="432" t="s">
        <v>4281</v>
      </c>
      <c r="DPH1" s="432" t="s">
        <v>4282</v>
      </c>
      <c r="DPI1" s="432" t="s">
        <v>4283</v>
      </c>
      <c r="DPJ1" s="432" t="s">
        <v>4284</v>
      </c>
      <c r="DPK1" s="432" t="s">
        <v>4285</v>
      </c>
      <c r="DPL1" s="432" t="s">
        <v>4286</v>
      </c>
      <c r="DPM1" s="432" t="s">
        <v>4287</v>
      </c>
      <c r="DPN1" s="432" t="s">
        <v>4288</v>
      </c>
      <c r="DPO1" s="432" t="s">
        <v>4289</v>
      </c>
      <c r="DPP1" s="432" t="s">
        <v>4290</v>
      </c>
      <c r="DPQ1" s="432" t="s">
        <v>4291</v>
      </c>
      <c r="DPR1" s="432" t="s">
        <v>4292</v>
      </c>
      <c r="DPS1" s="432" t="s">
        <v>3337</v>
      </c>
      <c r="DPT1" s="432" t="s">
        <v>4293</v>
      </c>
      <c r="DPU1" s="432" t="s">
        <v>4294</v>
      </c>
      <c r="DPV1" s="432" t="s">
        <v>4295</v>
      </c>
      <c r="DPW1" s="432" t="s">
        <v>4296</v>
      </c>
      <c r="DPX1" s="432" t="s">
        <v>4297</v>
      </c>
      <c r="DPY1" s="432" t="s">
        <v>4298</v>
      </c>
      <c r="DPZ1" s="432" t="s">
        <v>4299</v>
      </c>
      <c r="DQA1" s="432" t="s">
        <v>4300</v>
      </c>
      <c r="DQB1" s="432" t="s">
        <v>4301</v>
      </c>
      <c r="DQC1" s="432" t="s">
        <v>4302</v>
      </c>
      <c r="DQD1" s="432" t="s">
        <v>4303</v>
      </c>
      <c r="DQE1" s="432" t="s">
        <v>4304</v>
      </c>
      <c r="DQF1" s="432" t="s">
        <v>3032</v>
      </c>
      <c r="DQG1" s="432" t="s">
        <v>4305</v>
      </c>
      <c r="DQH1" s="432" t="s">
        <v>4306</v>
      </c>
      <c r="DQI1" s="432" t="s">
        <v>4307</v>
      </c>
      <c r="DQJ1" s="432" t="s">
        <v>4308</v>
      </c>
      <c r="DQK1" s="432" t="s">
        <v>4309</v>
      </c>
      <c r="DQL1" s="432" t="s">
        <v>4310</v>
      </c>
      <c r="DQM1" s="432" t="s">
        <v>3272</v>
      </c>
      <c r="DQN1" s="432" t="s">
        <v>4311</v>
      </c>
      <c r="DQO1" s="432" t="s">
        <v>4312</v>
      </c>
      <c r="DQP1" s="432" t="s">
        <v>4313</v>
      </c>
      <c r="DQQ1" s="432" t="s">
        <v>4314</v>
      </c>
      <c r="DQR1" s="432" t="s">
        <v>4315</v>
      </c>
      <c r="DQS1" s="432" t="s">
        <v>4316</v>
      </c>
      <c r="DQT1" s="432" t="s">
        <v>4317</v>
      </c>
      <c r="DQU1" s="432" t="s">
        <v>4318</v>
      </c>
      <c r="DQV1" s="432" t="s">
        <v>4319</v>
      </c>
      <c r="DQW1" s="432" t="s">
        <v>4320</v>
      </c>
      <c r="DQX1" s="432" t="s">
        <v>4321</v>
      </c>
      <c r="DQY1" s="432" t="s">
        <v>4322</v>
      </c>
      <c r="DQZ1" s="432" t="s">
        <v>4323</v>
      </c>
      <c r="DRA1" s="432" t="s">
        <v>4324</v>
      </c>
      <c r="DRB1" s="432" t="s">
        <v>1868</v>
      </c>
      <c r="DRC1" s="432" t="s">
        <v>4325</v>
      </c>
      <c r="DRD1" s="432" t="s">
        <v>4326</v>
      </c>
      <c r="DRE1" s="432" t="s">
        <v>4327</v>
      </c>
      <c r="DRF1" s="432" t="s">
        <v>4328</v>
      </c>
      <c r="DRG1" s="432" t="s">
        <v>4329</v>
      </c>
      <c r="DRH1" s="432" t="s">
        <v>4330</v>
      </c>
      <c r="DRI1" s="432" t="s">
        <v>4331</v>
      </c>
      <c r="DRJ1" s="432" t="s">
        <v>3073</v>
      </c>
      <c r="DRK1" s="432" t="s">
        <v>4332</v>
      </c>
      <c r="DRL1" s="432" t="s">
        <v>4333</v>
      </c>
      <c r="DRM1" s="432" t="s">
        <v>2860</v>
      </c>
      <c r="DRN1" s="432" t="s">
        <v>4334</v>
      </c>
      <c r="DRO1" s="432" t="s">
        <v>4335</v>
      </c>
      <c r="DRP1" s="432" t="s">
        <v>4336</v>
      </c>
      <c r="DRQ1" s="432" t="s">
        <v>4197</v>
      </c>
      <c r="DRR1" s="432" t="s">
        <v>4337</v>
      </c>
      <c r="DRS1" s="432" t="s">
        <v>4338</v>
      </c>
      <c r="DRT1" s="432" t="s">
        <v>1841</v>
      </c>
      <c r="DRU1" s="432" t="s">
        <v>4339</v>
      </c>
      <c r="DRV1" s="432" t="s">
        <v>2513</v>
      </c>
      <c r="DRW1" s="432" t="s">
        <v>4340</v>
      </c>
      <c r="DRX1" s="432" t="s">
        <v>4214</v>
      </c>
      <c r="DRY1" s="432" t="s">
        <v>4341</v>
      </c>
      <c r="DRZ1" s="432" t="s">
        <v>4342</v>
      </c>
      <c r="DSA1" s="432" t="s">
        <v>4343</v>
      </c>
      <c r="DSB1" s="432" t="s">
        <v>4344</v>
      </c>
      <c r="DSC1" s="432" t="s">
        <v>4218</v>
      </c>
      <c r="DSD1" s="432" t="s">
        <v>4345</v>
      </c>
      <c r="DSE1" s="432" t="s">
        <v>3274</v>
      </c>
      <c r="DSF1" s="432" t="s">
        <v>4220</v>
      </c>
      <c r="DSG1" s="432" t="s">
        <v>4221</v>
      </c>
      <c r="DSH1" s="432" t="s">
        <v>4222</v>
      </c>
      <c r="DSI1" s="432" t="s">
        <v>4223</v>
      </c>
      <c r="DSJ1" s="432" t="s">
        <v>4224</v>
      </c>
      <c r="DSK1" s="432" t="s">
        <v>4346</v>
      </c>
      <c r="DSL1" s="432" t="s">
        <v>4347</v>
      </c>
      <c r="DSM1" s="432" t="s">
        <v>4227</v>
      </c>
      <c r="DSN1" s="432" t="s">
        <v>4229</v>
      </c>
      <c r="DSO1" s="432" t="s">
        <v>4230</v>
      </c>
      <c r="DSP1" s="432" t="s">
        <v>4232</v>
      </c>
      <c r="DSQ1" s="432" t="s">
        <v>4233</v>
      </c>
      <c r="DSR1" s="432" t="s">
        <v>4348</v>
      </c>
      <c r="DSS1" s="432" t="s">
        <v>4235</v>
      </c>
      <c r="DST1" s="432" t="s">
        <v>2603</v>
      </c>
      <c r="DSU1" s="432" t="s">
        <v>4237</v>
      </c>
      <c r="DSV1" s="432" t="s">
        <v>4349</v>
      </c>
      <c r="DSW1" s="432" t="s">
        <v>4245</v>
      </c>
      <c r="DSX1" s="432" t="s">
        <v>4350</v>
      </c>
      <c r="DSY1" s="432" t="s">
        <v>4351</v>
      </c>
      <c r="DSZ1" s="432" t="s">
        <v>4352</v>
      </c>
      <c r="DTA1" s="432" t="s">
        <v>4353</v>
      </c>
      <c r="DTB1" s="432" t="s">
        <v>4354</v>
      </c>
      <c r="DTC1" s="432" t="s">
        <v>4355</v>
      </c>
      <c r="DTD1" s="432" t="s">
        <v>4356</v>
      </c>
      <c r="DTE1" s="432" t="s">
        <v>4357</v>
      </c>
      <c r="DTF1" s="432" t="s">
        <v>2901</v>
      </c>
      <c r="DTG1" s="432" t="s">
        <v>2902</v>
      </c>
      <c r="DTH1" s="432" t="s">
        <v>4358</v>
      </c>
      <c r="DTI1" s="432" t="s">
        <v>4252</v>
      </c>
      <c r="DTJ1" s="432" t="s">
        <v>4359</v>
      </c>
      <c r="DTK1" s="432" t="s">
        <v>4258</v>
      </c>
      <c r="DTL1" s="432" t="s">
        <v>4260</v>
      </c>
      <c r="DTM1" s="432" t="s">
        <v>4261</v>
      </c>
      <c r="DTN1" s="432" t="s">
        <v>4262</v>
      </c>
      <c r="DTO1" s="432" t="s">
        <v>4264</v>
      </c>
      <c r="DTP1" s="432" t="s">
        <v>4270</v>
      </c>
      <c r="DTQ1" s="432" t="s">
        <v>4112</v>
      </c>
      <c r="DTR1" s="432" t="s">
        <v>4360</v>
      </c>
      <c r="DTS1" s="432" t="s">
        <v>4361</v>
      </c>
      <c r="DTT1" s="432" t="s">
        <v>4362</v>
      </c>
      <c r="DTU1" s="432" t="s">
        <v>4363</v>
      </c>
      <c r="DTV1" s="432" t="s">
        <v>4364</v>
      </c>
      <c r="DTW1" s="432" t="s">
        <v>4365</v>
      </c>
      <c r="DTX1" s="432" t="s">
        <v>4366</v>
      </c>
      <c r="DTY1" s="432" t="s">
        <v>4367</v>
      </c>
      <c r="DTZ1" s="432" t="s">
        <v>4368</v>
      </c>
      <c r="DUA1" s="432" t="s">
        <v>4369</v>
      </c>
      <c r="DUB1" s="432" t="s">
        <v>4370</v>
      </c>
      <c r="DUC1" s="432" t="s">
        <v>4371</v>
      </c>
      <c r="DUD1" s="432" t="s">
        <v>4372</v>
      </c>
      <c r="DUE1" s="432" t="s">
        <v>4373</v>
      </c>
      <c r="DUF1" s="432" t="s">
        <v>4374</v>
      </c>
      <c r="DUG1" s="432" t="s">
        <v>4375</v>
      </c>
      <c r="DUH1" s="432" t="s">
        <v>4376</v>
      </c>
      <c r="DUI1" s="432" t="s">
        <v>4377</v>
      </c>
      <c r="DUJ1" s="432" t="s">
        <v>2720</v>
      </c>
      <c r="DUK1" s="432" t="s">
        <v>4378</v>
      </c>
      <c r="DUL1" s="432" t="s">
        <v>4379</v>
      </c>
      <c r="DUM1" s="432" t="s">
        <v>4380</v>
      </c>
      <c r="DUN1" s="432" t="s">
        <v>4381</v>
      </c>
      <c r="DUO1" s="432" t="s">
        <v>4382</v>
      </c>
      <c r="DUP1" s="432" t="s">
        <v>4383</v>
      </c>
      <c r="DUQ1" s="432" t="s">
        <v>4384</v>
      </c>
      <c r="DUR1" s="432" t="s">
        <v>4385</v>
      </c>
      <c r="DUS1" s="432" t="s">
        <v>4386</v>
      </c>
      <c r="DUT1" s="432" t="s">
        <v>4387</v>
      </c>
      <c r="DUU1" s="432" t="s">
        <v>4388</v>
      </c>
      <c r="DUV1" s="432" t="s">
        <v>4389</v>
      </c>
      <c r="DUW1" s="432" t="s">
        <v>4390</v>
      </c>
      <c r="DUX1" s="432" t="s">
        <v>4391</v>
      </c>
      <c r="DUY1" s="432" t="s">
        <v>4392</v>
      </c>
      <c r="DUZ1" s="432" t="s">
        <v>4393</v>
      </c>
      <c r="DVA1" s="432" t="s">
        <v>4394</v>
      </c>
      <c r="DVB1" s="432" t="s">
        <v>4395</v>
      </c>
      <c r="DVC1" s="432" t="s">
        <v>4396</v>
      </c>
      <c r="DVD1" s="432" t="s">
        <v>4397</v>
      </c>
      <c r="DVE1" s="432" t="s">
        <v>4398</v>
      </c>
      <c r="DVF1" s="432" t="s">
        <v>4399</v>
      </c>
      <c r="DVG1" s="432" t="s">
        <v>4400</v>
      </c>
      <c r="DVH1" s="432" t="s">
        <v>4401</v>
      </c>
      <c r="DVI1" s="432" t="s">
        <v>4402</v>
      </c>
      <c r="DVJ1" s="432" t="s">
        <v>4403</v>
      </c>
      <c r="DVK1" s="432" t="s">
        <v>4404</v>
      </c>
      <c r="DVL1" s="432" t="s">
        <v>4405</v>
      </c>
      <c r="DVM1" s="432" t="s">
        <v>4406</v>
      </c>
      <c r="DVN1" s="432" t="s">
        <v>4407</v>
      </c>
      <c r="DVO1" s="432" t="s">
        <v>4408</v>
      </c>
      <c r="DVP1" s="432" t="s">
        <v>4409</v>
      </c>
      <c r="DVQ1" s="432" t="s">
        <v>4410</v>
      </c>
      <c r="DVR1" s="432" t="s">
        <v>4411</v>
      </c>
      <c r="DVS1" s="432" t="s">
        <v>4412</v>
      </c>
      <c r="DVT1" s="432" t="s">
        <v>4413</v>
      </c>
      <c r="DVU1" s="432" t="s">
        <v>4414</v>
      </c>
      <c r="DVV1" s="432" t="s">
        <v>4415</v>
      </c>
      <c r="DVW1" s="432" t="s">
        <v>4416</v>
      </c>
      <c r="DVX1" s="432" t="s">
        <v>4417</v>
      </c>
      <c r="DVY1" s="432" t="s">
        <v>3647</v>
      </c>
      <c r="DVZ1" s="432" t="s">
        <v>4418</v>
      </c>
      <c r="DWA1" s="432" t="s">
        <v>4419</v>
      </c>
      <c r="DWB1" s="432" t="s">
        <v>4420</v>
      </c>
      <c r="DWC1" s="432" t="s">
        <v>3660</v>
      </c>
      <c r="DWD1" s="432" t="s">
        <v>3667</v>
      </c>
      <c r="DWE1" s="432" t="s">
        <v>3673</v>
      </c>
      <c r="DWF1" s="432" t="s">
        <v>4421</v>
      </c>
      <c r="DWG1" s="432" t="s">
        <v>4422</v>
      </c>
      <c r="DWH1" s="432" t="s">
        <v>4423</v>
      </c>
      <c r="DWI1" s="432" t="s">
        <v>3679</v>
      </c>
      <c r="DWJ1" s="432" t="s">
        <v>4424</v>
      </c>
      <c r="DWK1" s="432" t="s">
        <v>3240</v>
      </c>
      <c r="DWL1" s="432" t="s">
        <v>4425</v>
      </c>
      <c r="DWM1" s="432" t="s">
        <v>4426</v>
      </c>
      <c r="DWN1" s="432" t="s">
        <v>4427</v>
      </c>
      <c r="DWO1" s="432" t="s">
        <v>4428</v>
      </c>
      <c r="DWP1" s="432" t="s">
        <v>4429</v>
      </c>
      <c r="DWQ1" s="432" t="s">
        <v>4430</v>
      </c>
      <c r="DWR1" s="432" t="s">
        <v>4431</v>
      </c>
      <c r="DWS1" s="432" t="s">
        <v>4432</v>
      </c>
      <c r="DWT1" s="432" t="s">
        <v>4433</v>
      </c>
      <c r="DWU1" s="432" t="s">
        <v>4434</v>
      </c>
      <c r="DWV1" s="432" t="s">
        <v>4435</v>
      </c>
      <c r="DWW1" s="432" t="s">
        <v>4436</v>
      </c>
      <c r="DWX1" s="432" t="s">
        <v>4437</v>
      </c>
      <c r="DWY1" s="432" t="s">
        <v>4438</v>
      </c>
      <c r="DWZ1" s="432" t="s">
        <v>4439</v>
      </c>
      <c r="DXA1" s="432" t="s">
        <v>4440</v>
      </c>
      <c r="DXB1" s="432" t="s">
        <v>4441</v>
      </c>
      <c r="DXC1" s="432" t="s">
        <v>4442</v>
      </c>
      <c r="DXD1" s="432" t="s">
        <v>4443</v>
      </c>
      <c r="DXE1" s="432" t="s">
        <v>4444</v>
      </c>
      <c r="DXF1" s="432" t="s">
        <v>4289</v>
      </c>
      <c r="DXG1" s="432" t="s">
        <v>4445</v>
      </c>
      <c r="DXH1" s="432" t="s">
        <v>2058</v>
      </c>
      <c r="DXI1" s="432" t="s">
        <v>4294</v>
      </c>
      <c r="DXJ1" s="432" t="s">
        <v>4446</v>
      </c>
      <c r="DXK1" s="432" t="s">
        <v>4447</v>
      </c>
      <c r="DXL1" s="432" t="s">
        <v>4448</v>
      </c>
      <c r="DXM1" s="432" t="s">
        <v>4449</v>
      </c>
      <c r="DXN1" s="432" t="s">
        <v>4450</v>
      </c>
      <c r="DXO1" s="432" t="s">
        <v>4451</v>
      </c>
      <c r="DXP1" s="432" t="s">
        <v>4452</v>
      </c>
      <c r="DXQ1" s="432" t="s">
        <v>4453</v>
      </c>
      <c r="DXR1" s="432" t="s">
        <v>4430</v>
      </c>
      <c r="DXS1" s="432" t="s">
        <v>4454</v>
      </c>
      <c r="DXT1" s="432" t="s">
        <v>4455</v>
      </c>
      <c r="DXU1" s="432" t="s">
        <v>4456</v>
      </c>
      <c r="DXV1" s="432" t="s">
        <v>4457</v>
      </c>
      <c r="DXW1" s="432" t="s">
        <v>4458</v>
      </c>
      <c r="DXX1" s="432" t="s">
        <v>4459</v>
      </c>
      <c r="DXY1" s="432" t="s">
        <v>4460</v>
      </c>
      <c r="DXZ1" s="432" t="s">
        <v>4461</v>
      </c>
      <c r="DYA1" s="432" t="s">
        <v>4296</v>
      </c>
      <c r="DYB1" s="432" t="s">
        <v>4297</v>
      </c>
      <c r="DYC1" s="432" t="s">
        <v>4462</v>
      </c>
      <c r="DYD1" s="432" t="s">
        <v>4463</v>
      </c>
      <c r="DYE1" s="432" t="s">
        <v>4464</v>
      </c>
      <c r="DYF1" s="432" t="s">
        <v>4465</v>
      </c>
      <c r="DYG1" s="432" t="s">
        <v>4466</v>
      </c>
      <c r="DYH1" s="432" t="s">
        <v>4467</v>
      </c>
      <c r="DYI1" s="432" t="s">
        <v>4468</v>
      </c>
      <c r="DYJ1" s="432" t="s">
        <v>4469</v>
      </c>
      <c r="DYK1" s="432" t="s">
        <v>4470</v>
      </c>
      <c r="DYL1" s="432" t="s">
        <v>3032</v>
      </c>
      <c r="DYM1" s="432" t="s">
        <v>4471</v>
      </c>
      <c r="DYN1" s="432" t="s">
        <v>4472</v>
      </c>
      <c r="DYO1" s="432" t="s">
        <v>4473</v>
      </c>
      <c r="DYP1" s="432" t="s">
        <v>4474</v>
      </c>
      <c r="DYQ1" s="432" t="s">
        <v>4475</v>
      </c>
      <c r="DYR1" s="432" t="s">
        <v>4476</v>
      </c>
      <c r="DYS1" s="432" t="s">
        <v>3408</v>
      </c>
      <c r="DYT1" s="432" t="s">
        <v>4477</v>
      </c>
      <c r="DYU1" s="432" t="s">
        <v>3409</v>
      </c>
      <c r="DYV1" s="432" t="s">
        <v>4478</v>
      </c>
      <c r="DYW1" s="432" t="s">
        <v>4479</v>
      </c>
      <c r="DYX1" s="432" t="s">
        <v>4480</v>
      </c>
      <c r="DYY1" s="432" t="s">
        <v>3412</v>
      </c>
      <c r="DYZ1" s="432" t="s">
        <v>4481</v>
      </c>
      <c r="DZA1" s="432" t="s">
        <v>4317</v>
      </c>
      <c r="DZB1" s="432" t="s">
        <v>4482</v>
      </c>
      <c r="DZC1" s="432" t="s">
        <v>4318</v>
      </c>
      <c r="DZD1" s="432" t="s">
        <v>4483</v>
      </c>
      <c r="DZE1" s="432" t="s">
        <v>4320</v>
      </c>
      <c r="DZF1" s="432" t="s">
        <v>4484</v>
      </c>
      <c r="DZG1" s="432" t="s">
        <v>4485</v>
      </c>
      <c r="DZH1" s="432" t="s">
        <v>3073</v>
      </c>
      <c r="DZI1" s="432" t="s">
        <v>4486</v>
      </c>
      <c r="DZJ1" s="432" t="s">
        <v>4487</v>
      </c>
      <c r="DZK1" s="432" t="s">
        <v>4488</v>
      </c>
      <c r="DZL1" s="432" t="s">
        <v>4489</v>
      </c>
      <c r="DZM1" s="432" t="s">
        <v>4490</v>
      </c>
      <c r="DZN1" s="432" t="s">
        <v>4491</v>
      </c>
      <c r="DZO1" s="432" t="s">
        <v>4492</v>
      </c>
      <c r="DZP1" s="432" t="s">
        <v>4493</v>
      </c>
      <c r="DZQ1" s="432" t="s">
        <v>4494</v>
      </c>
      <c r="DZR1" s="432" t="s">
        <v>4495</v>
      </c>
      <c r="DZS1" s="432" t="s">
        <v>4496</v>
      </c>
      <c r="DZT1" s="432" t="s">
        <v>4497</v>
      </c>
      <c r="DZU1" s="432" t="s">
        <v>4498</v>
      </c>
      <c r="DZV1" s="432" t="s">
        <v>4499</v>
      </c>
      <c r="DZW1" s="432" t="s">
        <v>4500</v>
      </c>
      <c r="DZX1" s="432" t="s">
        <v>4501</v>
      </c>
      <c r="DZY1" s="432" t="s">
        <v>4502</v>
      </c>
      <c r="DZZ1" s="432" t="s">
        <v>3050</v>
      </c>
      <c r="EAA1" s="432" t="s">
        <v>3191</v>
      </c>
      <c r="EAB1" s="432" t="s">
        <v>3052</v>
      </c>
      <c r="EAC1" s="432" t="s">
        <v>3054</v>
      </c>
      <c r="EAD1" s="432" t="s">
        <v>4503</v>
      </c>
      <c r="EAE1" s="432" t="s">
        <v>3056</v>
      </c>
      <c r="EAF1" s="432" t="s">
        <v>3057</v>
      </c>
      <c r="EAG1" s="432" t="s">
        <v>4504</v>
      </c>
      <c r="EAH1" s="432" t="s">
        <v>4505</v>
      </c>
      <c r="EAI1" s="432" t="s">
        <v>3061</v>
      </c>
      <c r="EAJ1" s="432" t="s">
        <v>3062</v>
      </c>
      <c r="EAK1" s="432" t="s">
        <v>4506</v>
      </c>
      <c r="EAL1" s="432" t="s">
        <v>4507</v>
      </c>
      <c r="EAM1" s="432" t="s">
        <v>4508</v>
      </c>
      <c r="EAN1" s="432" t="s">
        <v>4509</v>
      </c>
      <c r="EAO1" s="432" t="s">
        <v>3067</v>
      </c>
      <c r="EAP1" s="432" t="s">
        <v>3068</v>
      </c>
      <c r="EAQ1" s="432" t="s">
        <v>4510</v>
      </c>
      <c r="EAR1" s="432" t="s">
        <v>4511</v>
      </c>
      <c r="EAS1" s="432" t="s">
        <v>4512</v>
      </c>
      <c r="EAT1" s="432" t="s">
        <v>3071</v>
      </c>
      <c r="EAU1" s="432" t="s">
        <v>4513</v>
      </c>
      <c r="EAV1" s="432" t="s">
        <v>4514</v>
      </c>
      <c r="EAW1" s="432" t="s">
        <v>4515</v>
      </c>
      <c r="EAX1" s="432" t="s">
        <v>4516</v>
      </c>
      <c r="EAY1" s="432" t="s">
        <v>4517</v>
      </c>
      <c r="EAZ1" s="432" t="s">
        <v>4518</v>
      </c>
      <c r="EBA1" s="432" t="s">
        <v>3220</v>
      </c>
      <c r="EBB1" s="432" t="s">
        <v>3221</v>
      </c>
      <c r="EBC1" s="432" t="s">
        <v>4519</v>
      </c>
      <c r="EBD1" s="432" t="s">
        <v>4520</v>
      </c>
      <c r="EBE1" s="432" t="s">
        <v>3288</v>
      </c>
      <c r="EBF1" s="432" t="s">
        <v>4521</v>
      </c>
      <c r="EBG1" s="432" t="s">
        <v>4522</v>
      </c>
      <c r="EBH1" s="432" t="s">
        <v>3839</v>
      </c>
      <c r="EBI1" s="432" t="s">
        <v>3097</v>
      </c>
      <c r="EBJ1" s="432" t="s">
        <v>1493</v>
      </c>
      <c r="EBK1" s="432" t="s">
        <v>3227</v>
      </c>
      <c r="EBL1" s="432" t="s">
        <v>3842</v>
      </c>
      <c r="EBM1" s="432" t="s">
        <v>3100</v>
      </c>
      <c r="EBN1" s="432" t="s">
        <v>3228</v>
      </c>
      <c r="EBO1" s="432" t="s">
        <v>3101</v>
      </c>
      <c r="EBP1" s="432" t="s">
        <v>3229</v>
      </c>
      <c r="EBQ1" s="432" t="s">
        <v>3230</v>
      </c>
      <c r="EBR1" s="432" t="s">
        <v>3231</v>
      </c>
      <c r="EBS1" s="432" t="s">
        <v>3233</v>
      </c>
      <c r="EBT1" s="432" t="s">
        <v>1637</v>
      </c>
      <c r="EBU1" s="432" t="s">
        <v>3102</v>
      </c>
      <c r="EBV1" s="432" t="s">
        <v>4523</v>
      </c>
      <c r="EBW1" s="432" t="s">
        <v>1495</v>
      </c>
      <c r="EBX1" s="432" t="s">
        <v>3234</v>
      </c>
      <c r="EBY1" s="432" t="s">
        <v>3848</v>
      </c>
      <c r="EBZ1" s="432" t="s">
        <v>1496</v>
      </c>
      <c r="ECA1" s="432" t="s">
        <v>4524</v>
      </c>
      <c r="ECB1" s="432" t="s">
        <v>4525</v>
      </c>
      <c r="ECC1" s="432" t="s">
        <v>3237</v>
      </c>
      <c r="ECD1" s="432" t="s">
        <v>1497</v>
      </c>
      <c r="ECE1" s="432" t="s">
        <v>3239</v>
      </c>
      <c r="ECF1" s="432" t="s">
        <v>3240</v>
      </c>
      <c r="ECG1" s="432" t="s">
        <v>2662</v>
      </c>
      <c r="ECH1" s="432" t="s">
        <v>1498</v>
      </c>
      <c r="ECI1" s="432" t="s">
        <v>3858</v>
      </c>
      <c r="ECJ1" s="432" t="s">
        <v>3859</v>
      </c>
      <c r="ECK1" s="432" t="s">
        <v>3242</v>
      </c>
      <c r="ECL1" s="432" t="s">
        <v>3245</v>
      </c>
      <c r="ECM1" s="432" t="s">
        <v>3246</v>
      </c>
      <c r="ECN1" s="432" t="s">
        <v>3861</v>
      </c>
      <c r="ECO1" s="432" t="s">
        <v>4526</v>
      </c>
      <c r="ECP1" s="432" t="s">
        <v>3247</v>
      </c>
      <c r="ECQ1" s="432" t="s">
        <v>3866</v>
      </c>
      <c r="ECR1" s="432" t="s">
        <v>4527</v>
      </c>
      <c r="ECS1" s="432" t="s">
        <v>1643</v>
      </c>
      <c r="ECT1" s="432" t="s">
        <v>4528</v>
      </c>
      <c r="ECU1" s="432" t="s">
        <v>4529</v>
      </c>
      <c r="ECV1" s="432" t="s">
        <v>4530</v>
      </c>
      <c r="ECW1" s="432" t="s">
        <v>4531</v>
      </c>
      <c r="ECX1" s="432" t="s">
        <v>4532</v>
      </c>
      <c r="ECY1" s="432" t="s">
        <v>4533</v>
      </c>
      <c r="ECZ1" s="432" t="s">
        <v>4534</v>
      </c>
      <c r="EDA1" s="432" t="s">
        <v>4535</v>
      </c>
      <c r="EDB1" s="432" t="s">
        <v>4536</v>
      </c>
      <c r="EDC1" s="432" t="s">
        <v>4537</v>
      </c>
      <c r="EDD1" s="432" t="s">
        <v>2309</v>
      </c>
      <c r="EDE1" s="432" t="s">
        <v>2310</v>
      </c>
      <c r="EDF1" s="432" t="s">
        <v>4538</v>
      </c>
      <c r="EDG1" s="432" t="s">
        <v>2311</v>
      </c>
      <c r="EDH1" s="432" t="s">
        <v>4539</v>
      </c>
      <c r="EDI1" s="432" t="s">
        <v>2409</v>
      </c>
      <c r="EDJ1" s="432" t="s">
        <v>2410</v>
      </c>
      <c r="EDK1" s="432" t="s">
        <v>2411</v>
      </c>
      <c r="EDL1" s="432" t="s">
        <v>2412</v>
      </c>
      <c r="EDM1" s="432" t="s">
        <v>4540</v>
      </c>
      <c r="EDN1" s="432" t="s">
        <v>4541</v>
      </c>
      <c r="EDO1" s="432" t="s">
        <v>4542</v>
      </c>
      <c r="EDP1" s="432" t="s">
        <v>4543</v>
      </c>
      <c r="EDQ1" s="432" t="s">
        <v>4544</v>
      </c>
      <c r="EDR1" s="432" t="s">
        <v>4545</v>
      </c>
      <c r="EDS1" s="432" t="s">
        <v>4546</v>
      </c>
      <c r="EDT1" s="432" t="s">
        <v>2417</v>
      </c>
      <c r="EDU1" s="432" t="s">
        <v>4547</v>
      </c>
      <c r="EDV1" s="432" t="s">
        <v>4548</v>
      </c>
      <c r="EDW1" s="432" t="s">
        <v>4549</v>
      </c>
      <c r="EDX1" s="432" t="s">
        <v>4550</v>
      </c>
      <c r="EDY1" s="432" t="s">
        <v>2309</v>
      </c>
      <c r="EDZ1" s="432" t="s">
        <v>2310</v>
      </c>
      <c r="EEA1" s="432" t="s">
        <v>4538</v>
      </c>
      <c r="EEB1" s="432" t="s">
        <v>2311</v>
      </c>
      <c r="EEC1" s="432" t="s">
        <v>2408</v>
      </c>
      <c r="EED1" s="432" t="s">
        <v>2409</v>
      </c>
      <c r="EEE1" s="432" t="s">
        <v>2410</v>
      </c>
      <c r="EEF1" s="432" t="s">
        <v>2411</v>
      </c>
      <c r="EEG1" s="432" t="s">
        <v>2412</v>
      </c>
      <c r="EEH1" s="432" t="s">
        <v>4540</v>
      </c>
      <c r="EEI1" s="432" t="s">
        <v>4541</v>
      </c>
      <c r="EEJ1" s="432" t="s">
        <v>4542</v>
      </c>
      <c r="EEK1" s="432" t="s">
        <v>4543</v>
      </c>
      <c r="EEL1" s="432" t="s">
        <v>4544</v>
      </c>
      <c r="EEM1" s="432" t="s">
        <v>4551</v>
      </c>
      <c r="EEN1" s="432" t="s">
        <v>4546</v>
      </c>
      <c r="EEO1" s="432" t="s">
        <v>2417</v>
      </c>
      <c r="EEP1" s="432" t="s">
        <v>4552</v>
      </c>
      <c r="EEQ1" s="432" t="s">
        <v>4553</v>
      </c>
      <c r="EER1" s="432" t="s">
        <v>4198</v>
      </c>
      <c r="EES1" s="432" t="s">
        <v>4554</v>
      </c>
      <c r="EET1" s="432" t="s">
        <v>4555</v>
      </c>
      <c r="EEU1" s="432" t="s">
        <v>4556</v>
      </c>
      <c r="EEV1" s="432" t="s">
        <v>4557</v>
      </c>
      <c r="EEW1" s="432" t="s">
        <v>4558</v>
      </c>
      <c r="EEX1" s="432" t="s">
        <v>4559</v>
      </c>
      <c r="EEY1" s="432" t="s">
        <v>4560</v>
      </c>
      <c r="EEZ1" s="432" t="s">
        <v>4561</v>
      </c>
      <c r="EFA1" s="432" t="s">
        <v>4562</v>
      </c>
      <c r="EFB1" s="432" t="s">
        <v>4563</v>
      </c>
      <c r="EFC1" s="432" t="s">
        <v>4564</v>
      </c>
      <c r="EFD1" s="432" t="s">
        <v>4565</v>
      </c>
      <c r="EFE1" s="432" t="s">
        <v>4566</v>
      </c>
      <c r="EFF1" s="432" t="s">
        <v>4567</v>
      </c>
      <c r="EFG1" s="432" t="s">
        <v>4112</v>
      </c>
      <c r="EFH1" s="432" t="s">
        <v>4568</v>
      </c>
      <c r="EFI1" s="432" t="s">
        <v>4569</v>
      </c>
      <c r="EFJ1" s="432" t="s">
        <v>3805</v>
      </c>
      <c r="EFK1" s="432" t="s">
        <v>4570</v>
      </c>
      <c r="EFL1" s="432" t="s">
        <v>4571</v>
      </c>
      <c r="EFM1" s="432" t="s">
        <v>3355</v>
      </c>
      <c r="EFN1" s="432" t="s">
        <v>4572</v>
      </c>
      <c r="EFO1" s="432" t="s">
        <v>4573</v>
      </c>
      <c r="EFP1" s="432" t="s">
        <v>4574</v>
      </c>
      <c r="EFQ1" s="432" t="s">
        <v>4575</v>
      </c>
      <c r="EFR1" s="432" t="s">
        <v>2285</v>
      </c>
      <c r="EFS1" s="432" t="s">
        <v>2290</v>
      </c>
      <c r="EFT1" s="432" t="s">
        <v>2292</v>
      </c>
      <c r="EFU1" s="432" t="s">
        <v>2294</v>
      </c>
      <c r="EFV1" s="432" t="s">
        <v>2295</v>
      </c>
      <c r="EFW1" s="432" t="s">
        <v>4576</v>
      </c>
      <c r="EFX1" s="432" t="s">
        <v>4577</v>
      </c>
      <c r="EFY1" s="432" t="s">
        <v>4578</v>
      </c>
      <c r="EFZ1" s="432" t="s">
        <v>4579</v>
      </c>
      <c r="EGA1" s="432" t="s">
        <v>4580</v>
      </c>
      <c r="EGB1" s="432" t="s">
        <v>4581</v>
      </c>
      <c r="EGC1" s="432" t="s">
        <v>4582</v>
      </c>
      <c r="EGD1" s="432" t="s">
        <v>2315</v>
      </c>
      <c r="EGE1" s="432" t="s">
        <v>4583</v>
      </c>
      <c r="EGF1" s="432" t="s">
        <v>4584</v>
      </c>
      <c r="EGG1" s="432" t="s">
        <v>4585</v>
      </c>
      <c r="EGH1" s="432" t="s">
        <v>4586</v>
      </c>
      <c r="EGI1" s="432" t="s">
        <v>4587</v>
      </c>
      <c r="EGJ1" s="432" t="s">
        <v>4588</v>
      </c>
      <c r="EGK1" s="432" t="s">
        <v>3272</v>
      </c>
      <c r="EGL1" s="432" t="s">
        <v>4589</v>
      </c>
      <c r="EGM1" s="432" t="s">
        <v>4590</v>
      </c>
      <c r="EGN1" s="432" t="s">
        <v>4591</v>
      </c>
      <c r="EGO1" s="432" t="s">
        <v>4592</v>
      </c>
      <c r="EGP1" s="432" t="s">
        <v>4571</v>
      </c>
      <c r="EGQ1" s="432" t="s">
        <v>4593</v>
      </c>
      <c r="EGR1" s="432" t="s">
        <v>4594</v>
      </c>
      <c r="EGS1" s="432" t="s">
        <v>4595</v>
      </c>
      <c r="EGT1" s="432" t="s">
        <v>2315</v>
      </c>
      <c r="EGU1" s="432" t="s">
        <v>4596</v>
      </c>
      <c r="EGV1" s="432" t="s">
        <v>4597</v>
      </c>
      <c r="EGW1" s="432" t="s">
        <v>4598</v>
      </c>
      <c r="EGX1" s="432" t="s">
        <v>4599</v>
      </c>
      <c r="EGY1" s="432" t="s">
        <v>3053</v>
      </c>
      <c r="EGZ1" s="432" t="s">
        <v>4600</v>
      </c>
      <c r="EHA1" s="432" t="s">
        <v>3057</v>
      </c>
      <c r="EHB1" s="432" t="s">
        <v>4601</v>
      </c>
      <c r="EHC1" s="432" t="s">
        <v>4504</v>
      </c>
      <c r="EHD1" s="432" t="s">
        <v>3061</v>
      </c>
      <c r="EHE1" s="432" t="s">
        <v>3062</v>
      </c>
      <c r="EHF1" s="432" t="s">
        <v>2293</v>
      </c>
      <c r="EHG1" s="432" t="s">
        <v>4507</v>
      </c>
      <c r="EHH1" s="432" t="s">
        <v>4508</v>
      </c>
      <c r="EHI1" s="432" t="s">
        <v>3067</v>
      </c>
      <c r="EHJ1" s="432" t="s">
        <v>4602</v>
      </c>
      <c r="EHK1" s="432" t="s">
        <v>4603</v>
      </c>
      <c r="EHL1" s="432" t="s">
        <v>4604</v>
      </c>
      <c r="EHM1" s="432" t="s">
        <v>4605</v>
      </c>
      <c r="EHN1" s="432" t="s">
        <v>4606</v>
      </c>
      <c r="EHO1" s="432" t="s">
        <v>4607</v>
      </c>
      <c r="EHP1" s="432" t="s">
        <v>4608</v>
      </c>
      <c r="EHQ1" s="432" t="s">
        <v>4609</v>
      </c>
      <c r="EHR1" s="432" t="s">
        <v>4610</v>
      </c>
      <c r="EHS1" s="432" t="s">
        <v>4611</v>
      </c>
      <c r="EHT1" s="432" t="s">
        <v>4612</v>
      </c>
      <c r="EHU1" s="432" t="s">
        <v>4613</v>
      </c>
      <c r="EHV1" s="432" t="s">
        <v>4614</v>
      </c>
      <c r="EHW1" s="432" t="s">
        <v>4615</v>
      </c>
      <c r="EHX1" s="432" t="s">
        <v>4150</v>
      </c>
      <c r="EHY1" s="432" t="s">
        <v>4616</v>
      </c>
      <c r="EHZ1" s="432" t="s">
        <v>4617</v>
      </c>
      <c r="EIA1" s="432" t="s">
        <v>4618</v>
      </c>
      <c r="EIB1" s="432" t="s">
        <v>2714</v>
      </c>
      <c r="EIC1" s="432" t="s">
        <v>4151</v>
      </c>
      <c r="EID1" s="432" t="s">
        <v>4619</v>
      </c>
      <c r="EIE1" s="432" t="s">
        <v>4620</v>
      </c>
      <c r="EIF1" s="432" t="s">
        <v>4621</v>
      </c>
      <c r="EIG1" s="432" t="s">
        <v>4622</v>
      </c>
      <c r="EIH1" s="432" t="s">
        <v>3459</v>
      </c>
      <c r="EII1" s="432" t="s">
        <v>4623</v>
      </c>
      <c r="EIJ1" s="432" t="s">
        <v>3205</v>
      </c>
      <c r="EIK1" s="432" t="s">
        <v>4624</v>
      </c>
      <c r="EIL1" s="432" t="s">
        <v>4625</v>
      </c>
      <c r="EIM1" s="432" t="s">
        <v>4626</v>
      </c>
      <c r="EIN1" s="432" t="s">
        <v>4587</v>
      </c>
      <c r="EIO1" s="432" t="s">
        <v>4627</v>
      </c>
      <c r="EIP1" s="432" t="s">
        <v>4628</v>
      </c>
      <c r="EIQ1" s="432" t="s">
        <v>4629</v>
      </c>
      <c r="EIR1" s="432" t="s">
        <v>4630</v>
      </c>
      <c r="EIS1" s="432" t="s">
        <v>4631</v>
      </c>
      <c r="EIT1" s="432" t="s">
        <v>4632</v>
      </c>
      <c r="EIU1" s="432" t="s">
        <v>4633</v>
      </c>
      <c r="EIV1" s="432" t="s">
        <v>4634</v>
      </c>
      <c r="EIW1" s="432" t="s">
        <v>4635</v>
      </c>
      <c r="EIX1" s="432" t="s">
        <v>4636</v>
      </c>
      <c r="EIY1" s="432" t="s">
        <v>4637</v>
      </c>
      <c r="EIZ1" s="432" t="s">
        <v>4638</v>
      </c>
      <c r="EJA1" s="432" t="s">
        <v>4639</v>
      </c>
      <c r="EJB1" s="432" t="s">
        <v>4640</v>
      </c>
      <c r="EJC1" s="432" t="s">
        <v>4641</v>
      </c>
      <c r="EJD1" s="432" t="s">
        <v>4642</v>
      </c>
      <c r="EJE1" s="432" t="s">
        <v>4643</v>
      </c>
      <c r="EJF1" s="432" t="s">
        <v>4248</v>
      </c>
      <c r="EJG1" s="432" t="s">
        <v>4644</v>
      </c>
      <c r="EJH1" s="432" t="s">
        <v>2630</v>
      </c>
      <c r="EJI1" s="432" t="s">
        <v>4645</v>
      </c>
      <c r="EJJ1" s="432" t="s">
        <v>4646</v>
      </c>
      <c r="EJK1" s="432" t="s">
        <v>4647</v>
      </c>
      <c r="EJL1" s="432" t="s">
        <v>4648</v>
      </c>
      <c r="EJM1" s="432" t="s">
        <v>4649</v>
      </c>
      <c r="EJN1" s="432" t="s">
        <v>4650</v>
      </c>
      <c r="EJO1" s="432" t="s">
        <v>4651</v>
      </c>
      <c r="EJP1" s="432" t="s">
        <v>4652</v>
      </c>
      <c r="EJQ1" s="432" t="s">
        <v>4653</v>
      </c>
      <c r="EJR1" s="432" t="s">
        <v>4654</v>
      </c>
      <c r="EJS1" s="432" t="s">
        <v>4655</v>
      </c>
      <c r="EJT1" s="432" t="s">
        <v>4656</v>
      </c>
      <c r="EJU1" s="432" t="s">
        <v>4657</v>
      </c>
      <c r="EJV1" s="432" t="s">
        <v>4658</v>
      </c>
      <c r="EJW1" s="432" t="s">
        <v>4659</v>
      </c>
      <c r="EJX1" s="432" t="s">
        <v>4660</v>
      </c>
      <c r="EJY1" s="432" t="s">
        <v>4661</v>
      </c>
      <c r="EJZ1" s="432" t="s">
        <v>4662</v>
      </c>
      <c r="EKA1" s="432" t="s">
        <v>4663</v>
      </c>
      <c r="EKB1" s="432" t="s">
        <v>4664</v>
      </c>
      <c r="EKC1" s="432" t="s">
        <v>4665</v>
      </c>
      <c r="EKD1" s="432" t="s">
        <v>4666</v>
      </c>
      <c r="EKE1" s="432" t="s">
        <v>4667</v>
      </c>
      <c r="EKF1" s="432" t="s">
        <v>2898</v>
      </c>
      <c r="EKG1" s="432" t="s">
        <v>4668</v>
      </c>
      <c r="EKH1" s="432" t="s">
        <v>2899</v>
      </c>
      <c r="EKI1" s="432" t="s">
        <v>4624</v>
      </c>
      <c r="EKJ1" s="432" t="s">
        <v>4669</v>
      </c>
      <c r="EKK1" s="432" t="s">
        <v>4670</v>
      </c>
      <c r="EKL1" s="432" t="s">
        <v>4587</v>
      </c>
      <c r="EKM1" s="432" t="s">
        <v>4671</v>
      </c>
      <c r="EKN1" s="432" t="s">
        <v>2901</v>
      </c>
      <c r="EKO1" s="432" t="s">
        <v>2902</v>
      </c>
      <c r="EKP1" s="432" t="s">
        <v>4672</v>
      </c>
      <c r="EKQ1" s="432" t="s">
        <v>4673</v>
      </c>
      <c r="EKR1" s="432" t="s">
        <v>4674</v>
      </c>
      <c r="EKS1" s="432" t="s">
        <v>2905</v>
      </c>
      <c r="EKT1" s="432" t="s">
        <v>2907</v>
      </c>
      <c r="EKU1" s="432" t="s">
        <v>4675</v>
      </c>
      <c r="EKV1" s="432" t="s">
        <v>4676</v>
      </c>
      <c r="EKW1" s="432" t="s">
        <v>4677</v>
      </c>
      <c r="EKX1" s="432" t="s">
        <v>2909</v>
      </c>
      <c r="EKY1" s="432" t="s">
        <v>4678</v>
      </c>
      <c r="EKZ1" s="432" t="s">
        <v>4679</v>
      </c>
      <c r="ELA1" s="432" t="s">
        <v>2911</v>
      </c>
      <c r="ELB1" s="432" t="s">
        <v>4680</v>
      </c>
      <c r="ELC1" s="432" t="s">
        <v>4252</v>
      </c>
      <c r="ELD1" s="432" t="s">
        <v>3530</v>
      </c>
      <c r="ELE1" s="432" t="s">
        <v>4681</v>
      </c>
      <c r="ELF1" s="432" t="s">
        <v>4682</v>
      </c>
      <c r="ELG1" s="432" t="s">
        <v>4683</v>
      </c>
      <c r="ELH1" s="432" t="s">
        <v>4684</v>
      </c>
      <c r="ELI1" s="432" t="s">
        <v>4685</v>
      </c>
      <c r="ELJ1" s="432" t="s">
        <v>4686</v>
      </c>
      <c r="ELK1" s="432" t="s">
        <v>4687</v>
      </c>
      <c r="ELL1" s="432" t="s">
        <v>4688</v>
      </c>
      <c r="ELM1" s="432" t="s">
        <v>4689</v>
      </c>
      <c r="ELN1" s="432" t="s">
        <v>4690</v>
      </c>
      <c r="ELO1" s="432" t="s">
        <v>4691</v>
      </c>
      <c r="ELP1" s="432" t="s">
        <v>4692</v>
      </c>
      <c r="ELQ1" s="432" t="s">
        <v>4693</v>
      </c>
      <c r="ELR1" s="432" t="s">
        <v>4694</v>
      </c>
      <c r="ELS1" s="432" t="s">
        <v>4695</v>
      </c>
      <c r="ELT1" s="432" t="s">
        <v>4696</v>
      </c>
      <c r="ELU1" s="432" t="s">
        <v>4697</v>
      </c>
      <c r="ELV1" s="432" t="s">
        <v>4698</v>
      </c>
      <c r="ELW1" s="432" t="s">
        <v>4699</v>
      </c>
      <c r="ELX1" s="432" t="s">
        <v>4700</v>
      </c>
      <c r="ELY1" s="432" t="s">
        <v>4701</v>
      </c>
      <c r="ELZ1" s="432" t="s">
        <v>4702</v>
      </c>
      <c r="EMA1" s="432" t="s">
        <v>4703</v>
      </c>
      <c r="EMB1" s="432" t="s">
        <v>4704</v>
      </c>
      <c r="EMC1" s="432" t="s">
        <v>4705</v>
      </c>
      <c r="EMD1" s="432" t="s">
        <v>4706</v>
      </c>
      <c r="EME1" s="432" t="s">
        <v>4707</v>
      </c>
      <c r="EMF1" s="432" t="s">
        <v>4708</v>
      </c>
      <c r="EMG1" s="432" t="s">
        <v>4709</v>
      </c>
      <c r="EMH1" s="432" t="s">
        <v>4710</v>
      </c>
      <c r="EMI1" s="432" t="s">
        <v>4711</v>
      </c>
      <c r="EMJ1" s="432" t="s">
        <v>4712</v>
      </c>
      <c r="EMK1" s="432" t="s">
        <v>4713</v>
      </c>
      <c r="EML1" s="432" t="s">
        <v>4714</v>
      </c>
      <c r="EMM1" s="432" t="s">
        <v>4715</v>
      </c>
      <c r="EMN1" s="432" t="s">
        <v>4716</v>
      </c>
      <c r="EMO1" s="432" t="s">
        <v>4717</v>
      </c>
      <c r="EMP1" s="432" t="s">
        <v>4718</v>
      </c>
      <c r="EMQ1" s="432" t="s">
        <v>4719</v>
      </c>
      <c r="EMR1" s="432" t="s">
        <v>4720</v>
      </c>
      <c r="EMS1" s="432" t="s">
        <v>4721</v>
      </c>
      <c r="EMT1" s="432" t="s">
        <v>4722</v>
      </c>
      <c r="EMU1" s="432" t="s">
        <v>4723</v>
      </c>
      <c r="EMV1" s="432" t="s">
        <v>4724</v>
      </c>
      <c r="EMW1" s="432" t="s">
        <v>4725</v>
      </c>
      <c r="EMX1" s="432" t="s">
        <v>4726</v>
      </c>
      <c r="EMY1" s="432" t="s">
        <v>4727</v>
      </c>
      <c r="EMZ1" s="432" t="s">
        <v>4728</v>
      </c>
      <c r="ENA1" s="432" t="s">
        <v>4729</v>
      </c>
      <c r="ENB1" s="432" t="s">
        <v>4730</v>
      </c>
      <c r="ENC1" s="432" t="s">
        <v>4731</v>
      </c>
      <c r="END1" s="432" t="s">
        <v>4732</v>
      </c>
      <c r="ENE1" s="432" t="s">
        <v>4733</v>
      </c>
      <c r="ENF1" s="432" t="s">
        <v>4734</v>
      </c>
      <c r="ENG1" s="432" t="s">
        <v>4735</v>
      </c>
      <c r="ENH1" s="432" t="s">
        <v>4736</v>
      </c>
      <c r="ENI1" s="432" t="s">
        <v>4737</v>
      </c>
      <c r="ENJ1" s="432" t="s">
        <v>4738</v>
      </c>
      <c r="ENK1" s="432" t="s">
        <v>4739</v>
      </c>
      <c r="ENL1" s="432" t="s">
        <v>4740</v>
      </c>
      <c r="ENM1" s="432" t="s">
        <v>4741</v>
      </c>
      <c r="ENN1" s="432" t="s">
        <v>4742</v>
      </c>
      <c r="ENO1" s="432" t="s">
        <v>4743</v>
      </c>
      <c r="ENP1" s="432" t="s">
        <v>4744</v>
      </c>
      <c r="ENQ1" s="432" t="s">
        <v>4745</v>
      </c>
      <c r="ENR1" s="432" t="s">
        <v>4746</v>
      </c>
      <c r="ENS1" s="432" t="s">
        <v>4747</v>
      </c>
      <c r="ENT1" s="432" t="s">
        <v>4748</v>
      </c>
      <c r="ENU1" s="432" t="s">
        <v>4749</v>
      </c>
      <c r="ENV1" s="432" t="s">
        <v>4750</v>
      </c>
      <c r="ENW1" s="432" t="s">
        <v>4751</v>
      </c>
      <c r="ENX1" s="432" t="s">
        <v>4752</v>
      </c>
      <c r="ENY1" s="432" t="s">
        <v>4753</v>
      </c>
      <c r="ENZ1" s="432" t="s">
        <v>4754</v>
      </c>
      <c r="EOA1" s="432" t="s">
        <v>4755</v>
      </c>
      <c r="EOB1" s="432" t="s">
        <v>4756</v>
      </c>
      <c r="EOC1" s="432" t="s">
        <v>4757</v>
      </c>
      <c r="EOD1" s="432" t="s">
        <v>4758</v>
      </c>
      <c r="EOE1" s="432" t="s">
        <v>4759</v>
      </c>
      <c r="EOF1" s="432" t="s">
        <v>4760</v>
      </c>
      <c r="EOG1" s="432" t="s">
        <v>4761</v>
      </c>
      <c r="EOH1" s="432" t="s">
        <v>4762</v>
      </c>
      <c r="EOI1" s="432" t="s">
        <v>4763</v>
      </c>
      <c r="EOJ1" s="432" t="s">
        <v>4764</v>
      </c>
      <c r="EOK1" s="432" t="s">
        <v>4765</v>
      </c>
      <c r="EOL1" s="432" t="s">
        <v>4766</v>
      </c>
      <c r="EOM1" s="432" t="s">
        <v>4767</v>
      </c>
      <c r="EON1" s="432" t="s">
        <v>4768</v>
      </c>
      <c r="EOO1" s="432" t="s">
        <v>4769</v>
      </c>
      <c r="EOP1" s="432" t="s">
        <v>4770</v>
      </c>
      <c r="EOQ1" s="432" t="s">
        <v>4771</v>
      </c>
      <c r="EOR1" s="432" t="s">
        <v>4772</v>
      </c>
      <c r="EOS1" s="432" t="s">
        <v>4773</v>
      </c>
      <c r="EOT1" s="432" t="s">
        <v>4774</v>
      </c>
      <c r="EOU1" s="432" t="s">
        <v>4775</v>
      </c>
      <c r="EOV1" s="432" t="s">
        <v>4776</v>
      </c>
      <c r="EOW1" s="432" t="s">
        <v>4777</v>
      </c>
      <c r="EOX1" s="432" t="s">
        <v>4778</v>
      </c>
      <c r="EOY1" s="432" t="s">
        <v>4779</v>
      </c>
      <c r="EOZ1" s="432" t="s">
        <v>4780</v>
      </c>
      <c r="EPA1" s="432" t="s">
        <v>4781</v>
      </c>
      <c r="EPB1" s="432" t="s">
        <v>4782</v>
      </c>
      <c r="EPC1" s="432" t="s">
        <v>3349</v>
      </c>
      <c r="EPD1" s="432" t="s">
        <v>4783</v>
      </c>
      <c r="EPE1" s="432" t="s">
        <v>3350</v>
      </c>
      <c r="EPF1" s="432" t="s">
        <v>4784</v>
      </c>
      <c r="EPG1" s="432" t="s">
        <v>4785</v>
      </c>
      <c r="EPH1" s="432" t="s">
        <v>4786</v>
      </c>
      <c r="EPI1" s="432" t="s">
        <v>4787</v>
      </c>
      <c r="EPJ1" s="432" t="s">
        <v>4788</v>
      </c>
      <c r="EPK1" s="432" t="s">
        <v>3352</v>
      </c>
      <c r="EPL1" s="432" t="s">
        <v>4789</v>
      </c>
      <c r="EPM1" s="432" t="s">
        <v>4790</v>
      </c>
      <c r="EPN1" s="432" t="s">
        <v>4791</v>
      </c>
      <c r="EPO1" s="432" t="s">
        <v>4792</v>
      </c>
      <c r="EPP1" s="432" t="s">
        <v>4793</v>
      </c>
      <c r="EPQ1" s="432" t="s">
        <v>4794</v>
      </c>
      <c r="EPR1" s="432" t="s">
        <v>4795</v>
      </c>
      <c r="EPS1" s="432" t="s">
        <v>4796</v>
      </c>
      <c r="EPT1" s="432" t="s">
        <v>3359</v>
      </c>
      <c r="EPU1" s="432" t="s">
        <v>4797</v>
      </c>
      <c r="EPV1" s="432" t="s">
        <v>4798</v>
      </c>
      <c r="EPW1" s="432" t="s">
        <v>4799</v>
      </c>
      <c r="EPX1" s="432" t="s">
        <v>4800</v>
      </c>
      <c r="EPY1" s="432" t="s">
        <v>4801</v>
      </c>
      <c r="EPZ1" s="432" t="s">
        <v>3360</v>
      </c>
      <c r="EQA1" s="432" t="s">
        <v>4802</v>
      </c>
      <c r="EQB1" s="432" t="s">
        <v>4803</v>
      </c>
      <c r="EQC1" s="432" t="s">
        <v>4804</v>
      </c>
      <c r="EQD1" s="432" t="s">
        <v>4015</v>
      </c>
      <c r="EQE1" s="432" t="s">
        <v>4805</v>
      </c>
      <c r="EQF1" s="432" t="s">
        <v>4806</v>
      </c>
      <c r="EQG1" s="432" t="s">
        <v>4807</v>
      </c>
      <c r="EQH1" s="432" t="s">
        <v>4808</v>
      </c>
      <c r="EQI1" s="432" t="s">
        <v>4809</v>
      </c>
      <c r="EQJ1" s="432" t="s">
        <v>4016</v>
      </c>
      <c r="EQK1" s="432" t="s">
        <v>4810</v>
      </c>
      <c r="EQL1" s="432" t="s">
        <v>4811</v>
      </c>
      <c r="EQM1" s="432" t="s">
        <v>4812</v>
      </c>
      <c r="EQN1" s="432" t="s">
        <v>4813</v>
      </c>
      <c r="EQO1" s="432" t="s">
        <v>4814</v>
      </c>
      <c r="EQP1" s="432" t="s">
        <v>4815</v>
      </c>
      <c r="EQQ1" s="432" t="s">
        <v>4816</v>
      </c>
      <c r="EQR1" s="432" t="s">
        <v>4817</v>
      </c>
      <c r="EQS1" s="432" t="s">
        <v>4818</v>
      </c>
      <c r="EQT1" s="432" t="s">
        <v>4819</v>
      </c>
      <c r="EQU1" s="432" t="s">
        <v>4820</v>
      </c>
      <c r="EQV1" s="432" t="s">
        <v>4821</v>
      </c>
      <c r="EQW1" s="432" t="s">
        <v>4822</v>
      </c>
      <c r="EQX1" s="432" t="s">
        <v>4823</v>
      </c>
      <c r="EQY1" s="432" t="s">
        <v>4824</v>
      </c>
      <c r="EQZ1" s="432" t="s">
        <v>4825</v>
      </c>
      <c r="ERA1" s="432" t="s">
        <v>4826</v>
      </c>
      <c r="ERB1" s="432" t="s">
        <v>3032</v>
      </c>
      <c r="ERC1" s="432" t="s">
        <v>4827</v>
      </c>
      <c r="ERD1" s="432" t="s">
        <v>4828</v>
      </c>
      <c r="ERE1" s="432" t="s">
        <v>4829</v>
      </c>
      <c r="ERF1" s="432" t="s">
        <v>4830</v>
      </c>
      <c r="ERG1" s="432" t="s">
        <v>4831</v>
      </c>
      <c r="ERH1" s="432" t="s">
        <v>4832</v>
      </c>
      <c r="ERI1" s="432" t="s">
        <v>4833</v>
      </c>
      <c r="ERJ1" s="432" t="s">
        <v>3043</v>
      </c>
      <c r="ERK1" s="432" t="s">
        <v>3046</v>
      </c>
      <c r="ERL1" s="432" t="s">
        <v>3271</v>
      </c>
      <c r="ERM1" s="432" t="s">
        <v>2211</v>
      </c>
      <c r="ERN1" s="432" t="s">
        <v>4834</v>
      </c>
      <c r="ERO1" s="432" t="s">
        <v>4835</v>
      </c>
      <c r="ERP1" s="432" t="s">
        <v>4836</v>
      </c>
      <c r="ERQ1" s="432" t="s">
        <v>4837</v>
      </c>
      <c r="ERR1" s="432" t="s">
        <v>4838</v>
      </c>
      <c r="ERS1" s="432" t="s">
        <v>4839</v>
      </c>
      <c r="ERT1" s="432" t="s">
        <v>4840</v>
      </c>
      <c r="ERU1" s="432" t="s">
        <v>4841</v>
      </c>
      <c r="ERV1" s="432" t="s">
        <v>4842</v>
      </c>
      <c r="ERW1" s="432" t="s">
        <v>4843</v>
      </c>
      <c r="ERX1" s="432" t="s">
        <v>4844</v>
      </c>
      <c r="ERY1" s="432" t="s">
        <v>4845</v>
      </c>
      <c r="ERZ1" s="432" t="s">
        <v>4846</v>
      </c>
      <c r="ESA1" s="432" t="s">
        <v>4847</v>
      </c>
      <c r="ESB1" s="432" t="s">
        <v>4848</v>
      </c>
      <c r="ESC1" s="432" t="s">
        <v>4849</v>
      </c>
      <c r="ESD1" s="432" t="s">
        <v>4850</v>
      </c>
      <c r="ESE1" s="432" t="s">
        <v>4851</v>
      </c>
      <c r="ESF1" s="432" t="s">
        <v>4852</v>
      </c>
      <c r="ESG1" s="432" t="s">
        <v>4853</v>
      </c>
      <c r="ESH1" s="432" t="s">
        <v>4854</v>
      </c>
      <c r="ESI1" s="432" t="s">
        <v>4855</v>
      </c>
      <c r="ESJ1" s="432" t="s">
        <v>4856</v>
      </c>
      <c r="ESK1" s="432" t="s">
        <v>4857</v>
      </c>
      <c r="ESL1" s="432" t="s">
        <v>4858</v>
      </c>
      <c r="ESM1" s="432" t="s">
        <v>4859</v>
      </c>
      <c r="ESN1" s="432" t="s">
        <v>4860</v>
      </c>
      <c r="ESO1" s="432" t="s">
        <v>4861</v>
      </c>
      <c r="ESP1" s="432" t="s">
        <v>4862</v>
      </c>
      <c r="ESQ1" s="432" t="s">
        <v>4863</v>
      </c>
      <c r="ESR1" s="432" t="s">
        <v>4864</v>
      </c>
      <c r="ESS1" s="432" t="s">
        <v>4865</v>
      </c>
      <c r="EST1" s="432" t="s">
        <v>4866</v>
      </c>
      <c r="ESU1" s="432" t="s">
        <v>4867</v>
      </c>
      <c r="ESV1" s="432" t="s">
        <v>4868</v>
      </c>
      <c r="ESW1" s="432" t="s">
        <v>4869</v>
      </c>
      <c r="ESX1" s="432" t="s">
        <v>4870</v>
      </c>
      <c r="ESY1" s="432" t="s">
        <v>4871</v>
      </c>
      <c r="ESZ1" s="432" t="s">
        <v>4872</v>
      </c>
      <c r="ETA1" s="432" t="s">
        <v>4873</v>
      </c>
      <c r="ETB1" s="432" t="s">
        <v>4874</v>
      </c>
      <c r="ETC1" s="432" t="s">
        <v>4875</v>
      </c>
      <c r="ETD1" s="432" t="s">
        <v>4876</v>
      </c>
      <c r="ETE1" s="432" t="s">
        <v>4877</v>
      </c>
      <c r="ETF1" s="432" t="s">
        <v>4878</v>
      </c>
      <c r="ETG1" s="432" t="s">
        <v>3050</v>
      </c>
      <c r="ETH1" s="432" t="s">
        <v>4782</v>
      </c>
      <c r="ETI1" s="432" t="s">
        <v>4599</v>
      </c>
      <c r="ETJ1" s="432" t="s">
        <v>4879</v>
      </c>
      <c r="ETK1" s="432" t="s">
        <v>3054</v>
      </c>
      <c r="ETL1" s="432" t="s">
        <v>3056</v>
      </c>
      <c r="ETM1" s="432" t="s">
        <v>4880</v>
      </c>
      <c r="ETN1" s="432" t="s">
        <v>4881</v>
      </c>
      <c r="ETO1" s="432" t="s">
        <v>3058</v>
      </c>
      <c r="ETP1" s="432" t="s">
        <v>3059</v>
      </c>
      <c r="ETQ1" s="432" t="s">
        <v>4882</v>
      </c>
      <c r="ETR1" s="432" t="s">
        <v>4883</v>
      </c>
      <c r="ETS1" s="432" t="s">
        <v>4884</v>
      </c>
      <c r="ETT1" s="432" t="s">
        <v>4885</v>
      </c>
      <c r="ETU1" s="432" t="s">
        <v>4886</v>
      </c>
      <c r="ETV1" s="432" t="s">
        <v>4887</v>
      </c>
      <c r="ETW1" s="432" t="s">
        <v>4888</v>
      </c>
      <c r="ETX1" s="432" t="s">
        <v>4889</v>
      </c>
      <c r="ETY1" s="432" t="s">
        <v>4890</v>
      </c>
      <c r="ETZ1" s="432" t="s">
        <v>4891</v>
      </c>
      <c r="EUA1" s="432" t="s">
        <v>3065</v>
      </c>
      <c r="EUB1" s="432" t="s">
        <v>4892</v>
      </c>
      <c r="EUC1" s="432" t="s">
        <v>4893</v>
      </c>
      <c r="EUD1" s="432" t="s">
        <v>3066</v>
      </c>
      <c r="EUE1" s="432" t="s">
        <v>4894</v>
      </c>
      <c r="EUF1" s="432" t="s">
        <v>4895</v>
      </c>
      <c r="EUG1" s="432" t="s">
        <v>4896</v>
      </c>
      <c r="EUH1" s="432" t="s">
        <v>4897</v>
      </c>
      <c r="EUI1" s="432" t="s">
        <v>3069</v>
      </c>
      <c r="EUJ1" s="432" t="s">
        <v>4512</v>
      </c>
      <c r="EUK1" s="432" t="s">
        <v>4898</v>
      </c>
      <c r="EUL1" s="432" t="s">
        <v>4808</v>
      </c>
      <c r="EUM1" s="432" t="s">
        <v>4899</v>
      </c>
      <c r="EUN1" s="432" t="s">
        <v>4900</v>
      </c>
      <c r="EUO1" s="432" t="s">
        <v>4901</v>
      </c>
      <c r="EUP1" s="432" t="s">
        <v>4902</v>
      </c>
      <c r="EUQ1" s="432" t="s">
        <v>4903</v>
      </c>
      <c r="EUR1" s="432" t="s">
        <v>4904</v>
      </c>
      <c r="EUS1" s="432" t="s">
        <v>4496</v>
      </c>
      <c r="EUT1" s="432" t="s">
        <v>4905</v>
      </c>
      <c r="EUU1" s="432" t="s">
        <v>4906</v>
      </c>
      <c r="EUV1" s="432" t="s">
        <v>4907</v>
      </c>
      <c r="EUW1" s="432" t="s">
        <v>4908</v>
      </c>
      <c r="EUX1" s="432" t="s">
        <v>4909</v>
      </c>
      <c r="EUY1" s="432" t="s">
        <v>4910</v>
      </c>
      <c r="EUZ1" s="432" t="s">
        <v>1887</v>
      </c>
      <c r="EVA1" s="432" t="s">
        <v>4911</v>
      </c>
      <c r="EVB1" s="432" t="s">
        <v>4912</v>
      </c>
      <c r="EVC1" s="432" t="s">
        <v>4913</v>
      </c>
      <c r="EVD1" s="432" t="s">
        <v>4914</v>
      </c>
      <c r="EVE1" s="432" t="s">
        <v>4915</v>
      </c>
      <c r="EVF1" s="432" t="s">
        <v>4916</v>
      </c>
      <c r="EVG1" s="432" t="s">
        <v>4917</v>
      </c>
      <c r="EVH1" s="432" t="s">
        <v>4918</v>
      </c>
      <c r="EVI1" s="432" t="s">
        <v>4854</v>
      </c>
      <c r="EVJ1" s="432" t="s">
        <v>4919</v>
      </c>
      <c r="EVK1" s="432" t="s">
        <v>4920</v>
      </c>
      <c r="EVL1" s="432" t="s">
        <v>4921</v>
      </c>
      <c r="EVM1" s="432" t="s">
        <v>4922</v>
      </c>
      <c r="EVN1" s="432" t="s">
        <v>4923</v>
      </c>
      <c r="EVO1" s="432" t="s">
        <v>4924</v>
      </c>
      <c r="EVP1" s="432" t="s">
        <v>4925</v>
      </c>
      <c r="EVQ1" s="432" t="s">
        <v>4926</v>
      </c>
      <c r="EVR1" s="432" t="s">
        <v>4927</v>
      </c>
      <c r="EVS1" s="432" t="s">
        <v>4928</v>
      </c>
      <c r="EVT1" s="432" t="s">
        <v>4929</v>
      </c>
      <c r="EVU1" s="432" t="s">
        <v>4930</v>
      </c>
      <c r="EVV1" s="432" t="s">
        <v>1645</v>
      </c>
      <c r="EVW1" s="432" t="s">
        <v>1779</v>
      </c>
      <c r="EVX1" s="432" t="s">
        <v>4931</v>
      </c>
      <c r="EVY1" s="432" t="s">
        <v>4932</v>
      </c>
      <c r="EVZ1" s="432" t="s">
        <v>4933</v>
      </c>
      <c r="EWA1" s="432" t="s">
        <v>4934</v>
      </c>
      <c r="EWB1" s="432" t="s">
        <v>4782</v>
      </c>
      <c r="EWC1" s="432" t="s">
        <v>2135</v>
      </c>
      <c r="EWD1" s="432" t="s">
        <v>3113</v>
      </c>
      <c r="EWE1" s="432" t="s">
        <v>3315</v>
      </c>
      <c r="EWF1" s="432" t="s">
        <v>4935</v>
      </c>
      <c r="EWG1" s="432" t="s">
        <v>4936</v>
      </c>
      <c r="EWH1" s="432" t="s">
        <v>4080</v>
      </c>
      <c r="EWI1" s="432" t="s">
        <v>2668</v>
      </c>
      <c r="EWJ1" s="432" t="s">
        <v>2669</v>
      </c>
      <c r="EWK1" s="432" t="s">
        <v>4082</v>
      </c>
      <c r="EWL1" s="432" t="s">
        <v>4937</v>
      </c>
      <c r="EWM1" s="432" t="s">
        <v>4938</v>
      </c>
      <c r="EWN1" s="432" t="s">
        <v>4939</v>
      </c>
      <c r="EWO1" s="432" t="s">
        <v>3319</v>
      </c>
      <c r="EWP1" s="432" t="s">
        <v>4940</v>
      </c>
      <c r="EWQ1" s="432" t="s">
        <v>4941</v>
      </c>
      <c r="EWR1" s="432" t="s">
        <v>4942</v>
      </c>
      <c r="EWS1" s="432" t="s">
        <v>3880</v>
      </c>
      <c r="EWT1" s="432" t="s">
        <v>3324</v>
      </c>
      <c r="EWU1" s="432" t="s">
        <v>4943</v>
      </c>
      <c r="EWV1" s="432" t="s">
        <v>2941</v>
      </c>
      <c r="EWW1" s="432" t="s">
        <v>4944</v>
      </c>
      <c r="EWX1" s="432" t="s">
        <v>4945</v>
      </c>
      <c r="EWY1" s="432" t="s">
        <v>4946</v>
      </c>
      <c r="EWZ1" s="432" t="s">
        <v>4947</v>
      </c>
      <c r="EXA1" s="432" t="s">
        <v>4948</v>
      </c>
      <c r="EXB1" s="432" t="s">
        <v>4949</v>
      </c>
      <c r="EXC1" s="432" t="s">
        <v>4950</v>
      </c>
      <c r="EXD1" s="432" t="s">
        <v>4951</v>
      </c>
      <c r="EXE1" s="432" t="s">
        <v>4952</v>
      </c>
      <c r="EXF1" s="432" t="s">
        <v>4953</v>
      </c>
      <c r="EXG1" s="432" t="s">
        <v>4954</v>
      </c>
      <c r="EXH1" s="432" t="s">
        <v>4955</v>
      </c>
      <c r="EXI1" s="432" t="s">
        <v>4956</v>
      </c>
      <c r="EXJ1" s="432" t="s">
        <v>4957</v>
      </c>
      <c r="EXK1" s="432" t="s">
        <v>4958</v>
      </c>
      <c r="EXL1" s="432" t="s">
        <v>4959</v>
      </c>
      <c r="EXM1" s="432" t="s">
        <v>4960</v>
      </c>
      <c r="EXN1" s="432" t="s">
        <v>4112</v>
      </c>
      <c r="EXO1" s="432" t="s">
        <v>4961</v>
      </c>
      <c r="EXP1" s="432" t="s">
        <v>4962</v>
      </c>
      <c r="EXQ1" s="432" t="s">
        <v>2226</v>
      </c>
      <c r="EXR1" s="432" t="s">
        <v>4963</v>
      </c>
      <c r="EXS1" s="432" t="s">
        <v>4964</v>
      </c>
      <c r="EXT1" s="432" t="s">
        <v>4965</v>
      </c>
      <c r="EXU1" s="432" t="s">
        <v>4966</v>
      </c>
      <c r="EXV1" s="432" t="s">
        <v>4967</v>
      </c>
      <c r="EXW1" s="432" t="s">
        <v>4968</v>
      </c>
      <c r="EXX1" s="432" t="s">
        <v>4969</v>
      </c>
      <c r="EXY1" s="432" t="s">
        <v>4970</v>
      </c>
      <c r="EXZ1" s="432" t="s">
        <v>4971</v>
      </c>
      <c r="EYA1" s="432" t="s">
        <v>4972</v>
      </c>
      <c r="EYB1" s="432" t="s">
        <v>4973</v>
      </c>
      <c r="EYC1" s="432" t="s">
        <v>4784</v>
      </c>
      <c r="EYD1" s="432" t="s">
        <v>4786</v>
      </c>
      <c r="EYE1" s="432" t="s">
        <v>4974</v>
      </c>
      <c r="EYF1" s="432" t="s">
        <v>4975</v>
      </c>
      <c r="EYG1" s="432" t="s">
        <v>4789</v>
      </c>
      <c r="EYH1" s="432" t="s">
        <v>4976</v>
      </c>
      <c r="EYI1" s="432" t="s">
        <v>4977</v>
      </c>
      <c r="EYJ1" s="432" t="s">
        <v>4978</v>
      </c>
      <c r="EYK1" s="432" t="s">
        <v>4979</v>
      </c>
      <c r="EYL1" s="432" t="s">
        <v>4980</v>
      </c>
      <c r="EYM1" s="432" t="s">
        <v>4981</v>
      </c>
      <c r="EYN1" s="432" t="s">
        <v>4982</v>
      </c>
      <c r="EYO1" s="432" t="s">
        <v>4794</v>
      </c>
      <c r="EYP1" s="432" t="s">
        <v>4983</v>
      </c>
      <c r="EYQ1" s="432" t="s">
        <v>4984</v>
      </c>
      <c r="EYR1" s="432" t="s">
        <v>4796</v>
      </c>
      <c r="EYS1" s="432" t="s">
        <v>4985</v>
      </c>
      <c r="EYT1" s="432" t="s">
        <v>4986</v>
      </c>
      <c r="EYU1" s="432" t="s">
        <v>3359</v>
      </c>
      <c r="EYV1" s="432" t="s">
        <v>4801</v>
      </c>
      <c r="EYW1" s="432" t="s">
        <v>3360</v>
      </c>
      <c r="EYX1" s="432" t="s">
        <v>4802</v>
      </c>
      <c r="EYY1" s="432" t="s">
        <v>4987</v>
      </c>
      <c r="EYZ1" s="432" t="s">
        <v>4988</v>
      </c>
      <c r="EZA1" s="432" t="s">
        <v>4989</v>
      </c>
      <c r="EZB1" s="432" t="s">
        <v>4990</v>
      </c>
      <c r="EZC1" s="432" t="s">
        <v>4803</v>
      </c>
      <c r="EZD1" s="432" t="s">
        <v>4991</v>
      </c>
      <c r="EZE1" s="432" t="s">
        <v>4806</v>
      </c>
      <c r="EZF1" s="432" t="s">
        <v>4992</v>
      </c>
      <c r="EZG1" s="432" t="s">
        <v>4993</v>
      </c>
      <c r="EZH1" s="432" t="s">
        <v>4994</v>
      </c>
      <c r="EZI1" s="432" t="s">
        <v>4995</v>
      </c>
      <c r="EZJ1" s="432" t="s">
        <v>4016</v>
      </c>
      <c r="EZK1" s="432" t="s">
        <v>4996</v>
      </c>
      <c r="EZL1" s="432" t="s">
        <v>4997</v>
      </c>
      <c r="EZM1" s="432" t="s">
        <v>4998</v>
      </c>
      <c r="EZN1" s="432" t="s">
        <v>4999</v>
      </c>
      <c r="EZO1" s="432" t="s">
        <v>3032</v>
      </c>
      <c r="EZP1" s="432" t="s">
        <v>4830</v>
      </c>
      <c r="EZQ1" s="432" t="s">
        <v>4833</v>
      </c>
      <c r="EZR1" s="432" t="s">
        <v>3038</v>
      </c>
      <c r="EZS1" s="432" t="s">
        <v>5000</v>
      </c>
      <c r="EZT1" s="432" t="s">
        <v>5001</v>
      </c>
      <c r="EZU1" s="432" t="s">
        <v>3044</v>
      </c>
      <c r="EZV1" s="432" t="s">
        <v>5002</v>
      </c>
      <c r="EZW1" s="432" t="s">
        <v>5003</v>
      </c>
      <c r="EZX1" s="432" t="s">
        <v>5004</v>
      </c>
      <c r="EZY1" s="432" t="s">
        <v>5005</v>
      </c>
      <c r="EZZ1" s="432" t="s">
        <v>5006</v>
      </c>
      <c r="FAA1" s="432" t="s">
        <v>5007</v>
      </c>
      <c r="FAB1" s="432" t="s">
        <v>5008</v>
      </c>
      <c r="FAC1" s="432" t="s">
        <v>5009</v>
      </c>
      <c r="FAD1" s="432" t="s">
        <v>5010</v>
      </c>
      <c r="FAE1" s="432" t="s">
        <v>3095</v>
      </c>
      <c r="FAF1" s="432" t="s">
        <v>5011</v>
      </c>
      <c r="FAG1" s="432" t="s">
        <v>3221</v>
      </c>
      <c r="FAH1" s="432" t="s">
        <v>5012</v>
      </c>
      <c r="FAI1" s="432" t="s">
        <v>1944</v>
      </c>
      <c r="FAJ1" s="432" t="s">
        <v>3097</v>
      </c>
      <c r="FAK1" s="432" t="s">
        <v>3227</v>
      </c>
      <c r="FAL1" s="432" t="s">
        <v>3100</v>
      </c>
      <c r="FAM1" s="432" t="s">
        <v>3101</v>
      </c>
      <c r="FAN1" s="432" t="s">
        <v>3700</v>
      </c>
      <c r="FAO1" s="432" t="s">
        <v>1637</v>
      </c>
      <c r="FAP1" s="432" t="s">
        <v>3234</v>
      </c>
      <c r="FAQ1" s="432" t="s">
        <v>1496</v>
      </c>
      <c r="FAR1" s="432" t="s">
        <v>2662</v>
      </c>
      <c r="FAS1" s="432" t="s">
        <v>1498</v>
      </c>
      <c r="FAT1" s="432" t="s">
        <v>3858</v>
      </c>
      <c r="FAU1" s="432" t="s">
        <v>5013</v>
      </c>
      <c r="FAV1" s="432" t="s">
        <v>3243</v>
      </c>
      <c r="FAW1" s="432" t="s">
        <v>3244</v>
      </c>
      <c r="FAX1" s="432" t="s">
        <v>5014</v>
      </c>
      <c r="FAY1" s="432" t="s">
        <v>3247</v>
      </c>
      <c r="FAZ1" s="432" t="s">
        <v>4527</v>
      </c>
      <c r="FBA1" s="432" t="s">
        <v>1643</v>
      </c>
      <c r="FBB1" s="432" t="s">
        <v>5015</v>
      </c>
      <c r="FBC1" s="432" t="s">
        <v>5016</v>
      </c>
      <c r="FBD1" s="432" t="s">
        <v>5017</v>
      </c>
      <c r="FBE1" s="432" t="s">
        <v>5018</v>
      </c>
      <c r="FBF1" s="432" t="s">
        <v>5019</v>
      </c>
      <c r="FBG1" s="432" t="s">
        <v>5020</v>
      </c>
      <c r="FBH1" s="432" t="s">
        <v>3871</v>
      </c>
      <c r="FBI1" s="432" t="s">
        <v>5021</v>
      </c>
      <c r="FBJ1" s="432" t="s">
        <v>5022</v>
      </c>
      <c r="FBK1" s="432" t="s">
        <v>5023</v>
      </c>
      <c r="FBL1" s="432" t="s">
        <v>5024</v>
      </c>
      <c r="FBM1" s="432" t="s">
        <v>5025</v>
      </c>
      <c r="FBN1" s="432" t="s">
        <v>5026</v>
      </c>
      <c r="FBO1" s="432" t="s">
        <v>5027</v>
      </c>
      <c r="FBP1" s="432" t="s">
        <v>5028</v>
      </c>
      <c r="FBQ1" s="432" t="s">
        <v>5029</v>
      </c>
      <c r="FBR1" s="432" t="s">
        <v>5030</v>
      </c>
      <c r="FBS1" s="432" t="s">
        <v>5031</v>
      </c>
      <c r="FBT1" s="432" t="s">
        <v>5032</v>
      </c>
      <c r="FBU1" s="432" t="s">
        <v>5033</v>
      </c>
      <c r="FBV1" s="432" t="s">
        <v>5034</v>
      </c>
      <c r="FBW1" s="432" t="s">
        <v>5035</v>
      </c>
      <c r="FBX1" s="432" t="s">
        <v>5036</v>
      </c>
      <c r="FBY1" s="432" t="s">
        <v>5037</v>
      </c>
      <c r="FBZ1" s="432" t="s">
        <v>5038</v>
      </c>
      <c r="FCA1" s="432" t="s">
        <v>5039</v>
      </c>
      <c r="FCB1" s="432" t="s">
        <v>5040</v>
      </c>
      <c r="FCC1" s="432" t="s">
        <v>5041</v>
      </c>
      <c r="FCD1" s="432" t="s">
        <v>5042</v>
      </c>
      <c r="FCE1" s="432" t="s">
        <v>5043</v>
      </c>
      <c r="FCF1" s="432" t="s">
        <v>5044</v>
      </c>
      <c r="FCG1" s="432" t="s">
        <v>5045</v>
      </c>
      <c r="FCH1" s="432" t="s">
        <v>5046</v>
      </c>
      <c r="FCI1" s="432" t="s">
        <v>5047</v>
      </c>
      <c r="FCJ1" s="432" t="s">
        <v>5048</v>
      </c>
      <c r="FCK1" s="432" t="s">
        <v>5049</v>
      </c>
      <c r="FCL1" s="432" t="s">
        <v>5050</v>
      </c>
      <c r="FCM1" s="432" t="s">
        <v>5051</v>
      </c>
      <c r="FCN1" s="432" t="s">
        <v>5052</v>
      </c>
      <c r="FCO1" s="432" t="s">
        <v>5053</v>
      </c>
      <c r="FCP1" s="432" t="s">
        <v>5054</v>
      </c>
      <c r="FCQ1" s="432" t="s">
        <v>5055</v>
      </c>
      <c r="FCR1" s="432" t="s">
        <v>5056</v>
      </c>
      <c r="FCS1" s="432" t="s">
        <v>5057</v>
      </c>
      <c r="FCT1" s="432" t="s">
        <v>5058</v>
      </c>
      <c r="FCU1" s="432" t="s">
        <v>5059</v>
      </c>
      <c r="FCV1" s="432" t="s">
        <v>5060</v>
      </c>
      <c r="FCW1" s="432" t="s">
        <v>5061</v>
      </c>
      <c r="FCX1" s="432" t="s">
        <v>5062</v>
      </c>
      <c r="FCY1" s="432" t="s">
        <v>5063</v>
      </c>
      <c r="FCZ1" s="432" t="s">
        <v>5064</v>
      </c>
      <c r="FDA1" s="432" t="s">
        <v>5065</v>
      </c>
      <c r="FDB1" s="432" t="s">
        <v>5066</v>
      </c>
      <c r="FDC1" s="432" t="s">
        <v>5067</v>
      </c>
      <c r="FDD1" s="432" t="s">
        <v>5068</v>
      </c>
      <c r="FDE1" s="432" t="s">
        <v>5069</v>
      </c>
      <c r="FDF1" s="432" t="s">
        <v>5070</v>
      </c>
      <c r="FDG1" s="432" t="s">
        <v>5071</v>
      </c>
      <c r="FDH1" s="432" t="s">
        <v>5072</v>
      </c>
      <c r="FDI1" s="432" t="s">
        <v>5073</v>
      </c>
      <c r="FDJ1" s="432" t="s">
        <v>5074</v>
      </c>
      <c r="FDK1" s="432" t="s">
        <v>5075</v>
      </c>
      <c r="FDL1" s="432" t="s">
        <v>5076</v>
      </c>
      <c r="FDM1" s="432" t="s">
        <v>5077</v>
      </c>
      <c r="FDN1" s="432" t="s">
        <v>5078</v>
      </c>
      <c r="FDO1" s="432" t="s">
        <v>5079</v>
      </c>
      <c r="FDP1" s="432" t="s">
        <v>5080</v>
      </c>
      <c r="FDQ1" s="432" t="s">
        <v>5081</v>
      </c>
      <c r="FDR1" s="432" t="s">
        <v>5082</v>
      </c>
      <c r="FDS1" s="432" t="s">
        <v>5083</v>
      </c>
      <c r="FDT1" s="432" t="s">
        <v>5084</v>
      </c>
      <c r="FDU1" s="432" t="s">
        <v>5085</v>
      </c>
      <c r="FDV1" s="432" t="s">
        <v>5086</v>
      </c>
      <c r="FDW1" s="432" t="s">
        <v>5087</v>
      </c>
      <c r="FDX1" s="432" t="s">
        <v>5088</v>
      </c>
      <c r="FDY1" s="432" t="s">
        <v>5089</v>
      </c>
      <c r="FDZ1" s="432" t="s">
        <v>5090</v>
      </c>
      <c r="FEA1" s="432" t="s">
        <v>5091</v>
      </c>
      <c r="FEB1" s="432" t="s">
        <v>5092</v>
      </c>
      <c r="FEC1" s="432" t="s">
        <v>5093</v>
      </c>
      <c r="FED1" s="432" t="s">
        <v>5094</v>
      </c>
      <c r="FEE1" s="432" t="s">
        <v>5095</v>
      </c>
      <c r="FEF1" s="432" t="s">
        <v>5096</v>
      </c>
      <c r="FEG1" s="432" t="s">
        <v>5097</v>
      </c>
      <c r="FEH1" s="432" t="s">
        <v>5098</v>
      </c>
      <c r="FEI1" s="432" t="s">
        <v>5099</v>
      </c>
      <c r="FEJ1" s="432" t="s">
        <v>5100</v>
      </c>
      <c r="FEK1" s="432" t="s">
        <v>5101</v>
      </c>
      <c r="FEL1" s="432" t="s">
        <v>5102</v>
      </c>
      <c r="FEM1" s="432" t="s">
        <v>5103</v>
      </c>
      <c r="FEN1" s="432" t="s">
        <v>5104</v>
      </c>
      <c r="FEO1" s="432" t="s">
        <v>5105</v>
      </c>
      <c r="FEP1" s="432" t="s">
        <v>5106</v>
      </c>
      <c r="FEQ1" s="432" t="s">
        <v>5107</v>
      </c>
      <c r="FER1" s="432" t="s">
        <v>5108</v>
      </c>
      <c r="FES1" s="432" t="s">
        <v>5109</v>
      </c>
      <c r="FET1" s="432" t="s">
        <v>5110</v>
      </c>
      <c r="FEU1" s="432" t="s">
        <v>5111</v>
      </c>
      <c r="FEV1" s="432" t="s">
        <v>5112</v>
      </c>
      <c r="FEW1" s="432" t="s">
        <v>5113</v>
      </c>
      <c r="FEX1" s="432" t="s">
        <v>5114</v>
      </c>
      <c r="FEY1" s="432" t="s">
        <v>5115</v>
      </c>
      <c r="FEZ1" s="432" t="s">
        <v>5116</v>
      </c>
      <c r="FFA1" s="432" t="s">
        <v>5117</v>
      </c>
      <c r="FFB1" s="432" t="s">
        <v>5118</v>
      </c>
      <c r="FFC1" s="432" t="s">
        <v>5119</v>
      </c>
      <c r="FFD1" s="432" t="s">
        <v>5120</v>
      </c>
      <c r="FFE1" s="432" t="s">
        <v>5121</v>
      </c>
      <c r="FFF1" s="432" t="s">
        <v>5122</v>
      </c>
      <c r="FFG1" s="432" t="s">
        <v>3889</v>
      </c>
      <c r="FFH1" s="432" t="s">
        <v>3753</v>
      </c>
      <c r="FFI1" s="432" t="s">
        <v>5123</v>
      </c>
      <c r="FFJ1" s="432" t="s">
        <v>5124</v>
      </c>
      <c r="FFK1" s="432" t="s">
        <v>5125</v>
      </c>
      <c r="FFL1" s="432" t="s">
        <v>3755</v>
      </c>
      <c r="FFM1" s="432" t="s">
        <v>3759</v>
      </c>
      <c r="FFN1" s="432" t="s">
        <v>5126</v>
      </c>
      <c r="FFO1" s="432" t="s">
        <v>3892</v>
      </c>
      <c r="FFP1" s="432" t="s">
        <v>3893</v>
      </c>
      <c r="FFQ1" s="432" t="s">
        <v>3761</v>
      </c>
      <c r="FFR1" s="432" t="s">
        <v>1660</v>
      </c>
      <c r="FFS1" s="432" t="s">
        <v>3762</v>
      </c>
      <c r="FFT1" s="432" t="s">
        <v>3763</v>
      </c>
      <c r="FFU1" s="432" t="s">
        <v>1516</v>
      </c>
      <c r="FFV1" s="432" t="s">
        <v>3765</v>
      </c>
      <c r="FFW1" s="432" t="s">
        <v>5127</v>
      </c>
      <c r="FFX1" s="432" t="s">
        <v>5128</v>
      </c>
      <c r="FFY1" s="432" t="s">
        <v>1519</v>
      </c>
      <c r="FFZ1" s="432" t="s">
        <v>5129</v>
      </c>
      <c r="FGA1" s="432" t="s">
        <v>5130</v>
      </c>
      <c r="FGB1" s="432" t="s">
        <v>1670</v>
      </c>
      <c r="FGC1" s="432" t="s">
        <v>5131</v>
      </c>
      <c r="FGD1" s="432" t="s">
        <v>5132</v>
      </c>
      <c r="FGE1" s="432" t="s">
        <v>5133</v>
      </c>
      <c r="FGF1" s="432" t="s">
        <v>5134</v>
      </c>
      <c r="FGG1" s="432" t="s">
        <v>5135</v>
      </c>
      <c r="FGH1" s="432" t="s">
        <v>5136</v>
      </c>
      <c r="FGI1" s="432" t="s">
        <v>5137</v>
      </c>
      <c r="FGJ1" s="432" t="s">
        <v>5138</v>
      </c>
      <c r="FGK1" s="432" t="s">
        <v>5139</v>
      </c>
      <c r="FGL1" s="432" t="s">
        <v>5140</v>
      </c>
      <c r="FGM1" s="432" t="s">
        <v>5141</v>
      </c>
      <c r="FGN1" s="432" t="s">
        <v>5142</v>
      </c>
      <c r="FGO1" s="432" t="s">
        <v>5143</v>
      </c>
      <c r="FGP1" s="432" t="s">
        <v>5144</v>
      </c>
      <c r="FGQ1" s="432" t="s">
        <v>5145</v>
      </c>
      <c r="FGR1" s="432" t="s">
        <v>5146</v>
      </c>
      <c r="FGS1" s="432" t="s">
        <v>5147</v>
      </c>
      <c r="FGT1" s="432" t="s">
        <v>5148</v>
      </c>
      <c r="FGU1" s="432" t="s">
        <v>5149</v>
      </c>
      <c r="FGV1" s="432" t="s">
        <v>5150</v>
      </c>
      <c r="FGW1" s="432" t="s">
        <v>5151</v>
      </c>
      <c r="FGX1" s="432" t="s">
        <v>5152</v>
      </c>
      <c r="FGY1" s="432" t="s">
        <v>5153</v>
      </c>
      <c r="FGZ1" s="432" t="s">
        <v>5154</v>
      </c>
      <c r="FHA1" s="432" t="s">
        <v>5155</v>
      </c>
      <c r="FHB1" s="432" t="s">
        <v>5156</v>
      </c>
      <c r="FHC1" s="432" t="s">
        <v>5157</v>
      </c>
      <c r="FHD1" s="432" t="s">
        <v>5158</v>
      </c>
      <c r="FHE1" s="432" t="s">
        <v>5159</v>
      </c>
      <c r="FHF1" s="432" t="s">
        <v>5160</v>
      </c>
      <c r="FHG1" s="432" t="s">
        <v>5161</v>
      </c>
      <c r="FHH1" s="432" t="s">
        <v>5162</v>
      </c>
      <c r="FHI1" s="432" t="s">
        <v>5163</v>
      </c>
      <c r="FHJ1" s="432" t="s">
        <v>5164</v>
      </c>
      <c r="FHK1" s="432" t="s">
        <v>5165</v>
      </c>
      <c r="FHL1" s="432" t="s">
        <v>5166</v>
      </c>
      <c r="FHM1" s="432" t="s">
        <v>5167</v>
      </c>
      <c r="FHN1" s="432" t="s">
        <v>5168</v>
      </c>
      <c r="FHO1" s="432" t="s">
        <v>5169</v>
      </c>
      <c r="FHP1" s="432" t="s">
        <v>5170</v>
      </c>
      <c r="FHQ1" s="432" t="s">
        <v>5171</v>
      </c>
      <c r="FHR1" s="432" t="s">
        <v>5172</v>
      </c>
      <c r="FHS1" s="432" t="s">
        <v>5173</v>
      </c>
      <c r="FHT1" s="432" t="s">
        <v>5174</v>
      </c>
      <c r="FHU1" s="432" t="s">
        <v>5175</v>
      </c>
      <c r="FHV1" s="432" t="s">
        <v>5176</v>
      </c>
      <c r="FHW1" s="432" t="s">
        <v>5177</v>
      </c>
      <c r="FHX1" s="432" t="s">
        <v>5178</v>
      </c>
      <c r="FHY1" s="432" t="s">
        <v>5179</v>
      </c>
      <c r="FHZ1" s="432" t="s">
        <v>5180</v>
      </c>
      <c r="FIA1" s="432" t="s">
        <v>5181</v>
      </c>
      <c r="FIB1" s="432" t="s">
        <v>5182</v>
      </c>
      <c r="FIC1" s="432" t="s">
        <v>5183</v>
      </c>
      <c r="FID1" s="432" t="s">
        <v>5184</v>
      </c>
      <c r="FIE1" s="432" t="s">
        <v>5185</v>
      </c>
      <c r="FIF1" s="432" t="s">
        <v>5186</v>
      </c>
      <c r="FIG1" s="432" t="s">
        <v>5187</v>
      </c>
      <c r="FIH1" s="432" t="s">
        <v>5188</v>
      </c>
      <c r="FII1" s="432" t="s">
        <v>5189</v>
      </c>
      <c r="FIJ1" s="432" t="s">
        <v>5190</v>
      </c>
      <c r="FIK1" s="432" t="s">
        <v>5191</v>
      </c>
      <c r="FIL1" s="432" t="s">
        <v>5192</v>
      </c>
      <c r="FIM1" s="432" t="s">
        <v>5193</v>
      </c>
      <c r="FIN1" s="432" t="s">
        <v>5194</v>
      </c>
      <c r="FIO1" s="432" t="s">
        <v>5195</v>
      </c>
      <c r="FIP1" s="432" t="s">
        <v>5196</v>
      </c>
      <c r="FIQ1" s="432" t="s">
        <v>5197</v>
      </c>
      <c r="FIR1" s="432" t="s">
        <v>5198</v>
      </c>
      <c r="FIS1" s="432" t="s">
        <v>5199</v>
      </c>
      <c r="FIT1" s="432" t="s">
        <v>5200</v>
      </c>
      <c r="FIU1" s="432" t="s">
        <v>5201</v>
      </c>
      <c r="FIV1" s="432" t="s">
        <v>5202</v>
      </c>
      <c r="FIW1" s="432" t="s">
        <v>5203</v>
      </c>
      <c r="FIX1" s="432" t="s">
        <v>5204</v>
      </c>
      <c r="FIY1" s="432" t="s">
        <v>5205</v>
      </c>
      <c r="FIZ1" s="432" t="s">
        <v>5206</v>
      </c>
      <c r="FJA1" s="432" t="s">
        <v>2226</v>
      </c>
      <c r="FJB1" s="432" t="s">
        <v>4965</v>
      </c>
      <c r="FJC1" s="432" t="s">
        <v>5207</v>
      </c>
      <c r="FJD1" s="432" t="s">
        <v>2236</v>
      </c>
      <c r="FJE1" s="432" t="s">
        <v>2240</v>
      </c>
      <c r="FJF1" s="432" t="s">
        <v>5208</v>
      </c>
      <c r="FJG1" s="432" t="s">
        <v>5209</v>
      </c>
      <c r="FJH1" s="432" t="s">
        <v>5210</v>
      </c>
      <c r="FJI1" s="432" t="s">
        <v>5211</v>
      </c>
      <c r="FJJ1" s="432" t="s">
        <v>5212</v>
      </c>
      <c r="FJK1" s="432" t="s">
        <v>5213</v>
      </c>
      <c r="FJL1" s="432" t="s">
        <v>2388</v>
      </c>
      <c r="FJM1" s="432" t="s">
        <v>5214</v>
      </c>
      <c r="FJN1" s="432" t="s">
        <v>5215</v>
      </c>
      <c r="FJO1" s="432" t="s">
        <v>2241</v>
      </c>
      <c r="FJP1" s="432" t="s">
        <v>2242</v>
      </c>
      <c r="FJQ1" s="432" t="s">
        <v>2243</v>
      </c>
      <c r="FJR1" s="432" t="s">
        <v>5216</v>
      </c>
      <c r="FJS1" s="432" t="s">
        <v>2244</v>
      </c>
      <c r="FJT1" s="432" t="s">
        <v>2245</v>
      </c>
      <c r="FJU1" s="432" t="s">
        <v>5217</v>
      </c>
      <c r="FJV1" s="432" t="s">
        <v>5218</v>
      </c>
      <c r="FJW1" s="432" t="s">
        <v>2396</v>
      </c>
      <c r="FJX1" s="432" t="s">
        <v>2397</v>
      </c>
      <c r="FJY1" s="432" t="s">
        <v>5219</v>
      </c>
      <c r="FJZ1" s="432" t="s">
        <v>5220</v>
      </c>
      <c r="FKA1" s="432" t="s">
        <v>5221</v>
      </c>
      <c r="FKB1" s="432" t="s">
        <v>5222</v>
      </c>
      <c r="FKC1" s="432" t="s">
        <v>2400</v>
      </c>
      <c r="FKD1" s="432" t="s">
        <v>2401</v>
      </c>
      <c r="FKE1" s="432" t="s">
        <v>5223</v>
      </c>
      <c r="FKF1" s="432" t="s">
        <v>2247</v>
      </c>
      <c r="FKG1" s="432" t="s">
        <v>2248</v>
      </c>
      <c r="FKH1" s="432" t="s">
        <v>2249</v>
      </c>
      <c r="FKI1" s="432" t="s">
        <v>2250</v>
      </c>
      <c r="FKJ1" s="432" t="s">
        <v>2251</v>
      </c>
      <c r="FKK1" s="432" t="s">
        <v>3228</v>
      </c>
      <c r="FKL1" s="432" t="s">
        <v>4978</v>
      </c>
      <c r="FKM1" s="432" t="s">
        <v>5224</v>
      </c>
      <c r="FKN1" s="432" t="s">
        <v>5225</v>
      </c>
      <c r="FKO1" s="432" t="s">
        <v>5226</v>
      </c>
      <c r="FKP1" s="432" t="s">
        <v>5227</v>
      </c>
      <c r="FKQ1" s="432" t="s">
        <v>5228</v>
      </c>
      <c r="FKR1" s="432" t="s">
        <v>5229</v>
      </c>
      <c r="FKS1" s="432" t="s">
        <v>2274</v>
      </c>
      <c r="FKT1" s="432" t="s">
        <v>2275</v>
      </c>
      <c r="FKU1" s="432" t="s">
        <v>2276</v>
      </c>
      <c r="FKV1" s="432" t="s">
        <v>2277</v>
      </c>
      <c r="FKW1" s="432" t="s">
        <v>5230</v>
      </c>
      <c r="FKX1" s="432" t="s">
        <v>2283</v>
      </c>
      <c r="FKY1" s="432" t="s">
        <v>4573</v>
      </c>
      <c r="FKZ1" s="432" t="s">
        <v>5231</v>
      </c>
      <c r="FLA1" s="432" t="s">
        <v>4574</v>
      </c>
      <c r="FLB1" s="432" t="s">
        <v>5232</v>
      </c>
      <c r="FLC1" s="432" t="s">
        <v>4575</v>
      </c>
      <c r="FLD1" s="432" t="s">
        <v>5233</v>
      </c>
      <c r="FLE1" s="432" t="s">
        <v>5234</v>
      </c>
      <c r="FLF1" s="432" t="s">
        <v>5235</v>
      </c>
      <c r="FLG1" s="432" t="s">
        <v>5236</v>
      </c>
      <c r="FLH1" s="432" t="s">
        <v>5237</v>
      </c>
      <c r="FLI1" s="432" t="s">
        <v>5238</v>
      </c>
      <c r="FLJ1" s="432" t="s">
        <v>5239</v>
      </c>
      <c r="FLK1" s="432" t="s">
        <v>5240</v>
      </c>
      <c r="FLL1" s="432" t="s">
        <v>2285</v>
      </c>
      <c r="FLM1" s="432" t="s">
        <v>5241</v>
      </c>
      <c r="FLN1" s="432" t="s">
        <v>5242</v>
      </c>
      <c r="FLO1" s="432" t="s">
        <v>5243</v>
      </c>
      <c r="FLP1" s="432" t="s">
        <v>5244</v>
      </c>
      <c r="FLQ1" s="432" t="s">
        <v>5245</v>
      </c>
      <c r="FLR1" s="432" t="s">
        <v>5246</v>
      </c>
      <c r="FLS1" s="432" t="s">
        <v>5247</v>
      </c>
      <c r="FLT1" s="432" t="s">
        <v>5248</v>
      </c>
      <c r="FLU1" s="432" t="s">
        <v>5249</v>
      </c>
      <c r="FLV1" s="432" t="s">
        <v>5250</v>
      </c>
      <c r="FLW1" s="432" t="s">
        <v>5251</v>
      </c>
      <c r="FLX1" s="432" t="s">
        <v>5252</v>
      </c>
      <c r="FLY1" s="432" t="s">
        <v>2294</v>
      </c>
      <c r="FLZ1" s="432" t="s">
        <v>5253</v>
      </c>
      <c r="FMA1" s="432" t="s">
        <v>5254</v>
      </c>
      <c r="FMB1" s="432" t="s">
        <v>5255</v>
      </c>
      <c r="FMC1" s="432" t="s">
        <v>5256</v>
      </c>
      <c r="FMD1" s="432" t="s">
        <v>5257</v>
      </c>
      <c r="FME1" s="432" t="s">
        <v>5258</v>
      </c>
      <c r="FMF1" s="432" t="s">
        <v>5259</v>
      </c>
      <c r="FMG1" s="432" t="s">
        <v>2307</v>
      </c>
      <c r="FMH1" s="432" t="s">
        <v>2308</v>
      </c>
      <c r="FMI1" s="432" t="s">
        <v>5260</v>
      </c>
      <c r="FMJ1" s="432" t="s">
        <v>2309</v>
      </c>
      <c r="FMK1" s="432" t="s">
        <v>2310</v>
      </c>
      <c r="FML1" s="432" t="s">
        <v>4538</v>
      </c>
      <c r="FMM1" s="432" t="s">
        <v>2311</v>
      </c>
      <c r="FMN1" s="432" t="s">
        <v>4539</v>
      </c>
      <c r="FMO1" s="432" t="s">
        <v>5261</v>
      </c>
      <c r="FMP1" s="432" t="s">
        <v>5262</v>
      </c>
      <c r="FMQ1" s="432" t="s">
        <v>5263</v>
      </c>
      <c r="FMR1" s="432" t="s">
        <v>2312</v>
      </c>
      <c r="FMS1" s="432" t="s">
        <v>2313</v>
      </c>
      <c r="FMT1" s="432" t="s">
        <v>5264</v>
      </c>
      <c r="FMU1" s="432" t="s">
        <v>5265</v>
      </c>
      <c r="FMV1" s="432" t="s">
        <v>4540</v>
      </c>
      <c r="FMW1" s="432" t="s">
        <v>4541</v>
      </c>
      <c r="FMX1" s="432" t="s">
        <v>4542</v>
      </c>
      <c r="FMY1" s="432" t="s">
        <v>4543</v>
      </c>
      <c r="FMZ1" s="432" t="s">
        <v>4544</v>
      </c>
      <c r="FNA1" s="432" t="s">
        <v>5266</v>
      </c>
      <c r="FNB1" s="432" t="s">
        <v>5267</v>
      </c>
      <c r="FNC1" s="432" t="s">
        <v>2413</v>
      </c>
      <c r="FND1" s="432" t="s">
        <v>2414</v>
      </c>
      <c r="FNE1" s="432" t="s">
        <v>2415</v>
      </c>
      <c r="FNF1" s="432" t="s">
        <v>4546</v>
      </c>
      <c r="FNG1" s="432" t="s">
        <v>2416</v>
      </c>
      <c r="FNH1" s="432" t="s">
        <v>2417</v>
      </c>
      <c r="FNI1" s="432" t="s">
        <v>2418</v>
      </c>
      <c r="FNJ1" s="432" t="s">
        <v>5268</v>
      </c>
      <c r="FNK1" s="432" t="s">
        <v>2326</v>
      </c>
      <c r="FNL1" s="432" t="s">
        <v>2328</v>
      </c>
      <c r="FNM1" s="432" t="s">
        <v>5269</v>
      </c>
      <c r="FNN1" s="432" t="s">
        <v>5270</v>
      </c>
      <c r="FNO1" s="432" t="s">
        <v>5271</v>
      </c>
      <c r="FNP1" s="432" t="s">
        <v>2336</v>
      </c>
      <c r="FNQ1" s="432" t="s">
        <v>2337</v>
      </c>
      <c r="FNR1" s="432" t="s">
        <v>2338</v>
      </c>
      <c r="FNS1" s="432" t="s">
        <v>1643</v>
      </c>
      <c r="FNT1" s="432" t="s">
        <v>5272</v>
      </c>
      <c r="FNU1" s="432" t="s">
        <v>5273</v>
      </c>
      <c r="FNV1" s="432" t="s">
        <v>5274</v>
      </c>
      <c r="FNW1" s="432" t="s">
        <v>5275</v>
      </c>
      <c r="FNX1" s="432" t="s">
        <v>5276</v>
      </c>
      <c r="FNY1" s="432" t="s">
        <v>5277</v>
      </c>
      <c r="FNZ1" s="432" t="s">
        <v>5278</v>
      </c>
      <c r="FOA1" s="432" t="s">
        <v>5279</v>
      </c>
      <c r="FOB1" s="432" t="s">
        <v>5280</v>
      </c>
      <c r="FOC1" s="432" t="s">
        <v>5281</v>
      </c>
      <c r="FOD1" s="432" t="s">
        <v>5282</v>
      </c>
      <c r="FOE1" s="432" t="s">
        <v>5283</v>
      </c>
      <c r="FOF1" s="432" t="s">
        <v>5284</v>
      </c>
      <c r="FOG1" s="432" t="s">
        <v>5285</v>
      </c>
      <c r="FOH1" s="432" t="s">
        <v>5286</v>
      </c>
      <c r="FOI1" s="432" t="s">
        <v>5287</v>
      </c>
      <c r="FOJ1" s="432" t="s">
        <v>5288</v>
      </c>
      <c r="FOK1" s="432" t="s">
        <v>5289</v>
      </c>
      <c r="FOL1" s="432" t="s">
        <v>5290</v>
      </c>
      <c r="FOM1" s="432" t="s">
        <v>5291</v>
      </c>
      <c r="FON1" s="432" t="s">
        <v>5292</v>
      </c>
      <c r="FOO1" s="432" t="s">
        <v>5293</v>
      </c>
      <c r="FOP1" s="432" t="s">
        <v>5294</v>
      </c>
      <c r="FOQ1" s="432" t="s">
        <v>5295</v>
      </c>
      <c r="FOR1" s="432" t="s">
        <v>5296</v>
      </c>
      <c r="FOS1" s="432" t="s">
        <v>5297</v>
      </c>
      <c r="FOT1" s="432" t="s">
        <v>5298</v>
      </c>
      <c r="FOU1" s="432" t="s">
        <v>4734</v>
      </c>
      <c r="FOV1" s="432" t="s">
        <v>5299</v>
      </c>
      <c r="FOW1" s="432" t="s">
        <v>5300</v>
      </c>
      <c r="FOX1" s="432" t="s">
        <v>4738</v>
      </c>
      <c r="FOY1" s="432" t="s">
        <v>5301</v>
      </c>
      <c r="FOZ1" s="432" t="s">
        <v>5302</v>
      </c>
      <c r="FPA1" s="432" t="s">
        <v>4746</v>
      </c>
      <c r="FPB1" s="432" t="s">
        <v>5303</v>
      </c>
      <c r="FPC1" s="432" t="s">
        <v>4754</v>
      </c>
      <c r="FPD1" s="432" t="s">
        <v>4756</v>
      </c>
      <c r="FPE1" s="432" t="s">
        <v>5304</v>
      </c>
      <c r="FPF1" s="432" t="s">
        <v>5305</v>
      </c>
      <c r="FPG1" s="432" t="s">
        <v>4769</v>
      </c>
      <c r="FPH1" s="432" t="s">
        <v>5306</v>
      </c>
      <c r="FPI1" s="432" t="s">
        <v>3704</v>
      </c>
      <c r="FPJ1" s="432" t="s">
        <v>5307</v>
      </c>
      <c r="FPK1" s="432" t="s">
        <v>5308</v>
      </c>
      <c r="FPL1" s="432" t="s">
        <v>5309</v>
      </c>
      <c r="FPM1" s="432" t="s">
        <v>5058</v>
      </c>
      <c r="FPN1" s="432" t="s">
        <v>5310</v>
      </c>
      <c r="FPO1" s="432" t="s">
        <v>5311</v>
      </c>
      <c r="FPP1" s="432" t="s">
        <v>2413</v>
      </c>
      <c r="FPQ1" s="432" t="s">
        <v>2414</v>
      </c>
      <c r="FPR1" s="432" t="s">
        <v>2416</v>
      </c>
      <c r="FPS1" s="432" t="s">
        <v>2417</v>
      </c>
      <c r="FPT1" s="432" t="s">
        <v>2418</v>
      </c>
      <c r="FPU1" s="432" t="s">
        <v>5312</v>
      </c>
      <c r="FPV1" s="432" t="s">
        <v>5313</v>
      </c>
      <c r="FPW1" s="432" t="s">
        <v>5314</v>
      </c>
      <c r="FPX1" s="432" t="s">
        <v>5315</v>
      </c>
      <c r="FPY1" s="432" t="s">
        <v>5316</v>
      </c>
      <c r="FPZ1" s="432" t="s">
        <v>5317</v>
      </c>
      <c r="FQA1" s="432" t="s">
        <v>2233</v>
      </c>
      <c r="FQB1" s="432" t="s">
        <v>2234</v>
      </c>
      <c r="FQC1" s="432" t="s">
        <v>4965</v>
      </c>
      <c r="FQD1" s="432" t="s">
        <v>5318</v>
      </c>
      <c r="FQE1" s="432" t="s">
        <v>2235</v>
      </c>
      <c r="FQF1" s="432" t="s">
        <v>5319</v>
      </c>
      <c r="FQG1" s="432" t="s">
        <v>5207</v>
      </c>
      <c r="FQH1" s="432" t="s">
        <v>2236</v>
      </c>
      <c r="FQI1" s="432" t="s">
        <v>2240</v>
      </c>
      <c r="FQJ1" s="432" t="s">
        <v>5208</v>
      </c>
      <c r="FQK1" s="432" t="s">
        <v>5209</v>
      </c>
      <c r="FQL1" s="432" t="s">
        <v>5212</v>
      </c>
      <c r="FQM1" s="432" t="s">
        <v>5213</v>
      </c>
      <c r="FQN1" s="432" t="s">
        <v>2388</v>
      </c>
      <c r="FQO1" s="432" t="s">
        <v>5320</v>
      </c>
      <c r="FQP1" s="432" t="s">
        <v>5215</v>
      </c>
      <c r="FQQ1" s="432" t="s">
        <v>2389</v>
      </c>
      <c r="FQR1" s="432" t="s">
        <v>4112</v>
      </c>
      <c r="FQS1" s="432" t="s">
        <v>5321</v>
      </c>
      <c r="FQT1" s="432" t="s">
        <v>5322</v>
      </c>
      <c r="FQU1" s="432" t="s">
        <v>5323</v>
      </c>
      <c r="FQV1" s="432" t="s">
        <v>5324</v>
      </c>
      <c r="FQW1" s="432" t="s">
        <v>2241</v>
      </c>
      <c r="FQX1" s="432" t="s">
        <v>2242</v>
      </c>
      <c r="FQY1" s="432" t="s">
        <v>2243</v>
      </c>
      <c r="FQZ1" s="432" t="s">
        <v>5216</v>
      </c>
      <c r="FRA1" s="432" t="s">
        <v>2244</v>
      </c>
      <c r="FRB1" s="432" t="s">
        <v>2245</v>
      </c>
      <c r="FRC1" s="432" t="s">
        <v>5217</v>
      </c>
      <c r="FRD1" s="432" t="s">
        <v>2274</v>
      </c>
      <c r="FRE1" s="432" t="s">
        <v>2275</v>
      </c>
      <c r="FRF1" s="432" t="s">
        <v>2276</v>
      </c>
      <c r="FRG1" s="432" t="s">
        <v>2277</v>
      </c>
      <c r="FRH1" s="432" t="s">
        <v>2278</v>
      </c>
      <c r="FRI1" s="432" t="s">
        <v>2279</v>
      </c>
      <c r="FRJ1" s="432" t="s">
        <v>2280</v>
      </c>
      <c r="FRK1" s="432" t="s">
        <v>2281</v>
      </c>
      <c r="FRL1" s="432" t="s">
        <v>2282</v>
      </c>
      <c r="FRM1" s="432" t="s">
        <v>2283</v>
      </c>
      <c r="FRN1" s="432" t="s">
        <v>2284</v>
      </c>
      <c r="FRO1" s="432" t="s">
        <v>4573</v>
      </c>
      <c r="FRP1" s="432" t="s">
        <v>5325</v>
      </c>
      <c r="FRQ1" s="432" t="s">
        <v>5326</v>
      </c>
      <c r="FRR1" s="432" t="s">
        <v>5231</v>
      </c>
      <c r="FRS1" s="432" t="s">
        <v>4574</v>
      </c>
      <c r="FRT1" s="432" t="s">
        <v>5232</v>
      </c>
      <c r="FRU1" s="432" t="s">
        <v>4575</v>
      </c>
      <c r="FRV1" s="432" t="s">
        <v>2294</v>
      </c>
      <c r="FRW1" s="432" t="s">
        <v>2295</v>
      </c>
      <c r="FRX1" s="432" t="s">
        <v>2296</v>
      </c>
      <c r="FRY1" s="432" t="s">
        <v>5327</v>
      </c>
      <c r="FRZ1" s="432" t="s">
        <v>5328</v>
      </c>
      <c r="FSA1" s="432" t="s">
        <v>5329</v>
      </c>
      <c r="FSB1" s="432" t="s">
        <v>5330</v>
      </c>
      <c r="FSC1" s="432" t="s">
        <v>5331</v>
      </c>
      <c r="FSD1" s="432" t="s">
        <v>2403</v>
      </c>
      <c r="FSE1" s="432" t="s">
        <v>5332</v>
      </c>
      <c r="FSF1" s="432" t="s">
        <v>5333</v>
      </c>
      <c r="FSG1" s="432" t="s">
        <v>5253</v>
      </c>
      <c r="FSH1" s="432" t="s">
        <v>5334</v>
      </c>
      <c r="FSI1" s="432" t="s">
        <v>5254</v>
      </c>
      <c r="FSJ1" s="432" t="s">
        <v>5255</v>
      </c>
      <c r="FSK1" s="432" t="s">
        <v>5256</v>
      </c>
      <c r="FSL1" s="432" t="s">
        <v>5335</v>
      </c>
      <c r="FSM1" s="432" t="s">
        <v>5257</v>
      </c>
      <c r="FSN1" s="432" t="s">
        <v>5258</v>
      </c>
      <c r="FSO1" s="432" t="s">
        <v>5336</v>
      </c>
      <c r="FSP1" s="432" t="s">
        <v>5259</v>
      </c>
      <c r="FSQ1" s="432" t="s">
        <v>4576</v>
      </c>
      <c r="FSR1" s="432" t="s">
        <v>2301</v>
      </c>
      <c r="FSS1" s="432" t="s">
        <v>2302</v>
      </c>
      <c r="FST1" s="432" t="s">
        <v>2303</v>
      </c>
      <c r="FSU1" s="432" t="s">
        <v>2304</v>
      </c>
      <c r="FSV1" s="432" t="s">
        <v>2305</v>
      </c>
      <c r="FSW1" s="432" t="s">
        <v>2306</v>
      </c>
      <c r="FSX1" s="432" t="s">
        <v>2307</v>
      </c>
      <c r="FSY1" s="432" t="s">
        <v>5337</v>
      </c>
      <c r="FSZ1" s="432" t="s">
        <v>5338</v>
      </c>
      <c r="FTA1" s="432" t="s">
        <v>2308</v>
      </c>
      <c r="FTB1" s="432" t="s">
        <v>5339</v>
      </c>
      <c r="FTC1" s="432" t="s">
        <v>5260</v>
      </c>
      <c r="FTD1" s="432" t="s">
        <v>2407</v>
      </c>
      <c r="FTE1" s="432" t="s">
        <v>2314</v>
      </c>
      <c r="FTF1" s="432" t="s">
        <v>2315</v>
      </c>
      <c r="FTG1" s="432" t="s">
        <v>5340</v>
      </c>
      <c r="FTH1" s="432" t="s">
        <v>5341</v>
      </c>
      <c r="FTI1" s="432" t="s">
        <v>5342</v>
      </c>
      <c r="FTJ1" s="432" t="s">
        <v>5343</v>
      </c>
      <c r="FTK1" s="432" t="s">
        <v>5344</v>
      </c>
      <c r="FTL1" s="432" t="s">
        <v>5345</v>
      </c>
      <c r="FTM1" s="432" t="s">
        <v>5346</v>
      </c>
      <c r="FTN1" s="432" t="s">
        <v>5347</v>
      </c>
      <c r="FTO1" s="432" t="s">
        <v>5348</v>
      </c>
      <c r="FTP1" s="432" t="s">
        <v>5349</v>
      </c>
      <c r="FTQ1" s="432" t="s">
        <v>5350</v>
      </c>
      <c r="FTR1" s="432" t="s">
        <v>5351</v>
      </c>
      <c r="FTS1" s="432" t="s">
        <v>5352</v>
      </c>
      <c r="FTT1" s="432" t="s">
        <v>5353</v>
      </c>
      <c r="FTU1" s="432" t="s">
        <v>5354</v>
      </c>
      <c r="FTV1" s="432" t="s">
        <v>2413</v>
      </c>
      <c r="FTW1" s="432" t="s">
        <v>2414</v>
      </c>
      <c r="FTX1" s="432" t="s">
        <v>4546</v>
      </c>
      <c r="FTY1" s="432" t="s">
        <v>2416</v>
      </c>
      <c r="FTZ1" s="432" t="s">
        <v>2417</v>
      </c>
      <c r="FUA1" s="432" t="s">
        <v>2418</v>
      </c>
      <c r="FUB1" s="432" t="s">
        <v>2419</v>
      </c>
      <c r="FUC1" s="432" t="s">
        <v>2420</v>
      </c>
      <c r="FUD1" s="432" t="s">
        <v>2421</v>
      </c>
      <c r="FUE1" s="432" t="s">
        <v>2422</v>
      </c>
      <c r="FUF1" s="432" t="s">
        <v>5355</v>
      </c>
      <c r="FUG1" s="432" t="s">
        <v>5356</v>
      </c>
      <c r="FUH1" s="432" t="s">
        <v>5357</v>
      </c>
      <c r="FUI1" s="432" t="s">
        <v>5358</v>
      </c>
      <c r="FUJ1" s="432" t="s">
        <v>5359</v>
      </c>
      <c r="FUK1" s="432" t="s">
        <v>5360</v>
      </c>
      <c r="FUL1" s="432" t="s">
        <v>5361</v>
      </c>
      <c r="FUM1" s="432" t="s">
        <v>5362</v>
      </c>
      <c r="FUN1" s="432" t="s">
        <v>5363</v>
      </c>
      <c r="FUO1" s="432" t="s">
        <v>5364</v>
      </c>
      <c r="FUP1" s="432" t="s">
        <v>5365</v>
      </c>
      <c r="FUQ1" s="432" t="s">
        <v>5366</v>
      </c>
      <c r="FUR1" s="432" t="s">
        <v>5367</v>
      </c>
      <c r="FUS1" s="432" t="s">
        <v>5368</v>
      </c>
      <c r="FUT1" s="432" t="s">
        <v>5369</v>
      </c>
      <c r="FUU1" s="432" t="s">
        <v>5370</v>
      </c>
      <c r="FUV1" s="432" t="s">
        <v>5371</v>
      </c>
      <c r="FUW1" s="432" t="s">
        <v>5372</v>
      </c>
      <c r="FUX1" s="432" t="s">
        <v>5373</v>
      </c>
      <c r="FUY1" s="432" t="s">
        <v>5374</v>
      </c>
      <c r="FUZ1" s="432" t="s">
        <v>5375</v>
      </c>
      <c r="FVA1" s="432" t="s">
        <v>5376</v>
      </c>
      <c r="FVB1" s="432" t="s">
        <v>5377</v>
      </c>
      <c r="FVC1" s="432" t="s">
        <v>5378</v>
      </c>
      <c r="FVD1" s="432" t="s">
        <v>5379</v>
      </c>
      <c r="FVE1" s="432" t="s">
        <v>5380</v>
      </c>
      <c r="FVF1" s="432" t="s">
        <v>5381</v>
      </c>
      <c r="FVG1" s="432" t="s">
        <v>5382</v>
      </c>
      <c r="FVH1" s="432" t="s">
        <v>5383</v>
      </c>
      <c r="FVI1" s="432" t="s">
        <v>5384</v>
      </c>
      <c r="FVJ1" s="432" t="s">
        <v>5385</v>
      </c>
      <c r="FVK1" s="432" t="s">
        <v>5386</v>
      </c>
      <c r="FVL1" s="432" t="s">
        <v>5387</v>
      </c>
      <c r="FVM1" s="432" t="s">
        <v>5388</v>
      </c>
      <c r="FVN1" s="432" t="s">
        <v>5389</v>
      </c>
      <c r="FVO1" s="432" t="s">
        <v>5390</v>
      </c>
      <c r="FVP1" s="432" t="s">
        <v>5391</v>
      </c>
      <c r="FVQ1" s="432" t="s">
        <v>2102</v>
      </c>
      <c r="FVR1" s="432" t="s">
        <v>5392</v>
      </c>
      <c r="FVS1" s="432" t="s">
        <v>5393</v>
      </c>
      <c r="FVT1" s="432" t="s">
        <v>5394</v>
      </c>
      <c r="FVU1" s="432" t="s">
        <v>5395</v>
      </c>
      <c r="FVV1" s="432" t="s">
        <v>5396</v>
      </c>
      <c r="FVW1" s="432" t="s">
        <v>5397</v>
      </c>
      <c r="FVX1" s="432" t="s">
        <v>5398</v>
      </c>
      <c r="FVY1" s="432" t="s">
        <v>5399</v>
      </c>
      <c r="FVZ1" s="432" t="s">
        <v>2285</v>
      </c>
      <c r="FWA1" s="432" t="s">
        <v>2286</v>
      </c>
      <c r="FWB1" s="432" t="s">
        <v>2287</v>
      </c>
      <c r="FWC1" s="432" t="s">
        <v>2288</v>
      </c>
      <c r="FWD1" s="432" t="s">
        <v>2289</v>
      </c>
      <c r="FWE1" s="432" t="s">
        <v>5241</v>
      </c>
      <c r="FWF1" s="432" t="s">
        <v>2290</v>
      </c>
      <c r="FWG1" s="432" t="s">
        <v>2291</v>
      </c>
      <c r="FWH1" s="432" t="s">
        <v>5400</v>
      </c>
      <c r="FWI1" s="432" t="s">
        <v>5401</v>
      </c>
      <c r="FWJ1" s="432" t="s">
        <v>2292</v>
      </c>
      <c r="FWK1" s="432" t="s">
        <v>5402</v>
      </c>
      <c r="FWL1" s="432" t="s">
        <v>5403</v>
      </c>
      <c r="FWM1" s="432" t="s">
        <v>5404</v>
      </c>
      <c r="FWN1" s="432" t="s">
        <v>5405</v>
      </c>
      <c r="FWO1" s="432" t="s">
        <v>5406</v>
      </c>
      <c r="FWP1" s="432" t="s">
        <v>5407</v>
      </c>
      <c r="FWQ1" s="432" t="s">
        <v>5408</v>
      </c>
      <c r="FWR1" s="432" t="s">
        <v>5409</v>
      </c>
      <c r="FWS1" s="432" t="s">
        <v>5410</v>
      </c>
      <c r="FWT1" s="432" t="s">
        <v>5411</v>
      </c>
      <c r="FWU1" s="432" t="s">
        <v>5412</v>
      </c>
      <c r="FWV1" s="432" t="s">
        <v>5413</v>
      </c>
      <c r="FWW1" s="432" t="s">
        <v>5414</v>
      </c>
      <c r="FWX1" s="432" t="s">
        <v>5415</v>
      </c>
      <c r="FWY1" s="432" t="s">
        <v>5416</v>
      </c>
      <c r="FWZ1" s="432" t="s">
        <v>5417</v>
      </c>
      <c r="FXA1" s="432" t="s">
        <v>5418</v>
      </c>
      <c r="FXB1" s="432" t="s">
        <v>5419</v>
      </c>
      <c r="FXC1" s="432" t="s">
        <v>5420</v>
      </c>
      <c r="FXD1" s="432" t="s">
        <v>5421</v>
      </c>
      <c r="FXE1" s="432" t="s">
        <v>5422</v>
      </c>
      <c r="FXF1" s="432" t="s">
        <v>5423</v>
      </c>
      <c r="FXG1" s="432" t="s">
        <v>5424</v>
      </c>
      <c r="FXH1" s="432" t="s">
        <v>5425</v>
      </c>
      <c r="FXI1" s="432" t="s">
        <v>5426</v>
      </c>
      <c r="FXJ1" s="432" t="s">
        <v>5427</v>
      </c>
      <c r="FXK1" s="432" t="s">
        <v>4213</v>
      </c>
      <c r="FXL1" s="432" t="s">
        <v>5428</v>
      </c>
      <c r="FXM1" s="432" t="s">
        <v>5429</v>
      </c>
      <c r="FXN1" s="432" t="s">
        <v>5430</v>
      </c>
      <c r="FXO1" s="432" t="s">
        <v>5431</v>
      </c>
      <c r="FXP1" s="432" t="s">
        <v>5432</v>
      </c>
      <c r="FXQ1" s="432" t="s">
        <v>5433</v>
      </c>
      <c r="FXR1" s="432" t="s">
        <v>5434</v>
      </c>
      <c r="FXS1" s="432" t="s">
        <v>5435</v>
      </c>
      <c r="FXT1" s="432" t="s">
        <v>5436</v>
      </c>
      <c r="FXU1" s="432" t="s">
        <v>1557</v>
      </c>
      <c r="FXV1" s="432" t="s">
        <v>1558</v>
      </c>
      <c r="FXW1" s="432" t="s">
        <v>5437</v>
      </c>
      <c r="FXX1" s="432" t="s">
        <v>1560</v>
      </c>
      <c r="FXY1" s="432" t="s">
        <v>5438</v>
      </c>
      <c r="FXZ1" s="432" t="s">
        <v>3786</v>
      </c>
      <c r="FYA1" s="432" t="s">
        <v>5439</v>
      </c>
      <c r="FYB1" s="432" t="s">
        <v>2544</v>
      </c>
      <c r="FYC1" s="432" t="s">
        <v>2545</v>
      </c>
      <c r="FYD1" s="432" t="s">
        <v>2546</v>
      </c>
      <c r="FYE1" s="432" t="s">
        <v>5440</v>
      </c>
      <c r="FYF1" s="432" t="s">
        <v>5441</v>
      </c>
      <c r="FYG1" s="432" t="s">
        <v>5442</v>
      </c>
      <c r="FYH1" s="432" t="s">
        <v>5443</v>
      </c>
      <c r="FYI1" s="432" t="s">
        <v>5444</v>
      </c>
      <c r="FYJ1" s="432" t="s">
        <v>5445</v>
      </c>
      <c r="FYK1" s="432" t="s">
        <v>5446</v>
      </c>
      <c r="FYL1" s="432" t="s">
        <v>5447</v>
      </c>
      <c r="FYM1" s="432" t="s">
        <v>5441</v>
      </c>
      <c r="FYN1" s="432" t="s">
        <v>5442</v>
      </c>
      <c r="FYO1" s="432" t="s">
        <v>5443</v>
      </c>
      <c r="FYP1" s="432" t="s">
        <v>2575</v>
      </c>
      <c r="FYQ1" s="432" t="s">
        <v>2576</v>
      </c>
      <c r="FYR1" s="432" t="s">
        <v>5448</v>
      </c>
      <c r="FYS1" s="432" t="s">
        <v>5329</v>
      </c>
      <c r="FYT1" s="432" t="s">
        <v>2403</v>
      </c>
      <c r="FYU1" s="432" t="s">
        <v>5332</v>
      </c>
      <c r="FYV1" s="432" t="s">
        <v>2301</v>
      </c>
      <c r="FYW1" s="432" t="s">
        <v>2304</v>
      </c>
      <c r="FYX1" s="432" t="s">
        <v>2305</v>
      </c>
      <c r="FYY1" s="432" t="s">
        <v>5449</v>
      </c>
      <c r="FYZ1" s="432" t="s">
        <v>5450</v>
      </c>
      <c r="FZA1" s="432" t="s">
        <v>5451</v>
      </c>
      <c r="FZB1" s="432" t="s">
        <v>5452</v>
      </c>
      <c r="FZC1" s="432" t="s">
        <v>5453</v>
      </c>
      <c r="FZD1" s="432" t="s">
        <v>5454</v>
      </c>
      <c r="FZE1" s="432" t="s">
        <v>5455</v>
      </c>
      <c r="FZF1" s="432" t="s">
        <v>5456</v>
      </c>
      <c r="FZG1" s="432" t="s">
        <v>5457</v>
      </c>
      <c r="FZH1" s="432" t="s">
        <v>5458</v>
      </c>
      <c r="FZI1" s="432" t="s">
        <v>5459</v>
      </c>
      <c r="FZJ1" s="432" t="s">
        <v>5460</v>
      </c>
      <c r="FZK1" s="432" t="s">
        <v>5461</v>
      </c>
      <c r="FZL1" s="432" t="s">
        <v>5462</v>
      </c>
      <c r="FZM1" s="432" t="s">
        <v>5463</v>
      </c>
      <c r="FZN1" s="432" t="s">
        <v>1944</v>
      </c>
      <c r="FZO1" s="432" t="s">
        <v>3226</v>
      </c>
      <c r="FZP1" s="432" t="s">
        <v>5219</v>
      </c>
      <c r="FZQ1" s="432" t="s">
        <v>5220</v>
      </c>
      <c r="FZR1" s="432" t="s">
        <v>1493</v>
      </c>
      <c r="FZS1" s="432" t="s">
        <v>3227</v>
      </c>
      <c r="FZT1" s="432" t="s">
        <v>1637</v>
      </c>
      <c r="FZU1" s="432" t="s">
        <v>5464</v>
      </c>
      <c r="FZV1" s="432" t="s">
        <v>4523</v>
      </c>
      <c r="FZW1" s="432" t="s">
        <v>1495</v>
      </c>
      <c r="FZX1" s="432" t="s">
        <v>3234</v>
      </c>
      <c r="FZY1" s="432" t="s">
        <v>5465</v>
      </c>
      <c r="FZZ1" s="432" t="s">
        <v>1639</v>
      </c>
      <c r="GAA1" s="432" t="s">
        <v>1640</v>
      </c>
      <c r="GAB1" s="432" t="s">
        <v>1497</v>
      </c>
      <c r="GAC1" s="432" t="s">
        <v>2662</v>
      </c>
      <c r="GAD1" s="432" t="s">
        <v>1498</v>
      </c>
      <c r="GAE1" s="432" t="s">
        <v>2314</v>
      </c>
      <c r="GAF1" s="432" t="s">
        <v>2315</v>
      </c>
      <c r="GAG1" s="432" t="s">
        <v>5340</v>
      </c>
      <c r="GAH1" s="432" t="s">
        <v>3245</v>
      </c>
      <c r="GAI1" s="432" t="s">
        <v>5466</v>
      </c>
      <c r="GAJ1" s="432" t="s">
        <v>3246</v>
      </c>
      <c r="GAK1" s="432" t="s">
        <v>5467</v>
      </c>
      <c r="GAL1" s="432" t="s">
        <v>5468</v>
      </c>
      <c r="GAM1" s="432" t="s">
        <v>5469</v>
      </c>
      <c r="GAN1" s="432" t="s">
        <v>5470</v>
      </c>
      <c r="GAO1" s="432" t="s">
        <v>5471</v>
      </c>
      <c r="GAP1" s="432" t="s">
        <v>5472</v>
      </c>
      <c r="GAQ1" s="432" t="s">
        <v>5473</v>
      </c>
      <c r="GAR1" s="432" t="s">
        <v>5474</v>
      </c>
      <c r="GAS1" s="432" t="s">
        <v>3308</v>
      </c>
      <c r="GAT1" s="432" t="s">
        <v>5475</v>
      </c>
      <c r="GAU1" s="432" t="s">
        <v>2247</v>
      </c>
      <c r="GAV1" s="432" t="s">
        <v>2248</v>
      </c>
      <c r="GAW1" s="432" t="s">
        <v>2249</v>
      </c>
      <c r="GAX1" s="432" t="s">
        <v>2250</v>
      </c>
      <c r="GAY1" s="432" t="s">
        <v>2251</v>
      </c>
      <c r="GAZ1" s="432" t="s">
        <v>5476</v>
      </c>
      <c r="GBA1" s="432" t="s">
        <v>5477</v>
      </c>
      <c r="GBB1" s="432" t="s">
        <v>5478</v>
      </c>
      <c r="GBC1" s="432" t="s">
        <v>5479</v>
      </c>
      <c r="GBD1" s="432" t="s">
        <v>5480</v>
      </c>
      <c r="GBE1" s="432" t="s">
        <v>5481</v>
      </c>
      <c r="GBF1" s="432" t="s">
        <v>5482</v>
      </c>
      <c r="GBG1" s="432" t="s">
        <v>5483</v>
      </c>
      <c r="GBH1" s="432" t="s">
        <v>5484</v>
      </c>
      <c r="GBI1" s="432" t="s">
        <v>5485</v>
      </c>
      <c r="GBJ1" s="432" t="s">
        <v>5251</v>
      </c>
      <c r="GBK1" s="432" t="s">
        <v>5486</v>
      </c>
      <c r="GBL1" s="432" t="s">
        <v>5487</v>
      </c>
      <c r="GBM1" s="432" t="s">
        <v>5488</v>
      </c>
      <c r="GBN1" s="432" t="s">
        <v>5489</v>
      </c>
      <c r="GBO1" s="432" t="s">
        <v>5490</v>
      </c>
      <c r="GBP1" s="432" t="s">
        <v>5491</v>
      </c>
      <c r="GBQ1" s="432" t="s">
        <v>5492</v>
      </c>
      <c r="GBR1" s="432" t="s">
        <v>5493</v>
      </c>
      <c r="GBS1" s="432" t="s">
        <v>5494</v>
      </c>
      <c r="GBT1" s="432" t="s">
        <v>5495</v>
      </c>
      <c r="GBU1" s="432" t="s">
        <v>5252</v>
      </c>
      <c r="GBV1" s="432" t="s">
        <v>5496</v>
      </c>
      <c r="GBW1" s="432" t="s">
        <v>5497</v>
      </c>
      <c r="GBX1" s="432" t="s">
        <v>5498</v>
      </c>
      <c r="GBY1" s="432" t="s">
        <v>5499</v>
      </c>
      <c r="GBZ1" s="432" t="s">
        <v>5500</v>
      </c>
      <c r="GCA1" s="432" t="s">
        <v>5501</v>
      </c>
      <c r="GCB1" s="432" t="s">
        <v>2294</v>
      </c>
      <c r="GCC1" s="432" t="s">
        <v>2295</v>
      </c>
      <c r="GCD1" s="432" t="s">
        <v>2296</v>
      </c>
      <c r="GCE1" s="432" t="s">
        <v>5327</v>
      </c>
      <c r="GCF1" s="432" t="s">
        <v>2403</v>
      </c>
      <c r="GCG1" s="432" t="s">
        <v>2297</v>
      </c>
      <c r="GCH1" s="432" t="s">
        <v>2298</v>
      </c>
      <c r="GCI1" s="432" t="s">
        <v>2299</v>
      </c>
      <c r="GCJ1" s="432" t="s">
        <v>2300</v>
      </c>
      <c r="GCK1" s="432" t="s">
        <v>2301</v>
      </c>
      <c r="GCL1" s="432" t="s">
        <v>2302</v>
      </c>
      <c r="GCM1" s="432" t="s">
        <v>2303</v>
      </c>
      <c r="GCN1" s="432" t="s">
        <v>2304</v>
      </c>
      <c r="GCO1" s="432" t="s">
        <v>2305</v>
      </c>
      <c r="GCP1" s="432" t="s">
        <v>2306</v>
      </c>
      <c r="GCQ1" s="432" t="s">
        <v>2307</v>
      </c>
      <c r="GCR1" s="432" t="s">
        <v>5337</v>
      </c>
      <c r="GCS1" s="432" t="s">
        <v>5338</v>
      </c>
      <c r="GCT1" s="432" t="s">
        <v>2308</v>
      </c>
      <c r="GCU1" s="432" t="s">
        <v>5339</v>
      </c>
      <c r="GCV1" s="432" t="s">
        <v>2404</v>
      </c>
      <c r="GCW1" s="432" t="s">
        <v>5502</v>
      </c>
      <c r="GCX1" s="432" t="s">
        <v>5503</v>
      </c>
      <c r="GCY1" s="432" t="s">
        <v>2407</v>
      </c>
      <c r="GCZ1" s="432" t="s">
        <v>5504</v>
      </c>
      <c r="GDA1" s="432" t="s">
        <v>5505</v>
      </c>
      <c r="GDB1" s="432" t="s">
        <v>5357</v>
      </c>
      <c r="GDC1" s="432" t="s">
        <v>5506</v>
      </c>
      <c r="GDD1" s="432" t="s">
        <v>5507</v>
      </c>
      <c r="GDE1" s="432" t="s">
        <v>5360</v>
      </c>
      <c r="GDF1" s="432" t="s">
        <v>2424</v>
      </c>
      <c r="GDG1" s="432" t="s">
        <v>5508</v>
      </c>
      <c r="GDH1" s="432" t="s">
        <v>5509</v>
      </c>
      <c r="GDI1" s="432" t="s">
        <v>5510</v>
      </c>
      <c r="GDJ1" s="432" t="s">
        <v>5511</v>
      </c>
      <c r="GDK1" s="432" t="s">
        <v>5363</v>
      </c>
      <c r="GDL1" s="432" t="s">
        <v>5364</v>
      </c>
      <c r="GDM1" s="432" t="s">
        <v>5512</v>
      </c>
      <c r="GDN1" s="432" t="s">
        <v>5365</v>
      </c>
      <c r="GDO1" s="432" t="s">
        <v>5513</v>
      </c>
      <c r="GDP1" s="432" t="s">
        <v>5514</v>
      </c>
      <c r="GDQ1" s="432" t="s">
        <v>5515</v>
      </c>
      <c r="GDR1" s="432" t="s">
        <v>5516</v>
      </c>
      <c r="GDS1" s="432" t="s">
        <v>5517</v>
      </c>
      <c r="GDT1" s="432" t="s">
        <v>5518</v>
      </c>
      <c r="GDU1" s="432" t="s">
        <v>5519</v>
      </c>
      <c r="GDV1" s="432" t="s">
        <v>5520</v>
      </c>
      <c r="GDW1" s="432" t="s">
        <v>5521</v>
      </c>
      <c r="GDX1" s="432" t="s">
        <v>5522</v>
      </c>
      <c r="GDY1" s="432" t="s">
        <v>5523</v>
      </c>
      <c r="GDZ1" s="432" t="s">
        <v>5524</v>
      </c>
      <c r="GEA1" s="432" t="s">
        <v>5525</v>
      </c>
      <c r="GEB1" s="432" t="s">
        <v>5526</v>
      </c>
      <c r="GEC1" s="432" t="s">
        <v>5527</v>
      </c>
      <c r="GED1" s="432" t="s">
        <v>5528</v>
      </c>
      <c r="GEE1" s="432" t="s">
        <v>5529</v>
      </c>
      <c r="GEF1" s="432" t="s">
        <v>5530</v>
      </c>
      <c r="GEG1" s="432" t="s">
        <v>5531</v>
      </c>
      <c r="GEH1" s="432" t="s">
        <v>5532</v>
      </c>
      <c r="GEI1" s="432" t="s">
        <v>5533</v>
      </c>
      <c r="GEJ1" s="432" t="s">
        <v>5534</v>
      </c>
      <c r="GEK1" s="432" t="s">
        <v>5535</v>
      </c>
      <c r="GEL1" s="432" t="s">
        <v>5536</v>
      </c>
      <c r="GEM1" s="432" t="s">
        <v>5537</v>
      </c>
      <c r="GEN1" s="432" t="s">
        <v>5538</v>
      </c>
      <c r="GEO1" s="432" t="s">
        <v>5539</v>
      </c>
      <c r="GEP1" s="432" t="s">
        <v>5540</v>
      </c>
      <c r="GEQ1" s="432" t="s">
        <v>5541</v>
      </c>
      <c r="GER1" s="432" t="s">
        <v>5542</v>
      </c>
      <c r="GES1" s="432" t="s">
        <v>5543</v>
      </c>
      <c r="GET1" s="432" t="s">
        <v>5544</v>
      </c>
      <c r="GEU1" s="432" t="s">
        <v>5545</v>
      </c>
      <c r="GEV1" s="432" t="s">
        <v>5546</v>
      </c>
      <c r="GEW1" s="432" t="s">
        <v>5547</v>
      </c>
      <c r="GEX1" s="432" t="s">
        <v>5548</v>
      </c>
      <c r="GEY1" s="432" t="s">
        <v>5549</v>
      </c>
      <c r="GEZ1" s="432" t="s">
        <v>5550</v>
      </c>
      <c r="GFA1" s="432" t="s">
        <v>5551</v>
      </c>
      <c r="GFB1" s="432" t="s">
        <v>5552</v>
      </c>
      <c r="GFC1" s="432" t="s">
        <v>5553</v>
      </c>
      <c r="GFD1" s="432" t="s">
        <v>5554</v>
      </c>
      <c r="GFE1" s="432" t="s">
        <v>5555</v>
      </c>
      <c r="GFF1" s="432" t="s">
        <v>5556</v>
      </c>
      <c r="GFG1" s="432" t="s">
        <v>5557</v>
      </c>
      <c r="GFH1" s="432" t="s">
        <v>2152</v>
      </c>
      <c r="GFI1" s="432" t="s">
        <v>2153</v>
      </c>
      <c r="GFJ1" s="432" t="s">
        <v>5558</v>
      </c>
      <c r="GFK1" s="432" t="s">
        <v>5559</v>
      </c>
      <c r="GFL1" s="432" t="s">
        <v>5560</v>
      </c>
      <c r="GFM1" s="432" t="s">
        <v>2161</v>
      </c>
      <c r="GFN1" s="432" t="s">
        <v>5561</v>
      </c>
      <c r="GFO1" s="432" t="s">
        <v>5562</v>
      </c>
      <c r="GFP1" s="432" t="s">
        <v>5563</v>
      </c>
      <c r="GFQ1" s="432" t="s">
        <v>5564</v>
      </c>
      <c r="GFR1" s="432" t="s">
        <v>2247</v>
      </c>
      <c r="GFS1" s="432" t="s">
        <v>2248</v>
      </c>
      <c r="GFT1" s="432" t="s">
        <v>2249</v>
      </c>
      <c r="GFU1" s="432" t="s">
        <v>2250</v>
      </c>
      <c r="GFV1" s="432" t="s">
        <v>2251</v>
      </c>
      <c r="GFW1" s="432" t="s">
        <v>4593</v>
      </c>
      <c r="GFX1" s="432" t="s">
        <v>4521</v>
      </c>
      <c r="GFY1" s="432" t="s">
        <v>4522</v>
      </c>
      <c r="GFZ1" s="432" t="s">
        <v>5565</v>
      </c>
      <c r="GGA1" s="432" t="s">
        <v>5566</v>
      </c>
      <c r="GGB1" s="432" t="s">
        <v>2502</v>
      </c>
      <c r="GGC1" s="432" t="s">
        <v>2247</v>
      </c>
      <c r="GGD1" s="432" t="s">
        <v>2248</v>
      </c>
      <c r="GGE1" s="432" t="s">
        <v>2249</v>
      </c>
      <c r="GGF1" s="432" t="s">
        <v>2250</v>
      </c>
      <c r="GGG1" s="432" t="s">
        <v>2251</v>
      </c>
      <c r="GGH1" s="432" t="s">
        <v>5242</v>
      </c>
      <c r="GGI1" s="432" t="s">
        <v>5243</v>
      </c>
      <c r="GGJ1" s="432" t="s">
        <v>5244</v>
      </c>
      <c r="GGK1" s="432" t="s">
        <v>5246</v>
      </c>
      <c r="GGL1" s="432" t="s">
        <v>5248</v>
      </c>
      <c r="GGM1" s="432" t="s">
        <v>5249</v>
      </c>
      <c r="GGN1" s="432" t="s">
        <v>5250</v>
      </c>
      <c r="GGO1" s="432" t="s">
        <v>2294</v>
      </c>
      <c r="GGP1" s="432" t="s">
        <v>2295</v>
      </c>
      <c r="GGQ1" s="432" t="s">
        <v>2296</v>
      </c>
      <c r="GGR1" s="432" t="s">
        <v>5327</v>
      </c>
      <c r="GGS1" s="432" t="s">
        <v>2403</v>
      </c>
      <c r="GGT1" s="432" t="s">
        <v>2297</v>
      </c>
      <c r="GGU1" s="432" t="s">
        <v>2298</v>
      </c>
      <c r="GGV1" s="432" t="s">
        <v>2299</v>
      </c>
      <c r="GGW1" s="432" t="s">
        <v>2300</v>
      </c>
      <c r="GGX1" s="432" t="s">
        <v>2301</v>
      </c>
      <c r="GGY1" s="432" t="s">
        <v>2302</v>
      </c>
      <c r="GGZ1" s="432" t="s">
        <v>2303</v>
      </c>
      <c r="GHA1" s="432" t="s">
        <v>2304</v>
      </c>
      <c r="GHB1" s="432" t="s">
        <v>2307</v>
      </c>
      <c r="GHC1" s="432" t="s">
        <v>5337</v>
      </c>
      <c r="GHD1" s="432" t="s">
        <v>5338</v>
      </c>
      <c r="GHE1" s="432" t="s">
        <v>2308</v>
      </c>
      <c r="GHF1" s="432" t="s">
        <v>5339</v>
      </c>
      <c r="GHG1" s="432" t="s">
        <v>2404</v>
      </c>
      <c r="GHH1" s="432" t="s">
        <v>5502</v>
      </c>
      <c r="GHI1" s="432" t="s">
        <v>2407</v>
      </c>
      <c r="GHJ1" s="432" t="s">
        <v>2309</v>
      </c>
      <c r="GHK1" s="432" t="s">
        <v>2310</v>
      </c>
      <c r="GHL1" s="432" t="s">
        <v>2311</v>
      </c>
      <c r="GHM1" s="432" t="s">
        <v>5567</v>
      </c>
      <c r="GHN1" s="432" t="s">
        <v>4193</v>
      </c>
      <c r="GHO1" s="432" t="s">
        <v>5568</v>
      </c>
      <c r="GHP1" s="432" t="s">
        <v>5569</v>
      </c>
      <c r="GHQ1" s="432" t="s">
        <v>5570</v>
      </c>
      <c r="GHR1" s="432" t="s">
        <v>5571</v>
      </c>
      <c r="GHS1" s="432" t="s">
        <v>5572</v>
      </c>
      <c r="GHT1" s="432" t="s">
        <v>5573</v>
      </c>
      <c r="GHU1" s="432" t="s">
        <v>5574</v>
      </c>
      <c r="GHV1" s="432" t="s">
        <v>5575</v>
      </c>
      <c r="GHW1" s="432" t="s">
        <v>5576</v>
      </c>
      <c r="GHX1" s="432" t="s">
        <v>4203</v>
      </c>
      <c r="GHY1" s="432" t="s">
        <v>5577</v>
      </c>
      <c r="GHZ1" s="432" t="s">
        <v>5578</v>
      </c>
      <c r="GIA1" s="432" t="s">
        <v>5579</v>
      </c>
      <c r="GIB1" s="432" t="s">
        <v>5390</v>
      </c>
      <c r="GIC1" s="432" t="s">
        <v>5580</v>
      </c>
      <c r="GID1" s="432" t="s">
        <v>5581</v>
      </c>
      <c r="GIE1" s="432" t="s">
        <v>5582</v>
      </c>
      <c r="GIF1" s="432" t="s">
        <v>5583</v>
      </c>
      <c r="GIG1" s="432" t="s">
        <v>5584</v>
      </c>
      <c r="GIH1" s="432" t="s">
        <v>5585</v>
      </c>
      <c r="GII1" s="432" t="s">
        <v>5586</v>
      </c>
      <c r="GIJ1" s="432" t="s">
        <v>5587</v>
      </c>
      <c r="GIK1" s="432" t="s">
        <v>5588</v>
      </c>
      <c r="GIL1" s="432" t="s">
        <v>5589</v>
      </c>
      <c r="GIM1" s="432" t="s">
        <v>5590</v>
      </c>
      <c r="GIN1" s="432" t="s">
        <v>5591</v>
      </c>
      <c r="GIO1" s="432" t="s">
        <v>5592</v>
      </c>
      <c r="GIP1" s="432" t="s">
        <v>5593</v>
      </c>
      <c r="GIQ1" s="432" t="s">
        <v>5594</v>
      </c>
      <c r="GIR1" s="432" t="s">
        <v>5595</v>
      </c>
      <c r="GIS1" s="432" t="s">
        <v>5136</v>
      </c>
      <c r="GIT1" s="432" t="s">
        <v>5137</v>
      </c>
      <c r="GIU1" s="432" t="s">
        <v>5138</v>
      </c>
      <c r="GIV1" s="432" t="s">
        <v>5139</v>
      </c>
      <c r="GIW1" s="432" t="s">
        <v>5140</v>
      </c>
      <c r="GIX1" s="432" t="s">
        <v>5141</v>
      </c>
      <c r="GIY1" s="432" t="s">
        <v>5596</v>
      </c>
      <c r="GIZ1" s="432" t="s">
        <v>5597</v>
      </c>
      <c r="GJA1" s="432" t="s">
        <v>5598</v>
      </c>
      <c r="GJB1" s="432" t="s">
        <v>5599</v>
      </c>
      <c r="GJC1" s="432" t="s">
        <v>5600</v>
      </c>
      <c r="GJD1" s="432" t="s">
        <v>5601</v>
      </c>
      <c r="GJE1" s="432" t="s">
        <v>5404</v>
      </c>
      <c r="GJF1" s="432" t="s">
        <v>5405</v>
      </c>
      <c r="GJG1" s="432" t="s">
        <v>5602</v>
      </c>
      <c r="GJH1" s="432" t="s">
        <v>5407</v>
      </c>
      <c r="GJI1" s="432" t="s">
        <v>5411</v>
      </c>
      <c r="GJJ1" s="432" t="s">
        <v>5414</v>
      </c>
      <c r="GJK1" s="432" t="s">
        <v>5603</v>
      </c>
      <c r="GJL1" s="432" t="s">
        <v>2520</v>
      </c>
      <c r="GJM1" s="432" t="s">
        <v>2521</v>
      </c>
      <c r="GJN1" s="432" t="s">
        <v>2522</v>
      </c>
      <c r="GJO1" s="432" t="s">
        <v>5604</v>
      </c>
      <c r="GJP1" s="432" t="s">
        <v>5605</v>
      </c>
      <c r="GJQ1" s="432" t="s">
        <v>5606</v>
      </c>
      <c r="GJR1" s="432" t="s">
        <v>5607</v>
      </c>
      <c r="GJS1" s="432" t="s">
        <v>5608</v>
      </c>
      <c r="GJT1" s="432" t="s">
        <v>5609</v>
      </c>
      <c r="GJU1" s="432" t="s">
        <v>5610</v>
      </c>
      <c r="GJV1" s="432" t="s">
        <v>5611</v>
      </c>
      <c r="GJW1" s="432" t="s">
        <v>5432</v>
      </c>
      <c r="GJX1" s="432" t="s">
        <v>5612</v>
      </c>
      <c r="GJY1" s="432" t="s">
        <v>5613</v>
      </c>
      <c r="GJZ1" s="432" t="s">
        <v>5614</v>
      </c>
      <c r="GKA1" s="432" t="s">
        <v>5615</v>
      </c>
      <c r="GKB1" s="432" t="s">
        <v>5616</v>
      </c>
      <c r="GKC1" s="432" t="s">
        <v>5617</v>
      </c>
      <c r="GKD1" s="432" t="s">
        <v>5244</v>
      </c>
      <c r="GKE1" s="432" t="s">
        <v>5245</v>
      </c>
      <c r="GKF1" s="432" t="s">
        <v>5247</v>
      </c>
      <c r="GKG1" s="432" t="s">
        <v>5248</v>
      </c>
      <c r="GKH1" s="432" t="s">
        <v>5249</v>
      </c>
      <c r="GKI1" s="432" t="s">
        <v>5250</v>
      </c>
      <c r="GKJ1" s="432" t="s">
        <v>5252</v>
      </c>
      <c r="GKK1" s="432" t="s">
        <v>5618</v>
      </c>
      <c r="GKL1" s="432" t="s">
        <v>5619</v>
      </c>
      <c r="GKM1" s="432" t="s">
        <v>5620</v>
      </c>
      <c r="GKN1" s="432" t="s">
        <v>5621</v>
      </c>
      <c r="GKO1" s="432" t="s">
        <v>5622</v>
      </c>
      <c r="GKP1" s="432" t="s">
        <v>5623</v>
      </c>
      <c r="GKQ1" s="432" t="s">
        <v>5624</v>
      </c>
      <c r="GKR1" s="432" t="s">
        <v>5625</v>
      </c>
      <c r="GKS1" s="432" t="s">
        <v>5626</v>
      </c>
      <c r="GKT1" s="432" t="s">
        <v>5627</v>
      </c>
      <c r="GKU1" s="432" t="s">
        <v>5628</v>
      </c>
      <c r="GKV1" s="432" t="s">
        <v>5242</v>
      </c>
      <c r="GKW1" s="432" t="s">
        <v>5244</v>
      </c>
      <c r="GKX1" s="432" t="s">
        <v>5245</v>
      </c>
      <c r="GKY1" s="432" t="s">
        <v>5246</v>
      </c>
      <c r="GKZ1" s="432" t="s">
        <v>5247</v>
      </c>
      <c r="GLA1" s="432" t="s">
        <v>5248</v>
      </c>
      <c r="GLB1" s="432" t="s">
        <v>5249</v>
      </c>
      <c r="GLC1" s="432" t="s">
        <v>5250</v>
      </c>
      <c r="GLD1" s="432" t="s">
        <v>5492</v>
      </c>
      <c r="GLE1" s="432" t="s">
        <v>5494</v>
      </c>
      <c r="GLF1" s="432" t="s">
        <v>5252</v>
      </c>
      <c r="GLG1" s="432" t="s">
        <v>1558</v>
      </c>
      <c r="GLH1" s="432" t="s">
        <v>5619</v>
      </c>
      <c r="GLI1" s="432" t="s">
        <v>5620</v>
      </c>
      <c r="GLJ1" s="432" t="s">
        <v>5621</v>
      </c>
      <c r="GLK1" s="432" t="s">
        <v>5622</v>
      </c>
      <c r="GLL1" s="432" t="s">
        <v>5623</v>
      </c>
      <c r="GLM1" s="432" t="s">
        <v>5624</v>
      </c>
      <c r="GLN1" s="432" t="s">
        <v>5629</v>
      </c>
      <c r="GLO1" s="432" t="s">
        <v>5630</v>
      </c>
      <c r="GLP1" s="432" t="s">
        <v>5631</v>
      </c>
      <c r="GLQ1" s="432" t="s">
        <v>5632</v>
      </c>
      <c r="GLR1" s="432" t="s">
        <v>5633</v>
      </c>
      <c r="GLS1" s="432" t="s">
        <v>2545</v>
      </c>
      <c r="GLT1" s="432" t="s">
        <v>5634</v>
      </c>
      <c r="GLU1" s="432" t="s">
        <v>5635</v>
      </c>
      <c r="GLV1" s="432" t="s">
        <v>5636</v>
      </c>
      <c r="GLW1" s="432" t="s">
        <v>2247</v>
      </c>
      <c r="GLX1" s="432" t="s">
        <v>2248</v>
      </c>
      <c r="GLY1" s="432" t="s">
        <v>2249</v>
      </c>
      <c r="GLZ1" s="432" t="s">
        <v>2250</v>
      </c>
      <c r="GMA1" s="432" t="s">
        <v>2251</v>
      </c>
      <c r="GMB1" s="432" t="s">
        <v>5476</v>
      </c>
      <c r="GMC1" s="432" t="s">
        <v>5478</v>
      </c>
      <c r="GMD1" s="432" t="s">
        <v>5479</v>
      </c>
      <c r="GME1" s="432" t="s">
        <v>5480</v>
      </c>
      <c r="GMF1" s="432" t="s">
        <v>5481</v>
      </c>
      <c r="GMG1" s="432" t="s">
        <v>5482</v>
      </c>
      <c r="GMH1" s="432" t="s">
        <v>5484</v>
      </c>
      <c r="GMI1" s="432" t="s">
        <v>5485</v>
      </c>
      <c r="GMJ1" s="432" t="s">
        <v>5637</v>
      </c>
      <c r="GMK1" s="432" t="s">
        <v>5638</v>
      </c>
      <c r="GML1" s="432" t="s">
        <v>5493</v>
      </c>
      <c r="GMM1" s="432" t="s">
        <v>5495</v>
      </c>
      <c r="GMN1" s="432" t="s">
        <v>5496</v>
      </c>
      <c r="GMO1" s="432" t="s">
        <v>5497</v>
      </c>
      <c r="GMP1" s="432" t="s">
        <v>5498</v>
      </c>
      <c r="GMQ1" s="432" t="s">
        <v>5499</v>
      </c>
      <c r="GMR1" s="432" t="s">
        <v>2309</v>
      </c>
      <c r="GMS1" s="432" t="s">
        <v>2310</v>
      </c>
      <c r="GMT1" s="432" t="s">
        <v>2311</v>
      </c>
      <c r="GMU1" s="432" t="s">
        <v>5639</v>
      </c>
      <c r="GMV1" s="432" t="s">
        <v>5493</v>
      </c>
      <c r="GMW1" s="432" t="s">
        <v>5496</v>
      </c>
      <c r="GMX1" s="432" t="s">
        <v>5497</v>
      </c>
      <c r="GMY1" s="432" t="s">
        <v>5498</v>
      </c>
      <c r="GMZ1" s="432" t="s">
        <v>5499</v>
      </c>
      <c r="GNA1" s="432" t="s">
        <v>5640</v>
      </c>
      <c r="GNB1" s="432" t="s">
        <v>5493</v>
      </c>
      <c r="GNC1" s="432" t="s">
        <v>5496</v>
      </c>
      <c r="GND1" s="432" t="s">
        <v>5497</v>
      </c>
      <c r="GNE1" s="432" t="s">
        <v>5498</v>
      </c>
      <c r="GNF1" s="432" t="s">
        <v>5499</v>
      </c>
      <c r="GNG1" s="432" t="s">
        <v>2309</v>
      </c>
      <c r="GNH1" s="432" t="s">
        <v>2310</v>
      </c>
      <c r="GNI1" s="432" t="s">
        <v>2311</v>
      </c>
      <c r="GNJ1" s="432" t="s">
        <v>5641</v>
      </c>
      <c r="GNK1" s="432" t="s">
        <v>4114</v>
      </c>
      <c r="GNL1" s="432" t="s">
        <v>3072</v>
      </c>
      <c r="GNM1" s="432" t="s">
        <v>1966</v>
      </c>
      <c r="GNN1" s="432" t="s">
        <v>4136</v>
      </c>
      <c r="GNO1" s="432" t="s">
        <v>5642</v>
      </c>
      <c r="GNP1" s="432" t="s">
        <v>5643</v>
      </c>
      <c r="GNQ1" s="432" t="s">
        <v>2662</v>
      </c>
      <c r="GNR1" s="432" t="s">
        <v>5644</v>
      </c>
      <c r="GNS1" s="432" t="s">
        <v>3654</v>
      </c>
      <c r="GNT1" s="432" t="s">
        <v>5645</v>
      </c>
      <c r="GNU1" s="432" t="s">
        <v>5646</v>
      </c>
      <c r="GNV1" s="432" t="s">
        <v>5647</v>
      </c>
      <c r="GNW1" s="432" t="s">
        <v>5648</v>
      </c>
      <c r="GNX1" s="432" t="s">
        <v>5649</v>
      </c>
      <c r="GNY1" s="432" t="s">
        <v>5650</v>
      </c>
      <c r="GNZ1" s="432" t="s">
        <v>5651</v>
      </c>
      <c r="GOA1" s="432" t="s">
        <v>5652</v>
      </c>
      <c r="GOB1" s="432" t="s">
        <v>5653</v>
      </c>
      <c r="GOC1" s="432" t="s">
        <v>5654</v>
      </c>
      <c r="GOD1" s="432" t="s">
        <v>5655</v>
      </c>
      <c r="GOE1" s="432" t="s">
        <v>5122</v>
      </c>
      <c r="GOF1" s="432" t="s">
        <v>5656</v>
      </c>
      <c r="GOG1" s="432" t="s">
        <v>5657</v>
      </c>
      <c r="GOH1" s="432" t="s">
        <v>3755</v>
      </c>
      <c r="GOI1" s="432" t="s">
        <v>5658</v>
      </c>
      <c r="GOJ1" s="432" t="s">
        <v>5126</v>
      </c>
      <c r="GOK1" s="432" t="s">
        <v>1660</v>
      </c>
      <c r="GOL1" s="432" t="s">
        <v>3763</v>
      </c>
      <c r="GOM1" s="432" t="s">
        <v>1516</v>
      </c>
      <c r="GON1" s="432" t="s">
        <v>3765</v>
      </c>
      <c r="GOO1" s="432" t="s">
        <v>1517</v>
      </c>
      <c r="GOP1" s="432" t="s">
        <v>1663</v>
      </c>
      <c r="GOQ1" s="432" t="s">
        <v>1519</v>
      </c>
      <c r="GOR1" s="432" t="s">
        <v>2309</v>
      </c>
      <c r="GOS1" s="432" t="s">
        <v>2310</v>
      </c>
      <c r="GOT1" s="432" t="s">
        <v>2311</v>
      </c>
      <c r="GOU1" s="432" t="s">
        <v>4539</v>
      </c>
      <c r="GOV1" s="432" t="s">
        <v>1521</v>
      </c>
      <c r="GOW1" s="432" t="s">
        <v>3770</v>
      </c>
      <c r="GOX1" s="432" t="s">
        <v>3771</v>
      </c>
      <c r="GOY1" s="432" t="s">
        <v>5659</v>
      </c>
      <c r="GOZ1" s="432" t="s">
        <v>1670</v>
      </c>
      <c r="GPA1" s="432" t="s">
        <v>1524</v>
      </c>
      <c r="GPB1" s="432" t="s">
        <v>5660</v>
      </c>
      <c r="GPC1" s="432" t="s">
        <v>5661</v>
      </c>
      <c r="GPD1" s="432" t="s">
        <v>2345</v>
      </c>
      <c r="GPE1" s="432" t="s">
        <v>2346</v>
      </c>
      <c r="GPF1" s="432" t="s">
        <v>2347</v>
      </c>
      <c r="GPG1" s="432" t="s">
        <v>2348</v>
      </c>
      <c r="GPH1" s="432" t="s">
        <v>2349</v>
      </c>
      <c r="GPI1" s="432" t="s">
        <v>2350</v>
      </c>
      <c r="GPJ1" s="432" t="s">
        <v>2363</v>
      </c>
      <c r="GPK1" s="432" t="s">
        <v>2366</v>
      </c>
      <c r="GPL1" s="432" t="s">
        <v>5662</v>
      </c>
      <c r="GPM1" s="432" t="s">
        <v>5663</v>
      </c>
      <c r="GPN1" s="432" t="s">
        <v>5664</v>
      </c>
      <c r="GPO1" s="432" t="s">
        <v>5665</v>
      </c>
      <c r="GPP1" s="432" t="s">
        <v>5666</v>
      </c>
      <c r="GPQ1" s="432" t="s">
        <v>5667</v>
      </c>
      <c r="GPR1" s="432" t="s">
        <v>5668</v>
      </c>
      <c r="GPS1" s="432" t="s">
        <v>5669</v>
      </c>
      <c r="GPT1" s="432" t="s">
        <v>5670</v>
      </c>
      <c r="GPU1" s="432" t="s">
        <v>5671</v>
      </c>
      <c r="GPV1" s="432" t="s">
        <v>5672</v>
      </c>
      <c r="GPW1" s="432" t="s">
        <v>5673</v>
      </c>
      <c r="GPX1" s="432" t="s">
        <v>5674</v>
      </c>
      <c r="GPY1" s="432" t="s">
        <v>5675</v>
      </c>
      <c r="GPZ1" s="432" t="s">
        <v>5676</v>
      </c>
      <c r="GQA1" s="432" t="s">
        <v>2252</v>
      </c>
      <c r="GQB1" s="432" t="s">
        <v>2254</v>
      </c>
      <c r="GQC1" s="432" t="s">
        <v>2260</v>
      </c>
      <c r="GQD1" s="432" t="s">
        <v>2261</v>
      </c>
      <c r="GQE1" s="432" t="s">
        <v>2262</v>
      </c>
      <c r="GQF1" s="432" t="s">
        <v>2263</v>
      </c>
      <c r="GQG1" s="432" t="s">
        <v>2266</v>
      </c>
      <c r="GQH1" s="432" t="s">
        <v>2267</v>
      </c>
      <c r="GQI1" s="432" t="s">
        <v>2268</v>
      </c>
      <c r="GQJ1" s="432" t="s">
        <v>2269</v>
      </c>
      <c r="GQK1" s="432" t="s">
        <v>5677</v>
      </c>
      <c r="GQL1" s="432" t="s">
        <v>2146</v>
      </c>
      <c r="GQM1" s="432" t="s">
        <v>5261</v>
      </c>
      <c r="GQN1" s="432" t="s">
        <v>5262</v>
      </c>
      <c r="GQO1" s="432" t="s">
        <v>5263</v>
      </c>
      <c r="GQP1" s="432" t="s">
        <v>2312</v>
      </c>
      <c r="GQQ1" s="432" t="s">
        <v>2313</v>
      </c>
      <c r="GQR1" s="432" t="s">
        <v>2153</v>
      </c>
      <c r="GQS1" s="432" t="s">
        <v>2345</v>
      </c>
      <c r="GQT1" s="432" t="s">
        <v>2346</v>
      </c>
      <c r="GQU1" s="432" t="s">
        <v>2347</v>
      </c>
      <c r="GQV1" s="432" t="s">
        <v>2348</v>
      </c>
      <c r="GQW1" s="432" t="s">
        <v>2349</v>
      </c>
      <c r="GQX1" s="432" t="s">
        <v>2350</v>
      </c>
      <c r="GQY1" s="432" t="s">
        <v>5678</v>
      </c>
      <c r="GQZ1" s="432" t="s">
        <v>5679</v>
      </c>
      <c r="GRA1" s="432" t="s">
        <v>5680</v>
      </c>
      <c r="GRB1" s="432" t="s">
        <v>5681</v>
      </c>
      <c r="GRC1" s="432" t="s">
        <v>5682</v>
      </c>
      <c r="GRD1" s="432" t="s">
        <v>5683</v>
      </c>
      <c r="GRE1" s="432" t="s">
        <v>5684</v>
      </c>
      <c r="GRF1" s="432" t="s">
        <v>5685</v>
      </c>
      <c r="GRG1" s="432" t="s">
        <v>5686</v>
      </c>
      <c r="GRH1" s="432" t="s">
        <v>5687</v>
      </c>
      <c r="GRI1" s="432" t="s">
        <v>5688</v>
      </c>
      <c r="GRJ1" s="432" t="s">
        <v>5689</v>
      </c>
      <c r="GRK1" s="432" t="s">
        <v>5690</v>
      </c>
      <c r="GRL1" s="432" t="s">
        <v>5691</v>
      </c>
      <c r="GRM1" s="432" t="s">
        <v>5692</v>
      </c>
      <c r="GRN1" s="432" t="s">
        <v>5693</v>
      </c>
      <c r="GRO1" s="432" t="s">
        <v>5694</v>
      </c>
      <c r="GRP1" s="432" t="s">
        <v>5695</v>
      </c>
      <c r="GRQ1" s="432" t="s">
        <v>5696</v>
      </c>
      <c r="GRR1" s="432" t="s">
        <v>5697</v>
      </c>
      <c r="GRS1" s="432" t="s">
        <v>5698</v>
      </c>
      <c r="GRT1" s="432" t="s">
        <v>5699</v>
      </c>
      <c r="GRU1" s="432" t="s">
        <v>5700</v>
      </c>
      <c r="GRV1" s="432" t="s">
        <v>5626</v>
      </c>
      <c r="GRW1" s="432" t="s">
        <v>5627</v>
      </c>
      <c r="GRX1" s="432" t="s">
        <v>5628</v>
      </c>
      <c r="GRY1" s="432" t="s">
        <v>5701</v>
      </c>
      <c r="GRZ1" s="432" t="s">
        <v>5702</v>
      </c>
      <c r="GSA1" s="432" t="s">
        <v>2360</v>
      </c>
      <c r="GSB1" s="432" t="s">
        <v>2361</v>
      </c>
      <c r="GSC1" s="432" t="s">
        <v>2363</v>
      </c>
      <c r="GSD1" s="432" t="s">
        <v>2366</v>
      </c>
      <c r="GSE1" s="432" t="s">
        <v>5662</v>
      </c>
      <c r="GSF1" s="432" t="s">
        <v>5703</v>
      </c>
      <c r="GSG1" s="432" t="s">
        <v>5663</v>
      </c>
      <c r="GSH1" s="432" t="s">
        <v>5664</v>
      </c>
      <c r="GSI1" s="432" t="s">
        <v>2367</v>
      </c>
      <c r="GSJ1" s="432" t="s">
        <v>5665</v>
      </c>
      <c r="GSK1" s="432" t="s">
        <v>5704</v>
      </c>
      <c r="GSL1" s="432" t="s">
        <v>5705</v>
      </c>
      <c r="GSM1" s="432" t="s">
        <v>5706</v>
      </c>
      <c r="GSN1" s="432" t="s">
        <v>5707</v>
      </c>
      <c r="GSO1" s="432" t="s">
        <v>2252</v>
      </c>
      <c r="GSP1" s="432" t="s">
        <v>2254</v>
      </c>
      <c r="GSQ1" s="432" t="s">
        <v>2260</v>
      </c>
      <c r="GSR1" s="432" t="s">
        <v>2261</v>
      </c>
      <c r="GSS1" s="432" t="s">
        <v>2262</v>
      </c>
      <c r="GST1" s="432" t="s">
        <v>2266</v>
      </c>
      <c r="GSU1" s="432" t="s">
        <v>2267</v>
      </c>
      <c r="GSV1" s="432" t="s">
        <v>2268</v>
      </c>
      <c r="GSW1" s="432" t="s">
        <v>2269</v>
      </c>
      <c r="GSX1" s="432" t="s">
        <v>5677</v>
      </c>
      <c r="GSY1" s="432" t="s">
        <v>5261</v>
      </c>
      <c r="GSZ1" s="432" t="s">
        <v>5262</v>
      </c>
      <c r="GTA1" s="432" t="s">
        <v>5263</v>
      </c>
      <c r="GTB1" s="432" t="s">
        <v>2312</v>
      </c>
      <c r="GTC1" s="432" t="s">
        <v>2313</v>
      </c>
      <c r="GTD1" s="432" t="s">
        <v>5708</v>
      </c>
      <c r="GTE1" s="432" t="s">
        <v>5709</v>
      </c>
      <c r="GTF1" s="432" t="s">
        <v>5678</v>
      </c>
      <c r="GTG1" s="432" t="s">
        <v>5679</v>
      </c>
      <c r="GTH1" s="432" t="s">
        <v>5680</v>
      </c>
      <c r="GTI1" s="432" t="s">
        <v>5681</v>
      </c>
      <c r="GTJ1" s="432" t="s">
        <v>5683</v>
      </c>
      <c r="GTK1" s="432" t="s">
        <v>5684</v>
      </c>
      <c r="GTL1" s="432" t="s">
        <v>5710</v>
      </c>
      <c r="GTM1" s="432" t="s">
        <v>5685</v>
      </c>
      <c r="GTN1" s="432" t="s">
        <v>5711</v>
      </c>
      <c r="GTO1" s="432" t="s">
        <v>5687</v>
      </c>
      <c r="GTP1" s="432" t="s">
        <v>5688</v>
      </c>
      <c r="GTQ1" s="432" t="s">
        <v>5689</v>
      </c>
      <c r="GTR1" s="432" t="s">
        <v>5691</v>
      </c>
      <c r="GTS1" s="432" t="s">
        <v>5712</v>
      </c>
      <c r="GTT1" s="432" t="s">
        <v>5693</v>
      </c>
      <c r="GTU1" s="432" t="s">
        <v>5694</v>
      </c>
      <c r="GTV1" s="432" t="s">
        <v>5695</v>
      </c>
      <c r="GTW1" s="432" t="s">
        <v>5696</v>
      </c>
      <c r="GTX1" s="432" t="s">
        <v>5697</v>
      </c>
      <c r="GTY1" s="432" t="s">
        <v>5713</v>
      </c>
      <c r="GTZ1" s="432" t="s">
        <v>5698</v>
      </c>
      <c r="GUA1" s="432" t="s">
        <v>5699</v>
      </c>
      <c r="GUB1" s="432" t="s">
        <v>5626</v>
      </c>
      <c r="GUC1" s="432" t="s">
        <v>5627</v>
      </c>
      <c r="GUD1" s="432" t="s">
        <v>5628</v>
      </c>
      <c r="GUE1" s="432" t="s">
        <v>5701</v>
      </c>
      <c r="GUF1" s="432" t="s">
        <v>5702</v>
      </c>
      <c r="GUG1" s="432" t="s">
        <v>5714</v>
      </c>
      <c r="GUH1" s="432" t="s">
        <v>5704</v>
      </c>
      <c r="GUI1" s="432" t="s">
        <v>5705</v>
      </c>
      <c r="GUJ1" s="432" t="s">
        <v>5715</v>
      </c>
      <c r="GUK1" s="432" t="s">
        <v>5707</v>
      </c>
      <c r="GUL1" s="432" t="s">
        <v>5716</v>
      </c>
      <c r="GUM1" s="432" t="s">
        <v>5717</v>
      </c>
      <c r="GUN1" s="432" t="s">
        <v>5718</v>
      </c>
      <c r="GUO1" s="432" t="s">
        <v>5719</v>
      </c>
      <c r="GUP1" s="432" t="s">
        <v>5720</v>
      </c>
      <c r="GUQ1" s="432" t="s">
        <v>5721</v>
      </c>
      <c r="GUR1" s="432" t="s">
        <v>5722</v>
      </c>
      <c r="GUS1" s="432" t="s">
        <v>4978</v>
      </c>
      <c r="GUT1" s="432" t="s">
        <v>5224</v>
      </c>
      <c r="GUU1" s="432" t="s">
        <v>2258</v>
      </c>
      <c r="GUV1" s="432" t="s">
        <v>2260</v>
      </c>
      <c r="GUW1" s="432" t="s">
        <v>2262</v>
      </c>
      <c r="GUX1" s="432" t="s">
        <v>2263</v>
      </c>
      <c r="GUY1" s="432" t="s">
        <v>2264</v>
      </c>
      <c r="GUZ1" s="432" t="s">
        <v>2294</v>
      </c>
      <c r="GVA1" s="432" t="s">
        <v>2295</v>
      </c>
      <c r="GVB1" s="432" t="s">
        <v>2296</v>
      </c>
      <c r="GVC1" s="432" t="s">
        <v>5327</v>
      </c>
      <c r="GVD1" s="432" t="s">
        <v>5333</v>
      </c>
      <c r="GVE1" s="432" t="s">
        <v>5253</v>
      </c>
      <c r="GVF1" s="432" t="s">
        <v>5254</v>
      </c>
      <c r="GVG1" s="432" t="s">
        <v>2301</v>
      </c>
      <c r="GVH1" s="432" t="s">
        <v>2302</v>
      </c>
      <c r="GVI1" s="432" t="s">
        <v>2306</v>
      </c>
      <c r="GVJ1" s="432" t="s">
        <v>2307</v>
      </c>
      <c r="GVK1" s="432" t="s">
        <v>5337</v>
      </c>
      <c r="GVL1" s="432" t="s">
        <v>5338</v>
      </c>
      <c r="GVM1" s="432" t="s">
        <v>2308</v>
      </c>
      <c r="GVN1" s="432" t="s">
        <v>5339</v>
      </c>
      <c r="GVO1" s="432" t="s">
        <v>5260</v>
      </c>
      <c r="GVP1" s="432" t="s">
        <v>5193</v>
      </c>
      <c r="GVQ1" s="432" t="s">
        <v>2312</v>
      </c>
      <c r="GVR1" s="432" t="s">
        <v>5723</v>
      </c>
      <c r="GVS1" s="432" t="s">
        <v>5347</v>
      </c>
      <c r="GVT1" s="432" t="s">
        <v>5350</v>
      </c>
      <c r="GVU1" s="432" t="s">
        <v>5724</v>
      </c>
      <c r="GVV1" s="432" t="s">
        <v>5725</v>
      </c>
      <c r="GVW1" s="432" t="s">
        <v>5726</v>
      </c>
      <c r="GVX1" s="432" t="s">
        <v>5727</v>
      </c>
      <c r="GVY1" s="432" t="s">
        <v>5728</v>
      </c>
      <c r="GVZ1" s="432" t="s">
        <v>5729</v>
      </c>
      <c r="GWA1" s="432" t="s">
        <v>5730</v>
      </c>
      <c r="GWB1" s="432" t="s">
        <v>5731</v>
      </c>
      <c r="GWC1" s="432" t="s">
        <v>5732</v>
      </c>
      <c r="GWD1" s="432" t="s">
        <v>5733</v>
      </c>
      <c r="GWE1" s="432" t="s">
        <v>5734</v>
      </c>
      <c r="GWF1" s="432" t="s">
        <v>5735</v>
      </c>
      <c r="GWG1" s="432" t="s">
        <v>5736</v>
      </c>
      <c r="GWH1" s="432" t="s">
        <v>5737</v>
      </c>
      <c r="GWI1" s="432" t="s">
        <v>5738</v>
      </c>
      <c r="GWJ1" s="432" t="s">
        <v>5739</v>
      </c>
      <c r="GWK1" s="432" t="s">
        <v>5740</v>
      </c>
      <c r="GWL1" s="432" t="s">
        <v>5741</v>
      </c>
      <c r="GWM1" s="432" t="s">
        <v>5742</v>
      </c>
      <c r="GWN1" s="432" t="s">
        <v>5743</v>
      </c>
      <c r="GWO1" s="432" t="s">
        <v>5678</v>
      </c>
      <c r="GWP1" s="432" t="s">
        <v>5679</v>
      </c>
      <c r="GWQ1" s="432" t="s">
        <v>5680</v>
      </c>
      <c r="GWR1" s="432" t="s">
        <v>5681</v>
      </c>
      <c r="GWS1" s="432" t="s">
        <v>5682</v>
      </c>
      <c r="GWT1" s="432" t="s">
        <v>5683</v>
      </c>
      <c r="GWU1" s="432" t="s">
        <v>5684</v>
      </c>
      <c r="GWV1" s="432" t="s">
        <v>5744</v>
      </c>
      <c r="GWW1" s="432" t="s">
        <v>5745</v>
      </c>
      <c r="GWX1" s="432" t="s">
        <v>2192</v>
      </c>
      <c r="GWY1" s="432" t="s">
        <v>5746</v>
      </c>
      <c r="GWZ1" s="432" t="s">
        <v>5747</v>
      </c>
      <c r="GXA1" s="432" t="s">
        <v>5748</v>
      </c>
      <c r="GXB1" s="432" t="s">
        <v>5749</v>
      </c>
      <c r="GXC1" s="432" t="s">
        <v>5750</v>
      </c>
      <c r="GXD1" s="432" t="s">
        <v>5751</v>
      </c>
      <c r="GXE1" s="432" t="s">
        <v>5752</v>
      </c>
      <c r="GXF1" s="432" t="s">
        <v>2352</v>
      </c>
      <c r="GXG1" s="432" t="s">
        <v>2356</v>
      </c>
      <c r="GXH1" s="432" t="s">
        <v>2357</v>
      </c>
      <c r="GXI1" s="432" t="s">
        <v>2358</v>
      </c>
      <c r="GXJ1" s="432" t="s">
        <v>5753</v>
      </c>
      <c r="GXK1" s="432" t="s">
        <v>5754</v>
      </c>
      <c r="GXL1" s="432" t="s">
        <v>5755</v>
      </c>
      <c r="GXM1" s="432" t="s">
        <v>5756</v>
      </c>
      <c r="GXN1" s="432" t="s">
        <v>5757</v>
      </c>
      <c r="GXO1" s="432" t="s">
        <v>5758</v>
      </c>
      <c r="GXP1" s="432" t="s">
        <v>5759</v>
      </c>
      <c r="GXQ1" s="432" t="s">
        <v>5760</v>
      </c>
      <c r="GXR1" s="432" t="s">
        <v>5761</v>
      </c>
      <c r="GXS1" s="432" t="s">
        <v>5762</v>
      </c>
      <c r="GXT1" s="432" t="s">
        <v>5763</v>
      </c>
      <c r="GXU1" s="432" t="s">
        <v>5764</v>
      </c>
      <c r="GXV1" s="432" t="s">
        <v>5765</v>
      </c>
      <c r="GXW1" s="432" t="s">
        <v>5766</v>
      </c>
      <c r="GXX1" s="432" t="s">
        <v>5767</v>
      </c>
      <c r="GXY1" s="432" t="s">
        <v>5768</v>
      </c>
      <c r="GXZ1" s="432" t="s">
        <v>2227</v>
      </c>
      <c r="GYA1" s="432" t="s">
        <v>2228</v>
      </c>
      <c r="GYB1" s="432" t="s">
        <v>5769</v>
      </c>
      <c r="GYC1" s="432" t="s">
        <v>2229</v>
      </c>
      <c r="GYD1" s="432" t="s">
        <v>2230</v>
      </c>
      <c r="GYE1" s="432" t="s">
        <v>2231</v>
      </c>
      <c r="GYF1" s="432" t="s">
        <v>2232</v>
      </c>
      <c r="GYG1" s="432" t="s">
        <v>2231</v>
      </c>
      <c r="GYH1" s="432" t="s">
        <v>2233</v>
      </c>
      <c r="GYI1" s="432" t="s">
        <v>2234</v>
      </c>
      <c r="GYJ1" s="432" t="s">
        <v>4965</v>
      </c>
      <c r="GYK1" s="432" t="s">
        <v>5207</v>
      </c>
      <c r="GYL1" s="432" t="s">
        <v>2238</v>
      </c>
      <c r="GYM1" s="432" t="s">
        <v>5770</v>
      </c>
      <c r="GYN1" s="432" t="s">
        <v>5771</v>
      </c>
      <c r="GYO1" s="432" t="s">
        <v>5772</v>
      </c>
      <c r="GYP1" s="432" t="s">
        <v>5773</v>
      </c>
      <c r="GYQ1" s="432" t="s">
        <v>2271</v>
      </c>
      <c r="GYR1" s="432" t="s">
        <v>2272</v>
      </c>
      <c r="GYS1" s="432" t="s">
        <v>2274</v>
      </c>
      <c r="GYT1" s="432" t="s">
        <v>2276</v>
      </c>
      <c r="GYU1" s="432" t="s">
        <v>2277</v>
      </c>
      <c r="GYV1" s="432" t="s">
        <v>2279</v>
      </c>
      <c r="GYW1" s="432" t="s">
        <v>2280</v>
      </c>
      <c r="GYX1" s="432" t="s">
        <v>2282</v>
      </c>
      <c r="GYY1" s="432" t="s">
        <v>2284</v>
      </c>
      <c r="GYZ1" s="432" t="s">
        <v>4573</v>
      </c>
      <c r="GZA1" s="432" t="s">
        <v>5325</v>
      </c>
      <c r="GZB1" s="432" t="s">
        <v>5326</v>
      </c>
      <c r="GZC1" s="432" t="s">
        <v>5231</v>
      </c>
      <c r="GZD1" s="432" t="s">
        <v>4574</v>
      </c>
      <c r="GZE1" s="432" t="s">
        <v>5232</v>
      </c>
      <c r="GZF1" s="432" t="s">
        <v>4575</v>
      </c>
      <c r="GZG1" s="432" t="s">
        <v>5774</v>
      </c>
      <c r="GZH1" s="432" t="s">
        <v>5775</v>
      </c>
      <c r="GZI1" s="432" t="s">
        <v>2294</v>
      </c>
      <c r="GZJ1" s="432" t="s">
        <v>2295</v>
      </c>
      <c r="GZK1" s="432" t="s">
        <v>2296</v>
      </c>
      <c r="GZL1" s="432" t="s">
        <v>5327</v>
      </c>
      <c r="GZM1" s="432" t="s">
        <v>5328</v>
      </c>
      <c r="GZN1" s="432" t="s">
        <v>5329</v>
      </c>
      <c r="GZO1" s="432" t="s">
        <v>5330</v>
      </c>
      <c r="GZP1" s="432" t="s">
        <v>5331</v>
      </c>
      <c r="GZQ1" s="432" t="s">
        <v>2403</v>
      </c>
      <c r="GZR1" s="432" t="s">
        <v>5332</v>
      </c>
      <c r="GZS1" s="432" t="s">
        <v>5333</v>
      </c>
      <c r="GZT1" s="432" t="s">
        <v>5253</v>
      </c>
      <c r="GZU1" s="432" t="s">
        <v>5334</v>
      </c>
      <c r="GZV1" s="432" t="s">
        <v>5254</v>
      </c>
      <c r="GZW1" s="432" t="s">
        <v>5255</v>
      </c>
      <c r="GZX1" s="432" t="s">
        <v>5256</v>
      </c>
      <c r="GZY1" s="432" t="s">
        <v>5335</v>
      </c>
      <c r="GZZ1" s="432" t="s">
        <v>5257</v>
      </c>
      <c r="HAA1" s="432" t="s">
        <v>5259</v>
      </c>
      <c r="HAB1" s="432" t="s">
        <v>2301</v>
      </c>
      <c r="HAC1" s="432" t="s">
        <v>2302</v>
      </c>
      <c r="HAD1" s="432" t="s">
        <v>2303</v>
      </c>
      <c r="HAE1" s="432" t="s">
        <v>2304</v>
      </c>
      <c r="HAF1" s="432" t="s">
        <v>2305</v>
      </c>
      <c r="HAG1" s="432" t="s">
        <v>2306</v>
      </c>
      <c r="HAH1" s="432" t="s">
        <v>2307</v>
      </c>
      <c r="HAI1" s="432" t="s">
        <v>5337</v>
      </c>
      <c r="HAJ1" s="432" t="s">
        <v>5338</v>
      </c>
      <c r="HAK1" s="432" t="s">
        <v>2308</v>
      </c>
      <c r="HAL1" s="432" t="s">
        <v>5339</v>
      </c>
      <c r="HAM1" s="432" t="s">
        <v>5260</v>
      </c>
      <c r="HAN1" s="432" t="s">
        <v>2407</v>
      </c>
      <c r="HAO1" s="432" t="s">
        <v>5776</v>
      </c>
      <c r="HAP1" s="432" t="s">
        <v>2316</v>
      </c>
      <c r="HAQ1" s="432" t="s">
        <v>2317</v>
      </c>
      <c r="HAR1" s="432" t="s">
        <v>2318</v>
      </c>
      <c r="HAS1" s="432" t="s">
        <v>2319</v>
      </c>
      <c r="HAT1" s="432" t="s">
        <v>2320</v>
      </c>
      <c r="HAU1" s="432" t="s">
        <v>2321</v>
      </c>
      <c r="HAV1" s="432" t="s">
        <v>2322</v>
      </c>
      <c r="HAW1" s="432" t="s">
        <v>2323</v>
      </c>
      <c r="HAX1" s="432" t="s">
        <v>2324</v>
      </c>
      <c r="HAY1" s="432" t="s">
        <v>2325</v>
      </c>
      <c r="HAZ1" s="432" t="s">
        <v>5777</v>
      </c>
      <c r="HBA1" s="432" t="s">
        <v>5778</v>
      </c>
      <c r="HBB1" s="432" t="s">
        <v>2326</v>
      </c>
      <c r="HBC1" s="432" t="s">
        <v>2327</v>
      </c>
      <c r="HBD1" s="432" t="s">
        <v>2328</v>
      </c>
      <c r="HBE1" s="432" t="s">
        <v>5269</v>
      </c>
      <c r="HBF1" s="432" t="s">
        <v>5270</v>
      </c>
      <c r="HBG1" s="432" t="s">
        <v>5779</v>
      </c>
      <c r="HBH1" s="432" t="s">
        <v>5763</v>
      </c>
      <c r="HBI1" s="432" t="s">
        <v>5764</v>
      </c>
      <c r="HBJ1" s="432" t="s">
        <v>5765</v>
      </c>
      <c r="HBK1" s="432" t="s">
        <v>5780</v>
      </c>
      <c r="HBL1" s="432" t="s">
        <v>5781</v>
      </c>
      <c r="HBM1" s="432" t="s">
        <v>2227</v>
      </c>
      <c r="HBN1" s="432" t="s">
        <v>2228</v>
      </c>
      <c r="HBO1" s="432" t="s">
        <v>5769</v>
      </c>
      <c r="HBP1" s="432" t="s">
        <v>2229</v>
      </c>
      <c r="HBQ1" s="432" t="s">
        <v>2230</v>
      </c>
      <c r="HBR1" s="432" t="s">
        <v>2231</v>
      </c>
      <c r="HBS1" s="432" t="s">
        <v>2232</v>
      </c>
      <c r="HBT1" s="432" t="s">
        <v>2231</v>
      </c>
      <c r="HBU1" s="432" t="s">
        <v>2233</v>
      </c>
      <c r="HBV1" s="432" t="s">
        <v>2234</v>
      </c>
      <c r="HBW1" s="432" t="s">
        <v>4965</v>
      </c>
      <c r="HBX1" s="432" t="s">
        <v>5318</v>
      </c>
      <c r="HBY1" s="432" t="s">
        <v>5207</v>
      </c>
      <c r="HBZ1" s="432" t="s">
        <v>2238</v>
      </c>
      <c r="HCA1" s="432" t="s">
        <v>5771</v>
      </c>
      <c r="HCB1" s="432" t="s">
        <v>5772</v>
      </c>
      <c r="HCC1" s="432" t="s">
        <v>5229</v>
      </c>
      <c r="HCD1" s="432" t="s">
        <v>2271</v>
      </c>
      <c r="HCE1" s="432" t="s">
        <v>2274</v>
      </c>
      <c r="HCF1" s="432" t="s">
        <v>2276</v>
      </c>
      <c r="HCG1" s="432" t="s">
        <v>2277</v>
      </c>
      <c r="HCH1" s="432" t="s">
        <v>2279</v>
      </c>
      <c r="HCI1" s="432" t="s">
        <v>2280</v>
      </c>
      <c r="HCJ1" s="432" t="s">
        <v>2281</v>
      </c>
      <c r="HCK1" s="432" t="s">
        <v>2282</v>
      </c>
      <c r="HCL1" s="432" t="s">
        <v>2284</v>
      </c>
      <c r="HCM1" s="432" t="s">
        <v>4573</v>
      </c>
      <c r="HCN1" s="432" t="s">
        <v>5325</v>
      </c>
      <c r="HCO1" s="432" t="s">
        <v>5326</v>
      </c>
      <c r="HCP1" s="432" t="s">
        <v>5231</v>
      </c>
      <c r="HCQ1" s="432" t="s">
        <v>4574</v>
      </c>
      <c r="HCR1" s="432" t="s">
        <v>5232</v>
      </c>
      <c r="HCS1" s="432" t="s">
        <v>4575</v>
      </c>
      <c r="HCT1" s="432" t="s">
        <v>2294</v>
      </c>
      <c r="HCU1" s="432" t="s">
        <v>2295</v>
      </c>
      <c r="HCV1" s="432" t="s">
        <v>2296</v>
      </c>
      <c r="HCW1" s="432" t="s">
        <v>5327</v>
      </c>
      <c r="HCX1" s="432" t="s">
        <v>5328</v>
      </c>
      <c r="HCY1" s="432" t="s">
        <v>5329</v>
      </c>
      <c r="HCZ1" s="432" t="s">
        <v>5330</v>
      </c>
      <c r="HDA1" s="432" t="s">
        <v>5331</v>
      </c>
      <c r="HDB1" s="432" t="s">
        <v>2403</v>
      </c>
      <c r="HDC1" s="432" t="s">
        <v>5332</v>
      </c>
      <c r="HDD1" s="432" t="s">
        <v>5333</v>
      </c>
      <c r="HDE1" s="432" t="s">
        <v>5253</v>
      </c>
      <c r="HDF1" s="432" t="s">
        <v>5334</v>
      </c>
      <c r="HDG1" s="432" t="s">
        <v>5254</v>
      </c>
      <c r="HDH1" s="432" t="s">
        <v>5256</v>
      </c>
      <c r="HDI1" s="432" t="s">
        <v>5335</v>
      </c>
      <c r="HDJ1" s="432" t="s">
        <v>5257</v>
      </c>
      <c r="HDK1" s="432" t="s">
        <v>5259</v>
      </c>
      <c r="HDL1" s="432" t="s">
        <v>4577</v>
      </c>
      <c r="HDM1" s="432" t="s">
        <v>2301</v>
      </c>
      <c r="HDN1" s="432" t="s">
        <v>2302</v>
      </c>
      <c r="HDO1" s="432" t="s">
        <v>2303</v>
      </c>
      <c r="HDP1" s="432" t="s">
        <v>2304</v>
      </c>
      <c r="HDQ1" s="432" t="s">
        <v>2305</v>
      </c>
      <c r="HDR1" s="432" t="s">
        <v>2306</v>
      </c>
      <c r="HDS1" s="432" t="s">
        <v>2307</v>
      </c>
      <c r="HDT1" s="432" t="s">
        <v>5337</v>
      </c>
      <c r="HDU1" s="432" t="s">
        <v>5338</v>
      </c>
      <c r="HDV1" s="432" t="s">
        <v>2308</v>
      </c>
      <c r="HDW1" s="432" t="s">
        <v>5339</v>
      </c>
      <c r="HDX1" s="432" t="s">
        <v>5260</v>
      </c>
      <c r="HDY1" s="432" t="s">
        <v>2407</v>
      </c>
      <c r="HDZ1" s="432" t="s">
        <v>5782</v>
      </c>
      <c r="HEA1" s="432" t="s">
        <v>2316</v>
      </c>
      <c r="HEB1" s="432" t="s">
        <v>2317</v>
      </c>
      <c r="HEC1" s="432" t="s">
        <v>2318</v>
      </c>
      <c r="HED1" s="432" t="s">
        <v>2319</v>
      </c>
      <c r="HEE1" s="432" t="s">
        <v>2320</v>
      </c>
      <c r="HEF1" s="432" t="s">
        <v>2322</v>
      </c>
      <c r="HEG1" s="432" t="s">
        <v>2323</v>
      </c>
      <c r="HEH1" s="432" t="s">
        <v>2324</v>
      </c>
      <c r="HEI1" s="432" t="s">
        <v>2325</v>
      </c>
      <c r="HEJ1" s="432" t="s">
        <v>5783</v>
      </c>
      <c r="HEK1" s="432" t="s">
        <v>5778</v>
      </c>
      <c r="HEL1" s="432" t="s">
        <v>2326</v>
      </c>
      <c r="HEM1" s="432" t="s">
        <v>2327</v>
      </c>
      <c r="HEN1" s="432" t="s">
        <v>2328</v>
      </c>
      <c r="HEO1" s="432" t="s">
        <v>5269</v>
      </c>
      <c r="HEP1" s="432" t="s">
        <v>5784</v>
      </c>
      <c r="HEQ1" s="432" t="s">
        <v>5764</v>
      </c>
      <c r="HER1" s="432" t="s">
        <v>5765</v>
      </c>
      <c r="HES1" s="432" t="s">
        <v>5785</v>
      </c>
      <c r="HET1" s="432" t="s">
        <v>2241</v>
      </c>
      <c r="HEU1" s="432" t="s">
        <v>2242</v>
      </c>
      <c r="HEV1" s="432" t="s">
        <v>2243</v>
      </c>
      <c r="HEW1" s="432" t="s">
        <v>2244</v>
      </c>
      <c r="HEX1" s="432" t="s">
        <v>2245</v>
      </c>
      <c r="HEY1" s="432" t="s">
        <v>5217</v>
      </c>
      <c r="HEZ1" s="432" t="s">
        <v>5786</v>
      </c>
      <c r="HFA1" s="432" t="s">
        <v>5787</v>
      </c>
      <c r="HFB1" s="432" t="s">
        <v>3874</v>
      </c>
      <c r="HFC1" s="432" t="s">
        <v>2246</v>
      </c>
      <c r="HFD1" s="432" t="s">
        <v>5788</v>
      </c>
      <c r="HFE1" s="432" t="s">
        <v>3875</v>
      </c>
      <c r="HFF1" s="432" t="s">
        <v>5235</v>
      </c>
      <c r="HFG1" s="432" t="s">
        <v>5236</v>
      </c>
      <c r="HFH1" s="432" t="s">
        <v>5238</v>
      </c>
      <c r="HFI1" s="432" t="s">
        <v>5239</v>
      </c>
      <c r="HFJ1" s="432" t="s">
        <v>2285</v>
      </c>
      <c r="HFK1" s="432" t="s">
        <v>2286</v>
      </c>
      <c r="HFL1" s="432" t="s">
        <v>2287</v>
      </c>
      <c r="HFM1" s="432" t="s">
        <v>2289</v>
      </c>
      <c r="HFN1" s="432" t="s">
        <v>5241</v>
      </c>
      <c r="HFO1" s="432" t="s">
        <v>2290</v>
      </c>
      <c r="HFP1" s="432" t="s">
        <v>2291</v>
      </c>
      <c r="HFQ1" s="432" t="s">
        <v>2292</v>
      </c>
      <c r="HFR1" s="432" t="s">
        <v>5789</v>
      </c>
      <c r="HFS1" s="432" t="s">
        <v>5790</v>
      </c>
      <c r="HFT1" s="432" t="s">
        <v>5791</v>
      </c>
      <c r="HFU1" s="432" t="s">
        <v>5792</v>
      </c>
      <c r="HFV1" s="432" t="s">
        <v>5793</v>
      </c>
      <c r="HFW1" s="432" t="s">
        <v>5794</v>
      </c>
      <c r="HFX1" s="432" t="s">
        <v>5795</v>
      </c>
      <c r="HFY1" s="432" t="s">
        <v>5796</v>
      </c>
      <c r="HFZ1" s="432" t="s">
        <v>5797</v>
      </c>
      <c r="HGA1" s="432" t="s">
        <v>5798</v>
      </c>
      <c r="HGB1" s="432" t="s">
        <v>2241</v>
      </c>
      <c r="HGC1" s="432" t="s">
        <v>2242</v>
      </c>
      <c r="HGD1" s="432" t="s">
        <v>2243</v>
      </c>
      <c r="HGE1" s="432" t="s">
        <v>5216</v>
      </c>
      <c r="HGF1" s="432" t="s">
        <v>2244</v>
      </c>
      <c r="HGG1" s="432" t="s">
        <v>2245</v>
      </c>
      <c r="HGH1" s="432" t="s">
        <v>3873</v>
      </c>
      <c r="HGI1" s="432" t="s">
        <v>5787</v>
      </c>
      <c r="HGJ1" s="432" t="s">
        <v>3874</v>
      </c>
      <c r="HGK1" s="432" t="s">
        <v>2246</v>
      </c>
      <c r="HGL1" s="432" t="s">
        <v>5788</v>
      </c>
      <c r="HGM1" s="432" t="s">
        <v>3875</v>
      </c>
      <c r="HGN1" s="432" t="s">
        <v>5235</v>
      </c>
      <c r="HGO1" s="432" t="s">
        <v>5236</v>
      </c>
      <c r="HGP1" s="432" t="s">
        <v>5239</v>
      </c>
      <c r="HGQ1" s="432" t="s">
        <v>5799</v>
      </c>
      <c r="HGR1" s="432" t="s">
        <v>5800</v>
      </c>
      <c r="HGS1" s="432" t="s">
        <v>2285</v>
      </c>
      <c r="HGT1" s="432" t="s">
        <v>2286</v>
      </c>
      <c r="HGU1" s="432" t="s">
        <v>2287</v>
      </c>
      <c r="HGV1" s="432" t="s">
        <v>2288</v>
      </c>
      <c r="HGW1" s="432" t="s">
        <v>2289</v>
      </c>
      <c r="HGX1" s="432" t="s">
        <v>5241</v>
      </c>
      <c r="HGY1" s="432" t="s">
        <v>2290</v>
      </c>
      <c r="HGZ1" s="432" t="s">
        <v>2291</v>
      </c>
      <c r="HHA1" s="432" t="s">
        <v>2292</v>
      </c>
      <c r="HHB1" s="432" t="s">
        <v>2241</v>
      </c>
      <c r="HHC1" s="432" t="s">
        <v>2242</v>
      </c>
      <c r="HHD1" s="432" t="s">
        <v>2243</v>
      </c>
      <c r="HHE1" s="432" t="s">
        <v>2245</v>
      </c>
      <c r="HHF1" s="432" t="s">
        <v>3873</v>
      </c>
      <c r="HHG1" s="432" t="s">
        <v>3874</v>
      </c>
      <c r="HHH1" s="432" t="s">
        <v>2246</v>
      </c>
      <c r="HHI1" s="432" t="s">
        <v>5788</v>
      </c>
      <c r="HHJ1" s="432" t="s">
        <v>3875</v>
      </c>
      <c r="HHK1" s="432" t="s">
        <v>2395</v>
      </c>
      <c r="HHL1" s="432" t="s">
        <v>2396</v>
      </c>
      <c r="HHM1" s="432" t="s">
        <v>5801</v>
      </c>
      <c r="HHN1" s="432" t="s">
        <v>2397</v>
      </c>
      <c r="HHO1" s="432" t="s">
        <v>5219</v>
      </c>
      <c r="HHP1" s="432" t="s">
        <v>5220</v>
      </c>
      <c r="HHQ1" s="432" t="s">
        <v>5802</v>
      </c>
      <c r="HHR1" s="432" t="s">
        <v>5803</v>
      </c>
      <c r="HHS1" s="432" t="s">
        <v>2398</v>
      </c>
      <c r="HHT1" s="432" t="s">
        <v>2399</v>
      </c>
      <c r="HHU1" s="432" t="s">
        <v>2400</v>
      </c>
      <c r="HHV1" s="432" t="s">
        <v>2401</v>
      </c>
      <c r="HHW1" s="432" t="s">
        <v>5223</v>
      </c>
      <c r="HHX1" s="432" t="s">
        <v>2247</v>
      </c>
      <c r="HHY1" s="432" t="s">
        <v>2248</v>
      </c>
      <c r="HHZ1" s="432" t="s">
        <v>2249</v>
      </c>
      <c r="HIA1" s="432" t="s">
        <v>2250</v>
      </c>
      <c r="HIB1" s="432" t="s">
        <v>2251</v>
      </c>
      <c r="HIC1" s="432" t="s">
        <v>5235</v>
      </c>
      <c r="HID1" s="432" t="s">
        <v>5236</v>
      </c>
      <c r="HIE1" s="432" t="s">
        <v>5237</v>
      </c>
      <c r="HIF1" s="432" t="s">
        <v>5238</v>
      </c>
      <c r="HIG1" s="432" t="s">
        <v>5239</v>
      </c>
      <c r="HIH1" s="432" t="s">
        <v>2285</v>
      </c>
      <c r="HII1" s="432" t="s">
        <v>5261</v>
      </c>
      <c r="HIJ1" s="432" t="s">
        <v>5262</v>
      </c>
      <c r="HIK1" s="432" t="s">
        <v>5263</v>
      </c>
      <c r="HIL1" s="432" t="s">
        <v>2312</v>
      </c>
      <c r="HIM1" s="432" t="s">
        <v>2313</v>
      </c>
      <c r="HIN1" s="432" t="s">
        <v>5804</v>
      </c>
      <c r="HIO1" s="432" t="s">
        <v>5805</v>
      </c>
      <c r="HIP1" s="432" t="s">
        <v>2212</v>
      </c>
      <c r="HIQ1" s="432" t="s">
        <v>2213</v>
      </c>
      <c r="HIR1" s="432" t="s">
        <v>2214</v>
      </c>
      <c r="HIS1" s="432" t="s">
        <v>2215</v>
      </c>
      <c r="HIT1" s="432" t="s">
        <v>2216</v>
      </c>
      <c r="HIU1" s="432" t="s">
        <v>2217</v>
      </c>
      <c r="HIV1" s="432" t="s">
        <v>2218</v>
      </c>
      <c r="HIW1" s="432" t="s">
        <v>2219</v>
      </c>
      <c r="HIX1" s="432" t="s">
        <v>2220</v>
      </c>
      <c r="HIY1" s="432" t="s">
        <v>2221</v>
      </c>
      <c r="HIZ1" s="432" t="s">
        <v>2222</v>
      </c>
      <c r="HJA1" s="432" t="s">
        <v>2223</v>
      </c>
      <c r="HJB1" s="432" t="s">
        <v>2224</v>
      </c>
      <c r="HJC1" s="432" t="s">
        <v>2225</v>
      </c>
      <c r="HJD1" s="432" t="s">
        <v>2226</v>
      </c>
      <c r="HJE1" s="432" t="s">
        <v>5806</v>
      </c>
      <c r="HJF1" s="432" t="s">
        <v>5478</v>
      </c>
      <c r="HJG1" s="432" t="s">
        <v>5481</v>
      </c>
      <c r="HJH1" s="432" t="s">
        <v>5482</v>
      </c>
      <c r="HJI1" s="432" t="s">
        <v>5483</v>
      </c>
      <c r="HJJ1" s="432" t="s">
        <v>5252</v>
      </c>
      <c r="HJK1" s="432" t="s">
        <v>2506</v>
      </c>
      <c r="HJL1" s="432" t="s">
        <v>2314</v>
      </c>
      <c r="HJM1" s="432" t="s">
        <v>2315</v>
      </c>
      <c r="HJN1" s="432" t="s">
        <v>5807</v>
      </c>
      <c r="HJO1" s="432" t="s">
        <v>2330</v>
      </c>
      <c r="HJP1" s="432" t="s">
        <v>2331</v>
      </c>
      <c r="HJQ1" s="432" t="s">
        <v>2332</v>
      </c>
      <c r="HJR1" s="432" t="s">
        <v>2333</v>
      </c>
      <c r="HJS1" s="432" t="s">
        <v>2334</v>
      </c>
      <c r="HJT1" s="432" t="s">
        <v>2335</v>
      </c>
      <c r="HJU1" s="432" t="s">
        <v>5271</v>
      </c>
      <c r="HJV1" s="432" t="s">
        <v>2336</v>
      </c>
      <c r="HJW1" s="432" t="s">
        <v>2337</v>
      </c>
      <c r="HJX1" s="432" t="s">
        <v>2338</v>
      </c>
      <c r="HJY1" s="432" t="s">
        <v>5619</v>
      </c>
      <c r="HJZ1" s="432" t="s">
        <v>5621</v>
      </c>
      <c r="HKA1" s="432" t="s">
        <v>5623</v>
      </c>
      <c r="HKB1" s="432" t="s">
        <v>5624</v>
      </c>
      <c r="HKC1" s="432" t="s">
        <v>5808</v>
      </c>
      <c r="HKD1" s="432" t="s">
        <v>5809</v>
      </c>
      <c r="HKE1" s="432" t="s">
        <v>5540</v>
      </c>
      <c r="HKF1" s="432" t="s">
        <v>5543</v>
      </c>
      <c r="HKG1" s="432" t="s">
        <v>5544</v>
      </c>
      <c r="HKH1" s="432" t="s">
        <v>5810</v>
      </c>
      <c r="HKI1" s="432" t="s">
        <v>5811</v>
      </c>
      <c r="HKJ1" s="432" t="s">
        <v>5547</v>
      </c>
      <c r="HKK1" s="432" t="s">
        <v>5548</v>
      </c>
      <c r="HKL1" s="432" t="s">
        <v>5812</v>
      </c>
      <c r="HKM1" s="432" t="s">
        <v>5808</v>
      </c>
      <c r="HKN1" s="432" t="s">
        <v>5809</v>
      </c>
      <c r="HKO1" s="432" t="s">
        <v>5540</v>
      </c>
      <c r="HKP1" s="432" t="s">
        <v>5543</v>
      </c>
      <c r="HKQ1" s="432" t="s">
        <v>5544</v>
      </c>
      <c r="HKR1" s="432" t="s">
        <v>5810</v>
      </c>
      <c r="HKS1" s="432" t="s">
        <v>5811</v>
      </c>
      <c r="HKT1" s="432" t="s">
        <v>5547</v>
      </c>
      <c r="HKU1" s="432" t="s">
        <v>5813</v>
      </c>
      <c r="HKV1" s="432" t="s">
        <v>5812</v>
      </c>
      <c r="HKW1" s="432" t="s">
        <v>2212</v>
      </c>
      <c r="HKX1" s="432" t="s">
        <v>2213</v>
      </c>
      <c r="HKY1" s="432" t="s">
        <v>2214</v>
      </c>
      <c r="HKZ1" s="432" t="s">
        <v>2215</v>
      </c>
      <c r="HLA1" s="432" t="s">
        <v>2216</v>
      </c>
      <c r="HLB1" s="432" t="s">
        <v>2217</v>
      </c>
      <c r="HLC1" s="432" t="s">
        <v>2218</v>
      </c>
      <c r="HLD1" s="432" t="s">
        <v>2219</v>
      </c>
      <c r="HLE1" s="432" t="s">
        <v>2220</v>
      </c>
      <c r="HLF1" s="432" t="s">
        <v>2221</v>
      </c>
      <c r="HLG1" s="432" t="s">
        <v>2222</v>
      </c>
      <c r="HLH1" s="432" t="s">
        <v>2223</v>
      </c>
      <c r="HLI1" s="432" t="s">
        <v>2224</v>
      </c>
      <c r="HLJ1" s="432" t="s">
        <v>2225</v>
      </c>
      <c r="HLK1" s="432" t="s">
        <v>2226</v>
      </c>
      <c r="HLL1" s="432" t="s">
        <v>2314</v>
      </c>
      <c r="HLM1" s="432" t="s">
        <v>2315</v>
      </c>
      <c r="HLN1" s="432" t="s">
        <v>5807</v>
      </c>
      <c r="HLO1" s="432" t="s">
        <v>2330</v>
      </c>
      <c r="HLP1" s="432" t="s">
        <v>2331</v>
      </c>
      <c r="HLQ1" s="432" t="s">
        <v>2332</v>
      </c>
      <c r="HLR1" s="432" t="s">
        <v>2333</v>
      </c>
      <c r="HLS1" s="432" t="s">
        <v>2335</v>
      </c>
      <c r="HLT1" s="432" t="s">
        <v>5271</v>
      </c>
      <c r="HLU1" s="432" t="s">
        <v>2336</v>
      </c>
      <c r="HLV1" s="432" t="s">
        <v>2337</v>
      </c>
      <c r="HLW1" s="432" t="s">
        <v>2338</v>
      </c>
      <c r="HLX1" s="432" t="s">
        <v>5814</v>
      </c>
      <c r="HLY1" s="432" t="s">
        <v>5815</v>
      </c>
      <c r="HLZ1" s="432" t="s">
        <v>3095</v>
      </c>
      <c r="HMA1" s="432" t="s">
        <v>5816</v>
      </c>
      <c r="HMB1" s="432" t="s">
        <v>5817</v>
      </c>
      <c r="HMC1" s="432" t="s">
        <v>3097</v>
      </c>
      <c r="HMD1" s="432" t="s">
        <v>1492</v>
      </c>
      <c r="HME1" s="432" t="s">
        <v>3227</v>
      </c>
      <c r="HMF1" s="432" t="s">
        <v>3101</v>
      </c>
      <c r="HMG1" s="432" t="s">
        <v>3229</v>
      </c>
      <c r="HMH1" s="432" t="s">
        <v>1637</v>
      </c>
      <c r="HMI1" s="432" t="s">
        <v>1495</v>
      </c>
      <c r="HMJ1" s="432" t="s">
        <v>3234</v>
      </c>
      <c r="HMK1" s="432" t="s">
        <v>1640</v>
      </c>
      <c r="HML1" s="432" t="s">
        <v>3240</v>
      </c>
      <c r="HMM1" s="432" t="s">
        <v>2662</v>
      </c>
      <c r="HMN1" s="432" t="s">
        <v>3294</v>
      </c>
      <c r="HMO1" s="432" t="s">
        <v>3105</v>
      </c>
      <c r="HMP1" s="432" t="s">
        <v>3244</v>
      </c>
      <c r="HMQ1" s="432" t="s">
        <v>3245</v>
      </c>
      <c r="HMR1" s="432" t="s">
        <v>4527</v>
      </c>
      <c r="HMS1" s="432" t="s">
        <v>1643</v>
      </c>
      <c r="HMT1" s="432" t="s">
        <v>5818</v>
      </c>
      <c r="HMU1" s="432" t="s">
        <v>5272</v>
      </c>
      <c r="HMV1" s="432" t="s">
        <v>5819</v>
      </c>
      <c r="HMW1" s="432" t="s">
        <v>5820</v>
      </c>
      <c r="HMX1" s="432" t="s">
        <v>5821</v>
      </c>
      <c r="HMY1" s="432" t="s">
        <v>5822</v>
      </c>
      <c r="HMZ1" s="432" t="s">
        <v>5823</v>
      </c>
      <c r="HNA1" s="432" t="s">
        <v>5824</v>
      </c>
      <c r="HNB1" s="432" t="s">
        <v>5825</v>
      </c>
      <c r="HNC1" s="432" t="s">
        <v>5826</v>
      </c>
      <c r="HND1" s="432" t="s">
        <v>4774</v>
      </c>
      <c r="HNE1" s="432" t="s">
        <v>5827</v>
      </c>
      <c r="HNF1" s="432" t="s">
        <v>5828</v>
      </c>
      <c r="HNG1" s="432" t="s">
        <v>5829</v>
      </c>
      <c r="HNH1" s="432" t="s">
        <v>2668</v>
      </c>
      <c r="HNI1" s="432" t="s">
        <v>2255</v>
      </c>
      <c r="HNJ1" s="432" t="s">
        <v>5830</v>
      </c>
      <c r="HNK1" s="432" t="s">
        <v>5831</v>
      </c>
      <c r="HNL1" s="432" t="s">
        <v>5832</v>
      </c>
      <c r="HNM1" s="432" t="s">
        <v>5833</v>
      </c>
      <c r="HNN1" s="432" t="s">
        <v>5834</v>
      </c>
      <c r="HNO1" s="432" t="s">
        <v>5311</v>
      </c>
      <c r="HNP1" s="432" t="s">
        <v>5835</v>
      </c>
      <c r="HNQ1" s="432" t="s">
        <v>5836</v>
      </c>
      <c r="HNR1" s="432" t="s">
        <v>5837</v>
      </c>
      <c r="HNS1" s="432" t="s">
        <v>5838</v>
      </c>
      <c r="HNT1" s="432" t="s">
        <v>5839</v>
      </c>
      <c r="HNU1" s="432" t="s">
        <v>5840</v>
      </c>
      <c r="HNV1" s="432" t="s">
        <v>5841</v>
      </c>
      <c r="HNW1" s="432" t="s">
        <v>5842</v>
      </c>
      <c r="HNX1" s="432" t="s">
        <v>5843</v>
      </c>
      <c r="HNY1" s="432" t="s">
        <v>5844</v>
      </c>
      <c r="HNZ1" s="432" t="s">
        <v>1670</v>
      </c>
      <c r="HOA1" s="432" t="s">
        <v>5845</v>
      </c>
      <c r="HOB1" s="432" t="s">
        <v>5846</v>
      </c>
      <c r="HOC1" s="432" t="s">
        <v>5847</v>
      </c>
      <c r="HOD1" s="432" t="s">
        <v>5848</v>
      </c>
      <c r="HOE1" s="432" t="s">
        <v>5849</v>
      </c>
      <c r="HOF1" s="432" t="s">
        <v>5850</v>
      </c>
      <c r="HOG1" s="432" t="s">
        <v>5851</v>
      </c>
      <c r="HOH1" s="432" t="s">
        <v>5852</v>
      </c>
      <c r="HOI1" s="432" t="s">
        <v>5853</v>
      </c>
      <c r="HOJ1" s="432" t="s">
        <v>5854</v>
      </c>
      <c r="HOK1" s="432" t="s">
        <v>5855</v>
      </c>
      <c r="HOL1" s="432" t="s">
        <v>1508</v>
      </c>
      <c r="HOM1" s="432" t="s">
        <v>3889</v>
      </c>
      <c r="HON1" s="432" t="s">
        <v>5856</v>
      </c>
      <c r="HOO1" s="432" t="s">
        <v>5656</v>
      </c>
      <c r="HOP1" s="432" t="s">
        <v>1660</v>
      </c>
      <c r="HOQ1" s="432" t="s">
        <v>3776</v>
      </c>
      <c r="HOR1" s="432" t="s">
        <v>5277</v>
      </c>
      <c r="HOS1" s="432" t="s">
        <v>5281</v>
      </c>
      <c r="HOT1" s="432" t="s">
        <v>5857</v>
      </c>
      <c r="HOU1" s="432" t="s">
        <v>5858</v>
      </c>
      <c r="HOV1" s="432" t="s">
        <v>5859</v>
      </c>
      <c r="HOW1" s="432" t="s">
        <v>5860</v>
      </c>
      <c r="HOX1" s="432" t="s">
        <v>2965</v>
      </c>
      <c r="HOY1" s="432" t="s">
        <v>5196</v>
      </c>
      <c r="HOZ1" s="432" t="s">
        <v>5861</v>
      </c>
      <c r="HPA1" s="432" t="s">
        <v>5862</v>
      </c>
      <c r="HPB1" s="432" t="s">
        <v>2992</v>
      </c>
      <c r="HPC1" s="432" t="s">
        <v>5863</v>
      </c>
      <c r="HPD1" s="432" t="s">
        <v>5864</v>
      </c>
      <c r="HPE1" s="432" t="s">
        <v>5865</v>
      </c>
      <c r="HPF1" s="432" t="s">
        <v>5866</v>
      </c>
      <c r="HPG1" s="432" t="s">
        <v>5800</v>
      </c>
      <c r="HPH1" s="432" t="s">
        <v>2285</v>
      </c>
      <c r="HPI1" s="432" t="s">
        <v>5866</v>
      </c>
      <c r="HPJ1" s="432" t="s">
        <v>5800</v>
      </c>
      <c r="HPK1" s="432" t="s">
        <v>2285</v>
      </c>
      <c r="HPL1" s="432" t="s">
        <v>5312</v>
      </c>
      <c r="HPM1" s="432" t="s">
        <v>5313</v>
      </c>
      <c r="HPN1" s="432" t="s">
        <v>5314</v>
      </c>
      <c r="HPO1" s="432" t="s">
        <v>5315</v>
      </c>
      <c r="HPP1" s="432" t="s">
        <v>5316</v>
      </c>
      <c r="HPQ1" s="432" t="s">
        <v>5317</v>
      </c>
      <c r="HPR1" s="432" t="s">
        <v>5343</v>
      </c>
      <c r="HPS1" s="432" t="s">
        <v>5346</v>
      </c>
      <c r="HPT1" s="432" t="s">
        <v>5867</v>
      </c>
      <c r="HPU1" s="432" t="s">
        <v>5619</v>
      </c>
      <c r="HPV1" s="432" t="s">
        <v>5620</v>
      </c>
      <c r="HPW1" s="432" t="s">
        <v>5621</v>
      </c>
      <c r="HPX1" s="432" t="s">
        <v>5622</v>
      </c>
      <c r="HPY1" s="432" t="s">
        <v>5623</v>
      </c>
      <c r="HPZ1" s="432" t="s">
        <v>5624</v>
      </c>
      <c r="HQA1" s="432" t="s">
        <v>5868</v>
      </c>
      <c r="HQB1" s="432" t="s">
        <v>5312</v>
      </c>
      <c r="HQC1" s="432" t="s">
        <v>5313</v>
      </c>
      <c r="HQD1" s="432" t="s">
        <v>5314</v>
      </c>
      <c r="HQE1" s="432" t="s">
        <v>5315</v>
      </c>
      <c r="HQF1" s="432" t="s">
        <v>5316</v>
      </c>
      <c r="HQG1" s="432" t="s">
        <v>5317</v>
      </c>
      <c r="HQH1" s="432" t="s">
        <v>2227</v>
      </c>
      <c r="HQI1" s="432" t="s">
        <v>2228</v>
      </c>
      <c r="HQJ1" s="432" t="s">
        <v>5769</v>
      </c>
      <c r="HQK1" s="432" t="s">
        <v>5869</v>
      </c>
      <c r="HQL1" s="432" t="s">
        <v>5870</v>
      </c>
      <c r="HQM1" s="432" t="s">
        <v>2229</v>
      </c>
      <c r="HQN1" s="432" t="s">
        <v>2230</v>
      </c>
      <c r="HQO1" s="432" t="s">
        <v>2231</v>
      </c>
      <c r="HQP1" s="432" t="s">
        <v>2232</v>
      </c>
      <c r="HQQ1" s="432" t="s">
        <v>2231</v>
      </c>
      <c r="HQR1" s="432" t="s">
        <v>2238</v>
      </c>
      <c r="HQS1" s="432" t="s">
        <v>5770</v>
      </c>
      <c r="HQT1" s="432" t="s">
        <v>5871</v>
      </c>
      <c r="HQU1" s="432" t="s">
        <v>5872</v>
      </c>
      <c r="HQV1" s="432" t="s">
        <v>5873</v>
      </c>
      <c r="HQW1" s="432" t="s">
        <v>5874</v>
      </c>
      <c r="HQX1" s="432" t="s">
        <v>5771</v>
      </c>
      <c r="HQY1" s="432" t="s">
        <v>2239</v>
      </c>
      <c r="HQZ1" s="432" t="s">
        <v>4521</v>
      </c>
      <c r="HRA1" s="432" t="s">
        <v>4522</v>
      </c>
      <c r="HRB1" s="432" t="s">
        <v>2252</v>
      </c>
      <c r="HRC1" s="432" t="s">
        <v>2253</v>
      </c>
      <c r="HRD1" s="432" t="s">
        <v>5875</v>
      </c>
      <c r="HRE1" s="432" t="s">
        <v>2254</v>
      </c>
      <c r="HRF1" s="432" t="s">
        <v>5876</v>
      </c>
      <c r="HRG1" s="432" t="s">
        <v>4978</v>
      </c>
      <c r="HRH1" s="432" t="s">
        <v>5224</v>
      </c>
      <c r="HRI1" s="432" t="s">
        <v>5877</v>
      </c>
      <c r="HRJ1" s="432" t="s">
        <v>5878</v>
      </c>
      <c r="HRK1" s="432" t="s">
        <v>2258</v>
      </c>
      <c r="HRL1" s="432" t="s">
        <v>2260</v>
      </c>
      <c r="HRM1" s="432" t="s">
        <v>2261</v>
      </c>
      <c r="HRN1" s="432" t="s">
        <v>2262</v>
      </c>
      <c r="HRO1" s="432" t="s">
        <v>2263</v>
      </c>
      <c r="HRP1" s="432" t="s">
        <v>2264</v>
      </c>
      <c r="HRQ1" s="432" t="s">
        <v>2266</v>
      </c>
      <c r="HRR1" s="432" t="s">
        <v>2267</v>
      </c>
      <c r="HRS1" s="432" t="s">
        <v>2268</v>
      </c>
      <c r="HRT1" s="432" t="s">
        <v>2269</v>
      </c>
      <c r="HRU1" s="432" t="s">
        <v>5677</v>
      </c>
      <c r="HRV1" s="432" t="s">
        <v>5341</v>
      </c>
      <c r="HRW1" s="432" t="s">
        <v>5343</v>
      </c>
      <c r="HRX1" s="432" t="s">
        <v>5346</v>
      </c>
      <c r="HRY1" s="432" t="s">
        <v>5348</v>
      </c>
      <c r="HRZ1" s="432" t="s">
        <v>5354</v>
      </c>
      <c r="HSA1" s="432" t="s">
        <v>5879</v>
      </c>
      <c r="HSB1" s="432" t="s">
        <v>2316</v>
      </c>
      <c r="HSC1" s="432" t="s">
        <v>2317</v>
      </c>
      <c r="HSD1" s="432" t="s">
        <v>2318</v>
      </c>
      <c r="HSE1" s="432" t="s">
        <v>2319</v>
      </c>
      <c r="HSF1" s="432" t="s">
        <v>2320</v>
      </c>
      <c r="HSG1" s="432" t="s">
        <v>2321</v>
      </c>
      <c r="HSH1" s="432" t="s">
        <v>2322</v>
      </c>
      <c r="HSI1" s="432" t="s">
        <v>5880</v>
      </c>
      <c r="HSJ1" s="432" t="s">
        <v>2323</v>
      </c>
      <c r="HSK1" s="432" t="s">
        <v>2324</v>
      </c>
      <c r="HSL1" s="432" t="s">
        <v>2325</v>
      </c>
      <c r="HSM1" s="432" t="s">
        <v>5881</v>
      </c>
      <c r="HSN1" s="432" t="s">
        <v>5783</v>
      </c>
      <c r="HSO1" s="432" t="s">
        <v>2326</v>
      </c>
      <c r="HSP1" s="432" t="s">
        <v>2327</v>
      </c>
      <c r="HSQ1" s="432" t="s">
        <v>2328</v>
      </c>
      <c r="HSR1" s="432" t="s">
        <v>5882</v>
      </c>
      <c r="HSS1" s="432" t="s">
        <v>5269</v>
      </c>
      <c r="HST1" s="432" t="s">
        <v>5270</v>
      </c>
      <c r="HSU1" s="432" t="s">
        <v>5619</v>
      </c>
      <c r="HSV1" s="432" t="s">
        <v>5620</v>
      </c>
      <c r="HSW1" s="432" t="s">
        <v>5621</v>
      </c>
      <c r="HSX1" s="432" t="s">
        <v>5622</v>
      </c>
      <c r="HSY1" s="432" t="s">
        <v>5623</v>
      </c>
      <c r="HSZ1" s="432" t="s">
        <v>5624</v>
      </c>
      <c r="HTA1" s="432" t="s">
        <v>2381</v>
      </c>
      <c r="HTB1" s="432" t="s">
        <v>5883</v>
      </c>
      <c r="HTC1" s="432" t="s">
        <v>5884</v>
      </c>
      <c r="HTD1" s="432" t="s">
        <v>5885</v>
      </c>
      <c r="HTE1" s="432" t="s">
        <v>3368</v>
      </c>
      <c r="HTF1" s="432" t="s">
        <v>5886</v>
      </c>
      <c r="HTG1" s="432" t="s">
        <v>5887</v>
      </c>
      <c r="HTH1" s="432" t="s">
        <v>5888</v>
      </c>
      <c r="HTI1" s="432" t="s">
        <v>5889</v>
      </c>
      <c r="HTJ1" s="432" t="s">
        <v>5890</v>
      </c>
      <c r="HTK1" s="432" t="s">
        <v>5891</v>
      </c>
      <c r="HTL1" s="432" t="s">
        <v>5892</v>
      </c>
      <c r="HTM1" s="432" t="s">
        <v>5893</v>
      </c>
      <c r="HTN1" s="432" t="s">
        <v>5894</v>
      </c>
      <c r="HTO1" s="432" t="s">
        <v>5895</v>
      </c>
      <c r="HTP1" s="432" t="s">
        <v>5896</v>
      </c>
      <c r="HTQ1" s="432" t="s">
        <v>5897</v>
      </c>
      <c r="HTR1" s="432" t="s">
        <v>2212</v>
      </c>
      <c r="HTS1" s="432" t="s">
        <v>2213</v>
      </c>
      <c r="HTT1" s="432" t="s">
        <v>2214</v>
      </c>
      <c r="HTU1" s="432" t="s">
        <v>2215</v>
      </c>
      <c r="HTV1" s="432" t="s">
        <v>2216</v>
      </c>
      <c r="HTW1" s="432" t="s">
        <v>2217</v>
      </c>
      <c r="HTX1" s="432" t="s">
        <v>2218</v>
      </c>
      <c r="HTY1" s="432" t="s">
        <v>2219</v>
      </c>
      <c r="HTZ1" s="432" t="s">
        <v>2220</v>
      </c>
      <c r="HUA1" s="432" t="s">
        <v>2221</v>
      </c>
      <c r="HUB1" s="432" t="s">
        <v>2222</v>
      </c>
      <c r="HUC1" s="432" t="s">
        <v>2223</v>
      </c>
      <c r="HUD1" s="432" t="s">
        <v>2224</v>
      </c>
      <c r="HUE1" s="432" t="s">
        <v>2225</v>
      </c>
      <c r="HUF1" s="432" t="s">
        <v>2226</v>
      </c>
      <c r="HUG1" s="432" t="s">
        <v>5807</v>
      </c>
      <c r="HUH1" s="432" t="s">
        <v>2329</v>
      </c>
      <c r="HUI1" s="432" t="s">
        <v>5898</v>
      </c>
      <c r="HUJ1" s="432" t="s">
        <v>2330</v>
      </c>
      <c r="HUK1" s="432" t="s">
        <v>5899</v>
      </c>
      <c r="HUL1" s="432" t="s">
        <v>2331</v>
      </c>
      <c r="HUM1" s="432" t="s">
        <v>2332</v>
      </c>
      <c r="HUN1" s="432" t="s">
        <v>2333</v>
      </c>
      <c r="HUO1" s="432" t="s">
        <v>2334</v>
      </c>
      <c r="HUP1" s="432" t="s">
        <v>2335</v>
      </c>
      <c r="HUQ1" s="432" t="s">
        <v>5271</v>
      </c>
      <c r="HUR1" s="432" t="s">
        <v>2336</v>
      </c>
      <c r="HUS1" s="432" t="s">
        <v>2337</v>
      </c>
      <c r="HUT1" s="432" t="s">
        <v>2338</v>
      </c>
      <c r="HUU1" s="432" t="s">
        <v>5900</v>
      </c>
      <c r="HUV1" s="432" t="s">
        <v>4521</v>
      </c>
      <c r="HUW1" s="432" t="s">
        <v>5244</v>
      </c>
      <c r="HUX1" s="432" t="s">
        <v>5248</v>
      </c>
      <c r="HUY1" s="432" t="s">
        <v>5249</v>
      </c>
      <c r="HUZ1" s="432" t="s">
        <v>5250</v>
      </c>
      <c r="HVA1" s="432" t="s">
        <v>5476</v>
      </c>
      <c r="HVB1" s="432" t="s">
        <v>5478</v>
      </c>
      <c r="HVC1" s="432" t="s">
        <v>5479</v>
      </c>
      <c r="HVD1" s="432" t="s">
        <v>5481</v>
      </c>
      <c r="HVE1" s="432" t="s">
        <v>5483</v>
      </c>
      <c r="HVF1" s="432" t="s">
        <v>5484</v>
      </c>
      <c r="HVG1" s="432" t="s">
        <v>5485</v>
      </c>
      <c r="HVH1" s="432" t="s">
        <v>5251</v>
      </c>
      <c r="HVI1" s="432" t="s">
        <v>5486</v>
      </c>
      <c r="HVJ1" s="432" t="s">
        <v>5489</v>
      </c>
      <c r="HVK1" s="432" t="s">
        <v>5490</v>
      </c>
      <c r="HVL1" s="432" t="s">
        <v>5491</v>
      </c>
      <c r="HVM1" s="432" t="s">
        <v>5492</v>
      </c>
      <c r="HVN1" s="432" t="s">
        <v>5493</v>
      </c>
      <c r="HVO1" s="432" t="s">
        <v>5494</v>
      </c>
      <c r="HVP1" s="432" t="s">
        <v>5252</v>
      </c>
      <c r="HVQ1" s="432" t="s">
        <v>5496</v>
      </c>
      <c r="HVR1" s="432" t="s">
        <v>5497</v>
      </c>
      <c r="HVS1" s="432" t="s">
        <v>5498</v>
      </c>
      <c r="HVT1" s="432" t="s">
        <v>5901</v>
      </c>
      <c r="HVU1" s="432" t="s">
        <v>2212</v>
      </c>
      <c r="HVV1" s="432" t="s">
        <v>2213</v>
      </c>
      <c r="HVW1" s="432" t="s">
        <v>2214</v>
      </c>
      <c r="HVX1" s="432" t="s">
        <v>2215</v>
      </c>
      <c r="HVY1" s="432" t="s">
        <v>2216</v>
      </c>
      <c r="HVZ1" s="432" t="s">
        <v>2217</v>
      </c>
      <c r="HWA1" s="432" t="s">
        <v>2218</v>
      </c>
      <c r="HWB1" s="432" t="s">
        <v>2219</v>
      </c>
      <c r="HWC1" s="432" t="s">
        <v>2220</v>
      </c>
      <c r="HWD1" s="432" t="s">
        <v>2221</v>
      </c>
      <c r="HWE1" s="432" t="s">
        <v>2222</v>
      </c>
      <c r="HWF1" s="432" t="s">
        <v>2223</v>
      </c>
      <c r="HWG1" s="432" t="s">
        <v>2224</v>
      </c>
      <c r="HWH1" s="432" t="s">
        <v>2225</v>
      </c>
      <c r="HWI1" s="432" t="s">
        <v>2226</v>
      </c>
      <c r="HWJ1" s="432" t="s">
        <v>2227</v>
      </c>
      <c r="HWK1" s="432" t="s">
        <v>2228</v>
      </c>
      <c r="HWL1" s="432" t="s">
        <v>5870</v>
      </c>
      <c r="HWM1" s="432" t="s">
        <v>2229</v>
      </c>
      <c r="HWN1" s="432" t="s">
        <v>2230</v>
      </c>
      <c r="HWO1" s="432" t="s">
        <v>2231</v>
      </c>
      <c r="HWP1" s="432" t="s">
        <v>2232</v>
      </c>
      <c r="HWQ1" s="432" t="s">
        <v>2231</v>
      </c>
      <c r="HWR1" s="432" t="s">
        <v>2233</v>
      </c>
      <c r="HWS1" s="432" t="s">
        <v>2234</v>
      </c>
      <c r="HWT1" s="432" t="s">
        <v>2235</v>
      </c>
      <c r="HWU1" s="432" t="s">
        <v>5207</v>
      </c>
      <c r="HWV1" s="432" t="s">
        <v>2237</v>
      </c>
      <c r="HWW1" s="432" t="s">
        <v>2238</v>
      </c>
      <c r="HWX1" s="432" t="s">
        <v>2240</v>
      </c>
      <c r="HWY1" s="432" t="s">
        <v>5208</v>
      </c>
      <c r="HWZ1" s="432" t="s">
        <v>5211</v>
      </c>
      <c r="HXA1" s="432" t="s">
        <v>5212</v>
      </c>
      <c r="HXB1" s="432" t="s">
        <v>2388</v>
      </c>
      <c r="HXC1" s="432" t="s">
        <v>5902</v>
      </c>
      <c r="HXD1" s="432" t="s">
        <v>2241</v>
      </c>
      <c r="HXE1" s="432" t="s">
        <v>2242</v>
      </c>
      <c r="HXF1" s="432" t="s">
        <v>2243</v>
      </c>
      <c r="HXG1" s="432" t="s">
        <v>2245</v>
      </c>
      <c r="HXH1" s="432" t="s">
        <v>5787</v>
      </c>
      <c r="HXI1" s="432" t="s">
        <v>3874</v>
      </c>
      <c r="HXJ1" s="432" t="s">
        <v>3875</v>
      </c>
      <c r="HXK1" s="432" t="s">
        <v>2394</v>
      </c>
      <c r="HXL1" s="432" t="s">
        <v>2396</v>
      </c>
      <c r="HXM1" s="432" t="s">
        <v>2397</v>
      </c>
      <c r="HXN1" s="432" t="s">
        <v>2399</v>
      </c>
      <c r="HXO1" s="432" t="s">
        <v>2400</v>
      </c>
      <c r="HXP1" s="432" t="s">
        <v>2401</v>
      </c>
      <c r="HXQ1" s="432" t="s">
        <v>2402</v>
      </c>
      <c r="HXR1" s="432" t="s">
        <v>2247</v>
      </c>
      <c r="HXS1" s="432" t="s">
        <v>2249</v>
      </c>
      <c r="HXT1" s="432" t="s">
        <v>2271</v>
      </c>
      <c r="HXU1" s="432" t="s">
        <v>2272</v>
      </c>
      <c r="HXV1" s="432" t="s">
        <v>2273</v>
      </c>
      <c r="HXW1" s="432" t="s">
        <v>2274</v>
      </c>
      <c r="HXX1" s="432" t="s">
        <v>2276</v>
      </c>
      <c r="HXY1" s="432" t="s">
        <v>2277</v>
      </c>
      <c r="HXZ1" s="432" t="s">
        <v>2278</v>
      </c>
      <c r="HYA1" s="432" t="s">
        <v>2279</v>
      </c>
      <c r="HYB1" s="432" t="s">
        <v>2280</v>
      </c>
      <c r="HYC1" s="432" t="s">
        <v>2281</v>
      </c>
      <c r="HYD1" s="432" t="s">
        <v>2282</v>
      </c>
      <c r="HYE1" s="432" t="s">
        <v>2283</v>
      </c>
      <c r="HYF1" s="432" t="s">
        <v>2284</v>
      </c>
      <c r="HYG1" s="432" t="s">
        <v>4573</v>
      </c>
      <c r="HYH1" s="432" t="s">
        <v>5325</v>
      </c>
      <c r="HYI1" s="432" t="s">
        <v>5326</v>
      </c>
      <c r="HYJ1" s="432" t="s">
        <v>5231</v>
      </c>
      <c r="HYK1" s="432" t="s">
        <v>4574</v>
      </c>
      <c r="HYL1" s="432" t="s">
        <v>4575</v>
      </c>
      <c r="HYM1" s="432" t="s">
        <v>5236</v>
      </c>
      <c r="HYN1" s="432" t="s">
        <v>2285</v>
      </c>
      <c r="HYO1" s="432" t="s">
        <v>2286</v>
      </c>
      <c r="HYP1" s="432" t="s">
        <v>2287</v>
      </c>
      <c r="HYQ1" s="432" t="s">
        <v>2288</v>
      </c>
      <c r="HYR1" s="432" t="s">
        <v>2289</v>
      </c>
      <c r="HYS1" s="432" t="s">
        <v>2291</v>
      </c>
      <c r="HYT1" s="432" t="s">
        <v>2292</v>
      </c>
      <c r="HYU1" s="432" t="s">
        <v>2294</v>
      </c>
      <c r="HYV1" s="432" t="s">
        <v>2296</v>
      </c>
      <c r="HYW1" s="432" t="s">
        <v>5327</v>
      </c>
      <c r="HYX1" s="432" t="s">
        <v>5329</v>
      </c>
      <c r="HYY1" s="432" t="s">
        <v>5331</v>
      </c>
      <c r="HYZ1" s="432" t="s">
        <v>2403</v>
      </c>
      <c r="HZA1" s="432" t="s">
        <v>5332</v>
      </c>
      <c r="HZB1" s="432" t="s">
        <v>5253</v>
      </c>
      <c r="HZC1" s="432" t="s">
        <v>5257</v>
      </c>
      <c r="HZD1" s="432" t="s">
        <v>5259</v>
      </c>
      <c r="HZE1" s="432" t="s">
        <v>2301</v>
      </c>
      <c r="HZF1" s="432" t="s">
        <v>2302</v>
      </c>
      <c r="HZG1" s="432" t="s">
        <v>2303</v>
      </c>
      <c r="HZH1" s="432" t="s">
        <v>2304</v>
      </c>
      <c r="HZI1" s="432" t="s">
        <v>2305</v>
      </c>
      <c r="HZJ1" s="432" t="s">
        <v>2306</v>
      </c>
      <c r="HZK1" s="432" t="s">
        <v>2307</v>
      </c>
      <c r="HZL1" s="432" t="s">
        <v>5337</v>
      </c>
      <c r="HZM1" s="432" t="s">
        <v>5338</v>
      </c>
      <c r="HZN1" s="432" t="s">
        <v>2308</v>
      </c>
      <c r="HZO1" s="432" t="s">
        <v>5339</v>
      </c>
      <c r="HZP1" s="432" t="s">
        <v>5260</v>
      </c>
      <c r="HZQ1" s="432" t="s">
        <v>2309</v>
      </c>
      <c r="HZR1" s="432" t="s">
        <v>2310</v>
      </c>
      <c r="HZS1" s="432" t="s">
        <v>4538</v>
      </c>
      <c r="HZT1" s="432" t="s">
        <v>2311</v>
      </c>
      <c r="HZU1" s="432" t="s">
        <v>4539</v>
      </c>
      <c r="HZV1" s="432" t="s">
        <v>5261</v>
      </c>
      <c r="HZW1" s="432" t="s">
        <v>2312</v>
      </c>
      <c r="HZX1" s="432" t="s">
        <v>2314</v>
      </c>
      <c r="HZY1" s="432" t="s">
        <v>2315</v>
      </c>
      <c r="HZZ1" s="432" t="s">
        <v>5903</v>
      </c>
      <c r="IAA1" s="432" t="s">
        <v>5904</v>
      </c>
      <c r="IAB1" s="432" t="s">
        <v>5905</v>
      </c>
      <c r="IAC1" s="432" t="s">
        <v>5906</v>
      </c>
      <c r="IAD1" s="432" t="s">
        <v>5907</v>
      </c>
      <c r="IAE1" s="432" t="s">
        <v>5908</v>
      </c>
      <c r="IAF1" s="432" t="s">
        <v>5909</v>
      </c>
      <c r="IAG1" s="432" t="s">
        <v>2323</v>
      </c>
      <c r="IAH1" s="432" t="s">
        <v>2325</v>
      </c>
      <c r="IAI1" s="432" t="s">
        <v>2326</v>
      </c>
      <c r="IAJ1" s="432" t="s">
        <v>2327</v>
      </c>
      <c r="IAK1" s="432" t="s">
        <v>2328</v>
      </c>
      <c r="IAL1" s="432" t="s">
        <v>5882</v>
      </c>
      <c r="IAM1" s="432" t="s">
        <v>5269</v>
      </c>
      <c r="IAN1" s="432" t="s">
        <v>2329</v>
      </c>
      <c r="IAO1" s="432" t="s">
        <v>2330</v>
      </c>
      <c r="IAP1" s="432" t="s">
        <v>2331</v>
      </c>
      <c r="IAQ1" s="432" t="s">
        <v>2332</v>
      </c>
      <c r="IAR1" s="432" t="s">
        <v>2333</v>
      </c>
      <c r="IAS1" s="432" t="s">
        <v>2334</v>
      </c>
      <c r="IAT1" s="432" t="s">
        <v>2335</v>
      </c>
      <c r="IAU1" s="432" t="s">
        <v>5271</v>
      </c>
      <c r="IAV1" s="432" t="s">
        <v>2336</v>
      </c>
      <c r="IAW1" s="432" t="s">
        <v>2337</v>
      </c>
      <c r="IAX1" s="432" t="s">
        <v>2338</v>
      </c>
      <c r="IAY1" s="432" t="s">
        <v>2381</v>
      </c>
      <c r="IAZ1" s="432" t="s">
        <v>5883</v>
      </c>
      <c r="IBA1" s="432" t="s">
        <v>5910</v>
      </c>
      <c r="IBB1" s="432" t="s">
        <v>5911</v>
      </c>
      <c r="IBC1" s="432" t="s">
        <v>5912</v>
      </c>
      <c r="IBD1" s="432" t="s">
        <v>5913</v>
      </c>
      <c r="IBE1" s="432" t="s">
        <v>5914</v>
      </c>
      <c r="IBF1" s="432" t="s">
        <v>5915</v>
      </c>
      <c r="IBG1" s="432" t="s">
        <v>5916</v>
      </c>
      <c r="IBH1" s="432" t="s">
        <v>5917</v>
      </c>
      <c r="IBI1" s="432" t="s">
        <v>5918</v>
      </c>
      <c r="IBJ1" s="432" t="s">
        <v>5919</v>
      </c>
      <c r="IBK1" s="432" t="s">
        <v>5920</v>
      </c>
      <c r="IBL1" s="432" t="s">
        <v>5921</v>
      </c>
      <c r="IBM1" s="432" t="s">
        <v>5922</v>
      </c>
      <c r="IBN1" s="432" t="s">
        <v>5923</v>
      </c>
      <c r="IBO1" s="432" t="s">
        <v>5924</v>
      </c>
      <c r="IBP1" s="432" t="s">
        <v>5925</v>
      </c>
      <c r="IBQ1" s="432" t="s">
        <v>5926</v>
      </c>
      <c r="IBR1" s="432" t="s">
        <v>5927</v>
      </c>
      <c r="IBS1" s="432" t="s">
        <v>5928</v>
      </c>
      <c r="IBT1" s="432" t="s">
        <v>5929</v>
      </c>
      <c r="IBU1" s="432" t="s">
        <v>5930</v>
      </c>
      <c r="IBV1" s="432" t="s">
        <v>5931</v>
      </c>
      <c r="IBW1" s="432" t="s">
        <v>5932</v>
      </c>
      <c r="IBX1" s="432" t="s">
        <v>5933</v>
      </c>
      <c r="IBY1" s="432" t="s">
        <v>5934</v>
      </c>
      <c r="IBZ1" s="432" t="s">
        <v>5935</v>
      </c>
      <c r="ICA1" s="432" t="s">
        <v>2409</v>
      </c>
      <c r="ICB1" s="432" t="s">
        <v>2411</v>
      </c>
      <c r="ICC1" s="432" t="s">
        <v>2412</v>
      </c>
      <c r="ICD1" s="432" t="s">
        <v>5936</v>
      </c>
      <c r="ICE1" s="432" t="s">
        <v>2413</v>
      </c>
      <c r="ICF1" s="432" t="s">
        <v>2414</v>
      </c>
      <c r="ICG1" s="432" t="s">
        <v>4546</v>
      </c>
      <c r="ICH1" s="432" t="s">
        <v>2417</v>
      </c>
      <c r="ICI1" s="432" t="s">
        <v>5937</v>
      </c>
      <c r="ICJ1" s="432" t="s">
        <v>4127</v>
      </c>
      <c r="ICK1" s="432" t="s">
        <v>4128</v>
      </c>
      <c r="ICL1" s="432" t="s">
        <v>5938</v>
      </c>
      <c r="ICM1" s="432" t="s">
        <v>5939</v>
      </c>
      <c r="ICN1" s="432" t="s">
        <v>5940</v>
      </c>
      <c r="ICO1" s="432" t="s">
        <v>5941</v>
      </c>
      <c r="ICP1" s="432" t="s">
        <v>5942</v>
      </c>
      <c r="ICQ1" s="432" t="s">
        <v>5943</v>
      </c>
      <c r="ICR1" s="432" t="s">
        <v>5944</v>
      </c>
      <c r="ICS1" s="432" t="s">
        <v>4608</v>
      </c>
      <c r="ICT1" s="432" t="s">
        <v>5945</v>
      </c>
      <c r="ICU1" s="432" t="s">
        <v>5946</v>
      </c>
      <c r="ICV1" s="432" t="s">
        <v>5947</v>
      </c>
      <c r="ICW1" s="432" t="s">
        <v>5948</v>
      </c>
      <c r="ICX1" s="432" t="s">
        <v>5949</v>
      </c>
      <c r="ICY1" s="432" t="s">
        <v>5950</v>
      </c>
      <c r="ICZ1" s="432" t="s">
        <v>5951</v>
      </c>
      <c r="IDA1" s="432" t="s">
        <v>5952</v>
      </c>
      <c r="IDB1" s="432" t="s">
        <v>5953</v>
      </c>
      <c r="IDC1" s="432" t="s">
        <v>5954</v>
      </c>
      <c r="IDD1" s="432" t="s">
        <v>5955</v>
      </c>
      <c r="IDE1" s="432" t="s">
        <v>5956</v>
      </c>
      <c r="IDF1" s="432" t="s">
        <v>5957</v>
      </c>
      <c r="IDG1" s="432" t="s">
        <v>5958</v>
      </c>
      <c r="IDH1" s="432" t="s">
        <v>5959</v>
      </c>
      <c r="IDI1" s="432" t="s">
        <v>5960</v>
      </c>
      <c r="IDJ1" s="432" t="s">
        <v>5961</v>
      </c>
      <c r="IDK1" s="432" t="s">
        <v>5962</v>
      </c>
      <c r="IDL1" s="432" t="s">
        <v>5963</v>
      </c>
      <c r="IDM1" s="432" t="s">
        <v>5964</v>
      </c>
      <c r="IDN1" s="432" t="s">
        <v>5965</v>
      </c>
      <c r="IDO1" s="432" t="s">
        <v>5966</v>
      </c>
      <c r="IDP1" s="432" t="s">
        <v>5967</v>
      </c>
      <c r="IDQ1" s="432" t="s">
        <v>2388</v>
      </c>
      <c r="IDR1" s="432" t="s">
        <v>2389</v>
      </c>
      <c r="IDS1" s="432" t="s">
        <v>4112</v>
      </c>
      <c r="IDT1" s="432" t="s">
        <v>5321</v>
      </c>
      <c r="IDU1" s="432" t="s">
        <v>5322</v>
      </c>
      <c r="IDV1" s="432" t="s">
        <v>5323</v>
      </c>
      <c r="IDW1" s="432" t="s">
        <v>5968</v>
      </c>
      <c r="IDX1" s="432" t="s">
        <v>5969</v>
      </c>
      <c r="IDY1" s="432" t="s">
        <v>4147</v>
      </c>
      <c r="IDZ1" s="432" t="s">
        <v>5970</v>
      </c>
      <c r="IEA1" s="432" t="s">
        <v>5971</v>
      </c>
      <c r="IEB1" s="432" t="s">
        <v>2419</v>
      </c>
      <c r="IEC1" s="432" t="s">
        <v>2420</v>
      </c>
      <c r="IED1" s="432" t="s">
        <v>2421</v>
      </c>
      <c r="IEE1" s="432" t="s">
        <v>2422</v>
      </c>
      <c r="IEF1" s="432" t="s">
        <v>2423</v>
      </c>
      <c r="IEG1" s="432" t="s">
        <v>5972</v>
      </c>
      <c r="IEH1" s="432" t="s">
        <v>5973</v>
      </c>
      <c r="IEI1" s="432" t="s">
        <v>5619</v>
      </c>
      <c r="IEJ1" s="432" t="s">
        <v>5620</v>
      </c>
      <c r="IEK1" s="432" t="s">
        <v>5621</v>
      </c>
      <c r="IEL1" s="432" t="s">
        <v>5622</v>
      </c>
      <c r="IEM1" s="432" t="s">
        <v>5623</v>
      </c>
      <c r="IEN1" s="432" t="s">
        <v>5624</v>
      </c>
      <c r="IEO1" s="432" t="s">
        <v>5974</v>
      </c>
      <c r="IEP1" s="432" t="s">
        <v>5219</v>
      </c>
      <c r="IEQ1" s="432" t="s">
        <v>5220</v>
      </c>
      <c r="IER1" s="432" t="s">
        <v>5802</v>
      </c>
      <c r="IES1" s="432" t="s">
        <v>5222</v>
      </c>
      <c r="IET1" s="432" t="s">
        <v>5975</v>
      </c>
      <c r="IEU1" s="432" t="s">
        <v>5976</v>
      </c>
      <c r="IEV1" s="432" t="s">
        <v>5977</v>
      </c>
      <c r="IEW1" s="432" t="s">
        <v>5978</v>
      </c>
      <c r="IEX1" s="432" t="s">
        <v>5979</v>
      </c>
      <c r="IEY1" s="432" t="s">
        <v>5980</v>
      </c>
      <c r="IEZ1" s="432" t="s">
        <v>5981</v>
      </c>
      <c r="IFA1" s="432" t="s">
        <v>5982</v>
      </c>
      <c r="IFB1" s="432" t="s">
        <v>5983</v>
      </c>
      <c r="IFC1" s="432" t="s">
        <v>5242</v>
      </c>
      <c r="IFD1" s="432" t="s">
        <v>5244</v>
      </c>
      <c r="IFE1" s="432" t="s">
        <v>5249</v>
      </c>
      <c r="IFF1" s="432" t="s">
        <v>5476</v>
      </c>
      <c r="IFG1" s="432" t="s">
        <v>5478</v>
      </c>
      <c r="IFH1" s="432" t="s">
        <v>5479</v>
      </c>
      <c r="IFI1" s="432" t="s">
        <v>5483</v>
      </c>
      <c r="IFJ1" s="432" t="s">
        <v>5485</v>
      </c>
      <c r="IFK1" s="432" t="s">
        <v>5486</v>
      </c>
      <c r="IFL1" s="432" t="s">
        <v>5489</v>
      </c>
      <c r="IFM1" s="432" t="s">
        <v>5490</v>
      </c>
      <c r="IFN1" s="432" t="s">
        <v>5491</v>
      </c>
      <c r="IFO1" s="432" t="s">
        <v>5637</v>
      </c>
      <c r="IFP1" s="432" t="s">
        <v>5492</v>
      </c>
      <c r="IFQ1" s="432" t="s">
        <v>5493</v>
      </c>
      <c r="IFR1" s="432" t="s">
        <v>5494</v>
      </c>
      <c r="IFS1" s="432" t="s">
        <v>5495</v>
      </c>
      <c r="IFT1" s="432" t="s">
        <v>5252</v>
      </c>
      <c r="IFU1" s="432" t="s">
        <v>5496</v>
      </c>
      <c r="IFV1" s="432" t="s">
        <v>5497</v>
      </c>
      <c r="IFW1" s="432" t="s">
        <v>5498</v>
      </c>
      <c r="IFX1" s="432" t="s">
        <v>5499</v>
      </c>
      <c r="IFY1" s="432" t="s">
        <v>5984</v>
      </c>
      <c r="IFZ1" s="432" t="s">
        <v>5985</v>
      </c>
      <c r="IGA1" s="432" t="s">
        <v>4540</v>
      </c>
      <c r="IGB1" s="432" t="s">
        <v>4541</v>
      </c>
      <c r="IGC1" s="432" t="s">
        <v>4543</v>
      </c>
      <c r="IGD1" s="432" t="s">
        <v>4544</v>
      </c>
      <c r="IGE1" s="432" t="s">
        <v>5986</v>
      </c>
      <c r="IGF1" s="432" t="s">
        <v>5987</v>
      </c>
      <c r="IGG1" s="432" t="s">
        <v>5988</v>
      </c>
      <c r="IGH1" s="432" t="s">
        <v>5989</v>
      </c>
      <c r="IGI1" s="432" t="s">
        <v>5990</v>
      </c>
      <c r="IGJ1" s="432" t="s">
        <v>5991</v>
      </c>
      <c r="IGK1" s="432" t="s">
        <v>5992</v>
      </c>
      <c r="IGL1" s="432" t="s">
        <v>5993</v>
      </c>
      <c r="IGM1" s="432" t="s">
        <v>5994</v>
      </c>
      <c r="IGN1" s="432" t="s">
        <v>2212</v>
      </c>
      <c r="IGO1" s="432" t="s">
        <v>2213</v>
      </c>
      <c r="IGP1" s="432" t="s">
        <v>2214</v>
      </c>
      <c r="IGQ1" s="432" t="s">
        <v>2215</v>
      </c>
      <c r="IGR1" s="432" t="s">
        <v>2216</v>
      </c>
      <c r="IGS1" s="432" t="s">
        <v>2217</v>
      </c>
      <c r="IGT1" s="432" t="s">
        <v>2218</v>
      </c>
      <c r="IGU1" s="432" t="s">
        <v>2219</v>
      </c>
      <c r="IGV1" s="432" t="s">
        <v>2220</v>
      </c>
      <c r="IGW1" s="432" t="s">
        <v>2221</v>
      </c>
      <c r="IGX1" s="432" t="s">
        <v>2222</v>
      </c>
      <c r="IGY1" s="432" t="s">
        <v>2223</v>
      </c>
      <c r="IGZ1" s="432" t="s">
        <v>2224</v>
      </c>
      <c r="IHA1" s="432" t="s">
        <v>2225</v>
      </c>
      <c r="IHB1" s="432" t="s">
        <v>2226</v>
      </c>
      <c r="IHC1" s="432" t="s">
        <v>2227</v>
      </c>
      <c r="IHD1" s="432" t="s">
        <v>2228</v>
      </c>
      <c r="IHE1" s="432" t="s">
        <v>5769</v>
      </c>
      <c r="IHF1" s="432" t="s">
        <v>2229</v>
      </c>
      <c r="IHG1" s="432" t="s">
        <v>2230</v>
      </c>
      <c r="IHH1" s="432" t="s">
        <v>2231</v>
      </c>
      <c r="IHI1" s="432" t="s">
        <v>2232</v>
      </c>
      <c r="IHJ1" s="432" t="s">
        <v>2231</v>
      </c>
      <c r="IHK1" s="432" t="s">
        <v>2233</v>
      </c>
      <c r="IHL1" s="432" t="s">
        <v>2235</v>
      </c>
      <c r="IHM1" s="432" t="s">
        <v>5207</v>
      </c>
      <c r="IHN1" s="432" t="s">
        <v>2237</v>
      </c>
      <c r="IHO1" s="432" t="s">
        <v>2238</v>
      </c>
      <c r="IHP1" s="432" t="s">
        <v>5770</v>
      </c>
      <c r="IHQ1" s="432" t="s">
        <v>2240</v>
      </c>
      <c r="IHR1" s="432" t="s">
        <v>5209</v>
      </c>
      <c r="IHS1" s="432" t="s">
        <v>5210</v>
      </c>
      <c r="IHT1" s="432" t="s">
        <v>5212</v>
      </c>
      <c r="IHU1" s="432" t="s">
        <v>5213</v>
      </c>
      <c r="IHV1" s="432" t="s">
        <v>5902</v>
      </c>
      <c r="IHW1" s="432" t="s">
        <v>2241</v>
      </c>
      <c r="IHX1" s="432" t="s">
        <v>2243</v>
      </c>
      <c r="IHY1" s="432" t="s">
        <v>2245</v>
      </c>
      <c r="IHZ1" s="432" t="s">
        <v>5787</v>
      </c>
      <c r="IIA1" s="432" t="s">
        <v>3875</v>
      </c>
      <c r="IIB1" s="432" t="s">
        <v>2394</v>
      </c>
      <c r="IIC1" s="432" t="s">
        <v>2395</v>
      </c>
      <c r="IID1" s="432" t="s">
        <v>2396</v>
      </c>
      <c r="IIE1" s="432" t="s">
        <v>2397</v>
      </c>
      <c r="IIF1" s="432" t="s">
        <v>2399</v>
      </c>
      <c r="IIG1" s="432" t="s">
        <v>2400</v>
      </c>
      <c r="IIH1" s="432" t="s">
        <v>2401</v>
      </c>
      <c r="III1" s="432" t="s">
        <v>2402</v>
      </c>
      <c r="IIJ1" s="432" t="s">
        <v>2247</v>
      </c>
      <c r="IIK1" s="432" t="s">
        <v>2248</v>
      </c>
      <c r="IIL1" s="432" t="s">
        <v>2249</v>
      </c>
      <c r="IIM1" s="432" t="s">
        <v>2271</v>
      </c>
      <c r="IIN1" s="432" t="s">
        <v>2272</v>
      </c>
      <c r="IIO1" s="432" t="s">
        <v>2273</v>
      </c>
      <c r="IIP1" s="432" t="s">
        <v>2274</v>
      </c>
      <c r="IIQ1" s="432" t="s">
        <v>2277</v>
      </c>
      <c r="IIR1" s="432" t="s">
        <v>2279</v>
      </c>
      <c r="IIS1" s="432" t="s">
        <v>2280</v>
      </c>
      <c r="IIT1" s="432" t="s">
        <v>2282</v>
      </c>
      <c r="IIU1" s="432" t="s">
        <v>2283</v>
      </c>
      <c r="IIV1" s="432" t="s">
        <v>2284</v>
      </c>
      <c r="IIW1" s="432" t="s">
        <v>4573</v>
      </c>
      <c r="IIX1" s="432" t="s">
        <v>5325</v>
      </c>
      <c r="IIY1" s="432" t="s">
        <v>5326</v>
      </c>
      <c r="IIZ1" s="432" t="s">
        <v>5231</v>
      </c>
      <c r="IJA1" s="432" t="s">
        <v>4574</v>
      </c>
      <c r="IJB1" s="432" t="s">
        <v>5232</v>
      </c>
      <c r="IJC1" s="432" t="s">
        <v>4575</v>
      </c>
      <c r="IJD1" s="432" t="s">
        <v>5236</v>
      </c>
      <c r="IJE1" s="432" t="s">
        <v>5238</v>
      </c>
      <c r="IJF1" s="432" t="s">
        <v>2285</v>
      </c>
      <c r="IJG1" s="432" t="s">
        <v>2287</v>
      </c>
      <c r="IJH1" s="432" t="s">
        <v>2288</v>
      </c>
      <c r="IJI1" s="432" t="s">
        <v>2289</v>
      </c>
      <c r="IJJ1" s="432" t="s">
        <v>2290</v>
      </c>
      <c r="IJK1" s="432" t="s">
        <v>2294</v>
      </c>
      <c r="IJL1" s="432" t="s">
        <v>2295</v>
      </c>
      <c r="IJM1" s="432" t="s">
        <v>2296</v>
      </c>
      <c r="IJN1" s="432" t="s">
        <v>5327</v>
      </c>
      <c r="IJO1" s="432" t="s">
        <v>5328</v>
      </c>
      <c r="IJP1" s="432" t="s">
        <v>5329</v>
      </c>
      <c r="IJQ1" s="432" t="s">
        <v>5330</v>
      </c>
      <c r="IJR1" s="432" t="s">
        <v>2403</v>
      </c>
      <c r="IJS1" s="432" t="s">
        <v>5332</v>
      </c>
      <c r="IJT1" s="432" t="s">
        <v>5333</v>
      </c>
      <c r="IJU1" s="432" t="s">
        <v>5253</v>
      </c>
      <c r="IJV1" s="432" t="s">
        <v>5257</v>
      </c>
      <c r="IJW1" s="432" t="s">
        <v>5259</v>
      </c>
      <c r="IJX1" s="432" t="s">
        <v>2301</v>
      </c>
      <c r="IJY1" s="432" t="s">
        <v>2302</v>
      </c>
      <c r="IJZ1" s="432" t="s">
        <v>2303</v>
      </c>
      <c r="IKA1" s="432" t="s">
        <v>2304</v>
      </c>
      <c r="IKB1" s="432" t="s">
        <v>2306</v>
      </c>
      <c r="IKC1" s="432" t="s">
        <v>2307</v>
      </c>
      <c r="IKD1" s="432" t="s">
        <v>5337</v>
      </c>
      <c r="IKE1" s="432" t="s">
        <v>5338</v>
      </c>
      <c r="IKF1" s="432" t="s">
        <v>2308</v>
      </c>
      <c r="IKG1" s="432" t="s">
        <v>5339</v>
      </c>
      <c r="IKH1" s="432" t="s">
        <v>5260</v>
      </c>
      <c r="IKI1" s="432" t="s">
        <v>2309</v>
      </c>
      <c r="IKJ1" s="432" t="s">
        <v>2310</v>
      </c>
      <c r="IKK1" s="432" t="s">
        <v>4538</v>
      </c>
      <c r="IKL1" s="432" t="s">
        <v>2311</v>
      </c>
      <c r="IKM1" s="432" t="s">
        <v>5261</v>
      </c>
      <c r="IKN1" s="432" t="s">
        <v>2314</v>
      </c>
      <c r="IKO1" s="432" t="s">
        <v>2315</v>
      </c>
      <c r="IKP1" s="432" t="s">
        <v>5995</v>
      </c>
      <c r="IKQ1" s="432" t="s">
        <v>5904</v>
      </c>
      <c r="IKR1" s="432" t="s">
        <v>5906</v>
      </c>
      <c r="IKS1" s="432" t="s">
        <v>5907</v>
      </c>
      <c r="IKT1" s="432" t="s">
        <v>5996</v>
      </c>
      <c r="IKU1" s="432" t="s">
        <v>5909</v>
      </c>
      <c r="IKV1" s="432" t="s">
        <v>2324</v>
      </c>
      <c r="IKW1" s="432" t="s">
        <v>2325</v>
      </c>
      <c r="IKX1" s="432" t="s">
        <v>2326</v>
      </c>
      <c r="IKY1" s="432" t="s">
        <v>2328</v>
      </c>
      <c r="IKZ1" s="432" t="s">
        <v>2330</v>
      </c>
      <c r="ILA1" s="432" t="s">
        <v>2331</v>
      </c>
      <c r="ILB1" s="432" t="s">
        <v>2332</v>
      </c>
      <c r="ILC1" s="432" t="s">
        <v>2333</v>
      </c>
      <c r="ILD1" s="432" t="s">
        <v>2335</v>
      </c>
      <c r="ILE1" s="432" t="s">
        <v>5271</v>
      </c>
      <c r="ILF1" s="432" t="s">
        <v>2336</v>
      </c>
      <c r="ILG1" s="432" t="s">
        <v>2337</v>
      </c>
      <c r="ILH1" s="432" t="s">
        <v>2338</v>
      </c>
      <c r="ILI1" s="432" t="s">
        <v>2603</v>
      </c>
      <c r="ILJ1" s="432" t="s">
        <v>5997</v>
      </c>
      <c r="ILK1" s="432" t="s">
        <v>5998</v>
      </c>
      <c r="ILL1" s="432" t="s">
        <v>5915</v>
      </c>
      <c r="ILM1" s="432" t="s">
        <v>5916</v>
      </c>
      <c r="ILN1" s="432" t="s">
        <v>5917</v>
      </c>
      <c r="ILO1" s="432" t="s">
        <v>5918</v>
      </c>
      <c r="ILP1" s="432" t="s">
        <v>5999</v>
      </c>
      <c r="ILQ1" s="432" t="s">
        <v>6000</v>
      </c>
      <c r="ILR1" s="432" t="s">
        <v>6001</v>
      </c>
      <c r="ILS1" s="432" t="s">
        <v>5919</v>
      </c>
      <c r="ILT1" s="432" t="s">
        <v>6002</v>
      </c>
      <c r="ILU1" s="432" t="s">
        <v>5921</v>
      </c>
      <c r="ILV1" s="432" t="s">
        <v>5922</v>
      </c>
      <c r="ILW1" s="432" t="s">
        <v>5923</v>
      </c>
      <c r="ILX1" s="432" t="s">
        <v>6003</v>
      </c>
      <c r="ILY1" s="432" t="s">
        <v>5927</v>
      </c>
      <c r="ILZ1" s="432" t="s">
        <v>5928</v>
      </c>
      <c r="IMA1" s="432" t="s">
        <v>5929</v>
      </c>
      <c r="IMB1" s="432" t="s">
        <v>5930</v>
      </c>
      <c r="IMC1" s="432" t="s">
        <v>5931</v>
      </c>
      <c r="IMD1" s="432" t="s">
        <v>2411</v>
      </c>
      <c r="IME1" s="432" t="s">
        <v>2412</v>
      </c>
      <c r="IMF1" s="432" t="s">
        <v>6004</v>
      </c>
      <c r="IMG1" s="432" t="s">
        <v>4546</v>
      </c>
      <c r="IMH1" s="432" t="s">
        <v>2418</v>
      </c>
      <c r="IMI1" s="432" t="s">
        <v>6005</v>
      </c>
      <c r="IMJ1" s="432" t="s">
        <v>5321</v>
      </c>
      <c r="IMK1" s="432" t="s">
        <v>5322</v>
      </c>
      <c r="IML1" s="432" t="s">
        <v>5323</v>
      </c>
      <c r="IMM1" s="432" t="s">
        <v>5324</v>
      </c>
      <c r="IMN1" s="432" t="s">
        <v>6006</v>
      </c>
      <c r="IMO1" s="432" t="s">
        <v>6007</v>
      </c>
      <c r="IMP1" s="432" t="s">
        <v>6008</v>
      </c>
      <c r="IMQ1" s="432" t="s">
        <v>2419</v>
      </c>
      <c r="IMR1" s="432" t="s">
        <v>2420</v>
      </c>
      <c r="IMS1" s="432" t="s">
        <v>2421</v>
      </c>
      <c r="IMT1" s="432" t="s">
        <v>2422</v>
      </c>
      <c r="IMU1" s="432" t="s">
        <v>2423</v>
      </c>
      <c r="IMV1" s="432" t="s">
        <v>6009</v>
      </c>
      <c r="IMW1" s="432" t="s">
        <v>6010</v>
      </c>
      <c r="IMX1" s="432" t="s">
        <v>5619</v>
      </c>
      <c r="IMY1" s="432" t="s">
        <v>5620</v>
      </c>
      <c r="IMZ1" s="432" t="s">
        <v>5621</v>
      </c>
      <c r="INA1" s="432" t="s">
        <v>5622</v>
      </c>
      <c r="INB1" s="432" t="s">
        <v>5623</v>
      </c>
      <c r="INC1" s="432" t="s">
        <v>5624</v>
      </c>
      <c r="IND1" s="432" t="s">
        <v>4112</v>
      </c>
      <c r="INE1" s="432" t="s">
        <v>5219</v>
      </c>
      <c r="INF1" s="432" t="s">
        <v>5220</v>
      </c>
      <c r="ING1" s="432" t="s">
        <v>5802</v>
      </c>
      <c r="INH1" s="432" t="s">
        <v>6011</v>
      </c>
      <c r="INI1" s="432" t="s">
        <v>6012</v>
      </c>
      <c r="INJ1" s="432" t="s">
        <v>4655</v>
      </c>
      <c r="INK1" s="432" t="s">
        <v>6013</v>
      </c>
      <c r="INL1" s="432" t="s">
        <v>6014</v>
      </c>
      <c r="INM1" s="432" t="s">
        <v>4540</v>
      </c>
      <c r="INN1" s="432" t="s">
        <v>4543</v>
      </c>
      <c r="INO1" s="432" t="s">
        <v>4544</v>
      </c>
      <c r="INP1" s="432" t="s">
        <v>6015</v>
      </c>
      <c r="INQ1" s="432" t="s">
        <v>6016</v>
      </c>
      <c r="INR1" s="432" t="s">
        <v>4668</v>
      </c>
      <c r="INS1" s="432" t="s">
        <v>6017</v>
      </c>
      <c r="INT1" s="432" t="s">
        <v>6018</v>
      </c>
      <c r="INU1" s="432" t="s">
        <v>6019</v>
      </c>
      <c r="INV1" s="432" t="s">
        <v>6020</v>
      </c>
      <c r="INW1" s="432" t="s">
        <v>6021</v>
      </c>
      <c r="INX1" s="432" t="s">
        <v>6022</v>
      </c>
      <c r="INY1" s="432" t="s">
        <v>6023</v>
      </c>
      <c r="INZ1" s="432" t="s">
        <v>6024</v>
      </c>
      <c r="IOA1" s="432" t="s">
        <v>2913</v>
      </c>
      <c r="IOB1" s="432" t="s">
        <v>6025</v>
      </c>
      <c r="IOC1" s="432" t="s">
        <v>6026</v>
      </c>
      <c r="IOD1" s="432" t="s">
        <v>6027</v>
      </c>
      <c r="IOE1" s="432" t="s">
        <v>5619</v>
      </c>
      <c r="IOF1" s="432" t="s">
        <v>5620</v>
      </c>
      <c r="IOG1" s="432" t="s">
        <v>5621</v>
      </c>
      <c r="IOH1" s="432" t="s">
        <v>5622</v>
      </c>
      <c r="IOI1" s="432" t="s">
        <v>5623</v>
      </c>
      <c r="IOJ1" s="432" t="s">
        <v>5624</v>
      </c>
      <c r="IOK1" s="432" t="s">
        <v>5569</v>
      </c>
      <c r="IOL1" s="432" t="s">
        <v>5570</v>
      </c>
      <c r="IOM1" s="432" t="s">
        <v>5571</v>
      </c>
      <c r="ION1" s="432" t="s">
        <v>5572</v>
      </c>
      <c r="IOO1" s="432" t="s">
        <v>5573</v>
      </c>
      <c r="IOP1" s="432" t="s">
        <v>5574</v>
      </c>
      <c r="IOQ1" s="432" t="s">
        <v>6028</v>
      </c>
      <c r="IOR1" s="432" t="s">
        <v>6029</v>
      </c>
      <c r="IOS1" s="432" t="s">
        <v>6030</v>
      </c>
      <c r="IOT1" s="432" t="s">
        <v>6031</v>
      </c>
      <c r="IOU1" s="432" t="s">
        <v>6032</v>
      </c>
      <c r="IOV1" s="432" t="s">
        <v>6033</v>
      </c>
      <c r="IOW1" s="432" t="s">
        <v>6034</v>
      </c>
      <c r="IOX1" s="432" t="s">
        <v>6035</v>
      </c>
      <c r="IOY1" s="432" t="s">
        <v>2905</v>
      </c>
      <c r="IOZ1" s="432" t="s">
        <v>6036</v>
      </c>
      <c r="IPA1" s="432" t="s">
        <v>6037</v>
      </c>
      <c r="IPB1" s="432" t="s">
        <v>6038</v>
      </c>
      <c r="IPC1" s="432" t="s">
        <v>2913</v>
      </c>
      <c r="IPD1" s="432" t="s">
        <v>6027</v>
      </c>
      <c r="IPE1" s="432" t="s">
        <v>2345</v>
      </c>
      <c r="IPF1" s="432" t="s">
        <v>6039</v>
      </c>
      <c r="IPG1" s="432" t="s">
        <v>6040</v>
      </c>
      <c r="IPH1" s="432" t="s">
        <v>6041</v>
      </c>
      <c r="IPI1" s="432" t="s">
        <v>6042</v>
      </c>
      <c r="IPJ1" s="432" t="s">
        <v>6043</v>
      </c>
      <c r="IPK1" s="432" t="s">
        <v>6044</v>
      </c>
      <c r="IPL1" s="432" t="s">
        <v>6045</v>
      </c>
      <c r="IPM1" s="432" t="s">
        <v>6046</v>
      </c>
      <c r="IPN1" s="432" t="s">
        <v>6047</v>
      </c>
      <c r="IPO1" s="432" t="s">
        <v>6048</v>
      </c>
      <c r="IPP1" s="432" t="s">
        <v>6039</v>
      </c>
      <c r="IPQ1" s="432" t="s">
        <v>6049</v>
      </c>
      <c r="IPR1" s="432" t="s">
        <v>6050</v>
      </c>
      <c r="IPS1" s="432" t="s">
        <v>6051</v>
      </c>
      <c r="IPT1" s="432" t="s">
        <v>4521</v>
      </c>
      <c r="IPU1" s="432" t="s">
        <v>6052</v>
      </c>
      <c r="IPV1" s="432" t="s">
        <v>6053</v>
      </c>
      <c r="IPW1" s="432" t="s">
        <v>6054</v>
      </c>
      <c r="IPX1" s="432" t="s">
        <v>4521</v>
      </c>
      <c r="IPY1" s="432" t="s">
        <v>6055</v>
      </c>
      <c r="IPZ1" s="432" t="s">
        <v>6056</v>
      </c>
      <c r="IQA1" s="432" t="s">
        <v>6057</v>
      </c>
      <c r="IQB1" s="432" t="s">
        <v>6058</v>
      </c>
      <c r="IQC1" s="432" t="s">
        <v>6059</v>
      </c>
      <c r="IQD1" s="432" t="s">
        <v>6060</v>
      </c>
      <c r="IQE1" s="432" t="s">
        <v>6061</v>
      </c>
      <c r="IQF1" s="432" t="s">
        <v>6062</v>
      </c>
      <c r="IQG1" s="432" t="s">
        <v>6063</v>
      </c>
      <c r="IQH1" s="432" t="s">
        <v>6064</v>
      </c>
      <c r="IQI1" s="432" t="s">
        <v>6065</v>
      </c>
      <c r="IQJ1" s="432" t="s">
        <v>5992</v>
      </c>
      <c r="IQK1" s="432" t="s">
        <v>6066</v>
      </c>
      <c r="IQL1" s="432" t="s">
        <v>6067</v>
      </c>
      <c r="IQM1" s="432" t="s">
        <v>6068</v>
      </c>
      <c r="IQN1" s="432" t="s">
        <v>6069</v>
      </c>
      <c r="IQO1" s="432" t="s">
        <v>6070</v>
      </c>
      <c r="IQP1" s="432" t="s">
        <v>6071</v>
      </c>
      <c r="IQQ1" s="432" t="s">
        <v>6072</v>
      </c>
      <c r="IQR1" s="432" t="s">
        <v>6073</v>
      </c>
      <c r="IQS1" s="432" t="s">
        <v>6074</v>
      </c>
      <c r="IQT1" s="432" t="s">
        <v>6075</v>
      </c>
      <c r="IQU1" s="432" t="s">
        <v>6076</v>
      </c>
      <c r="IQV1" s="432" t="s">
        <v>6077</v>
      </c>
      <c r="IQW1" s="432" t="s">
        <v>2227</v>
      </c>
      <c r="IQX1" s="432" t="s">
        <v>2228</v>
      </c>
      <c r="IQY1" s="432" t="s">
        <v>5769</v>
      </c>
      <c r="IQZ1" s="432" t="s">
        <v>2229</v>
      </c>
      <c r="IRA1" s="432" t="s">
        <v>2230</v>
      </c>
      <c r="IRB1" s="432" t="s">
        <v>2231</v>
      </c>
      <c r="IRC1" s="432" t="s">
        <v>2232</v>
      </c>
      <c r="IRD1" s="432" t="s">
        <v>6078</v>
      </c>
      <c r="IRE1" s="432" t="s">
        <v>3313</v>
      </c>
      <c r="IRF1" s="432" t="s">
        <v>6079</v>
      </c>
      <c r="IRG1" s="432" t="s">
        <v>3113</v>
      </c>
      <c r="IRH1" s="432" t="s">
        <v>6080</v>
      </c>
      <c r="IRI1" s="432" t="s">
        <v>6081</v>
      </c>
      <c r="IRJ1" s="432" t="s">
        <v>4570</v>
      </c>
      <c r="IRK1" s="432" t="s">
        <v>4571</v>
      </c>
      <c r="IRL1" s="432" t="s">
        <v>4593</v>
      </c>
      <c r="IRM1" s="432" t="s">
        <v>6082</v>
      </c>
      <c r="IRN1" s="432" t="s">
        <v>2668</v>
      </c>
      <c r="IRO1" s="432" t="s">
        <v>2669</v>
      </c>
      <c r="IRP1" s="432" t="s">
        <v>5231</v>
      </c>
      <c r="IRQ1" s="432" t="s">
        <v>5242</v>
      </c>
      <c r="IRR1" s="432" t="s">
        <v>5244</v>
      </c>
      <c r="IRS1" s="432" t="s">
        <v>5245</v>
      </c>
      <c r="IRT1" s="432" t="s">
        <v>5246</v>
      </c>
      <c r="IRU1" s="432" t="s">
        <v>5247</v>
      </c>
      <c r="IRV1" s="432" t="s">
        <v>5248</v>
      </c>
      <c r="IRW1" s="432" t="s">
        <v>5249</v>
      </c>
      <c r="IRX1" s="432" t="s">
        <v>5250</v>
      </c>
      <c r="IRY1" s="432" t="s">
        <v>5251</v>
      </c>
      <c r="IRZ1" s="432" t="s">
        <v>5252</v>
      </c>
      <c r="ISA1" s="432" t="s">
        <v>6083</v>
      </c>
      <c r="ISB1" s="432" t="s">
        <v>6084</v>
      </c>
      <c r="ISC1" s="432" t="s">
        <v>2294</v>
      </c>
      <c r="ISD1" s="432" t="s">
        <v>2295</v>
      </c>
      <c r="ISE1" s="432" t="s">
        <v>2300</v>
      </c>
      <c r="ISF1" s="432" t="s">
        <v>5253</v>
      </c>
      <c r="ISG1" s="432" t="s">
        <v>5254</v>
      </c>
      <c r="ISH1" s="432" t="s">
        <v>5255</v>
      </c>
      <c r="ISI1" s="432" t="s">
        <v>5256</v>
      </c>
      <c r="ISJ1" s="432" t="s">
        <v>5335</v>
      </c>
      <c r="ISK1" s="432" t="s">
        <v>5257</v>
      </c>
      <c r="ISL1" s="432" t="s">
        <v>5258</v>
      </c>
      <c r="ISM1" s="432" t="s">
        <v>5336</v>
      </c>
      <c r="ISN1" s="432" t="s">
        <v>5259</v>
      </c>
      <c r="ISO1" s="432" t="s">
        <v>6085</v>
      </c>
      <c r="ISP1" s="432" t="s">
        <v>6086</v>
      </c>
      <c r="ISQ1" s="432" t="s">
        <v>2305</v>
      </c>
      <c r="ISR1" s="432" t="s">
        <v>5503</v>
      </c>
      <c r="ISS1" s="432" t="s">
        <v>2309</v>
      </c>
      <c r="IST1" s="432" t="s">
        <v>2310</v>
      </c>
      <c r="ISU1" s="432" t="s">
        <v>4538</v>
      </c>
      <c r="ISV1" s="432" t="s">
        <v>2311</v>
      </c>
      <c r="ISW1" s="432" t="s">
        <v>5261</v>
      </c>
      <c r="ISX1" s="432" t="s">
        <v>5262</v>
      </c>
      <c r="ISY1" s="432" t="s">
        <v>2312</v>
      </c>
      <c r="ISZ1" s="432" t="s">
        <v>2313</v>
      </c>
      <c r="ITA1" s="432" t="s">
        <v>2314</v>
      </c>
      <c r="ITB1" s="432" t="s">
        <v>2315</v>
      </c>
      <c r="ITC1" s="432" t="s">
        <v>5340</v>
      </c>
      <c r="ITD1" s="432" t="s">
        <v>2408</v>
      </c>
      <c r="ITE1" s="432" t="s">
        <v>2409</v>
      </c>
      <c r="ITF1" s="432" t="s">
        <v>2411</v>
      </c>
      <c r="ITG1" s="432" t="s">
        <v>2412</v>
      </c>
      <c r="ITH1" s="432" t="s">
        <v>6087</v>
      </c>
      <c r="ITI1" s="432" t="s">
        <v>6088</v>
      </c>
      <c r="ITJ1" s="432" t="s">
        <v>4546</v>
      </c>
      <c r="ITK1" s="432" t="s">
        <v>2417</v>
      </c>
      <c r="ITL1" s="432" t="s">
        <v>6089</v>
      </c>
      <c r="ITM1" s="432" t="s">
        <v>5881</v>
      </c>
      <c r="ITN1" s="432" t="s">
        <v>6090</v>
      </c>
      <c r="ITO1" s="432" t="s">
        <v>2326</v>
      </c>
      <c r="ITP1" s="432" t="s">
        <v>2328</v>
      </c>
      <c r="ITQ1" s="432" t="s">
        <v>5882</v>
      </c>
      <c r="ITR1" s="432" t="s">
        <v>5269</v>
      </c>
      <c r="ITS1" s="432" t="s">
        <v>5270</v>
      </c>
      <c r="ITT1" s="432" t="s">
        <v>2335</v>
      </c>
      <c r="ITU1" s="432" t="s">
        <v>5271</v>
      </c>
      <c r="ITV1" s="432" t="s">
        <v>2337</v>
      </c>
      <c r="ITW1" s="432" t="s">
        <v>3325</v>
      </c>
      <c r="ITX1" s="432" t="s">
        <v>5619</v>
      </c>
      <c r="ITY1" s="432" t="s">
        <v>5620</v>
      </c>
      <c r="ITZ1" s="432" t="s">
        <v>5621</v>
      </c>
      <c r="IUA1" s="432" t="s">
        <v>5622</v>
      </c>
      <c r="IUB1" s="432" t="s">
        <v>5623</v>
      </c>
      <c r="IUC1" s="432" t="s">
        <v>5624</v>
      </c>
      <c r="IUD1" s="432" t="s">
        <v>6091</v>
      </c>
      <c r="IUE1" s="432" t="s">
        <v>6092</v>
      </c>
      <c r="IUF1" s="432" t="s">
        <v>6068</v>
      </c>
      <c r="IUG1" s="432" t="s">
        <v>6069</v>
      </c>
      <c r="IUH1" s="432" t="s">
        <v>6070</v>
      </c>
      <c r="IUI1" s="432" t="s">
        <v>6071</v>
      </c>
      <c r="IUJ1" s="432" t="s">
        <v>6072</v>
      </c>
      <c r="IUK1" s="432" t="s">
        <v>6073</v>
      </c>
      <c r="IUL1" s="432" t="s">
        <v>6074</v>
      </c>
      <c r="IUM1" s="432" t="s">
        <v>6093</v>
      </c>
      <c r="IUN1" s="432" t="s">
        <v>3136</v>
      </c>
      <c r="IUO1" s="432" t="s">
        <v>2227</v>
      </c>
      <c r="IUP1" s="432" t="s">
        <v>2228</v>
      </c>
      <c r="IUQ1" s="432" t="s">
        <v>5769</v>
      </c>
      <c r="IUR1" s="432" t="s">
        <v>2229</v>
      </c>
      <c r="IUS1" s="432" t="s">
        <v>2230</v>
      </c>
      <c r="IUT1" s="432" t="s">
        <v>2232</v>
      </c>
      <c r="IUU1" s="432" t="s">
        <v>6094</v>
      </c>
      <c r="IUV1" s="432" t="s">
        <v>6095</v>
      </c>
      <c r="IUW1" s="432" t="s">
        <v>3138</v>
      </c>
      <c r="IUX1" s="432" t="s">
        <v>6096</v>
      </c>
      <c r="IUY1" s="432" t="s">
        <v>6097</v>
      </c>
      <c r="IUZ1" s="432" t="s">
        <v>4570</v>
      </c>
      <c r="IVA1" s="432" t="s">
        <v>4571</v>
      </c>
      <c r="IVB1" s="432" t="s">
        <v>4593</v>
      </c>
      <c r="IVC1" s="432" t="s">
        <v>3332</v>
      </c>
      <c r="IVD1" s="432" t="s">
        <v>6098</v>
      </c>
      <c r="IVE1" s="432" t="s">
        <v>5231</v>
      </c>
      <c r="IVF1" s="432" t="s">
        <v>5242</v>
      </c>
      <c r="IVG1" s="432" t="s">
        <v>5243</v>
      </c>
      <c r="IVH1" s="432" t="s">
        <v>5244</v>
      </c>
      <c r="IVI1" s="432" t="s">
        <v>5246</v>
      </c>
      <c r="IVJ1" s="432" t="s">
        <v>5247</v>
      </c>
      <c r="IVK1" s="432" t="s">
        <v>5248</v>
      </c>
      <c r="IVL1" s="432" t="s">
        <v>5249</v>
      </c>
      <c r="IVM1" s="432" t="s">
        <v>5250</v>
      </c>
      <c r="IVN1" s="432" t="s">
        <v>5251</v>
      </c>
      <c r="IVO1" s="432" t="s">
        <v>5252</v>
      </c>
      <c r="IVP1" s="432" t="s">
        <v>6083</v>
      </c>
      <c r="IVQ1" s="432" t="s">
        <v>6084</v>
      </c>
      <c r="IVR1" s="432" t="s">
        <v>2294</v>
      </c>
      <c r="IVS1" s="432" t="s">
        <v>2295</v>
      </c>
      <c r="IVT1" s="432" t="s">
        <v>2300</v>
      </c>
      <c r="IVU1" s="432" t="s">
        <v>5253</v>
      </c>
      <c r="IVV1" s="432" t="s">
        <v>5254</v>
      </c>
      <c r="IVW1" s="432" t="s">
        <v>5255</v>
      </c>
      <c r="IVX1" s="432" t="s">
        <v>5256</v>
      </c>
      <c r="IVY1" s="432" t="s">
        <v>5335</v>
      </c>
      <c r="IVZ1" s="432" t="s">
        <v>5257</v>
      </c>
      <c r="IWA1" s="432" t="s">
        <v>5336</v>
      </c>
      <c r="IWB1" s="432" t="s">
        <v>6086</v>
      </c>
      <c r="IWC1" s="432" t="s">
        <v>2305</v>
      </c>
      <c r="IWD1" s="432" t="s">
        <v>5503</v>
      </c>
      <c r="IWE1" s="432" t="s">
        <v>2309</v>
      </c>
      <c r="IWF1" s="432" t="s">
        <v>2310</v>
      </c>
      <c r="IWG1" s="432" t="s">
        <v>4538</v>
      </c>
      <c r="IWH1" s="432" t="s">
        <v>2311</v>
      </c>
      <c r="IWI1" s="432" t="s">
        <v>5261</v>
      </c>
      <c r="IWJ1" s="432" t="s">
        <v>5262</v>
      </c>
      <c r="IWK1" s="432" t="s">
        <v>2312</v>
      </c>
      <c r="IWL1" s="432" t="s">
        <v>2314</v>
      </c>
      <c r="IWM1" s="432" t="s">
        <v>2315</v>
      </c>
      <c r="IWN1" s="432" t="s">
        <v>2408</v>
      </c>
      <c r="IWO1" s="432" t="s">
        <v>2409</v>
      </c>
      <c r="IWP1" s="432" t="s">
        <v>2411</v>
      </c>
      <c r="IWQ1" s="432" t="s">
        <v>2412</v>
      </c>
      <c r="IWR1" s="432" t="s">
        <v>6099</v>
      </c>
      <c r="IWS1" s="432" t="s">
        <v>6100</v>
      </c>
      <c r="IWT1" s="432" t="s">
        <v>4546</v>
      </c>
      <c r="IWU1" s="432" t="s">
        <v>2417</v>
      </c>
      <c r="IWV1" s="432" t="s">
        <v>6101</v>
      </c>
      <c r="IWW1" s="432" t="s">
        <v>5881</v>
      </c>
      <c r="IWX1" s="432" t="s">
        <v>6090</v>
      </c>
      <c r="IWY1" s="432" t="s">
        <v>2326</v>
      </c>
      <c r="IWZ1" s="432" t="s">
        <v>2328</v>
      </c>
      <c r="IXA1" s="432" t="s">
        <v>5882</v>
      </c>
      <c r="IXB1" s="432" t="s">
        <v>5269</v>
      </c>
      <c r="IXC1" s="432" t="s">
        <v>5270</v>
      </c>
      <c r="IXD1" s="432" t="s">
        <v>2335</v>
      </c>
      <c r="IXE1" s="432" t="s">
        <v>5271</v>
      </c>
      <c r="IXF1" s="432" t="s">
        <v>4083</v>
      </c>
      <c r="IXG1" s="432" t="s">
        <v>5619</v>
      </c>
      <c r="IXH1" s="432" t="s">
        <v>5620</v>
      </c>
      <c r="IXI1" s="432" t="s">
        <v>5621</v>
      </c>
      <c r="IXJ1" s="432" t="s">
        <v>5622</v>
      </c>
      <c r="IXK1" s="432" t="s">
        <v>5623</v>
      </c>
      <c r="IXL1" s="432" t="s">
        <v>5624</v>
      </c>
      <c r="IXM1" s="432" t="s">
        <v>6102</v>
      </c>
      <c r="IXN1" s="432" t="s">
        <v>4420</v>
      </c>
      <c r="IXO1" s="432" t="s">
        <v>6103</v>
      </c>
      <c r="IXP1" s="432" t="s">
        <v>3658</v>
      </c>
      <c r="IXQ1" s="432" t="s">
        <v>3662</v>
      </c>
      <c r="IXR1" s="432" t="s">
        <v>6104</v>
      </c>
      <c r="IXS1" s="432" t="s">
        <v>6105</v>
      </c>
      <c r="IXT1" s="432" t="s">
        <v>6106</v>
      </c>
      <c r="IXU1" s="432" t="s">
        <v>6107</v>
      </c>
      <c r="IXV1" s="432" t="s">
        <v>6108</v>
      </c>
      <c r="IXW1" s="432" t="s">
        <v>6109</v>
      </c>
      <c r="IXX1" s="432" t="s">
        <v>6110</v>
      </c>
      <c r="IXY1" s="432" t="s">
        <v>6111</v>
      </c>
      <c r="IXZ1" s="432" t="s">
        <v>6112</v>
      </c>
      <c r="IYA1" s="432" t="s">
        <v>6113</v>
      </c>
      <c r="IYB1" s="432" t="s">
        <v>6114</v>
      </c>
      <c r="IYC1" s="432" t="s">
        <v>6115</v>
      </c>
      <c r="IYD1" s="432" t="s">
        <v>6116</v>
      </c>
      <c r="IYE1" s="432" t="s">
        <v>6117</v>
      </c>
      <c r="IYF1" s="432" t="s">
        <v>6118</v>
      </c>
      <c r="IYG1" s="432" t="s">
        <v>6119</v>
      </c>
      <c r="IYH1" s="432" t="s">
        <v>6120</v>
      </c>
      <c r="IYI1" s="432" t="s">
        <v>6121</v>
      </c>
      <c r="IYJ1" s="432" t="s">
        <v>6122</v>
      </c>
      <c r="IYK1" s="432" t="s">
        <v>6123</v>
      </c>
      <c r="IYL1" s="432" t="s">
        <v>6124</v>
      </c>
      <c r="IYM1" s="432" t="s">
        <v>6125</v>
      </c>
      <c r="IYN1" s="432" t="s">
        <v>6126</v>
      </c>
      <c r="IYO1" s="432" t="s">
        <v>6127</v>
      </c>
      <c r="IYP1" s="432" t="s">
        <v>6128</v>
      </c>
      <c r="IYQ1" s="432" t="s">
        <v>6129</v>
      </c>
      <c r="IYR1" s="432" t="s">
        <v>6130</v>
      </c>
      <c r="IYS1" s="432" t="s">
        <v>6131</v>
      </c>
      <c r="IYT1" s="432" t="s">
        <v>6132</v>
      </c>
      <c r="IYU1" s="432" t="s">
        <v>6133</v>
      </c>
      <c r="IYV1" s="432" t="s">
        <v>6134</v>
      </c>
      <c r="IYW1" s="432" t="s">
        <v>6135</v>
      </c>
      <c r="IYX1" s="432" t="s">
        <v>6136</v>
      </c>
      <c r="IYY1" s="432" t="s">
        <v>6137</v>
      </c>
      <c r="IYZ1" s="432" t="s">
        <v>6138</v>
      </c>
      <c r="IZA1" s="432" t="s">
        <v>6139</v>
      </c>
      <c r="IZB1" s="432" t="s">
        <v>6140</v>
      </c>
      <c r="IZC1" s="432" t="s">
        <v>6141</v>
      </c>
      <c r="IZD1" s="432" t="s">
        <v>6142</v>
      </c>
      <c r="IZE1" s="432" t="s">
        <v>6143</v>
      </c>
      <c r="IZF1" s="432" t="s">
        <v>6144</v>
      </c>
      <c r="IZG1" s="432" t="s">
        <v>6145</v>
      </c>
      <c r="IZH1" s="432" t="s">
        <v>6146</v>
      </c>
      <c r="IZI1" s="432" t="s">
        <v>6147</v>
      </c>
      <c r="IZJ1" s="432" t="s">
        <v>6148</v>
      </c>
      <c r="IZK1" s="432" t="s">
        <v>6149</v>
      </c>
      <c r="IZL1" s="432" t="s">
        <v>6150</v>
      </c>
      <c r="IZM1" s="432" t="s">
        <v>6151</v>
      </c>
      <c r="IZN1" s="432" t="s">
        <v>6152</v>
      </c>
      <c r="IZO1" s="432" t="s">
        <v>6153</v>
      </c>
      <c r="IZP1" s="432" t="s">
        <v>6154</v>
      </c>
      <c r="IZQ1" s="432" t="s">
        <v>6155</v>
      </c>
      <c r="IZR1" s="432" t="s">
        <v>6156</v>
      </c>
      <c r="IZS1" s="432" t="s">
        <v>6157</v>
      </c>
      <c r="IZT1" s="432" t="s">
        <v>6158</v>
      </c>
      <c r="IZU1" s="432" t="s">
        <v>6159</v>
      </c>
      <c r="IZV1" s="432" t="s">
        <v>6160</v>
      </c>
      <c r="IZW1" s="432" t="s">
        <v>6161</v>
      </c>
      <c r="IZX1" s="432" t="s">
        <v>6162</v>
      </c>
      <c r="IZY1" s="432" t="s">
        <v>6163</v>
      </c>
      <c r="IZZ1" s="432" t="s">
        <v>6164</v>
      </c>
      <c r="JAA1" s="432" t="s">
        <v>6165</v>
      </c>
      <c r="JAB1" s="432" t="s">
        <v>6166</v>
      </c>
      <c r="JAC1" s="432" t="s">
        <v>6167</v>
      </c>
      <c r="JAD1" s="432" t="s">
        <v>6168</v>
      </c>
      <c r="JAE1" s="432" t="s">
        <v>6169</v>
      </c>
      <c r="JAF1" s="432" t="s">
        <v>6170</v>
      </c>
      <c r="JAG1" s="432" t="s">
        <v>6171</v>
      </c>
      <c r="JAH1" s="432" t="s">
        <v>6172</v>
      </c>
      <c r="JAI1" s="432" t="s">
        <v>6173</v>
      </c>
      <c r="JAJ1" s="432" t="s">
        <v>6174</v>
      </c>
      <c r="JAK1" s="432" t="s">
        <v>6175</v>
      </c>
      <c r="JAL1" s="432" t="s">
        <v>6176</v>
      </c>
      <c r="JAM1" s="432" t="s">
        <v>6177</v>
      </c>
      <c r="JAN1" s="432" t="s">
        <v>6178</v>
      </c>
      <c r="JAO1" s="432" t="s">
        <v>5301</v>
      </c>
      <c r="JAP1" s="432" t="s">
        <v>4760</v>
      </c>
      <c r="JAQ1" s="432" t="s">
        <v>4765</v>
      </c>
      <c r="JAR1" s="432" t="s">
        <v>6179</v>
      </c>
      <c r="JAS1" s="432" t="s">
        <v>5016</v>
      </c>
      <c r="JAT1" s="432" t="s">
        <v>6180</v>
      </c>
      <c r="JAU1" s="432" t="s">
        <v>6181</v>
      </c>
      <c r="JAV1" s="432" t="s">
        <v>6182</v>
      </c>
      <c r="JAW1" s="432" t="s">
        <v>3871</v>
      </c>
      <c r="JAX1" s="432" t="s">
        <v>6183</v>
      </c>
      <c r="JAY1" s="432" t="s">
        <v>6184</v>
      </c>
      <c r="JAZ1" s="432" t="s">
        <v>6185</v>
      </c>
      <c r="JBA1" s="432" t="s">
        <v>6186</v>
      </c>
      <c r="JBB1" s="432" t="s">
        <v>6187</v>
      </c>
      <c r="JBC1" s="432" t="s">
        <v>6188</v>
      </c>
      <c r="JBD1" s="432" t="s">
        <v>6189</v>
      </c>
      <c r="JBE1" s="432" t="s">
        <v>6190</v>
      </c>
      <c r="JBF1" s="432" t="s">
        <v>6191</v>
      </c>
      <c r="JBG1" s="432" t="s">
        <v>6192</v>
      </c>
      <c r="JBH1" s="432" t="s">
        <v>6193</v>
      </c>
      <c r="JBI1" s="432" t="s">
        <v>6194</v>
      </c>
      <c r="JBJ1" s="432" t="s">
        <v>6195</v>
      </c>
      <c r="JBK1" s="432" t="s">
        <v>6196</v>
      </c>
      <c r="JBL1" s="432" t="s">
        <v>6197</v>
      </c>
      <c r="JBM1" s="432" t="s">
        <v>6198</v>
      </c>
      <c r="JBN1" s="432" t="s">
        <v>6199</v>
      </c>
      <c r="JBO1" s="432" t="s">
        <v>2667</v>
      </c>
      <c r="JBP1" s="432" t="s">
        <v>6200</v>
      </c>
      <c r="JBQ1" s="432" t="s">
        <v>6201</v>
      </c>
      <c r="JBR1" s="432" t="s">
        <v>6202</v>
      </c>
      <c r="JBS1" s="432" t="s">
        <v>6203</v>
      </c>
      <c r="JBT1" s="432" t="s">
        <v>6204</v>
      </c>
      <c r="JBU1" s="432" t="s">
        <v>6205</v>
      </c>
      <c r="JBV1" s="432" t="s">
        <v>6206</v>
      </c>
      <c r="JBW1" s="432" t="s">
        <v>6207</v>
      </c>
      <c r="JBX1" s="432" t="s">
        <v>6208</v>
      </c>
      <c r="JBY1" s="432" t="s">
        <v>6209</v>
      </c>
      <c r="JBZ1" s="432" t="s">
        <v>6210</v>
      </c>
      <c r="JCA1" s="432" t="s">
        <v>6211</v>
      </c>
      <c r="JCB1" s="432" t="s">
        <v>6212</v>
      </c>
      <c r="JCC1" s="432" t="s">
        <v>6213</v>
      </c>
      <c r="JCD1" s="432" t="s">
        <v>6214</v>
      </c>
      <c r="JCE1" s="432" t="s">
        <v>6215</v>
      </c>
      <c r="JCF1" s="432" t="s">
        <v>6216</v>
      </c>
      <c r="JCG1" s="432" t="s">
        <v>6217</v>
      </c>
      <c r="JCH1" s="432" t="s">
        <v>6218</v>
      </c>
      <c r="JCI1" s="432" t="s">
        <v>6219</v>
      </c>
      <c r="JCJ1" s="432" t="s">
        <v>6220</v>
      </c>
      <c r="JCK1" s="432" t="s">
        <v>6221</v>
      </c>
      <c r="JCL1" s="432" t="s">
        <v>6222</v>
      </c>
      <c r="JCM1" s="432" t="s">
        <v>6223</v>
      </c>
      <c r="JCN1" s="432" t="s">
        <v>6224</v>
      </c>
      <c r="JCO1" s="432" t="s">
        <v>6225</v>
      </c>
      <c r="JCP1" s="432" t="s">
        <v>6226</v>
      </c>
      <c r="JCQ1" s="432" t="s">
        <v>6227</v>
      </c>
      <c r="JCR1" s="432" t="s">
        <v>6228</v>
      </c>
      <c r="JCS1" s="432" t="s">
        <v>6229</v>
      </c>
      <c r="JCT1" s="432" t="s">
        <v>6053</v>
      </c>
      <c r="JCU1" s="432" t="s">
        <v>6230</v>
      </c>
      <c r="JCV1" s="432" t="s">
        <v>6231</v>
      </c>
      <c r="JCW1" s="432" t="s">
        <v>6232</v>
      </c>
      <c r="JCX1" s="432" t="s">
        <v>6233</v>
      </c>
      <c r="JCY1" s="432" t="s">
        <v>6234</v>
      </c>
      <c r="JCZ1" s="432" t="s">
        <v>3708</v>
      </c>
      <c r="JDA1" s="432" t="s">
        <v>6235</v>
      </c>
      <c r="JDB1" s="432" t="s">
        <v>6236</v>
      </c>
      <c r="JDC1" s="432" t="s">
        <v>6237</v>
      </c>
      <c r="JDD1" s="432" t="s">
        <v>6238</v>
      </c>
      <c r="JDE1" s="432" t="s">
        <v>6239</v>
      </c>
      <c r="JDF1" s="432" t="s">
        <v>6240</v>
      </c>
      <c r="JDG1" s="432" t="s">
        <v>6241</v>
      </c>
      <c r="JDH1" s="432" t="s">
        <v>6242</v>
      </c>
      <c r="JDI1" s="432" t="s">
        <v>6243</v>
      </c>
      <c r="JDJ1" s="432" t="s">
        <v>6244</v>
      </c>
      <c r="JDK1" s="432" t="s">
        <v>6245</v>
      </c>
      <c r="JDL1" s="432" t="s">
        <v>6246</v>
      </c>
      <c r="JDM1" s="432" t="s">
        <v>6247</v>
      </c>
      <c r="JDN1" s="432" t="s">
        <v>6248</v>
      </c>
      <c r="JDO1" s="432" t="s">
        <v>6249</v>
      </c>
      <c r="JDP1" s="432" t="s">
        <v>6250</v>
      </c>
      <c r="JDQ1" s="432" t="s">
        <v>6251</v>
      </c>
      <c r="JDR1" s="432" t="s">
        <v>6252</v>
      </c>
      <c r="JDS1" s="432" t="s">
        <v>6253</v>
      </c>
      <c r="JDT1" s="432" t="s">
        <v>6254</v>
      </c>
      <c r="JDU1" s="432" t="s">
        <v>6255</v>
      </c>
      <c r="JDV1" s="432" t="s">
        <v>6256</v>
      </c>
      <c r="JDW1" s="432" t="s">
        <v>6257</v>
      </c>
      <c r="JDX1" s="432" t="s">
        <v>6258</v>
      </c>
      <c r="JDY1" s="432" t="s">
        <v>6259</v>
      </c>
      <c r="JDZ1" s="432" t="s">
        <v>1803</v>
      </c>
      <c r="JEA1" s="432" t="s">
        <v>6260</v>
      </c>
      <c r="JEB1" s="432" t="s">
        <v>6261</v>
      </c>
      <c r="JEC1" s="432" t="s">
        <v>6262</v>
      </c>
      <c r="JED1" s="432" t="s">
        <v>6263</v>
      </c>
      <c r="JEE1" s="432" t="s">
        <v>6264</v>
      </c>
      <c r="JEF1" s="432" t="s">
        <v>6265</v>
      </c>
      <c r="JEG1" s="432" t="s">
        <v>6266</v>
      </c>
      <c r="JEH1" s="432" t="s">
        <v>6267</v>
      </c>
      <c r="JEI1" s="432" t="s">
        <v>6268</v>
      </c>
      <c r="JEJ1" s="432" t="s">
        <v>6269</v>
      </c>
      <c r="JEK1" s="432" t="s">
        <v>6270</v>
      </c>
      <c r="JEL1" s="432" t="s">
        <v>6271</v>
      </c>
      <c r="JEM1" s="432" t="s">
        <v>6272</v>
      </c>
      <c r="JEN1" s="432" t="s">
        <v>6273</v>
      </c>
      <c r="JEO1" s="432" t="s">
        <v>6274</v>
      </c>
      <c r="JEP1" s="432" t="s">
        <v>6275</v>
      </c>
      <c r="JEQ1" s="432" t="s">
        <v>6276</v>
      </c>
      <c r="JER1" s="432" t="s">
        <v>6277</v>
      </c>
      <c r="JES1" s="432" t="s">
        <v>6278</v>
      </c>
      <c r="JET1" s="432" t="s">
        <v>6279</v>
      </c>
      <c r="JEU1" s="432" t="s">
        <v>6280</v>
      </c>
      <c r="JEV1" s="432" t="s">
        <v>6281</v>
      </c>
      <c r="JEW1" s="432" t="s">
        <v>6282</v>
      </c>
      <c r="JEX1" s="432" t="s">
        <v>6283</v>
      </c>
      <c r="JEY1" s="432" t="s">
        <v>6284</v>
      </c>
      <c r="JEZ1" s="432" t="s">
        <v>2102</v>
      </c>
      <c r="JFA1" s="432" t="s">
        <v>6285</v>
      </c>
      <c r="JFB1" s="432" t="s">
        <v>6286</v>
      </c>
      <c r="JFC1" s="432" t="s">
        <v>6287</v>
      </c>
      <c r="JFD1" s="432" t="s">
        <v>6288</v>
      </c>
      <c r="JFE1" s="432" t="s">
        <v>6289</v>
      </c>
      <c r="JFF1" s="432" t="s">
        <v>6290</v>
      </c>
      <c r="JFG1" s="432" t="s">
        <v>6291</v>
      </c>
      <c r="JFH1" s="432" t="s">
        <v>6292</v>
      </c>
      <c r="JFI1" s="432" t="s">
        <v>6293</v>
      </c>
      <c r="JFJ1" s="432" t="s">
        <v>6294</v>
      </c>
      <c r="JFK1" s="432" t="s">
        <v>6295</v>
      </c>
      <c r="JFL1" s="432" t="s">
        <v>6296</v>
      </c>
      <c r="JFM1" s="432" t="s">
        <v>6297</v>
      </c>
      <c r="JFN1" s="432" t="s">
        <v>6298</v>
      </c>
      <c r="JFO1" s="432" t="s">
        <v>5415</v>
      </c>
      <c r="JFP1" s="432" t="s">
        <v>6299</v>
      </c>
      <c r="JFQ1" s="432" t="s">
        <v>6300</v>
      </c>
      <c r="JFR1" s="432" t="s">
        <v>6301</v>
      </c>
      <c r="JFS1" s="432" t="s">
        <v>6302</v>
      </c>
      <c r="JFT1" s="432" t="s">
        <v>6303</v>
      </c>
      <c r="JFU1" s="432" t="s">
        <v>6304</v>
      </c>
      <c r="JFV1" s="432" t="s">
        <v>6305</v>
      </c>
      <c r="JFW1" s="432" t="s">
        <v>6306</v>
      </c>
      <c r="JFX1" s="432" t="s">
        <v>6307</v>
      </c>
      <c r="JFY1" s="432" t="s">
        <v>6308</v>
      </c>
      <c r="JFZ1" s="432" t="s">
        <v>2712</v>
      </c>
      <c r="JGA1" s="432" t="s">
        <v>6309</v>
      </c>
      <c r="JGB1" s="432" t="s">
        <v>6310</v>
      </c>
      <c r="JGC1" s="432" t="s">
        <v>6311</v>
      </c>
      <c r="JGD1" s="432" t="s">
        <v>6312</v>
      </c>
      <c r="JGE1" s="432" t="s">
        <v>6313</v>
      </c>
      <c r="JGF1" s="432" t="s">
        <v>6314</v>
      </c>
      <c r="JGG1" s="432" t="s">
        <v>6315</v>
      </c>
      <c r="JGH1" s="432" t="s">
        <v>6316</v>
      </c>
      <c r="JGI1" s="432" t="s">
        <v>6317</v>
      </c>
      <c r="JGJ1" s="432" t="s">
        <v>6318</v>
      </c>
      <c r="JGK1" s="432" t="s">
        <v>6319</v>
      </c>
      <c r="JGL1" s="432" t="s">
        <v>6320</v>
      </c>
      <c r="JGM1" s="432" t="s">
        <v>6321</v>
      </c>
      <c r="JGN1" s="432" t="s">
        <v>6322</v>
      </c>
      <c r="JGO1" s="432" t="s">
        <v>6323</v>
      </c>
      <c r="JGP1" s="432" t="s">
        <v>6324</v>
      </c>
      <c r="JGQ1" s="432" t="s">
        <v>6325</v>
      </c>
      <c r="JGR1" s="432" t="s">
        <v>6326</v>
      </c>
      <c r="JGS1" s="432" t="s">
        <v>6327</v>
      </c>
      <c r="JGT1" s="432" t="s">
        <v>6328</v>
      </c>
      <c r="JGU1" s="432" t="s">
        <v>6329</v>
      </c>
      <c r="JGV1" s="432" t="s">
        <v>6330</v>
      </c>
      <c r="JGW1" s="432" t="s">
        <v>6331</v>
      </c>
      <c r="JGX1" s="432" t="s">
        <v>6332</v>
      </c>
      <c r="JGY1" s="432" t="s">
        <v>6333</v>
      </c>
      <c r="JGZ1" s="432" t="s">
        <v>6334</v>
      </c>
      <c r="JHA1" s="432" t="s">
        <v>1867</v>
      </c>
      <c r="JHB1" s="432" t="s">
        <v>6335</v>
      </c>
      <c r="JHC1" s="432" t="s">
        <v>6336</v>
      </c>
      <c r="JHD1" s="432" t="s">
        <v>6337</v>
      </c>
      <c r="JHE1" s="432" t="s">
        <v>6338</v>
      </c>
      <c r="JHF1" s="432" t="s">
        <v>6339</v>
      </c>
      <c r="JHG1" s="432" t="s">
        <v>6340</v>
      </c>
      <c r="JHH1" s="432" t="s">
        <v>6341</v>
      </c>
      <c r="JHI1" s="432" t="s">
        <v>6342</v>
      </c>
      <c r="JHJ1" s="432" t="s">
        <v>6343</v>
      </c>
      <c r="JHK1" s="432" t="s">
        <v>6344</v>
      </c>
      <c r="JHL1" s="432" t="s">
        <v>6345</v>
      </c>
      <c r="JHM1" s="432" t="s">
        <v>6346</v>
      </c>
      <c r="JHN1" s="432" t="s">
        <v>1963</v>
      </c>
      <c r="JHO1" s="432" t="s">
        <v>6347</v>
      </c>
      <c r="JHP1" s="432" t="s">
        <v>6348</v>
      </c>
      <c r="JHQ1" s="432" t="s">
        <v>6349</v>
      </c>
      <c r="JHR1" s="432" t="s">
        <v>6350</v>
      </c>
      <c r="JHS1" s="432" t="s">
        <v>2811</v>
      </c>
      <c r="JHT1" s="432" t="s">
        <v>6351</v>
      </c>
      <c r="JHU1" s="432" t="s">
        <v>6352</v>
      </c>
      <c r="JHV1" s="432" t="s">
        <v>6353</v>
      </c>
      <c r="JHW1" s="432" t="s">
        <v>6354</v>
      </c>
      <c r="JHX1" s="432" t="s">
        <v>6355</v>
      </c>
      <c r="JHY1" s="432" t="s">
        <v>6356</v>
      </c>
      <c r="JHZ1" s="432" t="s">
        <v>6357</v>
      </c>
      <c r="JIA1" s="432" t="s">
        <v>6358</v>
      </c>
      <c r="JIB1" s="432" t="s">
        <v>6056</v>
      </c>
      <c r="JIC1" s="432" t="s">
        <v>6359</v>
      </c>
      <c r="JID1" s="432" t="s">
        <v>6360</v>
      </c>
      <c r="JIE1" s="432" t="s">
        <v>6361</v>
      </c>
      <c r="JIF1" s="432" t="s">
        <v>6362</v>
      </c>
      <c r="JIG1" s="432" t="s">
        <v>6363</v>
      </c>
      <c r="JIH1" s="432" t="s">
        <v>6364</v>
      </c>
      <c r="JII1" s="432" t="s">
        <v>6365</v>
      </c>
      <c r="JIJ1" s="432" t="s">
        <v>6366</v>
      </c>
      <c r="JIK1" s="432" t="s">
        <v>6367</v>
      </c>
      <c r="JIL1" s="432" t="s">
        <v>6368</v>
      </c>
      <c r="JIM1" s="432" t="s">
        <v>6369</v>
      </c>
      <c r="JIN1" s="432" t="s">
        <v>6370</v>
      </c>
      <c r="JIO1" s="432" t="s">
        <v>6371</v>
      </c>
      <c r="JIP1" s="432" t="s">
        <v>6372</v>
      </c>
      <c r="JIQ1" s="432" t="s">
        <v>6373</v>
      </c>
      <c r="JIR1" s="432" t="s">
        <v>6374</v>
      </c>
      <c r="JIS1" s="432" t="s">
        <v>6375</v>
      </c>
      <c r="JIT1" s="432" t="s">
        <v>6376</v>
      </c>
      <c r="JIU1" s="432" t="s">
        <v>6377</v>
      </c>
      <c r="JIV1" s="432" t="s">
        <v>6378</v>
      </c>
      <c r="JIW1" s="432" t="s">
        <v>6379</v>
      </c>
      <c r="JIX1" s="432" t="s">
        <v>6380</v>
      </c>
      <c r="JIY1" s="432" t="s">
        <v>6381</v>
      </c>
      <c r="JIZ1" s="432" t="s">
        <v>6382</v>
      </c>
      <c r="JJA1" s="432" t="s">
        <v>6383</v>
      </c>
      <c r="JJB1" s="432" t="s">
        <v>6065</v>
      </c>
      <c r="JJC1" s="432" t="s">
        <v>5992</v>
      </c>
      <c r="JJD1" s="432" t="s">
        <v>6384</v>
      </c>
      <c r="JJE1" s="432" t="s">
        <v>6385</v>
      </c>
      <c r="JJF1" s="432" t="s">
        <v>6386</v>
      </c>
      <c r="JJG1" s="432" t="s">
        <v>6387</v>
      </c>
      <c r="JJH1" s="432" t="s">
        <v>6388</v>
      </c>
      <c r="JJI1" s="432" t="s">
        <v>6389</v>
      </c>
      <c r="JJJ1" s="432" t="s">
        <v>6390</v>
      </c>
      <c r="JJK1" s="432" t="s">
        <v>6391</v>
      </c>
      <c r="JJL1" s="432" t="s">
        <v>6392</v>
      </c>
      <c r="JJM1" s="432" t="s">
        <v>6393</v>
      </c>
      <c r="JJN1" s="432" t="s">
        <v>6394</v>
      </c>
      <c r="JJO1" s="432" t="s">
        <v>6395</v>
      </c>
      <c r="JJP1" s="432" t="s">
        <v>6396</v>
      </c>
      <c r="JJQ1" s="432" t="s">
        <v>6397</v>
      </c>
      <c r="JJR1" s="432" t="s">
        <v>6398</v>
      </c>
      <c r="JJS1" s="432" t="s">
        <v>6399</v>
      </c>
      <c r="JJT1" s="432" t="s">
        <v>6400</v>
      </c>
      <c r="JJU1" s="432" t="s">
        <v>6401</v>
      </c>
      <c r="JJV1" s="432" t="s">
        <v>6402</v>
      </c>
      <c r="JJW1" s="432" t="s">
        <v>6403</v>
      </c>
      <c r="JJX1" s="432" t="s">
        <v>6404</v>
      </c>
      <c r="JJY1" s="432" t="s">
        <v>6405</v>
      </c>
      <c r="JJZ1" s="432" t="s">
        <v>6406</v>
      </c>
      <c r="JKA1" s="432" t="s">
        <v>6407</v>
      </c>
      <c r="JKB1" s="432" t="s">
        <v>6408</v>
      </c>
      <c r="JKC1" s="432" t="s">
        <v>6409</v>
      </c>
      <c r="JKD1" s="432" t="s">
        <v>6410</v>
      </c>
      <c r="JKE1" s="432" t="s">
        <v>6411</v>
      </c>
      <c r="JKF1" s="432" t="s">
        <v>6412</v>
      </c>
      <c r="JKG1" s="432" t="s">
        <v>6413</v>
      </c>
      <c r="JKH1" s="432" t="s">
        <v>6414</v>
      </c>
      <c r="JKI1" s="432" t="s">
        <v>6415</v>
      </c>
      <c r="JKJ1" s="432" t="s">
        <v>6416</v>
      </c>
      <c r="JKK1" s="432" t="s">
        <v>6417</v>
      </c>
      <c r="JKL1" s="432" t="s">
        <v>6418</v>
      </c>
      <c r="JKM1" s="432" t="s">
        <v>6419</v>
      </c>
      <c r="JKN1" s="432" t="s">
        <v>6420</v>
      </c>
      <c r="JKO1" s="432" t="s">
        <v>6421</v>
      </c>
      <c r="JKP1" s="432" t="s">
        <v>6422</v>
      </c>
      <c r="JKQ1" s="432" t="s">
        <v>6423</v>
      </c>
      <c r="JKR1" s="432" t="s">
        <v>6424</v>
      </c>
      <c r="JKS1" s="432" t="s">
        <v>6425</v>
      </c>
      <c r="JKT1" s="432" t="s">
        <v>6426</v>
      </c>
      <c r="JKU1" s="432" t="s">
        <v>6427</v>
      </c>
      <c r="JKV1" s="432" t="s">
        <v>6428</v>
      </c>
      <c r="JKW1" s="432" t="s">
        <v>6429</v>
      </c>
      <c r="JKX1" s="432" t="s">
        <v>6112</v>
      </c>
      <c r="JKY1" s="432" t="s">
        <v>6430</v>
      </c>
      <c r="JKZ1" s="432" t="s">
        <v>6431</v>
      </c>
      <c r="JLA1" s="432" t="s">
        <v>6432</v>
      </c>
      <c r="JLB1" s="432" t="s">
        <v>6433</v>
      </c>
      <c r="JLC1" s="432" t="s">
        <v>6434</v>
      </c>
      <c r="JLD1" s="432" t="s">
        <v>6435</v>
      </c>
      <c r="JLE1" s="432" t="s">
        <v>6436</v>
      </c>
      <c r="JLF1" s="432" t="s">
        <v>6437</v>
      </c>
      <c r="JLG1" s="432" t="s">
        <v>6438</v>
      </c>
      <c r="JLH1" s="432" t="s">
        <v>6439</v>
      </c>
      <c r="JLI1" s="432" t="s">
        <v>6440</v>
      </c>
      <c r="JLJ1" s="432" t="s">
        <v>6441</v>
      </c>
      <c r="JLK1" s="432" t="s">
        <v>6442</v>
      </c>
      <c r="JLL1" s="432" t="s">
        <v>6443</v>
      </c>
      <c r="JLM1" s="432" t="s">
        <v>6444</v>
      </c>
      <c r="JLN1" s="432" t="s">
        <v>6445</v>
      </c>
      <c r="JLO1" s="432" t="s">
        <v>6446</v>
      </c>
      <c r="JLP1" s="432" t="s">
        <v>6447</v>
      </c>
      <c r="JLQ1" s="432" t="s">
        <v>6448</v>
      </c>
      <c r="JLR1" s="432" t="s">
        <v>6449</v>
      </c>
      <c r="JLS1" s="432" t="s">
        <v>6450</v>
      </c>
      <c r="JLT1" s="432" t="s">
        <v>6258</v>
      </c>
      <c r="JLU1" s="432" t="s">
        <v>6451</v>
      </c>
      <c r="JLV1" s="432" t="s">
        <v>6452</v>
      </c>
      <c r="JLW1" s="432" t="s">
        <v>6453</v>
      </c>
      <c r="JLX1" s="432" t="s">
        <v>5307</v>
      </c>
      <c r="JLY1" s="432" t="s">
        <v>6454</v>
      </c>
      <c r="JLZ1" s="432" t="s">
        <v>6455</v>
      </c>
      <c r="JMA1" s="432" t="s">
        <v>6456</v>
      </c>
      <c r="JMB1" s="432" t="s">
        <v>6457</v>
      </c>
      <c r="JMC1" s="432" t="s">
        <v>6458</v>
      </c>
      <c r="JMD1" s="432" t="s">
        <v>6459</v>
      </c>
      <c r="JME1" s="432" t="s">
        <v>6460</v>
      </c>
      <c r="JMF1" s="432" t="s">
        <v>6461</v>
      </c>
      <c r="JMG1" s="432" t="s">
        <v>6462</v>
      </c>
      <c r="JMH1" s="432" t="s">
        <v>6463</v>
      </c>
      <c r="JMI1" s="432" t="s">
        <v>6464</v>
      </c>
      <c r="JMJ1" s="432" t="s">
        <v>6465</v>
      </c>
      <c r="JMK1" s="432" t="s">
        <v>6466</v>
      </c>
      <c r="JML1" s="432" t="s">
        <v>6467</v>
      </c>
      <c r="JMM1" s="432" t="s">
        <v>6468</v>
      </c>
      <c r="JMN1" s="432" t="s">
        <v>6468</v>
      </c>
      <c r="JMO1" s="432" t="s">
        <v>6469</v>
      </c>
      <c r="JMP1" s="432" t="s">
        <v>6470</v>
      </c>
      <c r="JMQ1" s="432" t="s">
        <v>6471</v>
      </c>
      <c r="JMR1" s="432" t="s">
        <v>6472</v>
      </c>
      <c r="JMS1" s="432" t="s">
        <v>6473</v>
      </c>
      <c r="JMT1" s="432" t="s">
        <v>6474</v>
      </c>
      <c r="JMU1" s="432" t="s">
        <v>6475</v>
      </c>
      <c r="JMV1" s="432" t="s">
        <v>6476</v>
      </c>
      <c r="JMW1" s="432" t="s">
        <v>2973</v>
      </c>
      <c r="JMX1" s="432" t="s">
        <v>6477</v>
      </c>
      <c r="JMY1" s="432" t="s">
        <v>6478</v>
      </c>
      <c r="JMZ1" s="432" t="s">
        <v>6479</v>
      </c>
      <c r="JNA1" s="432" t="s">
        <v>6480</v>
      </c>
      <c r="JNB1" s="432" t="s">
        <v>6481</v>
      </c>
      <c r="JNC1" s="432" t="s">
        <v>6482</v>
      </c>
      <c r="JND1" s="432" t="s">
        <v>6483</v>
      </c>
      <c r="JNE1" s="432" t="s">
        <v>6484</v>
      </c>
      <c r="JNF1" s="432" t="s">
        <v>6485</v>
      </c>
      <c r="JNG1" s="432" t="s">
        <v>6486</v>
      </c>
      <c r="JNH1" s="432" t="s">
        <v>6487</v>
      </c>
      <c r="JNI1" s="432" t="s">
        <v>6488</v>
      </c>
      <c r="JNJ1" s="432" t="s">
        <v>6489</v>
      </c>
      <c r="JNK1" s="432" t="s">
        <v>6490</v>
      </c>
      <c r="JNL1" s="432" t="s">
        <v>6491</v>
      </c>
      <c r="JNM1" s="432" t="s">
        <v>2863</v>
      </c>
      <c r="JNN1" s="432" t="s">
        <v>6492</v>
      </c>
      <c r="JNO1" s="432" t="s">
        <v>6493</v>
      </c>
      <c r="JNP1" s="432" t="s">
        <v>6494</v>
      </c>
      <c r="JNQ1" s="432" t="s">
        <v>6495</v>
      </c>
      <c r="JNR1" s="432" t="s">
        <v>6496</v>
      </c>
      <c r="JNS1" s="432" t="s">
        <v>6497</v>
      </c>
      <c r="JNT1" s="432" t="s">
        <v>6498</v>
      </c>
      <c r="JNU1" s="432" t="s">
        <v>6499</v>
      </c>
      <c r="JNV1" s="432" t="s">
        <v>6277</v>
      </c>
      <c r="JNW1" s="432" t="s">
        <v>6500</v>
      </c>
      <c r="JNX1" s="432" t="s">
        <v>6501</v>
      </c>
      <c r="JNY1" s="432" t="s">
        <v>6502</v>
      </c>
      <c r="JNZ1" s="432" t="s">
        <v>6503</v>
      </c>
      <c r="JOA1" s="432" t="s">
        <v>6285</v>
      </c>
      <c r="JOB1" s="432" t="s">
        <v>6504</v>
      </c>
      <c r="JOC1" s="432" t="s">
        <v>6505</v>
      </c>
      <c r="JOD1" s="432" t="s">
        <v>6506</v>
      </c>
      <c r="JOE1" s="432" t="s">
        <v>6507</v>
      </c>
      <c r="JOF1" s="432" t="s">
        <v>6508</v>
      </c>
      <c r="JOG1" s="432" t="s">
        <v>6509</v>
      </c>
      <c r="JOH1" s="432" t="s">
        <v>6510</v>
      </c>
      <c r="JOI1" s="432" t="s">
        <v>6511</v>
      </c>
      <c r="JOJ1" s="432" t="s">
        <v>6512</v>
      </c>
      <c r="JOK1" s="432" t="s">
        <v>6513</v>
      </c>
      <c r="JOL1" s="432" t="s">
        <v>6514</v>
      </c>
      <c r="JOM1" s="432" t="s">
        <v>6515</v>
      </c>
      <c r="JON1" s="432" t="s">
        <v>6516</v>
      </c>
      <c r="JOO1" s="432" t="s">
        <v>6517</v>
      </c>
      <c r="JOP1" s="432" t="s">
        <v>6518</v>
      </c>
      <c r="JOQ1" s="432" t="s">
        <v>6519</v>
      </c>
      <c r="JOR1" s="432" t="s">
        <v>6520</v>
      </c>
      <c r="JOS1" s="432" t="s">
        <v>6521</v>
      </c>
      <c r="JOT1" s="432" t="s">
        <v>6522</v>
      </c>
      <c r="JOU1" s="432" t="s">
        <v>6523</v>
      </c>
      <c r="JOV1" s="432" t="s">
        <v>6524</v>
      </c>
      <c r="JOW1" s="432" t="s">
        <v>6525</v>
      </c>
      <c r="JOX1" s="432" t="s">
        <v>6526</v>
      </c>
      <c r="JOY1" s="432" t="s">
        <v>6527</v>
      </c>
      <c r="JOZ1" s="432" t="s">
        <v>6528</v>
      </c>
      <c r="JPA1" s="432" t="s">
        <v>6529</v>
      </c>
      <c r="JPB1" s="432" t="s">
        <v>6530</v>
      </c>
      <c r="JPC1" s="432" t="s">
        <v>6531</v>
      </c>
      <c r="JPD1" s="432" t="s">
        <v>6532</v>
      </c>
      <c r="JPE1" s="432" t="s">
        <v>6533</v>
      </c>
      <c r="JPF1" s="432" t="s">
        <v>6534</v>
      </c>
      <c r="JPG1" s="432" t="s">
        <v>6535</v>
      </c>
      <c r="JPH1" s="432" t="s">
        <v>6536</v>
      </c>
      <c r="JPI1" s="432" t="s">
        <v>6537</v>
      </c>
      <c r="JPJ1" s="432" t="s">
        <v>6538</v>
      </c>
      <c r="JPK1" s="432" t="s">
        <v>6539</v>
      </c>
      <c r="JPL1" s="432" t="s">
        <v>6540</v>
      </c>
      <c r="JPM1" s="432" t="s">
        <v>6541</v>
      </c>
      <c r="JPN1" s="432" t="s">
        <v>6542</v>
      </c>
      <c r="JPO1" s="432" t="s">
        <v>6543</v>
      </c>
      <c r="JPP1" s="432" t="s">
        <v>6544</v>
      </c>
      <c r="JPQ1" s="432" t="s">
        <v>6545</v>
      </c>
      <c r="JPR1" s="432" t="s">
        <v>6546</v>
      </c>
      <c r="JPS1" s="432" t="s">
        <v>6547</v>
      </c>
      <c r="JPT1" s="432" t="s">
        <v>6548</v>
      </c>
      <c r="JPU1" s="432" t="s">
        <v>6549</v>
      </c>
      <c r="JPV1" s="432" t="s">
        <v>6550</v>
      </c>
      <c r="JPW1" s="432" t="s">
        <v>6551</v>
      </c>
      <c r="JPX1" s="432" t="s">
        <v>6552</v>
      </c>
      <c r="JPY1" s="432" t="s">
        <v>6553</v>
      </c>
      <c r="JPZ1" s="432" t="s">
        <v>6554</v>
      </c>
      <c r="JQA1" s="432" t="s">
        <v>6555</v>
      </c>
      <c r="JQB1" s="432" t="s">
        <v>6556</v>
      </c>
      <c r="JQC1" s="432" t="s">
        <v>6557</v>
      </c>
      <c r="JQD1" s="432" t="s">
        <v>6558</v>
      </c>
      <c r="JQE1" s="432" t="s">
        <v>6559</v>
      </c>
      <c r="JQF1" s="432" t="s">
        <v>6560</v>
      </c>
      <c r="JQG1" s="432" t="s">
        <v>6561</v>
      </c>
      <c r="JQH1" s="432" t="s">
        <v>6562</v>
      </c>
      <c r="JQI1" s="432" t="s">
        <v>6563</v>
      </c>
      <c r="JQJ1" s="432" t="s">
        <v>6564</v>
      </c>
      <c r="JQK1" s="432" t="s">
        <v>6565</v>
      </c>
      <c r="JQL1" s="432" t="s">
        <v>6566</v>
      </c>
      <c r="JQM1" s="432" t="s">
        <v>6567</v>
      </c>
      <c r="JQN1" s="432" t="s">
        <v>6568</v>
      </c>
      <c r="JQO1" s="432" t="s">
        <v>6569</v>
      </c>
      <c r="JQP1" s="432" t="s">
        <v>6570</v>
      </c>
      <c r="JQQ1" s="432" t="s">
        <v>6571</v>
      </c>
      <c r="JQR1" s="432" t="s">
        <v>6572</v>
      </c>
      <c r="JQS1" s="432" t="s">
        <v>6573</v>
      </c>
      <c r="JQT1" s="432" t="s">
        <v>6574</v>
      </c>
      <c r="JQU1" s="432" t="s">
        <v>6575</v>
      </c>
      <c r="JQV1" s="432" t="s">
        <v>6576</v>
      </c>
      <c r="JQW1" s="432" t="s">
        <v>6577</v>
      </c>
      <c r="JQX1" s="432" t="s">
        <v>6527</v>
      </c>
      <c r="JQY1" s="432" t="s">
        <v>6571</v>
      </c>
      <c r="JQZ1" s="432" t="s">
        <v>6578</v>
      </c>
      <c r="JRA1" s="432" t="s">
        <v>6559</v>
      </c>
      <c r="JRB1" s="432" t="s">
        <v>6579</v>
      </c>
      <c r="JRC1" s="432" t="s">
        <v>6580</v>
      </c>
      <c r="JRD1" s="432" t="s">
        <v>6581</v>
      </c>
      <c r="JRE1" s="432" t="s">
        <v>6582</v>
      </c>
      <c r="JRF1" s="432" t="s">
        <v>6583</v>
      </c>
      <c r="JRG1" s="432" t="s">
        <v>6584</v>
      </c>
      <c r="JRH1" s="432" t="s">
        <v>6585</v>
      </c>
      <c r="JRI1" s="432" t="s">
        <v>6586</v>
      </c>
      <c r="JRJ1" s="432" t="s">
        <v>6587</v>
      </c>
      <c r="JRK1" s="432" t="s">
        <v>6588</v>
      </c>
      <c r="JRL1" s="432" t="s">
        <v>6589</v>
      </c>
      <c r="JRM1" s="432" t="s">
        <v>6590</v>
      </c>
      <c r="JRN1" s="432" t="s">
        <v>6591</v>
      </c>
      <c r="JRO1" s="432" t="s">
        <v>6592</v>
      </c>
      <c r="JRP1" s="432" t="s">
        <v>6593</v>
      </c>
      <c r="JRQ1" s="432" t="s">
        <v>6594</v>
      </c>
      <c r="JRR1" s="432" t="s">
        <v>6595</v>
      </c>
      <c r="JRS1" s="432" t="s">
        <v>6596</v>
      </c>
      <c r="JRT1" s="432" t="s">
        <v>6597</v>
      </c>
      <c r="JRU1" s="432" t="s">
        <v>6598</v>
      </c>
      <c r="JRV1" s="432" t="s">
        <v>6599</v>
      </c>
      <c r="JRW1" s="432" t="s">
        <v>6600</v>
      </c>
      <c r="JRX1" s="432" t="s">
        <v>6601</v>
      </c>
      <c r="JRY1" s="432" t="s">
        <v>6602</v>
      </c>
      <c r="JRZ1" s="432" t="s">
        <v>6603</v>
      </c>
      <c r="JSA1" s="432" t="s">
        <v>6604</v>
      </c>
      <c r="JSB1" s="432" t="s">
        <v>6605</v>
      </c>
      <c r="JSC1" s="432" t="s">
        <v>6606</v>
      </c>
      <c r="JSD1" s="432" t="s">
        <v>6607</v>
      </c>
      <c r="JSE1" s="432" t="s">
        <v>6608</v>
      </c>
      <c r="JSF1" s="432" t="s">
        <v>6609</v>
      </c>
      <c r="JSG1" s="432" t="s">
        <v>6610</v>
      </c>
      <c r="JSH1" s="432" t="s">
        <v>6611</v>
      </c>
      <c r="JSI1" s="432" t="s">
        <v>6612</v>
      </c>
      <c r="JSJ1" s="432" t="s">
        <v>6613</v>
      </c>
      <c r="JSK1" s="432" t="s">
        <v>6614</v>
      </c>
      <c r="JSL1" s="432" t="s">
        <v>6615</v>
      </c>
      <c r="JSM1" s="432" t="s">
        <v>6616</v>
      </c>
      <c r="JSN1" s="432" t="s">
        <v>6617</v>
      </c>
      <c r="JSO1" s="432" t="s">
        <v>6618</v>
      </c>
      <c r="JSP1" s="432" t="s">
        <v>6619</v>
      </c>
      <c r="JSQ1" s="432" t="s">
        <v>6620</v>
      </c>
      <c r="JSR1" s="432" t="s">
        <v>6621</v>
      </c>
      <c r="JSS1" s="432" t="s">
        <v>6622</v>
      </c>
      <c r="JST1" s="432" t="s">
        <v>6623</v>
      </c>
      <c r="JSU1" s="432" t="s">
        <v>6624</v>
      </c>
      <c r="JSV1" s="432" t="s">
        <v>6625</v>
      </c>
      <c r="JSW1" s="432" t="s">
        <v>6626</v>
      </c>
      <c r="JSX1" s="432" t="s">
        <v>6627</v>
      </c>
      <c r="JSY1" s="432" t="s">
        <v>6628</v>
      </c>
      <c r="JSZ1" s="432" t="s">
        <v>6629</v>
      </c>
      <c r="JTA1" s="432" t="s">
        <v>6630</v>
      </c>
      <c r="JTB1" s="432" t="s">
        <v>6631</v>
      </c>
      <c r="JTC1" s="432" t="s">
        <v>6632</v>
      </c>
      <c r="JTD1" s="432" t="s">
        <v>6633</v>
      </c>
      <c r="JTE1" s="432" t="s">
        <v>6634</v>
      </c>
      <c r="JTF1" s="432" t="s">
        <v>6635</v>
      </c>
      <c r="JTG1" s="432" t="s">
        <v>6636</v>
      </c>
      <c r="JTH1" s="432" t="s">
        <v>6637</v>
      </c>
      <c r="JTI1" s="432" t="s">
        <v>6638</v>
      </c>
      <c r="JTJ1" s="432" t="s">
        <v>6639</v>
      </c>
      <c r="JTK1" s="432" t="s">
        <v>6640</v>
      </c>
      <c r="JTL1" s="432" t="s">
        <v>6641</v>
      </c>
      <c r="JTM1" s="432" t="s">
        <v>6642</v>
      </c>
      <c r="JTN1" s="432" t="s">
        <v>6643</v>
      </c>
      <c r="JTO1" s="432" t="s">
        <v>6644</v>
      </c>
      <c r="JTP1" s="432" t="s">
        <v>6645</v>
      </c>
      <c r="JTQ1" s="432" t="s">
        <v>6646</v>
      </c>
      <c r="JTR1" s="432" t="s">
        <v>6647</v>
      </c>
      <c r="JTS1" s="432" t="s">
        <v>6648</v>
      </c>
      <c r="JTT1" s="432" t="s">
        <v>6649</v>
      </c>
      <c r="JTU1" s="432" t="s">
        <v>6650</v>
      </c>
      <c r="JTV1" s="432" t="s">
        <v>6651</v>
      </c>
      <c r="JTW1" s="432" t="s">
        <v>6652</v>
      </c>
      <c r="JTX1" s="432" t="s">
        <v>6653</v>
      </c>
      <c r="JTY1" s="432" t="s">
        <v>6654</v>
      </c>
      <c r="JTZ1" s="432" t="s">
        <v>6655</v>
      </c>
      <c r="JUA1" s="432" t="s">
        <v>6656</v>
      </c>
      <c r="JUB1" s="432" t="s">
        <v>6657</v>
      </c>
      <c r="JUC1" s="432" t="s">
        <v>6658</v>
      </c>
      <c r="JUD1" s="432" t="s">
        <v>6659</v>
      </c>
      <c r="JUE1" s="432" t="s">
        <v>6660</v>
      </c>
      <c r="JUF1" s="432" t="s">
        <v>6661</v>
      </c>
      <c r="JUG1" s="432" t="s">
        <v>6662</v>
      </c>
      <c r="JUH1" s="432" t="s">
        <v>6663</v>
      </c>
      <c r="JUI1" s="432" t="s">
        <v>6664</v>
      </c>
      <c r="JUJ1" s="432" t="s">
        <v>6665</v>
      </c>
      <c r="JUK1" s="432" t="s">
        <v>6666</v>
      </c>
      <c r="JUL1" s="432" t="s">
        <v>6667</v>
      </c>
      <c r="JUM1" s="432" t="s">
        <v>6668</v>
      </c>
      <c r="JUN1" s="432" t="s">
        <v>6669</v>
      </c>
      <c r="JUO1" s="432" t="s">
        <v>6670</v>
      </c>
      <c r="JUP1" s="432" t="s">
        <v>6671</v>
      </c>
      <c r="JUQ1" s="432" t="s">
        <v>6672</v>
      </c>
      <c r="JUR1" s="432" t="s">
        <v>6673</v>
      </c>
      <c r="JUS1" s="432" t="s">
        <v>6674</v>
      </c>
      <c r="JUT1" s="432" t="s">
        <v>6675</v>
      </c>
      <c r="JUU1" s="432" t="s">
        <v>6676</v>
      </c>
      <c r="JUV1" s="432" t="s">
        <v>6677</v>
      </c>
      <c r="JUW1" s="432" t="s">
        <v>6678</v>
      </c>
      <c r="JUX1" s="432" t="s">
        <v>6679</v>
      </c>
      <c r="JUY1" s="432" t="s">
        <v>6680</v>
      </c>
      <c r="JUZ1" s="432" t="s">
        <v>6681</v>
      </c>
      <c r="JVA1" s="432" t="s">
        <v>6682</v>
      </c>
      <c r="JVB1" s="432" t="s">
        <v>6683</v>
      </c>
      <c r="JVC1" s="432" t="s">
        <v>6684</v>
      </c>
      <c r="JVD1" s="432" t="s">
        <v>6685</v>
      </c>
      <c r="JVE1" s="432" t="s">
        <v>6686</v>
      </c>
      <c r="JVF1" s="432" t="s">
        <v>6687</v>
      </c>
      <c r="JVG1" s="432" t="s">
        <v>6688</v>
      </c>
      <c r="JVH1" s="432" t="s">
        <v>6689</v>
      </c>
      <c r="JVI1" s="432" t="s">
        <v>6690</v>
      </c>
      <c r="JVJ1" s="432" t="s">
        <v>6691</v>
      </c>
      <c r="JVK1" s="432" t="s">
        <v>6692</v>
      </c>
      <c r="JVL1" s="432" t="s">
        <v>6693</v>
      </c>
      <c r="JVM1" s="432" t="s">
        <v>6694</v>
      </c>
      <c r="JVN1" s="432" t="s">
        <v>6695</v>
      </c>
      <c r="JVO1" s="432" t="s">
        <v>6696</v>
      </c>
      <c r="JVP1" s="432" t="s">
        <v>6697</v>
      </c>
      <c r="JVQ1" s="432" t="s">
        <v>6698</v>
      </c>
      <c r="JVR1" s="432" t="s">
        <v>6699</v>
      </c>
      <c r="JVS1" s="432" t="s">
        <v>6700</v>
      </c>
      <c r="JVT1" s="432" t="s">
        <v>6701</v>
      </c>
      <c r="JVU1" s="432" t="s">
        <v>6702</v>
      </c>
      <c r="JVV1" s="432" t="s">
        <v>6703</v>
      </c>
      <c r="JVW1" s="432" t="s">
        <v>6704</v>
      </c>
      <c r="JVX1" s="432" t="s">
        <v>6705</v>
      </c>
      <c r="JVY1" s="432" t="s">
        <v>6706</v>
      </c>
      <c r="JVZ1" s="432" t="s">
        <v>6707</v>
      </c>
      <c r="JWA1" s="432" t="s">
        <v>6708</v>
      </c>
      <c r="JWB1" s="432" t="s">
        <v>6709</v>
      </c>
      <c r="JWC1" s="432" t="s">
        <v>6710</v>
      </c>
      <c r="JWD1" s="432" t="s">
        <v>6711</v>
      </c>
      <c r="JWE1" s="432" t="s">
        <v>6712</v>
      </c>
      <c r="JWF1" s="432" t="s">
        <v>6713</v>
      </c>
      <c r="JWG1" s="432" t="s">
        <v>6714</v>
      </c>
      <c r="JWH1" s="432" t="s">
        <v>6715</v>
      </c>
      <c r="JWI1" s="432" t="s">
        <v>6716</v>
      </c>
      <c r="JWJ1" s="432" t="s">
        <v>6698</v>
      </c>
      <c r="JWK1" s="432" t="s">
        <v>6709</v>
      </c>
      <c r="JWL1" s="432" t="s">
        <v>6711</v>
      </c>
      <c r="JWM1" s="432" t="s">
        <v>6712</v>
      </c>
      <c r="JWN1" s="432" t="s">
        <v>6713</v>
      </c>
      <c r="JWO1" s="432" t="s">
        <v>6717</v>
      </c>
      <c r="JWP1" s="432" t="s">
        <v>6718</v>
      </c>
      <c r="JWQ1" s="432" t="s">
        <v>6719</v>
      </c>
      <c r="JWR1" s="432" t="s">
        <v>6720</v>
      </c>
      <c r="JWS1" s="432" t="s">
        <v>6721</v>
      </c>
      <c r="JWT1" s="432" t="s">
        <v>6722</v>
      </c>
      <c r="JWU1" s="432" t="s">
        <v>6723</v>
      </c>
      <c r="JWV1" s="432" t="s">
        <v>6724</v>
      </c>
      <c r="JWW1" s="432" t="s">
        <v>6725</v>
      </c>
      <c r="JWX1" s="432" t="s">
        <v>6726</v>
      </c>
      <c r="JWY1" s="432" t="s">
        <v>6727</v>
      </c>
      <c r="JWZ1" s="432" t="s">
        <v>6728</v>
      </c>
      <c r="JXA1" s="432" t="s">
        <v>6683</v>
      </c>
      <c r="JXB1" s="432" t="s">
        <v>6729</v>
      </c>
      <c r="JXC1" s="432" t="s">
        <v>6730</v>
      </c>
      <c r="JXD1" s="432" t="s">
        <v>6731</v>
      </c>
      <c r="JXE1" s="432" t="s">
        <v>6685</v>
      </c>
      <c r="JXF1" s="432" t="s">
        <v>6686</v>
      </c>
      <c r="JXG1" s="432" t="s">
        <v>6732</v>
      </c>
      <c r="JXH1" s="432" t="s">
        <v>6688</v>
      </c>
      <c r="JXI1" s="432" t="s">
        <v>6691</v>
      </c>
      <c r="JXJ1" s="432" t="s">
        <v>6733</v>
      </c>
      <c r="JXK1" s="432" t="s">
        <v>6693</v>
      </c>
      <c r="JXL1" s="432" t="s">
        <v>6734</v>
      </c>
      <c r="JXM1" s="432" t="s">
        <v>6695</v>
      </c>
      <c r="JXN1" s="432" t="s">
        <v>6735</v>
      </c>
      <c r="JXO1" s="432" t="s">
        <v>6696</v>
      </c>
      <c r="JXP1" s="432" t="s">
        <v>6697</v>
      </c>
      <c r="JXQ1" s="432" t="s">
        <v>6698</v>
      </c>
      <c r="JXR1" s="432" t="s">
        <v>6736</v>
      </c>
      <c r="JXS1" s="432" t="s">
        <v>6737</v>
      </c>
      <c r="JXT1" s="432" t="s">
        <v>6738</v>
      </c>
      <c r="JXU1" s="432" t="s">
        <v>6739</v>
      </c>
      <c r="JXV1" s="432" t="s">
        <v>6740</v>
      </c>
      <c r="JXW1" s="432" t="s">
        <v>6741</v>
      </c>
      <c r="JXX1" s="432" t="s">
        <v>6742</v>
      </c>
      <c r="JXY1" s="432" t="s">
        <v>6743</v>
      </c>
      <c r="JXZ1" s="432" t="s">
        <v>6744</v>
      </c>
      <c r="JYA1" s="432" t="s">
        <v>6745</v>
      </c>
      <c r="JYB1" s="432" t="s">
        <v>6746</v>
      </c>
      <c r="JYC1" s="432" t="s">
        <v>6747</v>
      </c>
      <c r="JYD1" s="432" t="s">
        <v>6748</v>
      </c>
      <c r="JYE1" s="432" t="s">
        <v>6749</v>
      </c>
      <c r="JYF1" s="432" t="s">
        <v>6750</v>
      </c>
      <c r="JYG1" s="432" t="s">
        <v>6751</v>
      </c>
      <c r="JYH1" s="432" t="s">
        <v>6752</v>
      </c>
      <c r="JYI1" s="432" t="s">
        <v>6753</v>
      </c>
      <c r="JYJ1" s="432" t="s">
        <v>6754</v>
      </c>
      <c r="JYK1" s="432" t="s">
        <v>6755</v>
      </c>
      <c r="JYL1" s="432" t="s">
        <v>6756</v>
      </c>
      <c r="JYM1" s="432" t="s">
        <v>6757</v>
      </c>
      <c r="JYN1" s="432" t="s">
        <v>6758</v>
      </c>
      <c r="JYO1" s="432" t="s">
        <v>6759</v>
      </c>
      <c r="JYP1" s="432" t="s">
        <v>6760</v>
      </c>
      <c r="JYQ1" s="432" t="s">
        <v>6761</v>
      </c>
      <c r="JYR1" s="432" t="s">
        <v>6762</v>
      </c>
      <c r="JYS1" s="432" t="s">
        <v>6763</v>
      </c>
      <c r="JYT1" s="432" t="s">
        <v>6764</v>
      </c>
      <c r="JYU1" s="432" t="s">
        <v>6765</v>
      </c>
      <c r="JYV1" s="432" t="s">
        <v>6766</v>
      </c>
      <c r="JYW1" s="432" t="s">
        <v>6767</v>
      </c>
      <c r="JYX1" s="432" t="s">
        <v>6768</v>
      </c>
      <c r="JYY1" s="432" t="s">
        <v>6769</v>
      </c>
      <c r="JYZ1" s="432" t="s">
        <v>6770</v>
      </c>
      <c r="JZA1" s="432" t="s">
        <v>6771</v>
      </c>
      <c r="JZB1" s="432" t="s">
        <v>6772</v>
      </c>
      <c r="JZC1" s="432" t="s">
        <v>6773</v>
      </c>
      <c r="JZD1" s="432" t="s">
        <v>6774</v>
      </c>
      <c r="JZE1" s="432" t="s">
        <v>6775</v>
      </c>
      <c r="JZF1" s="432" t="s">
        <v>6776</v>
      </c>
      <c r="JZG1" s="432" t="s">
        <v>6777</v>
      </c>
      <c r="JZH1" s="432" t="s">
        <v>6778</v>
      </c>
      <c r="JZI1" s="432" t="s">
        <v>6779</v>
      </c>
      <c r="JZJ1" s="432" t="s">
        <v>6780</v>
      </c>
      <c r="JZK1" s="432" t="s">
        <v>6781</v>
      </c>
      <c r="JZL1" s="432" t="s">
        <v>6782</v>
      </c>
      <c r="JZM1" s="432" t="s">
        <v>6783</v>
      </c>
      <c r="JZN1" s="432" t="s">
        <v>6784</v>
      </c>
      <c r="JZO1" s="432" t="s">
        <v>6785</v>
      </c>
      <c r="JZP1" s="432" t="s">
        <v>6786</v>
      </c>
      <c r="JZQ1" s="432" t="s">
        <v>6787</v>
      </c>
      <c r="JZR1" s="432" t="s">
        <v>6788</v>
      </c>
      <c r="JZS1" s="432" t="s">
        <v>6789</v>
      </c>
      <c r="JZT1" s="432" t="s">
        <v>6790</v>
      </c>
      <c r="JZU1" s="432" t="s">
        <v>6791</v>
      </c>
      <c r="JZV1" s="432" t="s">
        <v>6792</v>
      </c>
      <c r="JZW1" s="432" t="s">
        <v>6793</v>
      </c>
      <c r="JZX1" s="432" t="s">
        <v>6794</v>
      </c>
      <c r="JZY1" s="432" t="s">
        <v>6795</v>
      </c>
      <c r="JZZ1" s="432" t="s">
        <v>6796</v>
      </c>
      <c r="KAA1" s="432" t="s">
        <v>6797</v>
      </c>
      <c r="KAB1" s="432" t="s">
        <v>6798</v>
      </c>
      <c r="KAC1" s="432" t="s">
        <v>6799</v>
      </c>
      <c r="KAD1" s="432" t="s">
        <v>6800</v>
      </c>
      <c r="KAE1" s="432" t="s">
        <v>6801</v>
      </c>
      <c r="KAF1" s="432" t="s">
        <v>6802</v>
      </c>
      <c r="KAG1" s="432" t="s">
        <v>6803</v>
      </c>
      <c r="KAH1" s="432" t="s">
        <v>6804</v>
      </c>
      <c r="KAI1" s="432" t="s">
        <v>6805</v>
      </c>
      <c r="KAJ1" s="432" t="s">
        <v>6806</v>
      </c>
      <c r="KAK1" s="432" t="s">
        <v>6807</v>
      </c>
      <c r="KAL1" s="432" t="s">
        <v>6808</v>
      </c>
      <c r="KAM1" s="432" t="s">
        <v>6809</v>
      </c>
      <c r="KAN1" s="432" t="s">
        <v>6810</v>
      </c>
      <c r="KAO1" s="432" t="s">
        <v>6811</v>
      </c>
      <c r="KAP1" s="432" t="s">
        <v>6812</v>
      </c>
      <c r="KAQ1" s="432" t="s">
        <v>6813</v>
      </c>
      <c r="KAR1" s="432" t="s">
        <v>6814</v>
      </c>
      <c r="KAS1" s="432" t="s">
        <v>6815</v>
      </c>
      <c r="KAT1" s="432" t="s">
        <v>6816</v>
      </c>
      <c r="KAU1" s="432" t="s">
        <v>6817</v>
      </c>
      <c r="KAV1" s="432" t="s">
        <v>6818</v>
      </c>
      <c r="KAW1" s="432" t="s">
        <v>6819</v>
      </c>
      <c r="KAX1" s="432" t="s">
        <v>6820</v>
      </c>
      <c r="KAY1" s="432" t="s">
        <v>6821</v>
      </c>
      <c r="KAZ1" s="432" t="s">
        <v>6822</v>
      </c>
      <c r="KBA1" s="432" t="s">
        <v>6823</v>
      </c>
      <c r="KBB1" s="432" t="s">
        <v>6824</v>
      </c>
      <c r="KBC1" s="432" t="s">
        <v>6825</v>
      </c>
      <c r="KBD1" s="432" t="s">
        <v>6826</v>
      </c>
    </row>
    <row r="2" spans="1:7492" ht="15.6" x14ac:dyDescent="0.3">
      <c r="A2" s="414" t="s">
        <v>1385</v>
      </c>
      <c r="B2" s="433">
        <v>19915</v>
      </c>
      <c r="C2" s="433">
        <v>18541</v>
      </c>
      <c r="D2" s="433">
        <v>22362</v>
      </c>
      <c r="E2" s="433">
        <v>27071</v>
      </c>
      <c r="F2" s="433">
        <v>16969</v>
      </c>
      <c r="G2" s="433">
        <v>23815</v>
      </c>
      <c r="H2" s="433">
        <v>21048</v>
      </c>
      <c r="I2" s="433">
        <v>18063</v>
      </c>
      <c r="J2" s="433">
        <v>27046</v>
      </c>
      <c r="K2" s="433">
        <v>28988</v>
      </c>
      <c r="L2" s="433">
        <v>23937</v>
      </c>
      <c r="M2" s="433">
        <v>25370</v>
      </c>
      <c r="N2" s="433">
        <v>23578</v>
      </c>
      <c r="O2" s="433">
        <v>10938</v>
      </c>
      <c r="P2" s="433">
        <v>29748</v>
      </c>
      <c r="Q2" s="433">
        <v>14667</v>
      </c>
      <c r="R2" s="433">
        <v>12509</v>
      </c>
      <c r="S2" s="433">
        <v>27508</v>
      </c>
      <c r="T2" s="433">
        <v>14742</v>
      </c>
      <c r="U2" s="433">
        <v>23746</v>
      </c>
      <c r="V2" s="433">
        <v>21768</v>
      </c>
      <c r="W2" s="433">
        <v>17562</v>
      </c>
      <c r="X2" s="433">
        <v>24399</v>
      </c>
      <c r="Y2" s="433">
        <v>20169</v>
      </c>
      <c r="Z2" s="433">
        <v>13459</v>
      </c>
      <c r="AA2" s="433">
        <v>29099</v>
      </c>
      <c r="AB2" s="433">
        <v>20510</v>
      </c>
      <c r="AC2" s="433">
        <v>21441</v>
      </c>
      <c r="AD2" s="433">
        <v>10349</v>
      </c>
      <c r="AE2" s="433">
        <v>12442</v>
      </c>
      <c r="AF2" s="433">
        <v>15528</v>
      </c>
      <c r="AG2" s="433">
        <v>20895</v>
      </c>
      <c r="AH2" s="433">
        <v>22596</v>
      </c>
      <c r="AI2" s="433">
        <v>19543</v>
      </c>
      <c r="AJ2" s="433">
        <v>19209</v>
      </c>
      <c r="AK2" s="433">
        <v>28889</v>
      </c>
      <c r="AL2" s="433">
        <v>29559</v>
      </c>
      <c r="AM2" s="433">
        <v>29013</v>
      </c>
      <c r="AN2" s="433">
        <v>28446</v>
      </c>
      <c r="AO2" s="433">
        <v>17895</v>
      </c>
      <c r="AP2" s="433">
        <v>19078</v>
      </c>
      <c r="AQ2" s="433">
        <v>28631</v>
      </c>
      <c r="AR2" s="433">
        <v>25594</v>
      </c>
      <c r="AS2" s="433">
        <v>11296</v>
      </c>
      <c r="AT2" s="433">
        <v>11100</v>
      </c>
      <c r="AU2" s="433">
        <v>10290</v>
      </c>
      <c r="AV2" s="433">
        <v>28712</v>
      </c>
      <c r="AW2" s="433">
        <v>16783</v>
      </c>
      <c r="AX2" s="433">
        <v>27061</v>
      </c>
      <c r="AY2" s="433">
        <v>14140</v>
      </c>
      <c r="AZ2" s="433">
        <v>14204</v>
      </c>
      <c r="BA2" s="433">
        <v>24201</v>
      </c>
      <c r="BB2" s="433">
        <v>20654</v>
      </c>
      <c r="BC2" s="433">
        <v>17814</v>
      </c>
      <c r="BD2" s="433">
        <v>10720</v>
      </c>
      <c r="BE2" s="433">
        <v>29726</v>
      </c>
      <c r="BF2" s="433">
        <v>12108</v>
      </c>
      <c r="BG2" s="433">
        <v>20183</v>
      </c>
      <c r="BH2" s="433">
        <v>29746</v>
      </c>
      <c r="BI2" s="433">
        <v>24567</v>
      </c>
      <c r="BJ2" s="433">
        <v>10110</v>
      </c>
      <c r="BK2" s="433">
        <v>14915</v>
      </c>
      <c r="BL2" s="433">
        <v>27298</v>
      </c>
      <c r="BM2" s="433">
        <v>21291</v>
      </c>
      <c r="BN2" s="433">
        <v>25406</v>
      </c>
      <c r="BO2" s="433">
        <v>12074</v>
      </c>
      <c r="BP2" s="433">
        <v>17938</v>
      </c>
      <c r="BQ2" s="433">
        <v>24245</v>
      </c>
      <c r="BR2" s="433">
        <v>24142</v>
      </c>
      <c r="BS2" s="433">
        <v>17820</v>
      </c>
      <c r="BT2" s="433">
        <v>20059</v>
      </c>
      <c r="BU2" s="433">
        <v>11018</v>
      </c>
      <c r="BV2" s="433">
        <v>24376</v>
      </c>
      <c r="BW2" s="433">
        <v>12473</v>
      </c>
      <c r="BX2" s="433">
        <v>17269</v>
      </c>
      <c r="BY2" s="433">
        <v>14679</v>
      </c>
      <c r="BZ2" s="433">
        <v>13449</v>
      </c>
      <c r="CA2" s="433">
        <v>13986</v>
      </c>
      <c r="CB2" s="433">
        <v>26960</v>
      </c>
      <c r="CC2" s="433">
        <v>11190</v>
      </c>
      <c r="CD2" s="433">
        <v>22990</v>
      </c>
      <c r="CE2" s="433">
        <v>20176</v>
      </c>
      <c r="CF2" s="433">
        <v>25289</v>
      </c>
      <c r="CG2" s="433">
        <v>24907</v>
      </c>
      <c r="CH2" s="433">
        <v>22552</v>
      </c>
      <c r="CI2" s="433">
        <v>10520</v>
      </c>
      <c r="CJ2" s="433">
        <v>29664</v>
      </c>
      <c r="CK2" s="433">
        <v>24833</v>
      </c>
      <c r="CL2" s="433">
        <v>23541</v>
      </c>
      <c r="CM2" s="433">
        <v>21892</v>
      </c>
      <c r="CN2" s="433">
        <v>25391</v>
      </c>
      <c r="CO2" s="433">
        <v>13527</v>
      </c>
      <c r="CP2" s="433">
        <v>12076</v>
      </c>
      <c r="CQ2" s="433">
        <v>13822</v>
      </c>
      <c r="CR2" s="433">
        <v>15436</v>
      </c>
      <c r="CS2" s="433">
        <v>23618</v>
      </c>
      <c r="CT2" s="433">
        <v>10670</v>
      </c>
      <c r="CU2" s="433">
        <v>14138</v>
      </c>
      <c r="CV2" s="433">
        <v>15443</v>
      </c>
      <c r="CW2" s="433">
        <v>27536</v>
      </c>
      <c r="CX2" s="433">
        <v>20856</v>
      </c>
      <c r="CY2" s="433">
        <v>11340</v>
      </c>
      <c r="CZ2" s="433">
        <v>16427</v>
      </c>
      <c r="DA2" s="433">
        <v>27027</v>
      </c>
      <c r="DB2" s="433">
        <v>14162</v>
      </c>
      <c r="DC2" s="433">
        <v>28382</v>
      </c>
      <c r="DD2" s="433">
        <v>17966</v>
      </c>
      <c r="DE2" s="433">
        <v>14235</v>
      </c>
      <c r="DF2" s="433">
        <v>10006</v>
      </c>
      <c r="DG2" s="433">
        <v>25596</v>
      </c>
      <c r="DH2" s="433">
        <v>22982</v>
      </c>
      <c r="DI2" s="433">
        <v>10385</v>
      </c>
      <c r="DJ2" s="433">
        <v>13964</v>
      </c>
      <c r="DK2" s="433">
        <v>19093</v>
      </c>
      <c r="DL2" s="433">
        <v>18479</v>
      </c>
      <c r="DM2" s="433">
        <v>23685</v>
      </c>
      <c r="DN2" s="433">
        <v>19825</v>
      </c>
      <c r="DO2" s="433">
        <v>14991</v>
      </c>
      <c r="DP2" s="433">
        <v>21327</v>
      </c>
      <c r="DQ2" s="433">
        <v>19631</v>
      </c>
      <c r="DR2" s="433">
        <v>14368</v>
      </c>
      <c r="DS2" s="433">
        <v>28526</v>
      </c>
      <c r="DT2" s="433">
        <v>13108</v>
      </c>
      <c r="DU2" s="433">
        <v>21934</v>
      </c>
      <c r="DV2" s="433">
        <v>25552</v>
      </c>
      <c r="DW2" s="433">
        <v>20577</v>
      </c>
      <c r="DX2" s="433">
        <v>16438</v>
      </c>
      <c r="DY2" s="433">
        <v>22484</v>
      </c>
      <c r="DZ2" s="433">
        <v>16405</v>
      </c>
      <c r="EA2" s="433">
        <v>22756</v>
      </c>
      <c r="EB2" s="433">
        <v>25903</v>
      </c>
      <c r="EC2" s="433">
        <v>27596</v>
      </c>
      <c r="ED2" s="433">
        <v>12670</v>
      </c>
      <c r="EE2" s="433">
        <v>21240</v>
      </c>
      <c r="EF2" s="433">
        <v>22355</v>
      </c>
      <c r="EG2" s="433">
        <v>15592</v>
      </c>
      <c r="EH2" s="433">
        <v>18004</v>
      </c>
      <c r="EI2" s="433">
        <v>13093</v>
      </c>
      <c r="EJ2" s="433">
        <v>28014</v>
      </c>
      <c r="EK2" s="433">
        <v>21406</v>
      </c>
      <c r="EL2" s="433">
        <v>29379</v>
      </c>
      <c r="EM2" s="433">
        <v>28765</v>
      </c>
      <c r="EN2" s="433">
        <v>21057</v>
      </c>
      <c r="EO2" s="433">
        <v>28438</v>
      </c>
      <c r="EP2" s="433">
        <v>26602</v>
      </c>
      <c r="EQ2" s="433">
        <v>12542</v>
      </c>
      <c r="ER2" s="433">
        <v>16440</v>
      </c>
      <c r="ES2" s="433">
        <v>24036</v>
      </c>
      <c r="ET2" s="433">
        <v>16013</v>
      </c>
      <c r="EU2" s="433">
        <v>11284</v>
      </c>
      <c r="EV2" s="433">
        <v>28651</v>
      </c>
      <c r="EW2" s="433">
        <v>13220</v>
      </c>
      <c r="EX2" s="433">
        <v>13992</v>
      </c>
      <c r="EY2" s="433">
        <v>29151</v>
      </c>
      <c r="EZ2" s="433">
        <v>16210</v>
      </c>
      <c r="FA2" s="433">
        <v>29780</v>
      </c>
      <c r="FB2" s="433">
        <v>26970</v>
      </c>
      <c r="FC2" s="433">
        <v>12646</v>
      </c>
      <c r="FD2" s="433">
        <v>21524</v>
      </c>
      <c r="FE2" s="433">
        <v>10266</v>
      </c>
      <c r="FF2" s="433">
        <v>20157</v>
      </c>
      <c r="FG2" s="433">
        <v>16342</v>
      </c>
      <c r="FH2" s="433">
        <v>10819</v>
      </c>
      <c r="FI2" s="433">
        <v>11423</v>
      </c>
      <c r="FJ2" s="433">
        <v>12521</v>
      </c>
      <c r="FK2" s="433">
        <v>24352</v>
      </c>
      <c r="FL2" s="433">
        <v>27723</v>
      </c>
      <c r="FM2" s="433">
        <v>26375</v>
      </c>
      <c r="FN2" s="433">
        <v>22734</v>
      </c>
      <c r="FO2" s="433">
        <v>23619</v>
      </c>
      <c r="FP2" s="433">
        <v>15662</v>
      </c>
      <c r="FQ2" s="433">
        <v>20253</v>
      </c>
      <c r="FR2" s="433">
        <v>27333</v>
      </c>
      <c r="FS2" s="433">
        <v>28431</v>
      </c>
      <c r="FT2" s="433">
        <v>28239</v>
      </c>
      <c r="FU2" s="433">
        <v>13437</v>
      </c>
      <c r="FV2" s="433">
        <v>22567</v>
      </c>
      <c r="FW2" s="433">
        <v>21971</v>
      </c>
      <c r="FX2" s="433">
        <v>16924</v>
      </c>
      <c r="FY2" s="433">
        <v>20118</v>
      </c>
      <c r="FZ2" s="433">
        <v>29804</v>
      </c>
      <c r="GA2" s="433">
        <v>13380</v>
      </c>
      <c r="GB2" s="433">
        <v>23498</v>
      </c>
      <c r="GC2" s="433">
        <v>23074</v>
      </c>
      <c r="GD2" s="433">
        <v>16688</v>
      </c>
      <c r="GE2" s="433">
        <v>21596</v>
      </c>
      <c r="GF2" s="433">
        <v>25818</v>
      </c>
      <c r="GG2" s="433">
        <v>21574</v>
      </c>
      <c r="GH2" s="433">
        <v>16301</v>
      </c>
      <c r="GI2" s="433">
        <v>22827</v>
      </c>
      <c r="GJ2" s="433">
        <v>11647</v>
      </c>
      <c r="GK2" s="433">
        <v>24982</v>
      </c>
      <c r="GL2" s="433">
        <v>29331</v>
      </c>
      <c r="GM2" s="433">
        <v>20599</v>
      </c>
      <c r="GN2" s="433">
        <v>21192</v>
      </c>
      <c r="GO2" s="433">
        <v>17536</v>
      </c>
      <c r="GP2" s="433">
        <v>11918</v>
      </c>
      <c r="GQ2" s="433">
        <v>15768</v>
      </c>
      <c r="GR2" s="433">
        <v>16388</v>
      </c>
      <c r="GS2" s="433">
        <v>16210</v>
      </c>
      <c r="GT2" s="433">
        <v>17599</v>
      </c>
      <c r="GU2" s="433">
        <v>23608</v>
      </c>
      <c r="GV2" s="433">
        <v>26124</v>
      </c>
      <c r="GW2" s="433">
        <v>15461</v>
      </c>
      <c r="GX2" s="433">
        <v>12004</v>
      </c>
      <c r="GY2" s="433">
        <v>25703</v>
      </c>
      <c r="GZ2" s="433">
        <v>26741</v>
      </c>
      <c r="HA2" s="433">
        <v>13257</v>
      </c>
      <c r="HB2" s="433">
        <v>19299</v>
      </c>
      <c r="HC2" s="433">
        <v>21626</v>
      </c>
      <c r="HD2" s="433">
        <v>25137</v>
      </c>
      <c r="HE2" s="433">
        <v>27797</v>
      </c>
      <c r="HF2" s="433">
        <v>27197</v>
      </c>
      <c r="HG2" s="433">
        <v>11010</v>
      </c>
      <c r="HH2" s="433">
        <v>25898</v>
      </c>
      <c r="HI2" s="433">
        <v>22981</v>
      </c>
      <c r="HJ2" s="433">
        <v>21540</v>
      </c>
      <c r="HK2" s="433">
        <v>22209</v>
      </c>
      <c r="HL2" s="433">
        <v>13527</v>
      </c>
      <c r="HM2" s="433">
        <v>26599</v>
      </c>
      <c r="HN2" s="433">
        <v>14072</v>
      </c>
      <c r="HO2" s="433">
        <v>17991</v>
      </c>
      <c r="HP2" s="433">
        <v>26376</v>
      </c>
      <c r="HQ2" s="433">
        <v>15587</v>
      </c>
      <c r="HR2" s="433">
        <v>11391</v>
      </c>
      <c r="HS2" s="433">
        <v>16028</v>
      </c>
      <c r="HT2" s="433">
        <v>15166</v>
      </c>
      <c r="HU2" s="433">
        <v>12600</v>
      </c>
      <c r="HV2" s="433">
        <v>29668</v>
      </c>
      <c r="HW2" s="433">
        <v>16331</v>
      </c>
      <c r="HX2" s="433">
        <v>28262</v>
      </c>
      <c r="HY2" s="433">
        <v>25837</v>
      </c>
      <c r="HZ2" s="433">
        <v>19289</v>
      </c>
      <c r="IA2" s="433">
        <v>10058</v>
      </c>
      <c r="IB2" s="433">
        <v>17571</v>
      </c>
      <c r="IC2" s="433">
        <v>12806</v>
      </c>
      <c r="ID2" s="433">
        <v>24480</v>
      </c>
      <c r="IE2" s="433">
        <v>10804</v>
      </c>
      <c r="IF2" s="433">
        <v>23908</v>
      </c>
      <c r="IG2" s="433">
        <v>11931</v>
      </c>
      <c r="IH2" s="433">
        <v>25984</v>
      </c>
      <c r="II2" s="433">
        <v>14974</v>
      </c>
      <c r="IJ2" s="433">
        <v>21661</v>
      </c>
      <c r="IK2" s="433">
        <v>12237</v>
      </c>
      <c r="IL2" s="433">
        <v>14859</v>
      </c>
      <c r="IM2" s="433">
        <v>14870</v>
      </c>
      <c r="IN2" s="433">
        <v>29592</v>
      </c>
      <c r="IO2" s="433">
        <v>26679</v>
      </c>
      <c r="IP2" s="433">
        <v>22516</v>
      </c>
      <c r="IQ2" s="433">
        <v>18221</v>
      </c>
      <c r="IR2" s="433">
        <v>16849</v>
      </c>
      <c r="IS2" s="433">
        <v>22762</v>
      </c>
      <c r="IT2" s="433">
        <v>19796</v>
      </c>
      <c r="IU2" s="433">
        <v>13690</v>
      </c>
      <c r="IV2" s="433">
        <v>16338</v>
      </c>
      <c r="IW2" s="433">
        <v>26727</v>
      </c>
      <c r="IX2" s="433">
        <v>17819</v>
      </c>
      <c r="IY2" s="433">
        <v>18006</v>
      </c>
      <c r="IZ2" s="433">
        <v>24176</v>
      </c>
      <c r="JA2" s="433">
        <v>14999</v>
      </c>
      <c r="JB2" s="433">
        <v>15772</v>
      </c>
      <c r="JC2" s="433">
        <v>20246</v>
      </c>
      <c r="JD2" s="433">
        <v>17988</v>
      </c>
      <c r="JE2" s="433">
        <v>17982</v>
      </c>
      <c r="JF2" s="433">
        <v>29337</v>
      </c>
      <c r="JG2" s="433">
        <v>27613</v>
      </c>
      <c r="JH2" s="433">
        <v>23841</v>
      </c>
      <c r="JI2" s="433">
        <v>22516</v>
      </c>
      <c r="JJ2" s="433">
        <v>19763</v>
      </c>
      <c r="JK2" s="433">
        <v>21984</v>
      </c>
      <c r="JL2" s="433">
        <v>27774</v>
      </c>
      <c r="JM2" s="433">
        <v>25116</v>
      </c>
      <c r="JN2" s="433">
        <v>29886</v>
      </c>
      <c r="JO2" s="433">
        <v>11443</v>
      </c>
      <c r="JP2" s="433">
        <v>17719</v>
      </c>
      <c r="JQ2" s="433">
        <v>25287</v>
      </c>
      <c r="JR2" s="433">
        <v>29250</v>
      </c>
      <c r="JS2" s="433">
        <v>23083</v>
      </c>
      <c r="JT2" s="433">
        <v>23144</v>
      </c>
      <c r="JU2" s="433">
        <v>11490</v>
      </c>
      <c r="JV2" s="433">
        <v>24058</v>
      </c>
      <c r="JW2" s="433">
        <v>28319</v>
      </c>
      <c r="JX2" s="433">
        <v>25328</v>
      </c>
      <c r="JY2" s="433">
        <v>23054</v>
      </c>
      <c r="JZ2" s="433">
        <v>20333</v>
      </c>
      <c r="KA2" s="433">
        <v>24538</v>
      </c>
      <c r="KB2" s="433">
        <v>11907</v>
      </c>
      <c r="KC2" s="433">
        <v>21682</v>
      </c>
      <c r="KD2" s="433">
        <v>19275</v>
      </c>
      <c r="KE2" s="433">
        <v>13492</v>
      </c>
      <c r="KF2" s="433">
        <v>29196</v>
      </c>
      <c r="KG2" s="433">
        <v>26690</v>
      </c>
      <c r="KH2" s="433">
        <v>21594</v>
      </c>
      <c r="KI2" s="433">
        <v>22857</v>
      </c>
      <c r="KJ2" s="433">
        <v>26458</v>
      </c>
      <c r="KK2" s="433">
        <v>16032</v>
      </c>
      <c r="KL2" s="433">
        <v>29218</v>
      </c>
      <c r="KM2" s="433">
        <v>16508</v>
      </c>
      <c r="KN2" s="433">
        <v>11039</v>
      </c>
      <c r="KO2" s="433">
        <v>18188</v>
      </c>
      <c r="KP2" s="433">
        <v>29326</v>
      </c>
      <c r="KQ2" s="433">
        <v>29642</v>
      </c>
      <c r="KR2" s="433">
        <v>24203</v>
      </c>
      <c r="KS2" s="433">
        <v>15878</v>
      </c>
      <c r="KT2" s="433">
        <v>19463</v>
      </c>
      <c r="KU2" s="433">
        <v>12741</v>
      </c>
      <c r="KV2" s="433">
        <v>28360</v>
      </c>
      <c r="KW2" s="433">
        <v>28840</v>
      </c>
      <c r="KX2" s="433">
        <v>19709</v>
      </c>
      <c r="KY2" s="433">
        <v>16393</v>
      </c>
      <c r="KZ2" s="433">
        <v>26762</v>
      </c>
      <c r="LA2" s="433">
        <v>25791</v>
      </c>
      <c r="LB2" s="433">
        <v>14794</v>
      </c>
      <c r="LC2" s="433">
        <v>26872</v>
      </c>
      <c r="LD2" s="433">
        <v>23809</v>
      </c>
      <c r="LE2" s="433">
        <v>15802</v>
      </c>
      <c r="LF2" s="433">
        <v>14502</v>
      </c>
      <c r="LG2" s="433">
        <v>15324</v>
      </c>
      <c r="LH2" s="433">
        <v>20624</v>
      </c>
      <c r="LI2" s="433">
        <v>23739</v>
      </c>
      <c r="LJ2" s="433">
        <v>27828</v>
      </c>
      <c r="LK2" s="433">
        <v>27861</v>
      </c>
      <c r="LL2" s="433">
        <v>14502</v>
      </c>
      <c r="LM2" s="433">
        <v>19581</v>
      </c>
      <c r="LN2" s="433">
        <v>18155</v>
      </c>
      <c r="LO2" s="433">
        <v>19725</v>
      </c>
      <c r="LP2" s="433">
        <v>14336</v>
      </c>
      <c r="LQ2" s="433">
        <v>17267</v>
      </c>
      <c r="LR2" s="433">
        <v>23039</v>
      </c>
      <c r="LS2" s="433">
        <v>17410</v>
      </c>
      <c r="LT2" s="433">
        <v>10352</v>
      </c>
      <c r="LU2" s="433">
        <v>14724</v>
      </c>
      <c r="LV2" s="433">
        <v>24835</v>
      </c>
      <c r="LW2" s="433">
        <v>22912</v>
      </c>
      <c r="LX2" s="433">
        <v>23679</v>
      </c>
      <c r="LY2" s="433">
        <v>10065</v>
      </c>
      <c r="LZ2" s="433">
        <v>18786</v>
      </c>
      <c r="MA2" s="433">
        <v>12938</v>
      </c>
      <c r="MB2" s="433">
        <v>24191</v>
      </c>
      <c r="MC2" s="433">
        <v>11148</v>
      </c>
      <c r="MD2" s="433">
        <v>20899</v>
      </c>
      <c r="ME2" s="433">
        <v>15938</v>
      </c>
      <c r="MF2" s="433">
        <v>25999</v>
      </c>
      <c r="MG2" s="433">
        <v>13538</v>
      </c>
      <c r="MH2" s="433">
        <v>20555</v>
      </c>
      <c r="MI2" s="433">
        <v>17927</v>
      </c>
      <c r="MJ2" s="433">
        <v>18504</v>
      </c>
      <c r="MK2" s="433">
        <v>24861</v>
      </c>
      <c r="ML2" s="433">
        <v>12442</v>
      </c>
      <c r="MM2" s="433">
        <v>22292</v>
      </c>
      <c r="MN2" s="433">
        <v>21602</v>
      </c>
      <c r="MO2" s="433">
        <v>28798</v>
      </c>
      <c r="MP2" s="433">
        <v>16966</v>
      </c>
      <c r="MQ2" s="433">
        <v>27351</v>
      </c>
      <c r="MR2" s="433">
        <v>22330</v>
      </c>
      <c r="MS2" s="433">
        <v>25667</v>
      </c>
      <c r="MT2" s="433">
        <v>29139</v>
      </c>
      <c r="MU2" s="433">
        <v>15611</v>
      </c>
      <c r="MV2" s="433">
        <v>24933</v>
      </c>
      <c r="MW2" s="433">
        <v>20312</v>
      </c>
      <c r="MX2" s="433">
        <v>17385</v>
      </c>
      <c r="MY2" s="433">
        <v>21580</v>
      </c>
      <c r="MZ2" s="433">
        <v>28958</v>
      </c>
      <c r="NA2" s="433">
        <v>10357</v>
      </c>
      <c r="NB2" s="433">
        <v>29039</v>
      </c>
      <c r="NC2" s="433">
        <v>28214</v>
      </c>
      <c r="ND2" s="433">
        <v>14120</v>
      </c>
      <c r="NE2" s="433">
        <v>22346</v>
      </c>
      <c r="NF2" s="433">
        <v>18610</v>
      </c>
      <c r="NG2" s="433">
        <v>23262</v>
      </c>
      <c r="NH2" s="433">
        <v>19548</v>
      </c>
      <c r="NI2" s="433">
        <v>20004</v>
      </c>
      <c r="NJ2" s="433">
        <v>12440</v>
      </c>
      <c r="NK2" s="433">
        <v>25338</v>
      </c>
      <c r="NL2" s="433">
        <v>10003</v>
      </c>
      <c r="NM2" s="433">
        <v>23676</v>
      </c>
      <c r="NN2" s="433">
        <v>12628</v>
      </c>
      <c r="NO2" s="433">
        <v>19410</v>
      </c>
      <c r="NP2" s="433">
        <v>22846</v>
      </c>
      <c r="NQ2" s="433">
        <v>17953</v>
      </c>
      <c r="NR2" s="433">
        <v>16864</v>
      </c>
      <c r="NS2" s="433">
        <v>20539</v>
      </c>
      <c r="NT2" s="433">
        <v>11559</v>
      </c>
      <c r="NU2" s="433">
        <v>15916</v>
      </c>
      <c r="NV2" s="433">
        <v>29196</v>
      </c>
      <c r="NW2" s="433">
        <v>11763</v>
      </c>
      <c r="NX2" s="433">
        <v>25058</v>
      </c>
      <c r="NY2" s="433">
        <v>21467</v>
      </c>
      <c r="NZ2" s="433">
        <v>18232</v>
      </c>
      <c r="OA2" s="433">
        <v>28539</v>
      </c>
      <c r="OB2" s="433">
        <v>24067</v>
      </c>
      <c r="OC2" s="433">
        <v>22781</v>
      </c>
      <c r="OD2" s="433">
        <v>22308</v>
      </c>
      <c r="OE2" s="433">
        <v>27350</v>
      </c>
      <c r="OF2" s="433">
        <v>28224</v>
      </c>
      <c r="OG2" s="433">
        <v>26836</v>
      </c>
      <c r="OH2" s="433">
        <v>14849</v>
      </c>
      <c r="OI2" s="433">
        <v>20484</v>
      </c>
      <c r="OJ2" s="433">
        <v>24277</v>
      </c>
      <c r="OK2" s="433">
        <v>10145</v>
      </c>
      <c r="OL2" s="433">
        <v>19617</v>
      </c>
      <c r="OM2" s="433">
        <v>20602</v>
      </c>
      <c r="ON2" s="433">
        <v>14322</v>
      </c>
      <c r="OO2" s="433">
        <v>17947</v>
      </c>
      <c r="OP2" s="433">
        <v>25573</v>
      </c>
      <c r="OQ2" s="433">
        <v>15883</v>
      </c>
      <c r="OR2" s="433">
        <v>17596</v>
      </c>
      <c r="OS2" s="433">
        <v>13643</v>
      </c>
      <c r="OT2" s="433">
        <v>14567</v>
      </c>
      <c r="OU2" s="433">
        <v>20305</v>
      </c>
      <c r="OV2" s="433">
        <v>16340</v>
      </c>
      <c r="OW2" s="433">
        <v>27894</v>
      </c>
      <c r="OX2" s="433">
        <v>21264</v>
      </c>
      <c r="OY2" s="433">
        <v>28264</v>
      </c>
      <c r="OZ2" s="433">
        <v>10725</v>
      </c>
      <c r="PA2" s="433">
        <v>13305</v>
      </c>
      <c r="PB2" s="433">
        <v>19337</v>
      </c>
      <c r="PC2" s="433">
        <v>13116</v>
      </c>
      <c r="PD2" s="433">
        <v>11933</v>
      </c>
      <c r="PE2" s="433">
        <v>17497</v>
      </c>
      <c r="PF2" s="433">
        <v>17223</v>
      </c>
      <c r="PG2" s="433">
        <v>13241</v>
      </c>
      <c r="PH2" s="433">
        <v>27515</v>
      </c>
      <c r="PI2" s="433">
        <v>16431</v>
      </c>
      <c r="PJ2" s="433">
        <v>10050</v>
      </c>
      <c r="PK2" s="433">
        <v>11723</v>
      </c>
      <c r="PL2" s="433">
        <v>14444</v>
      </c>
      <c r="PM2" s="433">
        <v>19665</v>
      </c>
      <c r="PN2" s="433">
        <v>26639</v>
      </c>
      <c r="PO2" s="433">
        <v>11424</v>
      </c>
      <c r="PP2" s="433">
        <v>12837</v>
      </c>
      <c r="PQ2" s="433">
        <v>28270</v>
      </c>
      <c r="PR2" s="433">
        <v>19635</v>
      </c>
      <c r="PS2" s="433">
        <v>20038</v>
      </c>
      <c r="PT2" s="433">
        <v>19539</v>
      </c>
      <c r="PU2" s="433">
        <v>22747</v>
      </c>
      <c r="PV2" s="433">
        <v>26042</v>
      </c>
      <c r="PW2" s="433">
        <v>26009</v>
      </c>
      <c r="PX2" s="433">
        <v>12575</v>
      </c>
      <c r="PY2" s="433">
        <v>15645</v>
      </c>
      <c r="PZ2" s="433">
        <v>20965</v>
      </c>
      <c r="QA2" s="433">
        <v>26512</v>
      </c>
      <c r="QB2" s="433">
        <v>21859</v>
      </c>
      <c r="QC2" s="433">
        <v>20531</v>
      </c>
      <c r="QD2" s="433">
        <v>28206</v>
      </c>
      <c r="QE2" s="433">
        <v>12271</v>
      </c>
      <c r="QF2" s="433">
        <v>23613</v>
      </c>
      <c r="QG2" s="433">
        <v>25585</v>
      </c>
      <c r="QH2" s="433">
        <v>24623</v>
      </c>
      <c r="QI2" s="433">
        <v>29111</v>
      </c>
      <c r="QJ2" s="433">
        <v>23037</v>
      </c>
      <c r="QK2" s="433">
        <v>28290</v>
      </c>
      <c r="QL2" s="433">
        <v>21338</v>
      </c>
      <c r="QM2" s="433">
        <v>18426</v>
      </c>
      <c r="QN2" s="433">
        <v>24353</v>
      </c>
      <c r="QO2" s="433">
        <v>10108</v>
      </c>
      <c r="QP2" s="433">
        <v>14514</v>
      </c>
      <c r="QQ2" s="433">
        <v>16911</v>
      </c>
      <c r="QR2" s="433">
        <v>21214</v>
      </c>
      <c r="QS2" s="433">
        <v>20686</v>
      </c>
      <c r="QT2" s="433">
        <v>16985</v>
      </c>
      <c r="QU2" s="433">
        <v>20394</v>
      </c>
      <c r="QV2" s="433">
        <v>22572</v>
      </c>
      <c r="QW2" s="433">
        <v>21963</v>
      </c>
      <c r="QX2" s="433">
        <v>13204</v>
      </c>
      <c r="QY2" s="433">
        <v>16565</v>
      </c>
      <c r="QZ2" s="433">
        <v>17452</v>
      </c>
      <c r="RA2" s="433">
        <v>12164</v>
      </c>
      <c r="RB2" s="433">
        <v>23012</v>
      </c>
      <c r="RC2" s="433">
        <v>29305</v>
      </c>
      <c r="RD2" s="433">
        <v>27991</v>
      </c>
      <c r="RE2" s="433">
        <v>11276</v>
      </c>
      <c r="RF2" s="433">
        <v>27272</v>
      </c>
      <c r="RG2" s="433">
        <v>11627</v>
      </c>
      <c r="RH2" s="433">
        <v>22277</v>
      </c>
      <c r="RI2" s="433">
        <v>14597</v>
      </c>
      <c r="RJ2" s="433">
        <v>28460</v>
      </c>
      <c r="RK2" s="433">
        <v>16182</v>
      </c>
      <c r="RL2" s="433">
        <v>19191</v>
      </c>
      <c r="RM2" s="433">
        <v>20541</v>
      </c>
      <c r="RN2" s="433">
        <v>23020</v>
      </c>
      <c r="RO2" s="433">
        <v>12477</v>
      </c>
      <c r="RP2" s="433">
        <v>19006</v>
      </c>
      <c r="RQ2" s="433">
        <v>22577</v>
      </c>
      <c r="RR2" s="433">
        <v>17680</v>
      </c>
      <c r="RS2" s="433">
        <v>22498</v>
      </c>
      <c r="RT2" s="433">
        <v>28198</v>
      </c>
      <c r="RU2" s="433">
        <v>14286</v>
      </c>
      <c r="RV2" s="433">
        <v>15051</v>
      </c>
      <c r="RW2" s="433">
        <v>12842</v>
      </c>
      <c r="RX2" s="433">
        <v>21184</v>
      </c>
      <c r="RY2" s="433">
        <v>11259</v>
      </c>
      <c r="RZ2" s="433">
        <v>10373</v>
      </c>
      <c r="SA2" s="433">
        <v>23730</v>
      </c>
      <c r="SB2" s="433">
        <v>18263</v>
      </c>
      <c r="SC2" s="433">
        <v>14083</v>
      </c>
      <c r="SD2" s="433">
        <v>15765</v>
      </c>
      <c r="SE2" s="433">
        <v>10234</v>
      </c>
      <c r="SF2" s="433">
        <v>25617</v>
      </c>
      <c r="SG2" s="433">
        <v>22815</v>
      </c>
      <c r="SH2" s="433">
        <v>29632</v>
      </c>
      <c r="SI2" s="433">
        <v>13597</v>
      </c>
      <c r="SJ2" s="433">
        <v>23591</v>
      </c>
      <c r="SK2" s="433">
        <v>26160</v>
      </c>
      <c r="SL2" s="433">
        <v>29737</v>
      </c>
      <c r="SM2" s="433">
        <v>19863</v>
      </c>
      <c r="SN2" s="433">
        <v>11626</v>
      </c>
      <c r="SO2" s="433">
        <v>18467</v>
      </c>
      <c r="SP2" s="433">
        <v>11192</v>
      </c>
      <c r="SQ2" s="433">
        <v>21926</v>
      </c>
      <c r="SR2" s="433">
        <v>21025</v>
      </c>
      <c r="SS2" s="433">
        <v>12186</v>
      </c>
      <c r="ST2" s="433">
        <v>23833</v>
      </c>
      <c r="SU2" s="433">
        <v>23397</v>
      </c>
      <c r="SV2" s="433">
        <v>18048</v>
      </c>
      <c r="SW2" s="433">
        <v>15653</v>
      </c>
      <c r="SX2" s="433">
        <v>27629</v>
      </c>
      <c r="SY2" s="433">
        <v>16863</v>
      </c>
      <c r="SZ2" s="433">
        <v>16982</v>
      </c>
      <c r="TA2" s="433">
        <v>18516</v>
      </c>
      <c r="TB2" s="433">
        <v>28797</v>
      </c>
      <c r="TC2" s="433">
        <v>13799</v>
      </c>
      <c r="TD2" s="433">
        <v>15979</v>
      </c>
      <c r="TE2" s="433">
        <v>23461</v>
      </c>
      <c r="TF2" s="433">
        <v>13161</v>
      </c>
      <c r="TG2" s="433">
        <v>29715</v>
      </c>
      <c r="TH2" s="433">
        <v>28994</v>
      </c>
      <c r="TI2" s="433">
        <v>22183</v>
      </c>
      <c r="TJ2" s="433">
        <v>13711</v>
      </c>
      <c r="TK2" s="433">
        <v>24780</v>
      </c>
      <c r="TL2" s="433">
        <v>12608</v>
      </c>
      <c r="TM2" s="433">
        <v>21269</v>
      </c>
      <c r="TN2" s="433">
        <v>18055</v>
      </c>
      <c r="TO2" s="433">
        <v>14626</v>
      </c>
      <c r="TP2" s="433">
        <v>25552</v>
      </c>
      <c r="TQ2" s="433">
        <v>25113</v>
      </c>
      <c r="TR2" s="433">
        <v>15408</v>
      </c>
      <c r="TS2" s="433">
        <v>12409</v>
      </c>
      <c r="TT2" s="433">
        <v>11655</v>
      </c>
      <c r="TU2" s="433">
        <v>18999</v>
      </c>
      <c r="TV2" s="433">
        <v>18404</v>
      </c>
      <c r="TW2" s="433">
        <v>22116</v>
      </c>
      <c r="TX2" s="433">
        <v>28923</v>
      </c>
      <c r="TY2" s="433">
        <v>29045</v>
      </c>
      <c r="TZ2" s="433">
        <v>27899</v>
      </c>
      <c r="UA2" s="433">
        <v>17869</v>
      </c>
      <c r="UB2" s="433">
        <v>13428</v>
      </c>
      <c r="UC2" s="433">
        <v>28588</v>
      </c>
      <c r="UD2" s="433">
        <v>20854</v>
      </c>
      <c r="UE2" s="433">
        <v>15274</v>
      </c>
      <c r="UF2" s="433">
        <v>29103</v>
      </c>
      <c r="UG2" s="433">
        <v>24022</v>
      </c>
      <c r="UH2" s="433">
        <v>23546</v>
      </c>
      <c r="UI2" s="433">
        <v>25057</v>
      </c>
      <c r="UJ2" s="433">
        <v>18342</v>
      </c>
      <c r="UK2" s="433">
        <v>18180</v>
      </c>
      <c r="UL2" s="433">
        <v>26861</v>
      </c>
      <c r="UM2" s="433">
        <v>19687</v>
      </c>
      <c r="UN2" s="433">
        <v>26820</v>
      </c>
      <c r="UO2" s="433">
        <v>25311</v>
      </c>
      <c r="UP2" s="433">
        <v>12907</v>
      </c>
      <c r="UQ2" s="433">
        <v>11611</v>
      </c>
      <c r="UR2" s="433">
        <v>15560</v>
      </c>
      <c r="US2" s="433">
        <v>29005</v>
      </c>
      <c r="UT2" s="433">
        <v>11624</v>
      </c>
      <c r="UU2" s="433">
        <v>19401</v>
      </c>
      <c r="UV2" s="433">
        <v>20394</v>
      </c>
      <c r="UW2" s="433">
        <v>11135</v>
      </c>
      <c r="UX2" s="433">
        <v>14143</v>
      </c>
      <c r="UY2" s="433">
        <v>16660</v>
      </c>
      <c r="UZ2" s="433">
        <v>29521</v>
      </c>
      <c r="VA2" s="433">
        <v>10051</v>
      </c>
      <c r="VB2" s="433">
        <v>10995</v>
      </c>
      <c r="VC2" s="433">
        <v>24159</v>
      </c>
      <c r="VD2" s="433">
        <v>20062</v>
      </c>
      <c r="VE2" s="433">
        <v>23107</v>
      </c>
      <c r="VF2" s="433">
        <v>20391</v>
      </c>
      <c r="VG2" s="433">
        <v>16636</v>
      </c>
      <c r="VH2" s="433">
        <v>22039</v>
      </c>
      <c r="VI2" s="433">
        <v>14614</v>
      </c>
      <c r="VJ2" s="433">
        <v>15155</v>
      </c>
      <c r="VK2" s="433">
        <v>20960</v>
      </c>
      <c r="VL2" s="433">
        <v>24902</v>
      </c>
      <c r="VM2" s="433">
        <v>21223</v>
      </c>
      <c r="VN2" s="433">
        <v>24935</v>
      </c>
      <c r="VO2" s="433">
        <v>15651</v>
      </c>
      <c r="VP2" s="433">
        <v>13756</v>
      </c>
      <c r="VQ2" s="433">
        <v>17526</v>
      </c>
      <c r="VR2" s="433">
        <v>10129</v>
      </c>
      <c r="VS2" s="433">
        <v>19342</v>
      </c>
      <c r="VT2" s="433">
        <v>23944</v>
      </c>
      <c r="VU2" s="433">
        <v>22453</v>
      </c>
      <c r="VV2" s="433">
        <v>24425</v>
      </c>
      <c r="VW2" s="433">
        <v>28920</v>
      </c>
      <c r="VX2" s="433">
        <v>13844</v>
      </c>
      <c r="VY2" s="433">
        <v>18980</v>
      </c>
      <c r="VZ2" s="433">
        <v>10651</v>
      </c>
      <c r="WA2" s="433">
        <v>13546</v>
      </c>
      <c r="WB2" s="433">
        <v>26652</v>
      </c>
      <c r="WC2" s="433">
        <v>28754</v>
      </c>
      <c r="WD2" s="433">
        <v>17284</v>
      </c>
      <c r="WE2" s="433">
        <v>19984</v>
      </c>
      <c r="WF2" s="433">
        <v>19623</v>
      </c>
      <c r="WG2" s="433">
        <v>17953</v>
      </c>
      <c r="WH2" s="433">
        <v>16531</v>
      </c>
      <c r="WI2" s="433">
        <v>23831</v>
      </c>
      <c r="WJ2" s="433">
        <v>10562</v>
      </c>
      <c r="WK2" s="433">
        <v>28749</v>
      </c>
      <c r="WL2" s="433">
        <v>25500</v>
      </c>
      <c r="WM2" s="433">
        <v>21088</v>
      </c>
      <c r="WN2" s="433">
        <v>13763</v>
      </c>
      <c r="WO2" s="433">
        <v>29397</v>
      </c>
      <c r="WP2" s="433">
        <v>15399</v>
      </c>
      <c r="WQ2" s="433">
        <v>20157</v>
      </c>
      <c r="WR2" s="433">
        <v>27469</v>
      </c>
      <c r="WS2" s="433">
        <v>16043</v>
      </c>
      <c r="WT2" s="433">
        <v>19179</v>
      </c>
      <c r="WU2" s="433">
        <v>28994</v>
      </c>
      <c r="WV2" s="433">
        <v>18469</v>
      </c>
      <c r="WW2" s="433">
        <v>12706</v>
      </c>
      <c r="WX2" s="433">
        <v>28167</v>
      </c>
      <c r="WY2" s="433">
        <v>11238</v>
      </c>
      <c r="WZ2" s="433">
        <v>17629</v>
      </c>
      <c r="XA2" s="433">
        <v>15437</v>
      </c>
      <c r="XB2" s="433">
        <v>10278</v>
      </c>
      <c r="XC2" s="433">
        <v>11503</v>
      </c>
      <c r="XD2" s="433">
        <v>14476</v>
      </c>
      <c r="XE2" s="433">
        <v>15564</v>
      </c>
      <c r="XF2" s="433">
        <v>18622</v>
      </c>
      <c r="XG2" s="433">
        <v>14314</v>
      </c>
      <c r="XH2" s="433">
        <v>23157</v>
      </c>
      <c r="XI2" s="433">
        <v>28370</v>
      </c>
      <c r="XJ2" s="433">
        <v>11950</v>
      </c>
      <c r="XK2" s="433">
        <v>11497</v>
      </c>
      <c r="XL2" s="433">
        <v>24955</v>
      </c>
      <c r="XM2" s="433">
        <v>25825</v>
      </c>
      <c r="XN2" s="433">
        <v>13610</v>
      </c>
      <c r="XO2" s="433">
        <v>12847</v>
      </c>
      <c r="XP2" s="433">
        <v>24262</v>
      </c>
      <c r="XQ2" s="433">
        <v>12805</v>
      </c>
      <c r="XR2" s="433">
        <v>11268</v>
      </c>
      <c r="XS2" s="433">
        <v>17928</v>
      </c>
      <c r="XT2" s="433">
        <v>10059</v>
      </c>
      <c r="XU2" s="433">
        <v>10551</v>
      </c>
      <c r="XV2" s="433">
        <v>29119</v>
      </c>
      <c r="XW2" s="433">
        <v>14724</v>
      </c>
      <c r="XX2" s="433">
        <v>16437</v>
      </c>
      <c r="XY2" s="433">
        <v>25623</v>
      </c>
      <c r="XZ2" s="433">
        <v>29922</v>
      </c>
      <c r="YA2" s="433">
        <v>27785</v>
      </c>
      <c r="YB2" s="433">
        <v>13146</v>
      </c>
      <c r="YC2" s="433">
        <v>20478</v>
      </c>
      <c r="YD2" s="433">
        <v>27807</v>
      </c>
      <c r="YE2" s="433">
        <v>16571</v>
      </c>
      <c r="YF2" s="433">
        <v>22880</v>
      </c>
      <c r="YG2" s="433">
        <v>29655</v>
      </c>
      <c r="YH2" s="433">
        <v>13224</v>
      </c>
      <c r="YI2" s="433">
        <v>16830</v>
      </c>
      <c r="YJ2" s="433">
        <v>19994</v>
      </c>
      <c r="YK2" s="433">
        <v>13217</v>
      </c>
      <c r="YL2" s="433">
        <v>12524</v>
      </c>
      <c r="YM2" s="433">
        <v>12559</v>
      </c>
      <c r="YN2" s="433">
        <v>26655</v>
      </c>
      <c r="YO2" s="433">
        <v>13348</v>
      </c>
      <c r="YP2" s="433">
        <v>23252</v>
      </c>
      <c r="YQ2" s="433">
        <v>29946</v>
      </c>
      <c r="YR2" s="433">
        <v>12445</v>
      </c>
      <c r="YS2" s="433">
        <v>18605</v>
      </c>
      <c r="YT2" s="433">
        <v>19956</v>
      </c>
      <c r="YU2" s="433">
        <v>17236</v>
      </c>
      <c r="YV2" s="433">
        <v>25594</v>
      </c>
      <c r="YW2" s="433">
        <v>23308</v>
      </c>
      <c r="YX2" s="433">
        <v>28097</v>
      </c>
      <c r="YY2" s="433">
        <v>25553</v>
      </c>
      <c r="YZ2" s="433">
        <v>29299</v>
      </c>
      <c r="ZA2" s="433">
        <v>25379</v>
      </c>
      <c r="ZB2" s="433">
        <v>17266</v>
      </c>
      <c r="ZC2" s="433">
        <v>11331</v>
      </c>
      <c r="ZD2" s="433">
        <v>16122</v>
      </c>
      <c r="ZE2" s="433">
        <v>11181</v>
      </c>
      <c r="ZF2" s="433">
        <v>19530</v>
      </c>
      <c r="ZG2" s="433">
        <v>14533</v>
      </c>
      <c r="ZH2" s="433">
        <v>11827</v>
      </c>
      <c r="ZI2" s="433">
        <v>22775</v>
      </c>
      <c r="ZJ2" s="433">
        <v>19033</v>
      </c>
      <c r="ZK2" s="433">
        <v>25756</v>
      </c>
      <c r="ZL2" s="433">
        <v>24745</v>
      </c>
      <c r="ZM2" s="433">
        <v>18342</v>
      </c>
      <c r="ZN2" s="433">
        <v>29685</v>
      </c>
      <c r="ZO2" s="433">
        <v>26791</v>
      </c>
      <c r="ZP2" s="433">
        <v>19808</v>
      </c>
      <c r="ZQ2" s="433">
        <v>12862</v>
      </c>
      <c r="ZR2" s="433">
        <v>15973</v>
      </c>
      <c r="ZS2" s="433">
        <v>21831</v>
      </c>
      <c r="ZT2" s="433">
        <v>28266</v>
      </c>
      <c r="ZU2" s="433">
        <v>20520</v>
      </c>
      <c r="ZV2" s="433">
        <v>10652</v>
      </c>
      <c r="ZW2" s="433">
        <v>28510</v>
      </c>
      <c r="ZX2" s="433">
        <v>15135</v>
      </c>
      <c r="ZY2" s="433">
        <v>16027</v>
      </c>
      <c r="ZZ2" s="433">
        <v>28992</v>
      </c>
      <c r="AAA2" s="433">
        <v>20878</v>
      </c>
      <c r="AAB2" s="433">
        <v>17721</v>
      </c>
      <c r="AAC2" s="433">
        <v>20324</v>
      </c>
      <c r="AAD2" s="433">
        <v>18633</v>
      </c>
      <c r="AAE2" s="433">
        <v>23011</v>
      </c>
      <c r="AAF2" s="433">
        <v>20065</v>
      </c>
      <c r="AAG2" s="433">
        <v>11102</v>
      </c>
      <c r="AAH2" s="433">
        <v>11750</v>
      </c>
      <c r="AAI2" s="433">
        <v>28366</v>
      </c>
      <c r="AAJ2" s="433">
        <v>18160</v>
      </c>
      <c r="AAK2" s="433">
        <v>26394</v>
      </c>
      <c r="AAL2" s="433">
        <v>13041</v>
      </c>
      <c r="AAM2" s="433">
        <v>29218</v>
      </c>
      <c r="AAN2" s="433">
        <v>22912</v>
      </c>
      <c r="AAO2" s="433">
        <v>16270</v>
      </c>
      <c r="AAP2" s="433">
        <v>12695</v>
      </c>
      <c r="AAQ2" s="433">
        <v>12136</v>
      </c>
      <c r="AAR2" s="433">
        <v>24863</v>
      </c>
      <c r="AAS2" s="433">
        <v>14452</v>
      </c>
      <c r="AAT2" s="433">
        <v>25139</v>
      </c>
      <c r="AAU2" s="433">
        <v>26445</v>
      </c>
      <c r="AAV2" s="433">
        <v>21027</v>
      </c>
      <c r="AAW2" s="433">
        <v>26775</v>
      </c>
      <c r="AAX2" s="433">
        <v>19008</v>
      </c>
      <c r="AAY2" s="433">
        <v>14394</v>
      </c>
      <c r="AAZ2" s="433">
        <v>22779</v>
      </c>
      <c r="ABA2" s="433">
        <v>20133</v>
      </c>
      <c r="ABB2" s="433">
        <v>23367</v>
      </c>
      <c r="ABC2" s="433">
        <v>25905</v>
      </c>
      <c r="ABD2" s="433">
        <v>15669</v>
      </c>
      <c r="ABE2" s="433">
        <v>14349</v>
      </c>
      <c r="ABF2" s="433">
        <v>16499</v>
      </c>
      <c r="ABG2" s="433">
        <v>13778</v>
      </c>
      <c r="ABH2" s="433">
        <v>10103</v>
      </c>
      <c r="ABI2" s="433">
        <v>23273</v>
      </c>
      <c r="ABJ2" s="433">
        <v>23517</v>
      </c>
      <c r="ABK2" s="433">
        <v>24746</v>
      </c>
      <c r="ABL2" s="433">
        <v>19867</v>
      </c>
      <c r="ABM2" s="433">
        <v>19188</v>
      </c>
      <c r="ABN2" s="433">
        <v>19090</v>
      </c>
      <c r="ABO2" s="433">
        <v>27737</v>
      </c>
      <c r="ABP2" s="433">
        <v>29178</v>
      </c>
      <c r="ABQ2" s="433">
        <v>29548</v>
      </c>
      <c r="ABR2" s="433">
        <v>14616</v>
      </c>
      <c r="ABS2" s="433">
        <v>14874</v>
      </c>
      <c r="ABT2" s="433">
        <v>25282</v>
      </c>
      <c r="ABU2" s="433">
        <v>11645</v>
      </c>
      <c r="ABV2" s="433">
        <v>17272</v>
      </c>
      <c r="ABW2" s="433">
        <v>24974</v>
      </c>
      <c r="ABX2" s="433">
        <v>27104</v>
      </c>
      <c r="ABY2" s="433">
        <v>27299</v>
      </c>
      <c r="ABZ2" s="433">
        <v>29158</v>
      </c>
      <c r="ACA2" s="433">
        <v>29074</v>
      </c>
      <c r="ACB2" s="433">
        <v>25917</v>
      </c>
      <c r="ACC2" s="433">
        <v>15680</v>
      </c>
      <c r="ACD2" s="433">
        <v>11077</v>
      </c>
      <c r="ACE2" s="433">
        <v>29737</v>
      </c>
      <c r="ACF2" s="433">
        <v>26405</v>
      </c>
      <c r="ACG2" s="433">
        <v>11753</v>
      </c>
      <c r="ACH2" s="433">
        <v>17598</v>
      </c>
      <c r="ACI2" s="433">
        <v>28162</v>
      </c>
      <c r="ACJ2" s="433">
        <v>28749</v>
      </c>
      <c r="ACK2" s="433">
        <v>20926</v>
      </c>
      <c r="ACL2" s="433">
        <v>21199</v>
      </c>
      <c r="ACM2" s="433">
        <v>12874</v>
      </c>
      <c r="ACN2" s="433">
        <v>23484</v>
      </c>
      <c r="ACO2" s="433">
        <v>26425</v>
      </c>
      <c r="ACP2" s="433">
        <v>15378</v>
      </c>
      <c r="ACQ2" s="433">
        <v>27978</v>
      </c>
      <c r="ACR2" s="433">
        <v>22538</v>
      </c>
      <c r="ACS2" s="433">
        <v>25898</v>
      </c>
      <c r="ACT2" s="433">
        <v>25587</v>
      </c>
      <c r="ACU2" s="433">
        <v>15128</v>
      </c>
      <c r="ACV2" s="433">
        <v>12149</v>
      </c>
      <c r="ACW2" s="433">
        <v>27081</v>
      </c>
      <c r="ACX2" s="433">
        <v>21113</v>
      </c>
      <c r="ACY2" s="433">
        <v>20056</v>
      </c>
      <c r="ACZ2" s="433">
        <v>18125</v>
      </c>
      <c r="ADA2" s="433">
        <v>19931</v>
      </c>
      <c r="ADB2" s="433">
        <v>12143</v>
      </c>
      <c r="ADC2" s="433">
        <v>14399</v>
      </c>
      <c r="ADD2" s="433">
        <v>23182</v>
      </c>
      <c r="ADE2" s="433">
        <v>25171</v>
      </c>
      <c r="ADF2" s="433">
        <v>22408</v>
      </c>
      <c r="ADG2" s="433">
        <v>12835</v>
      </c>
      <c r="ADH2" s="433">
        <v>25891</v>
      </c>
      <c r="ADI2" s="433">
        <v>11373</v>
      </c>
      <c r="ADJ2" s="433">
        <v>10424</v>
      </c>
      <c r="ADK2" s="433">
        <v>16386</v>
      </c>
      <c r="ADL2" s="433">
        <v>14107</v>
      </c>
      <c r="ADM2" s="433">
        <v>25757</v>
      </c>
      <c r="ADN2" s="433">
        <v>27094</v>
      </c>
      <c r="ADO2" s="433">
        <v>25000</v>
      </c>
      <c r="ADP2" s="433">
        <v>22612</v>
      </c>
      <c r="ADQ2" s="433">
        <v>23349</v>
      </c>
      <c r="ADR2" s="433">
        <v>12124</v>
      </c>
      <c r="ADS2" s="433">
        <v>12080</v>
      </c>
      <c r="ADT2" s="433">
        <v>20828</v>
      </c>
      <c r="ADU2" s="433">
        <v>14661</v>
      </c>
      <c r="ADV2" s="433">
        <v>11820</v>
      </c>
      <c r="ADW2" s="433">
        <v>23437</v>
      </c>
      <c r="ADX2" s="433">
        <v>18764</v>
      </c>
      <c r="ADY2" s="433">
        <v>13858</v>
      </c>
      <c r="ADZ2" s="433">
        <v>26535</v>
      </c>
      <c r="AEA2" s="433">
        <v>22314</v>
      </c>
      <c r="AEB2" s="433">
        <v>18879</v>
      </c>
      <c r="AEC2" s="433">
        <v>24780</v>
      </c>
      <c r="AED2" s="433">
        <v>26579</v>
      </c>
      <c r="AEE2" s="433">
        <v>12356</v>
      </c>
      <c r="AEF2" s="433">
        <v>14949</v>
      </c>
      <c r="AEG2" s="433">
        <v>28428</v>
      </c>
      <c r="AEH2" s="433">
        <v>19122</v>
      </c>
      <c r="AEI2" s="433">
        <v>15341</v>
      </c>
      <c r="AEJ2" s="433">
        <v>16730</v>
      </c>
      <c r="AEK2" s="433">
        <v>25354</v>
      </c>
      <c r="AEL2" s="433">
        <v>19030</v>
      </c>
      <c r="AEM2" s="433">
        <v>18403</v>
      </c>
      <c r="AEN2" s="433">
        <v>15541</v>
      </c>
      <c r="AEO2" s="433">
        <v>15131</v>
      </c>
      <c r="AEP2" s="433">
        <v>29670</v>
      </c>
      <c r="AEQ2" s="433">
        <v>29165</v>
      </c>
      <c r="AER2" s="433">
        <v>26863</v>
      </c>
      <c r="AES2" s="433">
        <v>10608</v>
      </c>
      <c r="AET2" s="433">
        <v>22301</v>
      </c>
      <c r="AEU2" s="433">
        <v>19519</v>
      </c>
      <c r="AEV2" s="433">
        <v>22948</v>
      </c>
      <c r="AEW2" s="433">
        <v>18606</v>
      </c>
      <c r="AEX2" s="433">
        <v>24547</v>
      </c>
      <c r="AEY2" s="433">
        <v>17723</v>
      </c>
      <c r="AEZ2" s="433">
        <v>29942</v>
      </c>
      <c r="AFA2" s="433">
        <v>16698</v>
      </c>
      <c r="AFB2" s="433">
        <v>25157</v>
      </c>
      <c r="AFC2" s="433">
        <v>18541</v>
      </c>
      <c r="AFD2" s="433">
        <v>15986</v>
      </c>
      <c r="AFE2" s="433">
        <v>15203</v>
      </c>
      <c r="AFF2" s="433">
        <v>29411</v>
      </c>
      <c r="AFG2" s="433">
        <v>15820</v>
      </c>
      <c r="AFH2" s="433">
        <v>23629</v>
      </c>
      <c r="AFI2" s="433">
        <v>25150</v>
      </c>
      <c r="AFJ2" s="433">
        <v>10480</v>
      </c>
      <c r="AFK2" s="433">
        <v>11843</v>
      </c>
      <c r="AFL2" s="433">
        <v>14608</v>
      </c>
      <c r="AFM2" s="433">
        <v>24594</v>
      </c>
      <c r="AFN2" s="433">
        <v>26862</v>
      </c>
      <c r="AFO2" s="433">
        <v>27097</v>
      </c>
      <c r="AFP2" s="433">
        <v>25049</v>
      </c>
      <c r="AFQ2" s="433">
        <v>18184</v>
      </c>
      <c r="AFR2" s="433">
        <v>16323</v>
      </c>
      <c r="AFS2" s="433">
        <v>12937</v>
      </c>
      <c r="AFT2" s="433">
        <v>20417</v>
      </c>
      <c r="AFU2" s="433">
        <v>19189</v>
      </c>
      <c r="AFV2" s="433">
        <v>28773</v>
      </c>
      <c r="AFW2" s="433">
        <v>16379</v>
      </c>
      <c r="AFX2" s="433">
        <v>20588</v>
      </c>
      <c r="AFY2" s="433">
        <v>23110</v>
      </c>
      <c r="AFZ2" s="433">
        <v>23006</v>
      </c>
      <c r="AGA2" s="433">
        <v>15614</v>
      </c>
      <c r="AGB2" s="433">
        <v>16386</v>
      </c>
      <c r="AGC2" s="433">
        <v>11790</v>
      </c>
      <c r="AGD2" s="433">
        <v>24247</v>
      </c>
      <c r="AGE2" s="433">
        <v>16098</v>
      </c>
      <c r="AGF2" s="433">
        <v>19707</v>
      </c>
      <c r="AGG2" s="433">
        <v>28861</v>
      </c>
      <c r="AGH2" s="433">
        <v>11332</v>
      </c>
      <c r="AGI2" s="433">
        <v>14652</v>
      </c>
      <c r="AGJ2" s="433">
        <v>20618</v>
      </c>
      <c r="AGK2" s="433">
        <v>26680</v>
      </c>
      <c r="AGL2" s="433">
        <v>16253</v>
      </c>
      <c r="AGM2" s="433">
        <v>14123</v>
      </c>
      <c r="AGN2" s="433">
        <v>21948</v>
      </c>
      <c r="AGO2" s="433">
        <v>26968</v>
      </c>
      <c r="AGP2" s="433">
        <v>23872</v>
      </c>
      <c r="AGQ2" s="433">
        <v>29253</v>
      </c>
      <c r="AGR2" s="433">
        <v>11776</v>
      </c>
      <c r="AGS2" s="433">
        <v>12411</v>
      </c>
      <c r="AGT2" s="433">
        <v>19093</v>
      </c>
      <c r="AGU2" s="433">
        <v>24377</v>
      </c>
      <c r="AGV2" s="433">
        <v>12682</v>
      </c>
      <c r="AGW2" s="433">
        <v>23848</v>
      </c>
      <c r="AGX2" s="433">
        <v>24586</v>
      </c>
      <c r="AGY2" s="433">
        <v>26867</v>
      </c>
      <c r="AGZ2" s="433">
        <v>19863</v>
      </c>
      <c r="AHA2" s="433">
        <v>25637</v>
      </c>
      <c r="AHB2" s="433">
        <v>11385</v>
      </c>
      <c r="AHC2" s="433">
        <v>21782</v>
      </c>
      <c r="AHD2" s="433">
        <v>11881</v>
      </c>
      <c r="AHE2" s="433">
        <v>18084</v>
      </c>
      <c r="AHF2" s="433">
        <v>28437</v>
      </c>
      <c r="AHG2" s="433">
        <v>13054</v>
      </c>
      <c r="AHH2" s="433">
        <v>24359</v>
      </c>
      <c r="AHI2" s="433">
        <v>17328</v>
      </c>
      <c r="AHJ2" s="433">
        <v>27020</v>
      </c>
      <c r="AHK2" s="433">
        <v>27493</v>
      </c>
      <c r="AHL2" s="433">
        <v>16200</v>
      </c>
      <c r="AHM2" s="433">
        <v>22771</v>
      </c>
      <c r="AHN2" s="433">
        <v>12582</v>
      </c>
      <c r="AHO2" s="433">
        <v>19839</v>
      </c>
      <c r="AHP2" s="433">
        <v>28498</v>
      </c>
      <c r="AHQ2" s="433">
        <v>26371</v>
      </c>
      <c r="AHR2" s="433">
        <v>29793</v>
      </c>
      <c r="AHS2" s="433">
        <v>13402</v>
      </c>
      <c r="AHT2" s="433">
        <v>22995</v>
      </c>
      <c r="AHU2" s="433">
        <v>23563</v>
      </c>
      <c r="AHV2" s="433">
        <v>13563</v>
      </c>
      <c r="AHW2" s="433">
        <v>25812</v>
      </c>
      <c r="AHX2" s="433">
        <v>27684</v>
      </c>
      <c r="AHY2" s="433">
        <v>10271</v>
      </c>
      <c r="AHZ2" s="433">
        <v>25416</v>
      </c>
      <c r="AIA2" s="433">
        <v>29475</v>
      </c>
      <c r="AIB2" s="433">
        <v>19763</v>
      </c>
      <c r="AIC2" s="433">
        <v>28080</v>
      </c>
      <c r="AID2" s="433">
        <v>26061</v>
      </c>
      <c r="AIE2" s="433">
        <v>22662</v>
      </c>
      <c r="AIF2" s="433">
        <v>10507</v>
      </c>
      <c r="AIG2" s="433">
        <v>21540</v>
      </c>
      <c r="AIH2" s="433">
        <v>16208</v>
      </c>
      <c r="AII2" s="433">
        <v>26602</v>
      </c>
      <c r="AIJ2" s="433">
        <v>28196</v>
      </c>
      <c r="AIK2" s="433">
        <v>27073</v>
      </c>
      <c r="AIL2" s="433">
        <v>19885</v>
      </c>
      <c r="AIM2" s="433">
        <v>17234</v>
      </c>
      <c r="AIN2" s="433">
        <v>28921</v>
      </c>
      <c r="AIO2" s="433">
        <v>24751</v>
      </c>
      <c r="AIP2" s="433">
        <v>11092</v>
      </c>
      <c r="AIQ2" s="433">
        <v>17673</v>
      </c>
      <c r="AIR2" s="433">
        <v>21410</v>
      </c>
      <c r="AIS2" s="433">
        <v>12574</v>
      </c>
      <c r="AIT2" s="433">
        <v>28359</v>
      </c>
      <c r="AIU2" s="433">
        <v>27316</v>
      </c>
      <c r="AIV2" s="433">
        <v>12329</v>
      </c>
      <c r="AIW2" s="433">
        <v>23105</v>
      </c>
      <c r="AIX2" s="433">
        <v>20377</v>
      </c>
      <c r="AIY2" s="433">
        <v>14893</v>
      </c>
      <c r="AIZ2" s="433">
        <v>20865</v>
      </c>
      <c r="AJA2" s="433">
        <v>21444</v>
      </c>
      <c r="AJB2" s="433">
        <v>25966</v>
      </c>
      <c r="AJC2" s="433">
        <v>14325</v>
      </c>
      <c r="AJD2" s="433">
        <v>18953</v>
      </c>
      <c r="AJE2" s="433">
        <v>27862</v>
      </c>
      <c r="AJF2" s="433">
        <v>25118</v>
      </c>
      <c r="AJG2" s="433">
        <v>12419</v>
      </c>
      <c r="AJH2" s="433">
        <v>29449</v>
      </c>
      <c r="AJI2" s="433">
        <v>18930</v>
      </c>
      <c r="AJJ2" s="433">
        <v>11502</v>
      </c>
      <c r="AJK2" s="433">
        <v>12061</v>
      </c>
      <c r="AJL2" s="433">
        <v>22596</v>
      </c>
      <c r="AJM2" s="433">
        <v>14100</v>
      </c>
      <c r="AJN2" s="433">
        <v>26059</v>
      </c>
      <c r="AJO2" s="433">
        <v>24468</v>
      </c>
      <c r="AJP2" s="433">
        <v>16975</v>
      </c>
      <c r="AJQ2" s="433">
        <v>28848</v>
      </c>
      <c r="AJR2" s="433">
        <v>29793</v>
      </c>
      <c r="AJS2" s="433">
        <v>24632</v>
      </c>
      <c r="AJT2" s="433">
        <v>13506</v>
      </c>
      <c r="AJU2" s="433">
        <v>25766</v>
      </c>
      <c r="AJV2" s="433">
        <v>13150</v>
      </c>
      <c r="AJW2" s="433">
        <v>26027</v>
      </c>
      <c r="AJX2" s="433">
        <v>10841</v>
      </c>
      <c r="AJY2" s="433">
        <v>18399</v>
      </c>
      <c r="AJZ2" s="433">
        <v>22387</v>
      </c>
      <c r="AKA2" s="433">
        <v>14883</v>
      </c>
      <c r="AKB2" s="433">
        <v>15119</v>
      </c>
      <c r="AKC2" s="433">
        <v>28629</v>
      </c>
      <c r="AKD2" s="433">
        <v>23732</v>
      </c>
      <c r="AKE2" s="433">
        <v>29986</v>
      </c>
      <c r="AKF2" s="433">
        <v>11900</v>
      </c>
      <c r="AKG2" s="433">
        <v>17168</v>
      </c>
      <c r="AKH2" s="433">
        <v>15218</v>
      </c>
      <c r="AKI2" s="433">
        <v>22786</v>
      </c>
      <c r="AKJ2" s="433">
        <v>10765</v>
      </c>
      <c r="AKK2" s="433">
        <v>10622</v>
      </c>
      <c r="AKL2" s="433">
        <v>27457</v>
      </c>
      <c r="AKM2" s="433">
        <v>21281</v>
      </c>
      <c r="AKN2" s="433">
        <v>28323</v>
      </c>
      <c r="AKO2" s="433">
        <v>19680</v>
      </c>
      <c r="AKP2" s="433">
        <v>18331</v>
      </c>
      <c r="AKQ2" s="433">
        <v>15921</v>
      </c>
      <c r="AKR2" s="433">
        <v>19707</v>
      </c>
      <c r="AKS2" s="433">
        <v>24832</v>
      </c>
      <c r="AKT2" s="433">
        <v>19435</v>
      </c>
      <c r="AKU2" s="433">
        <v>15159</v>
      </c>
      <c r="AKV2" s="433">
        <v>26113</v>
      </c>
      <c r="AKW2" s="433">
        <v>20427</v>
      </c>
      <c r="AKX2" s="433">
        <v>28146</v>
      </c>
      <c r="AKY2" s="433">
        <v>12373</v>
      </c>
      <c r="AKZ2" s="433">
        <v>16579</v>
      </c>
      <c r="ALA2" s="433">
        <v>25209</v>
      </c>
      <c r="ALB2" s="433">
        <v>18188</v>
      </c>
      <c r="ALC2" s="433">
        <v>11413</v>
      </c>
      <c r="ALD2" s="433">
        <v>29153</v>
      </c>
      <c r="ALE2" s="433">
        <v>17908</v>
      </c>
      <c r="ALF2" s="433">
        <v>23494</v>
      </c>
      <c r="ALG2" s="433">
        <v>29158</v>
      </c>
      <c r="ALH2" s="433">
        <v>15240</v>
      </c>
      <c r="ALI2" s="433">
        <v>24086</v>
      </c>
      <c r="ALJ2" s="433">
        <v>26082</v>
      </c>
      <c r="ALK2" s="433">
        <v>26396</v>
      </c>
      <c r="ALL2" s="433">
        <v>29828</v>
      </c>
      <c r="ALM2" s="433">
        <v>25081</v>
      </c>
      <c r="ALN2" s="433">
        <v>19347</v>
      </c>
      <c r="ALO2" s="433">
        <v>15113</v>
      </c>
      <c r="ALP2" s="433">
        <v>19811</v>
      </c>
      <c r="ALQ2" s="433">
        <v>10273</v>
      </c>
      <c r="ALR2" s="433">
        <v>28323</v>
      </c>
      <c r="ALS2" s="433">
        <v>23176</v>
      </c>
      <c r="ALT2" s="433">
        <v>29033</v>
      </c>
      <c r="ALU2" s="433">
        <v>17585</v>
      </c>
      <c r="ALV2" s="433">
        <v>14875</v>
      </c>
      <c r="ALW2" s="433">
        <v>28942</v>
      </c>
      <c r="ALX2" s="433">
        <v>19627</v>
      </c>
      <c r="ALY2" s="433">
        <v>12142</v>
      </c>
      <c r="ALZ2" s="433">
        <v>22020</v>
      </c>
      <c r="AMA2" s="433">
        <v>12334</v>
      </c>
      <c r="AMB2" s="433">
        <v>23569</v>
      </c>
      <c r="AMC2" s="433">
        <v>13026</v>
      </c>
      <c r="AMD2" s="433">
        <v>19303</v>
      </c>
      <c r="AME2" s="433">
        <v>18814</v>
      </c>
      <c r="AMF2" s="433">
        <v>28323</v>
      </c>
      <c r="AMG2" s="433">
        <v>12699</v>
      </c>
      <c r="AMH2" s="433">
        <v>10426</v>
      </c>
      <c r="AMI2" s="433">
        <v>20137</v>
      </c>
      <c r="AMJ2" s="433">
        <v>29193</v>
      </c>
      <c r="AMK2" s="433">
        <v>24493</v>
      </c>
      <c r="AML2" s="433">
        <v>21011</v>
      </c>
      <c r="AMM2" s="433">
        <v>23457</v>
      </c>
      <c r="AMN2" s="433">
        <v>29034</v>
      </c>
      <c r="AMO2" s="433">
        <v>21431</v>
      </c>
      <c r="AMP2" s="433">
        <v>18062</v>
      </c>
      <c r="AMQ2" s="433">
        <v>12867</v>
      </c>
      <c r="AMR2" s="433">
        <v>14688</v>
      </c>
      <c r="AMS2" s="433">
        <v>18345</v>
      </c>
      <c r="AMT2" s="433">
        <v>19600</v>
      </c>
      <c r="AMU2" s="433">
        <v>18037</v>
      </c>
      <c r="AMV2" s="433">
        <v>17484</v>
      </c>
      <c r="AMW2" s="433">
        <v>12017</v>
      </c>
      <c r="AMX2" s="433">
        <v>14239</v>
      </c>
      <c r="AMY2" s="433">
        <v>26021</v>
      </c>
      <c r="AMZ2" s="433">
        <v>22793</v>
      </c>
      <c r="ANA2" s="433">
        <v>16066</v>
      </c>
      <c r="ANB2" s="433">
        <v>26007</v>
      </c>
      <c r="ANC2" s="433">
        <v>18596</v>
      </c>
      <c r="AND2" s="433">
        <v>16439</v>
      </c>
      <c r="ANE2" s="433">
        <v>10138</v>
      </c>
      <c r="ANF2" s="433">
        <v>21280</v>
      </c>
      <c r="ANG2" s="433">
        <v>18437</v>
      </c>
      <c r="ANH2" s="433">
        <v>20022</v>
      </c>
      <c r="ANI2" s="433">
        <v>11138</v>
      </c>
      <c r="ANJ2" s="433">
        <v>17546</v>
      </c>
      <c r="ANK2" s="433">
        <v>26193</v>
      </c>
      <c r="ANL2" s="433">
        <v>18552</v>
      </c>
      <c r="ANM2" s="433">
        <v>17748</v>
      </c>
      <c r="ANN2" s="433">
        <v>12444</v>
      </c>
      <c r="ANO2" s="433">
        <v>21837</v>
      </c>
      <c r="ANP2" s="433">
        <v>22731</v>
      </c>
      <c r="ANQ2" s="433">
        <v>12925</v>
      </c>
      <c r="ANR2" s="433">
        <v>21904</v>
      </c>
      <c r="ANS2" s="433">
        <v>11623</v>
      </c>
      <c r="ANT2" s="433">
        <v>29278</v>
      </c>
      <c r="ANU2" s="433">
        <v>24023</v>
      </c>
      <c r="ANV2" s="433">
        <v>19684</v>
      </c>
      <c r="ANW2" s="433">
        <v>24455</v>
      </c>
      <c r="ANX2" s="433">
        <v>20514</v>
      </c>
      <c r="ANY2" s="433">
        <v>23055</v>
      </c>
      <c r="ANZ2" s="433">
        <v>24911</v>
      </c>
      <c r="AOA2" s="433">
        <v>28246</v>
      </c>
      <c r="AOB2" s="433">
        <v>18806</v>
      </c>
      <c r="AOC2" s="433">
        <v>27215</v>
      </c>
      <c r="AOD2" s="433">
        <v>19152</v>
      </c>
      <c r="AOE2" s="433">
        <v>11467</v>
      </c>
      <c r="AOF2" s="433">
        <v>27645</v>
      </c>
      <c r="AOG2" s="433">
        <v>21633</v>
      </c>
      <c r="AOH2" s="433">
        <v>10044</v>
      </c>
      <c r="AOI2" s="433">
        <v>12249</v>
      </c>
      <c r="AOJ2" s="433">
        <v>11700</v>
      </c>
      <c r="AOK2" s="433">
        <v>23293</v>
      </c>
      <c r="AOL2" s="433">
        <v>10324</v>
      </c>
      <c r="AOM2" s="433">
        <v>27634</v>
      </c>
      <c r="AON2" s="433">
        <v>21615</v>
      </c>
      <c r="AOO2" s="433">
        <v>21801</v>
      </c>
      <c r="AOP2" s="433">
        <v>12557</v>
      </c>
      <c r="AOQ2" s="433">
        <v>24541</v>
      </c>
      <c r="AOR2" s="433">
        <v>27474</v>
      </c>
      <c r="AOS2" s="433">
        <v>25867</v>
      </c>
      <c r="AOT2" s="433">
        <v>26274</v>
      </c>
      <c r="AOU2" s="433">
        <v>28776</v>
      </c>
      <c r="AOV2" s="433">
        <v>27575</v>
      </c>
      <c r="AOW2" s="433">
        <v>19073</v>
      </c>
      <c r="AOX2" s="433">
        <v>29943</v>
      </c>
      <c r="AOY2" s="433">
        <v>25803</v>
      </c>
      <c r="AOZ2" s="433">
        <v>12050</v>
      </c>
      <c r="APA2" s="433">
        <v>10834</v>
      </c>
      <c r="APB2" s="433">
        <v>14113</v>
      </c>
      <c r="APC2" s="433">
        <v>24888</v>
      </c>
      <c r="APD2" s="433">
        <v>22122</v>
      </c>
      <c r="APE2" s="433">
        <v>11175</v>
      </c>
      <c r="APF2" s="433">
        <v>11697</v>
      </c>
      <c r="APG2" s="433">
        <v>27703</v>
      </c>
      <c r="APH2" s="433">
        <v>14032</v>
      </c>
      <c r="API2" s="433">
        <v>19919</v>
      </c>
      <c r="APJ2" s="433">
        <v>16891</v>
      </c>
      <c r="APK2" s="433">
        <v>29062</v>
      </c>
      <c r="APL2" s="433">
        <v>15078</v>
      </c>
      <c r="APM2" s="433">
        <v>13135</v>
      </c>
      <c r="APN2" s="433">
        <v>27920</v>
      </c>
      <c r="APO2" s="433">
        <v>10998</v>
      </c>
      <c r="APP2" s="433">
        <v>24100</v>
      </c>
      <c r="APQ2" s="433">
        <v>24199</v>
      </c>
      <c r="APR2" s="433">
        <v>14338</v>
      </c>
      <c r="APS2" s="433">
        <v>18806</v>
      </c>
      <c r="APT2" s="433">
        <v>28876</v>
      </c>
      <c r="APU2" s="433">
        <v>15576</v>
      </c>
      <c r="APV2" s="433">
        <v>26587</v>
      </c>
      <c r="APW2" s="433">
        <v>23538</v>
      </c>
      <c r="APX2" s="433">
        <v>11299</v>
      </c>
      <c r="APY2" s="433">
        <v>13173</v>
      </c>
      <c r="APZ2" s="433">
        <v>15742</v>
      </c>
      <c r="AQA2" s="433">
        <v>10816</v>
      </c>
      <c r="AQB2" s="433">
        <v>23258</v>
      </c>
      <c r="AQC2" s="433">
        <v>11995</v>
      </c>
      <c r="AQD2" s="433">
        <v>29232</v>
      </c>
      <c r="AQE2" s="433">
        <v>10245</v>
      </c>
      <c r="AQF2" s="433">
        <v>13848</v>
      </c>
      <c r="AQG2" s="433">
        <v>15912</v>
      </c>
      <c r="AQH2" s="433">
        <v>26695</v>
      </c>
      <c r="AQI2" s="433">
        <v>19481</v>
      </c>
      <c r="AQJ2" s="433">
        <v>24736</v>
      </c>
      <c r="AQK2" s="433">
        <v>14470</v>
      </c>
      <c r="AQL2" s="433">
        <v>12841</v>
      </c>
      <c r="AQM2" s="433">
        <v>10846</v>
      </c>
      <c r="AQN2" s="433">
        <v>23123</v>
      </c>
      <c r="AQO2" s="433">
        <v>26861</v>
      </c>
      <c r="AQP2" s="433">
        <v>16060</v>
      </c>
      <c r="AQQ2" s="433">
        <v>28475</v>
      </c>
      <c r="AQR2" s="433">
        <v>26701</v>
      </c>
      <c r="AQS2" s="433">
        <v>14822</v>
      </c>
      <c r="AQT2" s="433">
        <v>27642</v>
      </c>
      <c r="AQU2" s="433">
        <v>29427</v>
      </c>
      <c r="AQV2" s="433">
        <v>20387</v>
      </c>
      <c r="AQW2" s="433">
        <v>15012</v>
      </c>
      <c r="AQX2" s="433">
        <v>25245</v>
      </c>
      <c r="AQY2" s="433">
        <v>17326</v>
      </c>
      <c r="AQZ2" s="433">
        <v>15824</v>
      </c>
      <c r="ARA2" s="433">
        <v>20076</v>
      </c>
      <c r="ARB2" s="433">
        <v>12046</v>
      </c>
      <c r="ARC2" s="433">
        <v>27686</v>
      </c>
      <c r="ARD2" s="433">
        <v>18068</v>
      </c>
      <c r="ARE2" s="433">
        <v>11795</v>
      </c>
      <c r="ARF2" s="433">
        <v>28809</v>
      </c>
      <c r="ARG2" s="433">
        <v>18029</v>
      </c>
      <c r="ARH2" s="433">
        <v>28749</v>
      </c>
      <c r="ARI2" s="433">
        <v>24810</v>
      </c>
      <c r="ARJ2" s="433">
        <v>13410</v>
      </c>
      <c r="ARK2" s="433">
        <v>20539</v>
      </c>
      <c r="ARL2" s="433">
        <v>13968</v>
      </c>
      <c r="ARM2" s="433">
        <v>24582</v>
      </c>
      <c r="ARN2" s="433">
        <v>16697</v>
      </c>
      <c r="ARO2" s="433">
        <v>25142</v>
      </c>
      <c r="ARP2" s="433">
        <v>18748</v>
      </c>
      <c r="ARQ2" s="433">
        <v>25111</v>
      </c>
      <c r="ARR2" s="433">
        <v>24680</v>
      </c>
      <c r="ARS2" s="433">
        <v>23455</v>
      </c>
      <c r="ART2" s="433">
        <v>22623</v>
      </c>
      <c r="ARU2" s="433">
        <v>14283</v>
      </c>
      <c r="ARV2" s="433">
        <v>12032</v>
      </c>
      <c r="ARW2" s="433">
        <v>18511</v>
      </c>
      <c r="ARX2" s="433">
        <v>21513</v>
      </c>
      <c r="ARY2" s="433">
        <v>14098</v>
      </c>
      <c r="ARZ2" s="433">
        <v>18851</v>
      </c>
      <c r="ASA2" s="433">
        <v>25764</v>
      </c>
      <c r="ASB2" s="433">
        <v>26814</v>
      </c>
      <c r="ASC2" s="433">
        <v>17424</v>
      </c>
      <c r="ASD2" s="433">
        <v>13541</v>
      </c>
      <c r="ASE2" s="433">
        <v>13831</v>
      </c>
      <c r="ASF2" s="433">
        <v>14387</v>
      </c>
      <c r="ASG2" s="433">
        <v>27626</v>
      </c>
      <c r="ASH2" s="433">
        <v>25961</v>
      </c>
      <c r="ASI2" s="433">
        <v>18405</v>
      </c>
      <c r="ASJ2" s="433">
        <v>10272</v>
      </c>
      <c r="ASK2" s="433">
        <v>11126</v>
      </c>
      <c r="ASL2" s="433">
        <v>15237</v>
      </c>
      <c r="ASM2" s="433">
        <v>13628</v>
      </c>
      <c r="ASN2" s="433">
        <v>21428</v>
      </c>
      <c r="ASO2" s="433">
        <v>24013</v>
      </c>
      <c r="ASP2" s="433">
        <v>21646</v>
      </c>
      <c r="ASQ2" s="433">
        <v>14156</v>
      </c>
      <c r="ASR2" s="433">
        <v>16514</v>
      </c>
      <c r="ASS2" s="433">
        <v>21573</v>
      </c>
      <c r="AST2" s="433">
        <v>11301</v>
      </c>
      <c r="ASU2" s="433">
        <v>27786</v>
      </c>
      <c r="ASV2" s="433">
        <v>29607</v>
      </c>
      <c r="ASW2" s="433">
        <v>29643</v>
      </c>
      <c r="ASX2" s="433">
        <v>27969</v>
      </c>
      <c r="ASY2" s="433">
        <v>12857</v>
      </c>
      <c r="ASZ2" s="433">
        <v>16411</v>
      </c>
      <c r="ATA2" s="433">
        <v>25870</v>
      </c>
      <c r="ATB2" s="433">
        <v>20797</v>
      </c>
      <c r="ATC2" s="433">
        <v>25757</v>
      </c>
      <c r="ATD2" s="433">
        <v>15414</v>
      </c>
      <c r="ATE2" s="433">
        <v>26863</v>
      </c>
      <c r="ATF2" s="433">
        <v>17025</v>
      </c>
      <c r="ATG2" s="433">
        <v>29632</v>
      </c>
      <c r="ATH2" s="433">
        <v>23736</v>
      </c>
      <c r="ATI2" s="433">
        <v>15135</v>
      </c>
      <c r="ATJ2" s="433">
        <v>16173</v>
      </c>
      <c r="ATK2" s="433">
        <v>17523</v>
      </c>
      <c r="ATL2" s="433">
        <v>11671</v>
      </c>
      <c r="ATM2" s="433">
        <v>24855</v>
      </c>
      <c r="ATN2" s="433">
        <v>26078</v>
      </c>
      <c r="ATO2" s="433">
        <v>10857</v>
      </c>
      <c r="ATP2" s="433">
        <v>11528</v>
      </c>
      <c r="ATQ2" s="433">
        <v>24576</v>
      </c>
      <c r="ATR2" s="433">
        <v>17028</v>
      </c>
      <c r="ATS2" s="433">
        <v>10502</v>
      </c>
      <c r="ATT2" s="433">
        <v>29667</v>
      </c>
      <c r="ATU2" s="433">
        <v>22058</v>
      </c>
      <c r="ATV2" s="433">
        <v>22036</v>
      </c>
      <c r="ATW2" s="433">
        <v>14486</v>
      </c>
      <c r="ATX2" s="433">
        <v>11879</v>
      </c>
      <c r="ATY2" s="433">
        <v>19307</v>
      </c>
      <c r="ATZ2" s="433">
        <v>10473</v>
      </c>
      <c r="AUA2" s="433">
        <v>18132</v>
      </c>
      <c r="AUB2" s="433">
        <v>15560</v>
      </c>
      <c r="AUC2" s="433">
        <v>19649</v>
      </c>
      <c r="AUD2" s="433">
        <v>25259</v>
      </c>
      <c r="AUE2" s="433">
        <v>22432</v>
      </c>
      <c r="AUF2" s="433">
        <v>28134</v>
      </c>
      <c r="AUG2" s="433">
        <v>15939</v>
      </c>
      <c r="AUH2" s="433">
        <v>19989</v>
      </c>
      <c r="AUI2" s="433">
        <v>18467</v>
      </c>
      <c r="AUJ2" s="433">
        <v>26767</v>
      </c>
      <c r="AUK2" s="433">
        <v>22454</v>
      </c>
      <c r="AUL2" s="433">
        <v>21343</v>
      </c>
      <c r="AUM2" s="433">
        <v>15859</v>
      </c>
      <c r="AUN2" s="433">
        <v>18808</v>
      </c>
      <c r="AUO2" s="433">
        <v>20292</v>
      </c>
      <c r="AUP2" s="433">
        <v>16038</v>
      </c>
      <c r="AUQ2" s="433">
        <v>21680</v>
      </c>
      <c r="AUR2" s="433">
        <v>12043</v>
      </c>
      <c r="AUS2" s="433">
        <v>12467</v>
      </c>
      <c r="AUT2" s="433">
        <v>11869</v>
      </c>
      <c r="AUU2" s="433">
        <v>17699</v>
      </c>
      <c r="AUV2" s="433">
        <v>20460</v>
      </c>
      <c r="AUW2" s="433">
        <v>21992</v>
      </c>
      <c r="AUX2" s="433">
        <v>21714</v>
      </c>
      <c r="AUY2" s="433">
        <v>10337</v>
      </c>
      <c r="AUZ2" s="433">
        <v>23856</v>
      </c>
      <c r="AVA2" s="433">
        <v>25911</v>
      </c>
      <c r="AVB2" s="433">
        <v>20438</v>
      </c>
      <c r="AVC2" s="433">
        <v>27603</v>
      </c>
      <c r="AVD2" s="433">
        <v>13335</v>
      </c>
      <c r="AVE2" s="433">
        <v>20644</v>
      </c>
      <c r="AVF2" s="433">
        <v>21818</v>
      </c>
      <c r="AVG2" s="433">
        <v>14803</v>
      </c>
      <c r="AVH2" s="433">
        <v>26043</v>
      </c>
      <c r="AVI2" s="433">
        <v>18667</v>
      </c>
      <c r="AVJ2" s="433">
        <v>26600</v>
      </c>
      <c r="AVK2" s="433">
        <v>29087</v>
      </c>
      <c r="AVL2" s="433">
        <v>10401</v>
      </c>
      <c r="AVM2" s="433">
        <v>17410</v>
      </c>
      <c r="AVN2" s="433">
        <v>11385</v>
      </c>
      <c r="AVO2" s="433">
        <v>25726</v>
      </c>
      <c r="AVP2" s="433">
        <v>14694</v>
      </c>
      <c r="AVQ2" s="433">
        <v>23366</v>
      </c>
      <c r="AVR2" s="433">
        <v>19205</v>
      </c>
      <c r="AVS2" s="433">
        <v>12238</v>
      </c>
      <c r="AVT2" s="433">
        <v>14202</v>
      </c>
      <c r="AVU2" s="433">
        <v>27917</v>
      </c>
      <c r="AVV2" s="433">
        <v>16464</v>
      </c>
      <c r="AVW2" s="433">
        <v>19714</v>
      </c>
      <c r="AVX2" s="433">
        <v>13540</v>
      </c>
      <c r="AVY2" s="433">
        <v>22361</v>
      </c>
      <c r="AVZ2" s="433">
        <v>19778</v>
      </c>
      <c r="AWA2" s="433">
        <v>12851</v>
      </c>
      <c r="AWB2" s="433">
        <v>26132</v>
      </c>
      <c r="AWC2" s="433">
        <v>22062</v>
      </c>
      <c r="AWD2" s="433">
        <v>16186</v>
      </c>
      <c r="AWE2" s="433">
        <v>20852</v>
      </c>
      <c r="AWF2" s="433">
        <v>23200</v>
      </c>
      <c r="AWG2" s="433">
        <v>21300</v>
      </c>
      <c r="AWH2" s="433">
        <v>15906</v>
      </c>
      <c r="AWI2" s="433">
        <v>15517</v>
      </c>
      <c r="AWJ2" s="433">
        <v>20162</v>
      </c>
      <c r="AWK2" s="433">
        <v>19876</v>
      </c>
      <c r="AWL2" s="433">
        <v>26639</v>
      </c>
      <c r="AWM2" s="433">
        <v>27729</v>
      </c>
      <c r="AWN2" s="433">
        <v>26139</v>
      </c>
      <c r="AWO2" s="433">
        <v>25697</v>
      </c>
      <c r="AWP2" s="433">
        <v>21503</v>
      </c>
      <c r="AWQ2" s="433">
        <v>28249</v>
      </c>
      <c r="AWR2" s="433">
        <v>11245</v>
      </c>
      <c r="AWS2" s="433">
        <v>14234</v>
      </c>
      <c r="AWT2" s="433">
        <v>29061</v>
      </c>
      <c r="AWU2" s="433">
        <v>24368</v>
      </c>
      <c r="AWV2" s="433">
        <v>23560</v>
      </c>
      <c r="AWW2" s="433">
        <v>15803</v>
      </c>
      <c r="AWX2" s="433">
        <v>22909</v>
      </c>
      <c r="AWY2" s="433">
        <v>20603</v>
      </c>
      <c r="AWZ2" s="433">
        <v>29324</v>
      </c>
      <c r="AXA2" s="433">
        <v>10265</v>
      </c>
      <c r="AXB2" s="433">
        <v>19587</v>
      </c>
      <c r="AXC2" s="433">
        <v>22322</v>
      </c>
      <c r="AXD2" s="433">
        <v>21453</v>
      </c>
      <c r="AXE2" s="433">
        <v>16030</v>
      </c>
      <c r="AXF2" s="433">
        <v>27671</v>
      </c>
      <c r="AXG2" s="433">
        <v>26435</v>
      </c>
      <c r="AXH2" s="433">
        <v>23099</v>
      </c>
      <c r="AXI2" s="433">
        <v>28377</v>
      </c>
      <c r="AXJ2" s="433">
        <v>27782</v>
      </c>
      <c r="AXK2" s="433">
        <v>27460</v>
      </c>
      <c r="AXL2" s="433">
        <v>15618</v>
      </c>
      <c r="AXM2" s="433">
        <v>23437</v>
      </c>
      <c r="AXN2" s="433">
        <v>23152</v>
      </c>
      <c r="AXO2" s="433">
        <v>12133</v>
      </c>
      <c r="AXP2" s="433">
        <v>21682</v>
      </c>
      <c r="AXQ2" s="433">
        <v>23426</v>
      </c>
      <c r="AXR2" s="433">
        <v>29141</v>
      </c>
      <c r="AXS2" s="433">
        <v>29140</v>
      </c>
      <c r="AXT2" s="433">
        <v>25152</v>
      </c>
      <c r="AXU2" s="433">
        <v>20735</v>
      </c>
      <c r="AXV2" s="433">
        <v>25443</v>
      </c>
      <c r="AXW2" s="433">
        <v>22731</v>
      </c>
      <c r="AXX2" s="433">
        <v>13355</v>
      </c>
      <c r="AXY2" s="433">
        <v>12049</v>
      </c>
      <c r="AXZ2" s="433">
        <v>24768</v>
      </c>
      <c r="AYA2" s="433">
        <v>29584</v>
      </c>
      <c r="AYB2" s="433">
        <v>29038</v>
      </c>
      <c r="AYC2" s="433">
        <v>13057</v>
      </c>
      <c r="AYD2" s="433">
        <v>23717</v>
      </c>
      <c r="AYE2" s="433">
        <v>24112</v>
      </c>
      <c r="AYF2" s="433">
        <v>23974</v>
      </c>
      <c r="AYG2" s="433">
        <v>24855</v>
      </c>
      <c r="AYH2" s="433">
        <v>11562</v>
      </c>
      <c r="AYI2" s="433">
        <v>14186</v>
      </c>
      <c r="AYJ2" s="433">
        <v>24861</v>
      </c>
      <c r="AYK2" s="433">
        <v>18803</v>
      </c>
      <c r="AYL2" s="433">
        <v>11223</v>
      </c>
      <c r="AYM2" s="433">
        <v>11042</v>
      </c>
      <c r="AYN2" s="433">
        <v>10931</v>
      </c>
      <c r="AYO2" s="433">
        <v>27475</v>
      </c>
      <c r="AYP2" s="433">
        <v>26417</v>
      </c>
      <c r="AYQ2" s="433">
        <v>15782</v>
      </c>
      <c r="AYR2" s="433">
        <v>14537</v>
      </c>
      <c r="AYS2" s="433">
        <v>26533</v>
      </c>
      <c r="AYT2" s="433">
        <v>28510</v>
      </c>
      <c r="AYU2" s="433">
        <v>17299</v>
      </c>
      <c r="AYV2" s="433">
        <v>13898</v>
      </c>
      <c r="AYW2" s="433">
        <v>16499</v>
      </c>
      <c r="AYX2" s="433">
        <v>17022</v>
      </c>
      <c r="AYY2" s="433">
        <v>17216</v>
      </c>
      <c r="AYZ2" s="433">
        <v>28899</v>
      </c>
      <c r="AZA2" s="433">
        <v>16869</v>
      </c>
      <c r="AZB2" s="433">
        <v>14944</v>
      </c>
      <c r="AZC2" s="433">
        <v>25831</v>
      </c>
      <c r="AZD2" s="433">
        <v>23487</v>
      </c>
      <c r="AZE2" s="433">
        <v>21417</v>
      </c>
      <c r="AZF2" s="433">
        <v>13856</v>
      </c>
      <c r="AZG2" s="433">
        <v>18093</v>
      </c>
      <c r="AZH2" s="433">
        <v>27583</v>
      </c>
      <c r="AZI2" s="433">
        <v>26312</v>
      </c>
      <c r="AZJ2" s="433">
        <v>27844</v>
      </c>
      <c r="AZK2" s="433">
        <v>22877</v>
      </c>
      <c r="AZL2" s="433">
        <v>22132</v>
      </c>
      <c r="AZM2" s="433">
        <v>22969</v>
      </c>
      <c r="AZN2" s="433">
        <v>20280</v>
      </c>
      <c r="AZO2" s="433">
        <v>16265</v>
      </c>
      <c r="AZP2" s="433">
        <v>22957</v>
      </c>
      <c r="AZQ2" s="433">
        <v>20059</v>
      </c>
      <c r="AZR2" s="433">
        <v>13829</v>
      </c>
      <c r="AZS2" s="433">
        <v>26455</v>
      </c>
      <c r="AZT2" s="433">
        <v>28610</v>
      </c>
      <c r="AZU2" s="433">
        <v>10468</v>
      </c>
      <c r="AZV2" s="433">
        <v>14606</v>
      </c>
      <c r="AZW2" s="433">
        <v>29964</v>
      </c>
      <c r="AZX2" s="433">
        <v>16159</v>
      </c>
      <c r="AZY2" s="433">
        <v>17226</v>
      </c>
      <c r="AZZ2" s="433">
        <v>20857</v>
      </c>
      <c r="BAA2" s="433">
        <v>14092</v>
      </c>
      <c r="BAB2" s="433">
        <v>22697</v>
      </c>
      <c r="BAC2" s="433">
        <v>25946</v>
      </c>
      <c r="BAD2" s="433">
        <v>14194</v>
      </c>
      <c r="BAE2" s="433">
        <v>21237</v>
      </c>
      <c r="BAF2" s="433">
        <v>25197</v>
      </c>
      <c r="BAG2" s="433">
        <v>17285</v>
      </c>
      <c r="BAH2" s="433">
        <v>18164</v>
      </c>
      <c r="BAI2" s="433">
        <v>27998</v>
      </c>
      <c r="BAJ2" s="433">
        <v>19980</v>
      </c>
      <c r="BAK2" s="433">
        <v>18381</v>
      </c>
      <c r="BAL2" s="433">
        <v>14425</v>
      </c>
      <c r="BAM2" s="433">
        <v>29777</v>
      </c>
      <c r="BAN2" s="433">
        <v>21275</v>
      </c>
      <c r="BAO2" s="433">
        <v>10385</v>
      </c>
      <c r="BAP2" s="433">
        <v>24128</v>
      </c>
      <c r="BAQ2" s="433">
        <v>20276</v>
      </c>
      <c r="BAR2" s="433">
        <v>16800</v>
      </c>
      <c r="BAS2" s="433">
        <v>10615</v>
      </c>
      <c r="BAT2" s="433">
        <v>18273</v>
      </c>
      <c r="BAU2" s="433">
        <v>21806</v>
      </c>
      <c r="BAV2" s="433">
        <v>18112</v>
      </c>
      <c r="BAW2" s="433">
        <v>24235</v>
      </c>
      <c r="BAX2" s="433">
        <v>23128</v>
      </c>
      <c r="BAY2" s="433">
        <v>29723</v>
      </c>
      <c r="BAZ2" s="433">
        <v>29130</v>
      </c>
      <c r="BBA2" s="433">
        <v>20421</v>
      </c>
      <c r="BBB2" s="433">
        <v>17352</v>
      </c>
      <c r="BBC2" s="433">
        <v>16702</v>
      </c>
      <c r="BBD2" s="433">
        <v>29704</v>
      </c>
      <c r="BBE2" s="433">
        <v>17780</v>
      </c>
      <c r="BBF2" s="433">
        <v>28853</v>
      </c>
      <c r="BBG2" s="433">
        <v>22832</v>
      </c>
      <c r="BBH2" s="433">
        <v>24684</v>
      </c>
      <c r="BBI2" s="433">
        <v>24144</v>
      </c>
      <c r="BBJ2" s="433">
        <v>26381</v>
      </c>
      <c r="BBK2" s="433">
        <v>15229</v>
      </c>
      <c r="BBL2" s="433">
        <v>24612</v>
      </c>
      <c r="BBM2" s="433">
        <v>24423</v>
      </c>
      <c r="BBN2" s="433">
        <v>12269</v>
      </c>
      <c r="BBO2" s="433">
        <v>25715</v>
      </c>
      <c r="BBP2" s="433">
        <v>21691</v>
      </c>
      <c r="BBQ2" s="433">
        <v>11532</v>
      </c>
      <c r="BBR2" s="433">
        <v>14159</v>
      </c>
      <c r="BBS2" s="433">
        <v>18372</v>
      </c>
      <c r="BBT2" s="433">
        <v>22078</v>
      </c>
      <c r="BBU2" s="433">
        <v>27130</v>
      </c>
      <c r="BBV2" s="433">
        <v>11110</v>
      </c>
      <c r="BBW2" s="433">
        <v>29639</v>
      </c>
      <c r="BBX2" s="433">
        <v>19536</v>
      </c>
      <c r="BBY2" s="433">
        <v>19904</v>
      </c>
      <c r="BBZ2" s="433">
        <v>26774</v>
      </c>
      <c r="BCA2" s="433">
        <v>11374</v>
      </c>
      <c r="BCB2" s="433">
        <v>29886</v>
      </c>
      <c r="BCC2" s="433">
        <v>19761</v>
      </c>
      <c r="BCD2" s="433">
        <v>11574</v>
      </c>
      <c r="BCE2" s="433">
        <v>16222</v>
      </c>
      <c r="BCF2" s="433">
        <v>28087</v>
      </c>
      <c r="BCG2" s="433">
        <v>26551</v>
      </c>
      <c r="BCH2" s="433">
        <v>17332</v>
      </c>
      <c r="BCI2" s="433">
        <v>25413</v>
      </c>
      <c r="BCJ2" s="433">
        <v>27050</v>
      </c>
      <c r="BCK2" s="433">
        <v>14100</v>
      </c>
      <c r="BCL2" s="433">
        <v>11660</v>
      </c>
      <c r="BCM2" s="433">
        <v>23384</v>
      </c>
      <c r="BCN2" s="433">
        <v>20931</v>
      </c>
      <c r="BCO2" s="433">
        <v>18643</v>
      </c>
      <c r="BCP2" s="433">
        <v>26092</v>
      </c>
      <c r="BCQ2" s="433">
        <v>14776</v>
      </c>
      <c r="BCR2" s="433">
        <v>11777</v>
      </c>
      <c r="BCS2" s="433">
        <v>28223</v>
      </c>
      <c r="BCT2" s="433">
        <v>29083</v>
      </c>
      <c r="BCU2" s="433">
        <v>19979</v>
      </c>
      <c r="BCV2" s="433">
        <v>20133</v>
      </c>
      <c r="BCW2" s="433">
        <v>27227</v>
      </c>
      <c r="BCX2" s="433">
        <v>12137</v>
      </c>
      <c r="BCY2" s="433">
        <v>14917</v>
      </c>
      <c r="BCZ2" s="433">
        <v>24064</v>
      </c>
      <c r="BDA2" s="433">
        <v>21552</v>
      </c>
      <c r="BDB2" s="433">
        <v>10915</v>
      </c>
      <c r="BDC2" s="433">
        <v>15868</v>
      </c>
      <c r="BDD2" s="433">
        <v>25372</v>
      </c>
      <c r="BDE2" s="433">
        <v>27387</v>
      </c>
      <c r="BDF2" s="433">
        <v>24627</v>
      </c>
      <c r="BDG2" s="433">
        <v>28153</v>
      </c>
      <c r="BDH2" s="433">
        <v>11650</v>
      </c>
      <c r="BDI2" s="433">
        <v>22558</v>
      </c>
      <c r="BDJ2" s="433">
        <v>20725</v>
      </c>
      <c r="BDK2" s="433">
        <v>27024</v>
      </c>
      <c r="BDL2" s="433">
        <v>28449</v>
      </c>
      <c r="BDM2" s="433">
        <v>27405</v>
      </c>
      <c r="BDN2" s="433">
        <v>15587</v>
      </c>
      <c r="BDO2" s="433">
        <v>20749</v>
      </c>
      <c r="BDP2" s="433">
        <v>16120</v>
      </c>
      <c r="BDQ2" s="433">
        <v>23263</v>
      </c>
      <c r="BDR2" s="433">
        <v>15796</v>
      </c>
      <c r="BDS2" s="433">
        <v>23250</v>
      </c>
      <c r="BDT2" s="433">
        <v>24894</v>
      </c>
      <c r="BDU2" s="433">
        <v>18365</v>
      </c>
      <c r="BDV2" s="433">
        <v>27910</v>
      </c>
      <c r="BDW2" s="433">
        <v>24784</v>
      </c>
      <c r="BDX2" s="433">
        <v>27774</v>
      </c>
      <c r="BDY2" s="433">
        <v>11959</v>
      </c>
      <c r="BDZ2" s="433">
        <v>27205</v>
      </c>
      <c r="BEA2" s="433">
        <v>14305</v>
      </c>
      <c r="BEB2" s="433">
        <v>22321</v>
      </c>
      <c r="BEC2" s="433">
        <v>18029</v>
      </c>
      <c r="BED2" s="433">
        <v>29561</v>
      </c>
      <c r="BEE2" s="433">
        <v>22869</v>
      </c>
      <c r="BEF2" s="433">
        <v>27979</v>
      </c>
      <c r="BEG2" s="433">
        <v>19698</v>
      </c>
      <c r="BEH2" s="433">
        <v>13199</v>
      </c>
      <c r="BEI2" s="433">
        <v>15690</v>
      </c>
      <c r="BEJ2" s="433">
        <v>27445</v>
      </c>
      <c r="BEK2" s="433">
        <v>14467</v>
      </c>
      <c r="BEL2" s="433">
        <v>16455</v>
      </c>
      <c r="BEM2" s="433">
        <v>23574</v>
      </c>
      <c r="BEN2" s="433">
        <v>25181</v>
      </c>
      <c r="BEO2" s="433">
        <v>14305</v>
      </c>
      <c r="BEP2" s="433">
        <v>24929</v>
      </c>
      <c r="BEQ2" s="433">
        <v>18650</v>
      </c>
      <c r="BER2" s="433">
        <v>15731</v>
      </c>
      <c r="BES2" s="433">
        <v>24940</v>
      </c>
      <c r="BET2" s="433">
        <v>12393</v>
      </c>
      <c r="BEU2" s="433">
        <v>28928</v>
      </c>
      <c r="BEV2" s="433">
        <v>17148</v>
      </c>
      <c r="BEW2" s="433">
        <v>13437</v>
      </c>
      <c r="BEX2" s="433">
        <v>23200</v>
      </c>
      <c r="BEY2" s="433">
        <v>10050</v>
      </c>
      <c r="BEZ2" s="433">
        <v>27314</v>
      </c>
      <c r="BFA2" s="433">
        <v>27587</v>
      </c>
      <c r="BFB2" s="433">
        <v>23975</v>
      </c>
      <c r="BFC2" s="433">
        <v>14879</v>
      </c>
      <c r="BFD2" s="433">
        <v>21190</v>
      </c>
      <c r="BFE2" s="433">
        <v>15890</v>
      </c>
      <c r="BFF2" s="433">
        <v>28573</v>
      </c>
      <c r="BFG2" s="433">
        <v>19822</v>
      </c>
      <c r="BFH2" s="433">
        <v>18179</v>
      </c>
      <c r="BFI2" s="433">
        <v>14499</v>
      </c>
      <c r="BFJ2" s="433">
        <v>21107</v>
      </c>
      <c r="BFK2" s="433">
        <v>21585</v>
      </c>
      <c r="BFL2" s="433">
        <v>15116</v>
      </c>
      <c r="BFM2" s="433">
        <v>15910</v>
      </c>
      <c r="BFN2" s="433">
        <v>25806</v>
      </c>
      <c r="BFO2" s="433">
        <v>11325</v>
      </c>
      <c r="BFP2" s="433">
        <v>21917</v>
      </c>
      <c r="BFQ2" s="433">
        <v>21790</v>
      </c>
      <c r="BFR2" s="433">
        <v>23419</v>
      </c>
      <c r="BFS2" s="433">
        <v>13775</v>
      </c>
      <c r="BFT2" s="433">
        <v>15499</v>
      </c>
      <c r="BFU2" s="433">
        <v>10710</v>
      </c>
      <c r="BFV2" s="433">
        <v>24149</v>
      </c>
      <c r="BFW2" s="433">
        <v>20282</v>
      </c>
      <c r="BFX2" s="433">
        <v>10286</v>
      </c>
      <c r="BFY2" s="433">
        <v>20374</v>
      </c>
      <c r="BFZ2" s="433">
        <v>18753</v>
      </c>
      <c r="BGA2" s="433">
        <v>16239</v>
      </c>
      <c r="BGB2" s="433">
        <v>23562</v>
      </c>
      <c r="BGC2" s="433">
        <v>20053</v>
      </c>
      <c r="BGD2" s="433">
        <v>28369</v>
      </c>
      <c r="BGE2" s="433">
        <v>11470</v>
      </c>
      <c r="BGF2" s="433">
        <v>16614</v>
      </c>
      <c r="BGG2" s="433">
        <v>21640</v>
      </c>
      <c r="BGH2" s="433">
        <v>17087</v>
      </c>
      <c r="BGI2" s="433">
        <v>15993</v>
      </c>
      <c r="BGJ2" s="433">
        <v>13672</v>
      </c>
      <c r="BGK2" s="433">
        <v>25251</v>
      </c>
      <c r="BGL2" s="433">
        <v>27490</v>
      </c>
      <c r="BGM2" s="433">
        <v>29769</v>
      </c>
      <c r="BGN2" s="433">
        <v>14339</v>
      </c>
      <c r="BGO2" s="433">
        <v>26002</v>
      </c>
      <c r="BGP2" s="433">
        <v>19824</v>
      </c>
      <c r="BGQ2" s="433">
        <v>12755</v>
      </c>
      <c r="BGR2" s="433">
        <v>25354</v>
      </c>
      <c r="BGS2" s="433">
        <v>18369</v>
      </c>
      <c r="BGT2" s="433">
        <v>24300</v>
      </c>
      <c r="BGU2" s="433">
        <v>11019</v>
      </c>
      <c r="BGV2" s="433">
        <v>14985</v>
      </c>
      <c r="BGW2" s="433">
        <v>23970</v>
      </c>
      <c r="BGX2" s="433">
        <v>14391</v>
      </c>
      <c r="BGY2" s="433">
        <v>22450</v>
      </c>
      <c r="BGZ2" s="433">
        <v>29458</v>
      </c>
      <c r="BHA2" s="433">
        <v>17546</v>
      </c>
      <c r="BHB2" s="433">
        <v>27827</v>
      </c>
      <c r="BHC2" s="433">
        <v>10553</v>
      </c>
      <c r="BHD2" s="433">
        <v>10414</v>
      </c>
      <c r="BHE2" s="433">
        <v>20919</v>
      </c>
      <c r="BHF2" s="433">
        <v>22752</v>
      </c>
      <c r="BHG2" s="433">
        <v>14076</v>
      </c>
      <c r="BHH2" s="433">
        <v>21068</v>
      </c>
      <c r="BHI2" s="433">
        <v>24372</v>
      </c>
      <c r="BHJ2" s="433">
        <v>15424</v>
      </c>
      <c r="BHK2" s="433">
        <v>25910</v>
      </c>
      <c r="BHL2" s="433">
        <v>18315</v>
      </c>
      <c r="BHM2" s="433">
        <v>17796</v>
      </c>
      <c r="BHN2" s="433">
        <v>19282</v>
      </c>
      <c r="BHO2" s="433">
        <v>27647</v>
      </c>
      <c r="BHP2" s="433">
        <v>17792</v>
      </c>
      <c r="BHQ2" s="433">
        <v>21326</v>
      </c>
      <c r="BHR2" s="433">
        <v>23594</v>
      </c>
      <c r="BHS2" s="433">
        <v>28973</v>
      </c>
      <c r="BHT2" s="433">
        <v>11473</v>
      </c>
      <c r="BHU2" s="433">
        <v>13595</v>
      </c>
      <c r="BHV2" s="433">
        <v>21504</v>
      </c>
      <c r="BHW2" s="433">
        <v>13688</v>
      </c>
      <c r="BHX2" s="433">
        <v>12747</v>
      </c>
      <c r="BHY2" s="433">
        <v>27761</v>
      </c>
      <c r="BHZ2" s="433">
        <v>15648</v>
      </c>
      <c r="BIA2" s="433">
        <v>24864</v>
      </c>
      <c r="BIB2" s="433">
        <v>11658</v>
      </c>
      <c r="BIC2" s="433">
        <v>18101</v>
      </c>
      <c r="BID2" s="433">
        <v>23698</v>
      </c>
      <c r="BIE2" s="433">
        <v>25933</v>
      </c>
      <c r="BIF2" s="433">
        <v>18654</v>
      </c>
      <c r="BIG2" s="433">
        <v>24264</v>
      </c>
      <c r="BIH2" s="433">
        <v>18068</v>
      </c>
      <c r="BII2" s="433">
        <v>18820</v>
      </c>
      <c r="BIJ2" s="433">
        <v>24226</v>
      </c>
      <c r="BIK2" s="433">
        <v>26658</v>
      </c>
      <c r="BIL2" s="433">
        <v>20517</v>
      </c>
      <c r="BIM2" s="433">
        <v>11854</v>
      </c>
      <c r="BIN2" s="433">
        <v>26881</v>
      </c>
      <c r="BIO2" s="433">
        <v>24861</v>
      </c>
      <c r="BIP2" s="433">
        <v>13567</v>
      </c>
      <c r="BIQ2" s="433">
        <v>17613</v>
      </c>
      <c r="BIR2" s="433">
        <v>19051</v>
      </c>
      <c r="BIS2" s="433">
        <v>23675</v>
      </c>
      <c r="BIT2" s="433">
        <v>26433</v>
      </c>
      <c r="BIU2" s="433">
        <v>20955</v>
      </c>
      <c r="BIV2" s="433">
        <v>10862</v>
      </c>
      <c r="BIW2" s="433">
        <v>20701</v>
      </c>
      <c r="BIX2" s="433">
        <v>21677</v>
      </c>
      <c r="BIY2" s="433">
        <v>27224</v>
      </c>
      <c r="BIZ2" s="433">
        <v>15586</v>
      </c>
      <c r="BJA2" s="433">
        <v>13213</v>
      </c>
      <c r="BJB2" s="433">
        <v>18127</v>
      </c>
      <c r="BJC2" s="433">
        <v>28915</v>
      </c>
      <c r="BJD2" s="433">
        <v>13264</v>
      </c>
      <c r="BJE2" s="433">
        <v>11786</v>
      </c>
      <c r="BJF2" s="433">
        <v>19155</v>
      </c>
      <c r="BJG2" s="433">
        <v>15538</v>
      </c>
      <c r="BJH2" s="433">
        <v>22439</v>
      </c>
      <c r="BJI2" s="433">
        <v>24757</v>
      </c>
      <c r="BJJ2" s="433">
        <v>23041</v>
      </c>
      <c r="BJK2" s="433">
        <v>27863</v>
      </c>
      <c r="BJL2" s="433">
        <v>16459</v>
      </c>
      <c r="BJM2" s="433">
        <v>18730</v>
      </c>
      <c r="BJN2" s="433">
        <v>15953</v>
      </c>
      <c r="BJO2" s="433">
        <v>21673</v>
      </c>
      <c r="BJP2" s="433">
        <v>19330</v>
      </c>
      <c r="BJQ2" s="433">
        <v>14883</v>
      </c>
      <c r="BJR2" s="433">
        <v>11495</v>
      </c>
      <c r="BJS2" s="433">
        <v>15535</v>
      </c>
      <c r="BJT2" s="433">
        <v>15044</v>
      </c>
      <c r="BJU2" s="433">
        <v>19574</v>
      </c>
      <c r="BJV2" s="433">
        <v>25833</v>
      </c>
      <c r="BJW2" s="433">
        <v>26382</v>
      </c>
      <c r="BJX2" s="433">
        <v>12597</v>
      </c>
      <c r="BJY2" s="433">
        <v>20017</v>
      </c>
      <c r="BJZ2" s="433">
        <v>19888</v>
      </c>
      <c r="BKA2" s="433">
        <v>22720</v>
      </c>
      <c r="BKB2" s="433">
        <v>26813</v>
      </c>
      <c r="BKC2" s="433">
        <v>19029</v>
      </c>
      <c r="BKD2" s="433">
        <v>24003</v>
      </c>
      <c r="BKE2" s="433">
        <v>19328</v>
      </c>
      <c r="BKF2" s="433">
        <v>23855</v>
      </c>
      <c r="BKG2" s="433">
        <v>18334</v>
      </c>
      <c r="BKH2" s="433">
        <v>12892</v>
      </c>
      <c r="BKI2" s="433">
        <v>22766</v>
      </c>
      <c r="BKJ2" s="433">
        <v>11893</v>
      </c>
      <c r="BKK2" s="433">
        <v>21547</v>
      </c>
      <c r="BKL2" s="433">
        <v>11002</v>
      </c>
      <c r="BKM2" s="433">
        <v>26969</v>
      </c>
      <c r="BKN2" s="433">
        <v>11976</v>
      </c>
      <c r="BKO2" s="433">
        <v>23337</v>
      </c>
      <c r="BKP2" s="433">
        <v>18537</v>
      </c>
      <c r="BKQ2" s="433">
        <v>18067</v>
      </c>
      <c r="BKR2" s="433">
        <v>24057</v>
      </c>
      <c r="BKS2" s="433">
        <v>27185</v>
      </c>
      <c r="BKT2" s="433">
        <v>12888</v>
      </c>
      <c r="BKU2" s="433">
        <v>12982</v>
      </c>
      <c r="BKV2" s="433">
        <v>28016</v>
      </c>
      <c r="BKW2" s="433">
        <v>15881</v>
      </c>
      <c r="BKX2" s="433">
        <v>28412</v>
      </c>
      <c r="BKY2" s="433">
        <v>22748</v>
      </c>
      <c r="BKZ2" s="433">
        <v>16102</v>
      </c>
      <c r="BLA2" s="433">
        <v>13889</v>
      </c>
      <c r="BLB2" s="433">
        <v>26691</v>
      </c>
      <c r="BLC2" s="433">
        <v>25266</v>
      </c>
      <c r="BLD2" s="433">
        <v>15034</v>
      </c>
      <c r="BLE2" s="433">
        <v>16374</v>
      </c>
      <c r="BLF2" s="433">
        <v>26396</v>
      </c>
      <c r="BLG2" s="433">
        <v>10732</v>
      </c>
      <c r="BLH2" s="433">
        <v>20482</v>
      </c>
      <c r="BLI2" s="433">
        <v>16135</v>
      </c>
      <c r="BLJ2" s="433">
        <v>15240</v>
      </c>
      <c r="BLK2" s="433">
        <v>14394</v>
      </c>
      <c r="BLL2" s="433">
        <v>24832</v>
      </c>
      <c r="BLM2" s="433">
        <v>19774</v>
      </c>
      <c r="BLN2" s="433">
        <v>25179</v>
      </c>
      <c r="BLO2" s="433">
        <v>24875</v>
      </c>
      <c r="BLP2" s="433">
        <v>12009</v>
      </c>
      <c r="BLQ2" s="433">
        <v>26544</v>
      </c>
      <c r="BLR2" s="433">
        <v>21554</v>
      </c>
      <c r="BLS2" s="433">
        <v>17978</v>
      </c>
      <c r="BLT2" s="433">
        <v>21223</v>
      </c>
      <c r="BLU2" s="433">
        <v>16016</v>
      </c>
      <c r="BLV2" s="433">
        <v>21790</v>
      </c>
      <c r="BLW2" s="433">
        <v>10570</v>
      </c>
      <c r="BLX2" s="433">
        <v>28287</v>
      </c>
      <c r="BLY2" s="433">
        <v>13270</v>
      </c>
      <c r="BLZ2" s="433">
        <v>23090</v>
      </c>
      <c r="BMA2" s="433">
        <v>21851</v>
      </c>
      <c r="BMB2" s="433">
        <v>15127</v>
      </c>
      <c r="BMC2" s="433">
        <v>19042</v>
      </c>
      <c r="BMD2" s="433">
        <v>12123</v>
      </c>
      <c r="BME2" s="433">
        <v>23910</v>
      </c>
      <c r="BMF2" s="433">
        <v>17053</v>
      </c>
      <c r="BMG2" s="433">
        <v>19686</v>
      </c>
      <c r="BMH2" s="433">
        <v>25129</v>
      </c>
      <c r="BMI2" s="433">
        <v>13550</v>
      </c>
      <c r="BMJ2" s="433">
        <v>27349</v>
      </c>
      <c r="BMK2" s="433">
        <v>13375</v>
      </c>
      <c r="BML2" s="433">
        <v>16425</v>
      </c>
      <c r="BMM2" s="433">
        <v>14691</v>
      </c>
      <c r="BMN2" s="433">
        <v>15020</v>
      </c>
      <c r="BMO2" s="433">
        <v>21167</v>
      </c>
      <c r="BMP2" s="433">
        <v>26648</v>
      </c>
      <c r="BMQ2" s="433">
        <v>12332</v>
      </c>
      <c r="BMR2" s="433">
        <v>20823</v>
      </c>
      <c r="BMS2" s="433">
        <v>12723</v>
      </c>
      <c r="BMT2" s="433">
        <v>22734</v>
      </c>
      <c r="BMU2" s="433">
        <v>10614</v>
      </c>
      <c r="BMV2" s="433">
        <v>29847</v>
      </c>
      <c r="BMW2" s="433">
        <v>20191</v>
      </c>
      <c r="BMX2" s="433">
        <v>25537</v>
      </c>
      <c r="BMY2" s="433">
        <v>17277</v>
      </c>
      <c r="BMZ2" s="433">
        <v>25735</v>
      </c>
      <c r="BNA2" s="433">
        <v>27652</v>
      </c>
      <c r="BNB2" s="433">
        <v>13519</v>
      </c>
      <c r="BNC2" s="433">
        <v>20392</v>
      </c>
      <c r="BND2" s="433">
        <v>18903</v>
      </c>
      <c r="BNE2" s="433">
        <v>16537</v>
      </c>
      <c r="BNF2" s="433">
        <v>13478</v>
      </c>
      <c r="BNG2" s="433">
        <v>13637</v>
      </c>
      <c r="BNH2" s="433">
        <v>28551</v>
      </c>
      <c r="BNI2" s="433">
        <v>22895</v>
      </c>
      <c r="BNJ2" s="433">
        <v>25613</v>
      </c>
      <c r="BNK2" s="433">
        <v>29708</v>
      </c>
      <c r="BNL2" s="433">
        <v>28299</v>
      </c>
      <c r="BNM2" s="433">
        <v>13591</v>
      </c>
      <c r="BNN2" s="433">
        <v>22468</v>
      </c>
      <c r="BNO2" s="433">
        <v>20678</v>
      </c>
      <c r="BNP2" s="433">
        <v>15627</v>
      </c>
      <c r="BNQ2" s="433">
        <v>11984</v>
      </c>
      <c r="BNR2" s="433">
        <v>25451</v>
      </c>
      <c r="BNS2" s="433">
        <v>17179</v>
      </c>
      <c r="BNT2" s="433">
        <v>18886</v>
      </c>
      <c r="BNU2" s="433">
        <v>24021</v>
      </c>
      <c r="BNV2" s="433">
        <v>16909</v>
      </c>
      <c r="BNW2" s="433">
        <v>29829</v>
      </c>
      <c r="BNX2" s="433">
        <v>12072</v>
      </c>
      <c r="BNY2" s="433">
        <v>12599</v>
      </c>
      <c r="BNZ2" s="433">
        <v>29496</v>
      </c>
      <c r="BOA2" s="433">
        <v>10121</v>
      </c>
      <c r="BOB2" s="433">
        <v>26577</v>
      </c>
      <c r="BOC2" s="433">
        <v>18775</v>
      </c>
      <c r="BOD2" s="433">
        <v>23907</v>
      </c>
      <c r="BOE2" s="433">
        <v>19461</v>
      </c>
      <c r="BOF2" s="433">
        <v>29711</v>
      </c>
      <c r="BOG2" s="433">
        <v>12572</v>
      </c>
      <c r="BOH2" s="433">
        <v>15629</v>
      </c>
      <c r="BOI2" s="433">
        <v>11293</v>
      </c>
      <c r="BOJ2" s="433">
        <v>23264</v>
      </c>
      <c r="BOK2" s="433">
        <v>12713</v>
      </c>
      <c r="BOL2" s="433">
        <v>19341</v>
      </c>
      <c r="BOM2" s="433">
        <v>23078</v>
      </c>
      <c r="BON2" s="433">
        <v>22422</v>
      </c>
      <c r="BOO2" s="433">
        <v>23433</v>
      </c>
      <c r="BOP2" s="433">
        <v>21449</v>
      </c>
      <c r="BOQ2" s="433">
        <v>12244</v>
      </c>
      <c r="BOR2" s="433">
        <v>19392</v>
      </c>
      <c r="BOS2" s="433">
        <v>28150</v>
      </c>
      <c r="BOT2" s="433">
        <v>14620</v>
      </c>
      <c r="BOU2" s="433">
        <v>14753</v>
      </c>
      <c r="BOV2" s="433">
        <v>28928</v>
      </c>
      <c r="BOW2" s="433">
        <v>24170</v>
      </c>
      <c r="BOX2" s="433">
        <v>25884</v>
      </c>
      <c r="BOY2" s="433">
        <v>17850</v>
      </c>
      <c r="BOZ2" s="433">
        <v>17776</v>
      </c>
      <c r="BPA2" s="433">
        <v>27748</v>
      </c>
      <c r="BPB2" s="433">
        <v>23434</v>
      </c>
      <c r="BPC2" s="433">
        <v>25991</v>
      </c>
      <c r="BPD2" s="433">
        <v>24235</v>
      </c>
      <c r="BPE2" s="433">
        <v>28019</v>
      </c>
      <c r="BPF2" s="433">
        <v>21555</v>
      </c>
      <c r="BPG2" s="433">
        <v>10272</v>
      </c>
      <c r="BPH2" s="433">
        <v>13151</v>
      </c>
      <c r="BPI2" s="433">
        <v>13792</v>
      </c>
      <c r="BPJ2" s="433">
        <v>27940</v>
      </c>
      <c r="BPK2" s="433">
        <v>16743</v>
      </c>
      <c r="BPL2" s="433">
        <v>21205</v>
      </c>
      <c r="BPM2" s="433">
        <v>18653</v>
      </c>
      <c r="BPN2" s="433">
        <v>10681</v>
      </c>
      <c r="BPO2" s="433">
        <v>21410</v>
      </c>
      <c r="BPP2" s="433">
        <v>19081</v>
      </c>
      <c r="BPQ2" s="433">
        <v>12116</v>
      </c>
      <c r="BPR2" s="433">
        <v>14943</v>
      </c>
      <c r="BPS2" s="433">
        <v>14331</v>
      </c>
      <c r="BPT2" s="433">
        <v>24358</v>
      </c>
      <c r="BPU2" s="433">
        <v>14626</v>
      </c>
      <c r="BPV2" s="433">
        <v>15157</v>
      </c>
      <c r="BPW2" s="433">
        <v>23832</v>
      </c>
      <c r="BPX2" s="433">
        <v>23914</v>
      </c>
      <c r="BPY2" s="433">
        <v>17764</v>
      </c>
      <c r="BPZ2" s="433">
        <v>17013</v>
      </c>
      <c r="BQA2" s="433">
        <v>23098</v>
      </c>
      <c r="BQB2" s="433">
        <v>13131</v>
      </c>
      <c r="BQC2" s="433">
        <v>21791</v>
      </c>
      <c r="BQD2" s="433">
        <v>27864</v>
      </c>
      <c r="BQE2" s="433">
        <v>11949</v>
      </c>
      <c r="BQF2" s="433">
        <v>29597</v>
      </c>
      <c r="BQG2" s="433">
        <v>22664</v>
      </c>
      <c r="BQH2" s="433">
        <v>10893</v>
      </c>
      <c r="BQI2" s="433">
        <v>22199</v>
      </c>
      <c r="BQJ2" s="433">
        <v>12562</v>
      </c>
      <c r="BQK2" s="433">
        <v>25326</v>
      </c>
      <c r="BQL2" s="433">
        <v>19879</v>
      </c>
      <c r="BQM2" s="433">
        <v>22099</v>
      </c>
      <c r="BQN2" s="433">
        <v>26041</v>
      </c>
      <c r="BQO2" s="433">
        <v>26730</v>
      </c>
      <c r="BQP2" s="433">
        <v>11110</v>
      </c>
      <c r="BQQ2" s="433">
        <v>17766</v>
      </c>
      <c r="BQR2" s="433">
        <v>16717</v>
      </c>
      <c r="BQS2" s="433">
        <v>15308</v>
      </c>
      <c r="BQT2" s="433">
        <v>26254</v>
      </c>
      <c r="BQU2" s="433">
        <v>28031</v>
      </c>
      <c r="BQV2" s="433">
        <v>10291</v>
      </c>
      <c r="BQW2" s="433">
        <v>13035</v>
      </c>
      <c r="BQX2" s="433">
        <v>13243</v>
      </c>
      <c r="BQY2" s="433">
        <v>25533</v>
      </c>
      <c r="BQZ2" s="433">
        <v>23373</v>
      </c>
      <c r="BRA2" s="433">
        <v>26137</v>
      </c>
      <c r="BRB2" s="433">
        <v>19991</v>
      </c>
      <c r="BRC2" s="433">
        <v>23326</v>
      </c>
      <c r="BRD2" s="433">
        <v>20060</v>
      </c>
      <c r="BRE2" s="433">
        <v>18858</v>
      </c>
      <c r="BRF2" s="433">
        <v>20666</v>
      </c>
      <c r="BRG2" s="433">
        <v>26574</v>
      </c>
      <c r="BRH2" s="433">
        <v>11950</v>
      </c>
      <c r="BRI2" s="433">
        <v>13011</v>
      </c>
      <c r="BRJ2" s="433">
        <v>15219</v>
      </c>
      <c r="BRK2" s="433">
        <v>27791</v>
      </c>
      <c r="BRL2" s="433">
        <v>27178</v>
      </c>
      <c r="BRM2" s="433">
        <v>23201</v>
      </c>
      <c r="BRN2" s="433">
        <v>21992</v>
      </c>
      <c r="BRO2" s="433">
        <v>10166</v>
      </c>
      <c r="BRP2" s="433">
        <v>18336</v>
      </c>
      <c r="BRQ2" s="433">
        <v>15899</v>
      </c>
      <c r="BRR2" s="433">
        <v>24182</v>
      </c>
      <c r="BRS2" s="433">
        <v>29537</v>
      </c>
      <c r="BRT2" s="433">
        <v>12699</v>
      </c>
      <c r="BRU2" s="433">
        <v>11381</v>
      </c>
      <c r="BRV2" s="433">
        <v>16776</v>
      </c>
      <c r="BRW2" s="433">
        <v>28201</v>
      </c>
      <c r="BRX2" s="433">
        <v>26111</v>
      </c>
      <c r="BRY2" s="433">
        <v>26261</v>
      </c>
      <c r="BRZ2" s="433">
        <v>28392</v>
      </c>
      <c r="BSA2" s="433">
        <v>19217</v>
      </c>
      <c r="BSB2" s="433">
        <v>10084</v>
      </c>
      <c r="BSC2" s="433">
        <v>25983</v>
      </c>
      <c r="BSD2" s="433">
        <v>18340</v>
      </c>
      <c r="BSE2" s="433">
        <v>22070</v>
      </c>
      <c r="BSF2" s="433">
        <v>17799</v>
      </c>
      <c r="BSG2" s="433">
        <v>20329</v>
      </c>
      <c r="BSH2" s="433">
        <v>26958</v>
      </c>
      <c r="BSI2" s="433">
        <v>14054</v>
      </c>
      <c r="BSJ2" s="433">
        <v>17320</v>
      </c>
      <c r="BSK2" s="433">
        <v>17729</v>
      </c>
      <c r="BSL2" s="433">
        <v>12573</v>
      </c>
      <c r="BSM2" s="433">
        <v>10952</v>
      </c>
      <c r="BSN2" s="433">
        <v>20611</v>
      </c>
      <c r="BSO2" s="433">
        <v>25792</v>
      </c>
      <c r="BSP2" s="433">
        <v>21035</v>
      </c>
      <c r="BSQ2" s="433">
        <v>12942</v>
      </c>
      <c r="BSR2" s="433">
        <v>24670</v>
      </c>
      <c r="BSS2" s="433">
        <v>17246</v>
      </c>
      <c r="BST2" s="433">
        <v>17742</v>
      </c>
      <c r="BSU2" s="433">
        <v>29420</v>
      </c>
      <c r="BSV2" s="433">
        <v>23997</v>
      </c>
      <c r="BSW2" s="433">
        <v>27290</v>
      </c>
      <c r="BSX2" s="433">
        <v>12050</v>
      </c>
      <c r="BSY2" s="433">
        <v>26393</v>
      </c>
      <c r="BSZ2" s="433">
        <v>17490</v>
      </c>
      <c r="BTA2" s="433">
        <v>21870</v>
      </c>
      <c r="BTB2" s="433">
        <v>23798</v>
      </c>
      <c r="BTC2" s="433">
        <v>12220</v>
      </c>
      <c r="BTD2" s="433">
        <v>14361</v>
      </c>
      <c r="BTE2" s="433">
        <v>14869</v>
      </c>
      <c r="BTF2" s="433">
        <v>19916</v>
      </c>
      <c r="BTG2" s="433">
        <v>22746</v>
      </c>
      <c r="BTH2" s="433">
        <v>20694</v>
      </c>
      <c r="BTI2" s="433">
        <v>29830</v>
      </c>
      <c r="BTJ2" s="433">
        <v>21129</v>
      </c>
      <c r="BTK2" s="433">
        <v>21630</v>
      </c>
      <c r="BTL2" s="433">
        <v>23960</v>
      </c>
      <c r="BTM2" s="433">
        <v>24349</v>
      </c>
      <c r="BTN2" s="433">
        <v>26298</v>
      </c>
      <c r="BTO2" s="433">
        <v>11319</v>
      </c>
      <c r="BTP2" s="433">
        <v>16651</v>
      </c>
      <c r="BTQ2" s="433">
        <v>18005</v>
      </c>
      <c r="BTR2" s="433">
        <v>13556</v>
      </c>
      <c r="BTS2" s="433">
        <v>22820</v>
      </c>
      <c r="BTT2" s="433">
        <v>10746</v>
      </c>
      <c r="BTU2" s="433">
        <v>24912</v>
      </c>
      <c r="BTV2" s="433">
        <v>15997</v>
      </c>
      <c r="BTW2" s="433">
        <v>25868</v>
      </c>
      <c r="BTX2" s="433">
        <v>11017</v>
      </c>
      <c r="BTY2" s="433">
        <v>24569</v>
      </c>
      <c r="BTZ2" s="433">
        <v>23706</v>
      </c>
      <c r="BUA2" s="433">
        <v>25146</v>
      </c>
      <c r="BUB2" s="433">
        <v>14542</v>
      </c>
      <c r="BUC2" s="433">
        <v>20933</v>
      </c>
      <c r="BUD2" s="433">
        <v>14770</v>
      </c>
      <c r="BUE2" s="433">
        <v>25410</v>
      </c>
      <c r="BUF2" s="433">
        <v>20758</v>
      </c>
      <c r="BUG2" s="433">
        <v>13727</v>
      </c>
      <c r="BUH2" s="433">
        <v>14283</v>
      </c>
      <c r="BUI2" s="433">
        <v>10404</v>
      </c>
      <c r="BUJ2" s="433">
        <v>15359</v>
      </c>
      <c r="BUK2" s="433">
        <v>16687</v>
      </c>
      <c r="BUL2" s="433">
        <v>22232</v>
      </c>
      <c r="BUM2" s="433">
        <v>25119</v>
      </c>
      <c r="BUN2" s="433">
        <v>20244</v>
      </c>
      <c r="BUO2" s="433">
        <v>26355</v>
      </c>
      <c r="BUP2" s="433">
        <v>13421</v>
      </c>
      <c r="BUQ2" s="433">
        <v>20339</v>
      </c>
      <c r="BUR2" s="433">
        <v>13431</v>
      </c>
      <c r="BUS2" s="433">
        <v>24841</v>
      </c>
      <c r="BUT2" s="433">
        <v>20393</v>
      </c>
      <c r="BUU2" s="433">
        <v>13280</v>
      </c>
      <c r="BUV2" s="433">
        <v>21022</v>
      </c>
      <c r="BUW2" s="433">
        <v>25967</v>
      </c>
      <c r="BUX2" s="433">
        <v>23978</v>
      </c>
      <c r="BUY2" s="433">
        <v>12240</v>
      </c>
      <c r="BUZ2" s="433">
        <v>14438</v>
      </c>
      <c r="BVA2" s="433">
        <v>11626</v>
      </c>
      <c r="BVB2" s="433">
        <v>16035</v>
      </c>
      <c r="BVC2" s="433">
        <v>20634</v>
      </c>
      <c r="BVD2" s="433">
        <v>12475</v>
      </c>
      <c r="BVE2" s="433">
        <v>15000</v>
      </c>
      <c r="BVF2" s="433">
        <v>10933</v>
      </c>
      <c r="BVG2" s="433">
        <v>29817</v>
      </c>
      <c r="BVH2" s="433">
        <v>25451</v>
      </c>
      <c r="BVI2" s="433">
        <v>28133</v>
      </c>
      <c r="BVJ2" s="433">
        <v>12079</v>
      </c>
      <c r="BVK2" s="433">
        <v>14601</v>
      </c>
      <c r="BVL2" s="433">
        <v>20832</v>
      </c>
      <c r="BVM2" s="433">
        <v>19790</v>
      </c>
      <c r="BVN2" s="433">
        <v>14774</v>
      </c>
      <c r="BVO2" s="433">
        <v>21626</v>
      </c>
      <c r="BVP2" s="433">
        <v>20173</v>
      </c>
      <c r="BVQ2" s="433">
        <v>17391</v>
      </c>
      <c r="BVR2" s="433">
        <v>19306</v>
      </c>
      <c r="BVS2" s="433">
        <v>28053</v>
      </c>
      <c r="BVT2" s="433">
        <v>28593</v>
      </c>
      <c r="BVU2" s="433">
        <v>13119</v>
      </c>
      <c r="BVV2" s="433">
        <v>26607</v>
      </c>
      <c r="BVW2" s="433">
        <v>16858</v>
      </c>
      <c r="BVX2" s="433">
        <v>10757</v>
      </c>
      <c r="BVY2" s="433">
        <v>24819</v>
      </c>
      <c r="BVZ2" s="433">
        <v>28856</v>
      </c>
      <c r="BWA2" s="433">
        <v>20018</v>
      </c>
      <c r="BWB2" s="433">
        <v>22691</v>
      </c>
      <c r="BWC2" s="433">
        <v>28457</v>
      </c>
      <c r="BWD2" s="433">
        <v>26871</v>
      </c>
      <c r="BWE2" s="433">
        <v>27504</v>
      </c>
      <c r="BWF2" s="433">
        <v>29685</v>
      </c>
      <c r="BWG2" s="433">
        <v>27138</v>
      </c>
      <c r="BWH2" s="433">
        <v>29517</v>
      </c>
      <c r="BWI2" s="433">
        <v>10091</v>
      </c>
      <c r="BWJ2" s="433">
        <v>29748</v>
      </c>
      <c r="BWK2" s="433">
        <v>12630</v>
      </c>
      <c r="BWL2" s="433">
        <v>13818</v>
      </c>
      <c r="BWM2" s="433">
        <v>16602</v>
      </c>
      <c r="BWN2" s="433">
        <v>18737</v>
      </c>
      <c r="BWO2" s="433">
        <v>19705</v>
      </c>
      <c r="BWP2" s="433">
        <v>20935</v>
      </c>
      <c r="BWQ2" s="433">
        <v>21189</v>
      </c>
      <c r="BWR2" s="433">
        <v>16039</v>
      </c>
      <c r="BWS2" s="433">
        <v>25499</v>
      </c>
      <c r="BWT2" s="433">
        <v>14432</v>
      </c>
      <c r="BWU2" s="433">
        <v>16780</v>
      </c>
      <c r="BWV2" s="433">
        <v>19859</v>
      </c>
      <c r="BWW2" s="433">
        <v>11942</v>
      </c>
      <c r="BWX2" s="433">
        <v>10307</v>
      </c>
      <c r="BWY2" s="433">
        <v>20984</v>
      </c>
      <c r="BWZ2" s="433">
        <v>26166</v>
      </c>
      <c r="BXA2" s="433">
        <v>17818</v>
      </c>
      <c r="BXB2" s="433">
        <v>13271</v>
      </c>
      <c r="BXC2" s="433">
        <v>28689</v>
      </c>
      <c r="BXD2" s="433">
        <v>29258</v>
      </c>
      <c r="BXE2" s="433">
        <v>11727</v>
      </c>
      <c r="BXF2" s="433">
        <v>23786</v>
      </c>
      <c r="BXG2" s="433">
        <v>15467</v>
      </c>
      <c r="BXH2" s="433">
        <v>13949</v>
      </c>
      <c r="BXI2" s="433">
        <v>27169</v>
      </c>
      <c r="BXJ2" s="433">
        <v>14588</v>
      </c>
      <c r="BXK2" s="433">
        <v>26056</v>
      </c>
      <c r="BXL2" s="433">
        <v>14113</v>
      </c>
      <c r="BXM2" s="433">
        <v>23548</v>
      </c>
      <c r="BXN2" s="433">
        <v>26305</v>
      </c>
      <c r="BXO2" s="433">
        <v>10451</v>
      </c>
      <c r="BXP2" s="433">
        <v>24760</v>
      </c>
      <c r="BXQ2" s="433">
        <v>14954</v>
      </c>
      <c r="BXR2" s="433">
        <v>11211</v>
      </c>
      <c r="BXS2" s="433">
        <v>14080</v>
      </c>
      <c r="BXT2" s="433">
        <v>29601</v>
      </c>
      <c r="BXU2" s="433">
        <v>20304</v>
      </c>
      <c r="BXV2" s="433">
        <v>11308</v>
      </c>
      <c r="BXW2" s="433">
        <v>26226</v>
      </c>
      <c r="BXX2" s="433">
        <v>29079</v>
      </c>
      <c r="BXY2" s="433">
        <v>29741</v>
      </c>
      <c r="BXZ2" s="433">
        <v>21293</v>
      </c>
      <c r="BYA2" s="433">
        <v>21304</v>
      </c>
      <c r="BYB2" s="433">
        <v>20053</v>
      </c>
      <c r="BYC2" s="433">
        <v>24276</v>
      </c>
      <c r="BYD2" s="433">
        <v>11842</v>
      </c>
      <c r="BYE2" s="433">
        <v>14026</v>
      </c>
      <c r="BYF2" s="433">
        <v>20523</v>
      </c>
      <c r="BYG2" s="433">
        <v>28070</v>
      </c>
      <c r="BYH2" s="433">
        <v>15227</v>
      </c>
      <c r="BYI2" s="433">
        <v>16210</v>
      </c>
      <c r="BYJ2" s="433">
        <v>25672</v>
      </c>
      <c r="BYK2" s="433">
        <v>19669</v>
      </c>
      <c r="BYL2" s="433">
        <v>20775</v>
      </c>
      <c r="BYM2" s="433">
        <v>26589</v>
      </c>
      <c r="BYN2" s="433">
        <v>27354</v>
      </c>
      <c r="BYO2" s="433">
        <v>26743</v>
      </c>
      <c r="BYP2" s="433">
        <v>17791</v>
      </c>
      <c r="BYQ2" s="433">
        <v>15623</v>
      </c>
      <c r="BYR2" s="433">
        <v>28769</v>
      </c>
      <c r="BYS2" s="433">
        <v>23955</v>
      </c>
      <c r="BYT2" s="433">
        <v>21153</v>
      </c>
      <c r="BYU2" s="433">
        <v>19232</v>
      </c>
      <c r="BYV2" s="433">
        <v>15073</v>
      </c>
      <c r="BYW2" s="433">
        <v>13369</v>
      </c>
      <c r="BYX2" s="433">
        <v>11877</v>
      </c>
      <c r="BYY2" s="433">
        <v>25525</v>
      </c>
      <c r="BYZ2" s="433">
        <v>28669</v>
      </c>
      <c r="BZA2" s="433">
        <v>23847</v>
      </c>
      <c r="BZB2" s="433">
        <v>12870</v>
      </c>
      <c r="BZC2" s="433">
        <v>10186</v>
      </c>
      <c r="BZD2" s="433">
        <v>16624</v>
      </c>
      <c r="BZE2" s="433">
        <v>25053</v>
      </c>
      <c r="BZF2" s="433">
        <v>11835</v>
      </c>
      <c r="BZG2" s="433">
        <v>24435</v>
      </c>
      <c r="BZH2" s="433">
        <v>14242</v>
      </c>
      <c r="BZI2" s="433">
        <v>26963</v>
      </c>
      <c r="BZJ2" s="433">
        <v>18697</v>
      </c>
      <c r="BZK2" s="433">
        <v>12511</v>
      </c>
      <c r="BZL2" s="433">
        <v>28500</v>
      </c>
      <c r="BZM2" s="433">
        <v>21485</v>
      </c>
      <c r="BZN2" s="433">
        <v>18742</v>
      </c>
      <c r="BZO2" s="433">
        <v>17385</v>
      </c>
      <c r="BZP2" s="433">
        <v>17652</v>
      </c>
      <c r="BZQ2" s="433">
        <v>10353</v>
      </c>
      <c r="BZR2" s="433">
        <v>17780</v>
      </c>
      <c r="BZS2" s="433">
        <v>15106</v>
      </c>
      <c r="BZT2" s="433">
        <v>24121</v>
      </c>
      <c r="BZU2" s="433">
        <v>27114</v>
      </c>
      <c r="BZV2" s="433">
        <v>11808</v>
      </c>
      <c r="BZW2" s="433">
        <v>19520</v>
      </c>
      <c r="BZX2" s="433">
        <v>26506</v>
      </c>
      <c r="BZY2" s="433">
        <v>17397</v>
      </c>
      <c r="BZZ2" s="433">
        <v>14969</v>
      </c>
      <c r="CAA2" s="433">
        <v>28809</v>
      </c>
      <c r="CAB2" s="433">
        <v>19215</v>
      </c>
      <c r="CAC2" s="433">
        <v>12078</v>
      </c>
      <c r="CAD2" s="433">
        <v>28626</v>
      </c>
      <c r="CAE2" s="433">
        <v>25849</v>
      </c>
      <c r="CAF2" s="433">
        <v>11129</v>
      </c>
      <c r="CAG2" s="433">
        <v>23140</v>
      </c>
      <c r="CAH2" s="433">
        <v>14081</v>
      </c>
      <c r="CAI2" s="433">
        <v>16140</v>
      </c>
      <c r="CAJ2" s="433">
        <v>13070</v>
      </c>
      <c r="CAK2" s="433">
        <v>17898</v>
      </c>
      <c r="CAL2" s="433">
        <v>17675</v>
      </c>
      <c r="CAM2" s="433">
        <v>21082</v>
      </c>
      <c r="CAN2" s="433">
        <v>28537</v>
      </c>
      <c r="CAO2" s="433">
        <v>19292</v>
      </c>
      <c r="CAP2" s="433">
        <v>29246</v>
      </c>
      <c r="CAQ2" s="433">
        <v>10127</v>
      </c>
      <c r="CAR2" s="433">
        <v>17519</v>
      </c>
      <c r="CAS2" s="433">
        <v>27718</v>
      </c>
      <c r="CAT2" s="433">
        <v>27035</v>
      </c>
      <c r="CAU2" s="433">
        <v>29784</v>
      </c>
      <c r="CAV2" s="433">
        <v>27976</v>
      </c>
      <c r="CAW2" s="433">
        <v>23692</v>
      </c>
      <c r="CAX2" s="433">
        <v>15557</v>
      </c>
      <c r="CAY2" s="433">
        <v>13010</v>
      </c>
      <c r="CAZ2" s="433">
        <v>20896</v>
      </c>
      <c r="CBA2" s="433">
        <v>13207</v>
      </c>
      <c r="CBB2" s="433">
        <v>24572</v>
      </c>
      <c r="CBC2" s="433">
        <v>24146</v>
      </c>
      <c r="CBD2" s="433">
        <v>24655</v>
      </c>
      <c r="CBE2" s="433">
        <v>22086</v>
      </c>
      <c r="CBF2" s="433">
        <v>23582</v>
      </c>
      <c r="CBG2" s="433">
        <v>11489</v>
      </c>
      <c r="CBH2" s="433">
        <v>24992</v>
      </c>
      <c r="CBI2" s="433">
        <v>27737</v>
      </c>
      <c r="CBJ2" s="433">
        <v>18098</v>
      </c>
      <c r="CBK2" s="433">
        <v>20160</v>
      </c>
      <c r="CBL2" s="433">
        <v>18679</v>
      </c>
      <c r="CBM2" s="433">
        <v>20463</v>
      </c>
      <c r="CBN2" s="433">
        <v>12039</v>
      </c>
      <c r="CBO2" s="433">
        <v>20097</v>
      </c>
      <c r="CBP2" s="433">
        <v>18817</v>
      </c>
      <c r="CBQ2" s="433">
        <v>26692</v>
      </c>
      <c r="CBR2" s="433">
        <v>29666</v>
      </c>
      <c r="CBS2" s="433">
        <v>24665</v>
      </c>
      <c r="CBT2" s="433">
        <v>12563</v>
      </c>
      <c r="CBU2" s="433">
        <v>19997</v>
      </c>
      <c r="CBV2" s="433">
        <v>29467</v>
      </c>
      <c r="CBW2" s="433">
        <v>11622</v>
      </c>
      <c r="CBX2" s="433">
        <v>15955</v>
      </c>
      <c r="CBY2" s="433">
        <v>11609</v>
      </c>
      <c r="CBZ2" s="433">
        <v>11350</v>
      </c>
      <c r="CCA2" s="433">
        <v>28073</v>
      </c>
      <c r="CCB2" s="433">
        <v>17831</v>
      </c>
      <c r="CCC2" s="433">
        <v>16087</v>
      </c>
      <c r="CCD2" s="433">
        <v>17793</v>
      </c>
      <c r="CCE2" s="433">
        <v>19039</v>
      </c>
      <c r="CCF2" s="433">
        <v>15713</v>
      </c>
      <c r="CCG2" s="433">
        <v>29874</v>
      </c>
      <c r="CCH2" s="433">
        <v>15528</v>
      </c>
      <c r="CCI2" s="433">
        <v>15069</v>
      </c>
      <c r="CCJ2" s="433">
        <v>17834</v>
      </c>
      <c r="CCK2" s="433">
        <v>15850</v>
      </c>
      <c r="CCL2" s="433">
        <v>26029</v>
      </c>
      <c r="CCM2" s="433">
        <v>20058</v>
      </c>
      <c r="CCN2" s="433">
        <v>10648</v>
      </c>
      <c r="CCO2" s="433">
        <v>21889</v>
      </c>
      <c r="CCP2" s="433">
        <v>17327</v>
      </c>
      <c r="CCQ2" s="433">
        <v>24141</v>
      </c>
      <c r="CCR2" s="433">
        <v>10079</v>
      </c>
      <c r="CCS2" s="433">
        <v>17819</v>
      </c>
      <c r="CCT2" s="433">
        <v>21054</v>
      </c>
      <c r="CCU2" s="433">
        <v>17721</v>
      </c>
      <c r="CCV2" s="433">
        <v>22767</v>
      </c>
      <c r="CCW2" s="433">
        <v>18956</v>
      </c>
      <c r="CCX2" s="433">
        <v>28217</v>
      </c>
      <c r="CCY2" s="433">
        <v>19458</v>
      </c>
      <c r="CCZ2" s="433">
        <v>10766</v>
      </c>
      <c r="CDA2" s="433">
        <v>17711</v>
      </c>
      <c r="CDB2" s="433">
        <v>24377</v>
      </c>
      <c r="CDC2" s="433">
        <v>15799</v>
      </c>
      <c r="CDD2" s="433">
        <v>25859</v>
      </c>
      <c r="CDE2" s="433">
        <v>29235</v>
      </c>
      <c r="CDF2" s="433">
        <v>27742</v>
      </c>
      <c r="CDG2" s="433">
        <v>13296</v>
      </c>
      <c r="CDH2" s="433">
        <v>29275</v>
      </c>
      <c r="CDI2" s="433">
        <v>21909</v>
      </c>
      <c r="CDJ2" s="433">
        <v>15481</v>
      </c>
      <c r="CDK2" s="433">
        <v>27642</v>
      </c>
      <c r="CDL2" s="433">
        <v>10398</v>
      </c>
      <c r="CDM2" s="433">
        <v>17208</v>
      </c>
      <c r="CDN2" s="433">
        <v>28152</v>
      </c>
      <c r="CDO2" s="433">
        <v>24369</v>
      </c>
      <c r="CDP2" s="433">
        <v>21322</v>
      </c>
      <c r="CDQ2" s="433">
        <v>15828</v>
      </c>
      <c r="CDR2" s="433">
        <v>25069</v>
      </c>
      <c r="CDS2" s="433">
        <v>28675</v>
      </c>
      <c r="CDT2" s="433">
        <v>24874</v>
      </c>
      <c r="CDU2" s="433">
        <v>20293</v>
      </c>
      <c r="CDV2" s="433">
        <v>20457</v>
      </c>
      <c r="CDW2" s="433">
        <v>16307</v>
      </c>
      <c r="CDX2" s="433">
        <v>22640</v>
      </c>
      <c r="CDY2" s="433">
        <v>14072</v>
      </c>
      <c r="CDZ2" s="433">
        <v>10831</v>
      </c>
      <c r="CEA2" s="433">
        <v>15160</v>
      </c>
      <c r="CEB2" s="433">
        <v>25637</v>
      </c>
      <c r="CEC2" s="433">
        <v>14862</v>
      </c>
      <c r="CED2" s="433">
        <v>20959</v>
      </c>
      <c r="CEE2" s="433">
        <v>12975</v>
      </c>
      <c r="CEF2" s="433">
        <v>19395</v>
      </c>
      <c r="CEG2" s="433">
        <v>16700</v>
      </c>
      <c r="CEH2" s="433">
        <v>23342</v>
      </c>
      <c r="CEI2" s="433">
        <v>17172</v>
      </c>
      <c r="CEJ2" s="433">
        <v>26196</v>
      </c>
      <c r="CEK2" s="433">
        <v>11331</v>
      </c>
      <c r="CEL2" s="433">
        <v>10455</v>
      </c>
      <c r="CEM2" s="433">
        <v>21313</v>
      </c>
      <c r="CEN2" s="433">
        <v>12628</v>
      </c>
      <c r="CEO2" s="433">
        <v>24080</v>
      </c>
      <c r="CEP2" s="433">
        <v>16836</v>
      </c>
      <c r="CEQ2" s="433">
        <v>14280</v>
      </c>
      <c r="CER2" s="433">
        <v>17804</v>
      </c>
      <c r="CES2" s="433">
        <v>10531</v>
      </c>
      <c r="CET2" s="433">
        <v>12756</v>
      </c>
      <c r="CEU2" s="433">
        <v>23369</v>
      </c>
      <c r="CEV2" s="433">
        <v>25446</v>
      </c>
      <c r="CEW2" s="433">
        <v>22128</v>
      </c>
      <c r="CEX2" s="433">
        <v>25393</v>
      </c>
      <c r="CEY2" s="433">
        <v>23167</v>
      </c>
      <c r="CEZ2" s="433">
        <v>25030</v>
      </c>
      <c r="CFA2" s="433">
        <v>19680</v>
      </c>
      <c r="CFB2" s="433">
        <v>19136</v>
      </c>
      <c r="CFC2" s="433">
        <v>18129</v>
      </c>
      <c r="CFD2" s="433">
        <v>15401</v>
      </c>
      <c r="CFE2" s="433">
        <v>23095</v>
      </c>
      <c r="CFF2" s="433">
        <v>27954</v>
      </c>
      <c r="CFG2" s="433">
        <v>19594</v>
      </c>
      <c r="CFH2" s="433">
        <v>13010</v>
      </c>
      <c r="CFI2" s="433">
        <v>20531</v>
      </c>
      <c r="CFJ2" s="433">
        <v>25871</v>
      </c>
      <c r="CFK2" s="433">
        <v>28365</v>
      </c>
      <c r="CFL2" s="433">
        <v>28948</v>
      </c>
      <c r="CFM2" s="433">
        <v>26284</v>
      </c>
      <c r="CFN2" s="433">
        <v>13149</v>
      </c>
      <c r="CFO2" s="433">
        <v>18636</v>
      </c>
      <c r="CFP2" s="433">
        <v>12773</v>
      </c>
      <c r="CFQ2" s="433">
        <v>27129</v>
      </c>
      <c r="CFR2" s="433">
        <v>16020</v>
      </c>
      <c r="CFS2" s="433">
        <v>24064</v>
      </c>
      <c r="CFT2" s="433">
        <v>21865</v>
      </c>
      <c r="CFU2" s="433">
        <v>25090</v>
      </c>
      <c r="CFV2" s="433">
        <v>10819</v>
      </c>
      <c r="CFW2" s="433">
        <v>11952</v>
      </c>
      <c r="CFX2" s="433">
        <v>19608</v>
      </c>
      <c r="CFY2" s="433">
        <v>21333</v>
      </c>
      <c r="CFZ2" s="433">
        <v>18480</v>
      </c>
      <c r="CGA2" s="433">
        <v>28527</v>
      </c>
      <c r="CGB2" s="433">
        <v>26429</v>
      </c>
      <c r="CGC2" s="433">
        <v>10565</v>
      </c>
      <c r="CGD2" s="433">
        <v>22096</v>
      </c>
      <c r="CGE2" s="433">
        <v>27462</v>
      </c>
      <c r="CGF2" s="433">
        <v>21124</v>
      </c>
      <c r="CGG2" s="433">
        <v>16808</v>
      </c>
      <c r="CGH2" s="433">
        <v>26841</v>
      </c>
      <c r="CGI2" s="433">
        <v>20971</v>
      </c>
      <c r="CGJ2" s="433">
        <v>26185</v>
      </c>
      <c r="CGK2" s="433">
        <v>22550</v>
      </c>
      <c r="CGL2" s="433">
        <v>19021</v>
      </c>
      <c r="CGM2" s="433">
        <v>23248</v>
      </c>
      <c r="CGN2" s="433">
        <v>21984</v>
      </c>
      <c r="CGO2" s="433">
        <v>13251</v>
      </c>
      <c r="CGP2" s="433">
        <v>24148</v>
      </c>
      <c r="CGQ2" s="433">
        <v>20451</v>
      </c>
      <c r="CGR2" s="433">
        <v>26231</v>
      </c>
      <c r="CGS2" s="433">
        <v>22264</v>
      </c>
      <c r="CGT2" s="433">
        <v>24945</v>
      </c>
      <c r="CGU2" s="433">
        <v>26207</v>
      </c>
      <c r="CGV2" s="433">
        <v>18159</v>
      </c>
      <c r="CGW2" s="433">
        <v>16738</v>
      </c>
      <c r="CGX2" s="433">
        <v>20143</v>
      </c>
      <c r="CGY2" s="433">
        <v>23394</v>
      </c>
      <c r="CGZ2" s="433">
        <v>18515</v>
      </c>
      <c r="CHA2" s="433">
        <v>16491</v>
      </c>
      <c r="CHB2" s="433">
        <v>10508</v>
      </c>
      <c r="CHC2" s="433">
        <v>26265</v>
      </c>
      <c r="CHD2" s="433">
        <v>22559</v>
      </c>
      <c r="CHE2" s="433">
        <v>22186</v>
      </c>
      <c r="CHF2" s="433">
        <v>14752</v>
      </c>
      <c r="CHG2" s="433">
        <v>25136</v>
      </c>
      <c r="CHH2" s="433">
        <v>20456</v>
      </c>
      <c r="CHI2" s="433">
        <v>15996</v>
      </c>
      <c r="CHJ2" s="433">
        <v>26870</v>
      </c>
      <c r="CHK2" s="433">
        <v>26099</v>
      </c>
      <c r="CHL2" s="433">
        <v>27596</v>
      </c>
      <c r="CHM2" s="433">
        <v>28156</v>
      </c>
      <c r="CHN2" s="433">
        <v>15708</v>
      </c>
      <c r="CHO2" s="433">
        <v>22050</v>
      </c>
      <c r="CHP2" s="433">
        <v>21330</v>
      </c>
      <c r="CHQ2" s="433">
        <v>10361</v>
      </c>
      <c r="CHR2" s="433">
        <v>23642</v>
      </c>
      <c r="CHS2" s="433">
        <v>16033</v>
      </c>
      <c r="CHT2" s="433">
        <v>19379</v>
      </c>
      <c r="CHU2" s="433">
        <v>23380</v>
      </c>
      <c r="CHV2" s="433">
        <v>27991</v>
      </c>
      <c r="CHW2" s="433">
        <v>28261</v>
      </c>
      <c r="CHX2" s="433">
        <v>12004</v>
      </c>
      <c r="CHY2" s="433">
        <v>17715</v>
      </c>
      <c r="CHZ2" s="433">
        <v>23607</v>
      </c>
      <c r="CIA2" s="433">
        <v>19674</v>
      </c>
      <c r="CIB2" s="433">
        <v>19210</v>
      </c>
      <c r="CIC2" s="433">
        <v>29582</v>
      </c>
      <c r="CID2" s="433">
        <v>21258</v>
      </c>
      <c r="CIE2" s="433">
        <v>29133</v>
      </c>
      <c r="CIF2" s="433">
        <v>18813</v>
      </c>
      <c r="CIG2" s="433">
        <v>27413</v>
      </c>
      <c r="CIH2" s="433">
        <v>20160</v>
      </c>
      <c r="CII2" s="433">
        <v>23551</v>
      </c>
      <c r="CIJ2" s="433">
        <v>18169</v>
      </c>
      <c r="CIK2" s="433">
        <v>26674</v>
      </c>
      <c r="CIL2" s="433">
        <v>24380</v>
      </c>
      <c r="CIM2" s="433">
        <v>28569</v>
      </c>
      <c r="CIN2" s="433">
        <v>19908</v>
      </c>
      <c r="CIO2" s="433">
        <v>20500</v>
      </c>
      <c r="CIP2" s="433">
        <v>29919</v>
      </c>
      <c r="CIQ2" s="433">
        <v>21361</v>
      </c>
      <c r="CIR2" s="433">
        <v>12270</v>
      </c>
      <c r="CIS2" s="433">
        <v>11221</v>
      </c>
      <c r="CIT2" s="433">
        <v>23315</v>
      </c>
      <c r="CIU2" s="433">
        <v>29327</v>
      </c>
      <c r="CIV2" s="433">
        <v>23617</v>
      </c>
      <c r="CIW2" s="433">
        <v>25598</v>
      </c>
      <c r="CIX2" s="433">
        <v>14187</v>
      </c>
      <c r="CIY2" s="433">
        <v>25401</v>
      </c>
      <c r="CIZ2" s="433">
        <v>27828</v>
      </c>
      <c r="CJA2" s="433">
        <v>10871</v>
      </c>
      <c r="CJB2" s="433">
        <v>17853</v>
      </c>
      <c r="CJC2" s="433">
        <v>26141</v>
      </c>
      <c r="CJD2" s="433">
        <v>15487</v>
      </c>
      <c r="CJE2" s="433">
        <v>15646</v>
      </c>
      <c r="CJF2" s="433">
        <v>29677</v>
      </c>
      <c r="CJG2" s="433">
        <v>18515</v>
      </c>
      <c r="CJH2" s="433">
        <v>15855</v>
      </c>
      <c r="CJI2" s="433">
        <v>21526</v>
      </c>
      <c r="CJJ2" s="433">
        <v>22327</v>
      </c>
      <c r="CJK2" s="433">
        <v>28780</v>
      </c>
      <c r="CJL2" s="433">
        <v>20246</v>
      </c>
      <c r="CJM2" s="433">
        <v>16153</v>
      </c>
      <c r="CJN2" s="433">
        <v>23467</v>
      </c>
      <c r="CJO2" s="433">
        <v>16749</v>
      </c>
      <c r="CJP2" s="433">
        <v>14270</v>
      </c>
      <c r="CJQ2" s="433">
        <v>17063</v>
      </c>
      <c r="CJR2" s="433">
        <v>27433</v>
      </c>
      <c r="CJS2" s="433">
        <v>20253</v>
      </c>
      <c r="CJT2" s="433">
        <v>10095</v>
      </c>
      <c r="CJU2" s="433">
        <v>21335</v>
      </c>
      <c r="CJV2" s="433">
        <v>29538</v>
      </c>
      <c r="CJW2" s="433">
        <v>26069</v>
      </c>
      <c r="CJX2" s="433">
        <v>28610</v>
      </c>
      <c r="CJY2" s="433">
        <v>18034</v>
      </c>
      <c r="CJZ2" s="433">
        <v>11979</v>
      </c>
      <c r="CKA2" s="433">
        <v>17777</v>
      </c>
      <c r="CKB2" s="433">
        <v>12336</v>
      </c>
      <c r="CKC2" s="433">
        <v>14935</v>
      </c>
      <c r="CKD2" s="433">
        <v>22216</v>
      </c>
      <c r="CKE2" s="433">
        <v>25645</v>
      </c>
      <c r="CKF2" s="433">
        <v>24120</v>
      </c>
      <c r="CKG2" s="433">
        <v>13245</v>
      </c>
      <c r="CKH2" s="433">
        <v>14108</v>
      </c>
      <c r="CKI2" s="433">
        <v>27684</v>
      </c>
      <c r="CKJ2" s="433">
        <v>15563</v>
      </c>
      <c r="CKK2" s="433">
        <v>28324</v>
      </c>
      <c r="CKL2" s="433">
        <v>19282</v>
      </c>
      <c r="CKM2" s="433">
        <v>16926</v>
      </c>
      <c r="CKN2" s="433">
        <v>17012</v>
      </c>
      <c r="CKO2" s="433">
        <v>22224</v>
      </c>
      <c r="CKP2" s="433">
        <v>27563</v>
      </c>
      <c r="CKQ2" s="433">
        <v>15305</v>
      </c>
      <c r="CKR2" s="433">
        <v>18657</v>
      </c>
      <c r="CKS2" s="433">
        <v>10833</v>
      </c>
      <c r="CKT2" s="433">
        <v>29028</v>
      </c>
      <c r="CKU2" s="433">
        <v>10952</v>
      </c>
      <c r="CKV2" s="433">
        <v>20990</v>
      </c>
      <c r="CKW2" s="433">
        <v>28919</v>
      </c>
      <c r="CKX2" s="433">
        <v>22989</v>
      </c>
      <c r="CKY2" s="433">
        <v>13634</v>
      </c>
      <c r="CKZ2" s="433">
        <v>27230</v>
      </c>
      <c r="CLA2" s="433">
        <v>24107</v>
      </c>
      <c r="CLB2" s="433">
        <v>21487</v>
      </c>
      <c r="CLC2" s="433">
        <v>12841</v>
      </c>
      <c r="CLD2" s="433">
        <v>14637</v>
      </c>
      <c r="CLE2" s="433">
        <v>14278</v>
      </c>
      <c r="CLF2" s="433">
        <v>28184</v>
      </c>
      <c r="CLG2" s="433">
        <v>10136</v>
      </c>
      <c r="CLH2" s="433">
        <v>17480</v>
      </c>
      <c r="CLI2" s="433">
        <v>20523</v>
      </c>
      <c r="CLJ2" s="433">
        <v>10596</v>
      </c>
      <c r="CLK2" s="433">
        <v>23792</v>
      </c>
      <c r="CLL2" s="433">
        <v>24216</v>
      </c>
      <c r="CLM2" s="433">
        <v>21938</v>
      </c>
      <c r="CLN2" s="433">
        <v>11402</v>
      </c>
      <c r="CLO2" s="433">
        <v>29772</v>
      </c>
      <c r="CLP2" s="433">
        <v>16701</v>
      </c>
      <c r="CLQ2" s="433">
        <v>10074</v>
      </c>
      <c r="CLR2" s="433">
        <v>11159</v>
      </c>
      <c r="CLS2" s="433">
        <v>14449</v>
      </c>
      <c r="CLT2" s="433">
        <v>27367</v>
      </c>
      <c r="CLU2" s="433">
        <v>15831</v>
      </c>
      <c r="CLV2" s="433">
        <v>27124</v>
      </c>
      <c r="CLW2" s="433">
        <v>11255</v>
      </c>
      <c r="CLX2" s="433">
        <v>13478</v>
      </c>
      <c r="CLY2" s="433">
        <v>26004</v>
      </c>
      <c r="CLZ2" s="433">
        <v>14866</v>
      </c>
      <c r="CMA2" s="433">
        <v>24805</v>
      </c>
      <c r="CMB2" s="433">
        <v>14395</v>
      </c>
      <c r="CMC2" s="433">
        <v>21460</v>
      </c>
      <c r="CMD2" s="433">
        <v>13314</v>
      </c>
      <c r="CME2" s="433">
        <v>11231</v>
      </c>
      <c r="CMF2" s="433">
        <v>22468</v>
      </c>
      <c r="CMG2" s="433">
        <v>10069</v>
      </c>
      <c r="CMH2" s="433">
        <v>25847</v>
      </c>
      <c r="CMI2" s="433">
        <v>17629</v>
      </c>
      <c r="CMJ2" s="433">
        <v>14303</v>
      </c>
      <c r="CMK2" s="433">
        <v>15161</v>
      </c>
      <c r="CML2" s="433">
        <v>29480</v>
      </c>
      <c r="CMM2" s="433">
        <v>14625</v>
      </c>
      <c r="CMN2" s="433">
        <v>16292</v>
      </c>
      <c r="CMO2" s="433">
        <v>16657</v>
      </c>
      <c r="CMP2" s="433">
        <v>28917</v>
      </c>
      <c r="CMQ2" s="433">
        <v>21576</v>
      </c>
      <c r="CMR2" s="433">
        <v>16750</v>
      </c>
      <c r="CMS2" s="433">
        <v>21047</v>
      </c>
      <c r="CMT2" s="433">
        <v>18675</v>
      </c>
      <c r="CMU2" s="433">
        <v>23918</v>
      </c>
      <c r="CMV2" s="433">
        <v>29735</v>
      </c>
      <c r="CMW2" s="433">
        <v>26662</v>
      </c>
      <c r="CMX2" s="433">
        <v>25677</v>
      </c>
      <c r="CMY2" s="433">
        <v>11428</v>
      </c>
      <c r="CMZ2" s="433">
        <v>27213</v>
      </c>
      <c r="CNA2" s="433">
        <v>10442</v>
      </c>
      <c r="CNB2" s="433">
        <v>21845</v>
      </c>
      <c r="CNC2" s="433">
        <v>20591</v>
      </c>
      <c r="CND2" s="433">
        <v>12985</v>
      </c>
      <c r="CNE2" s="433">
        <v>18444</v>
      </c>
      <c r="CNF2" s="433">
        <v>10202</v>
      </c>
      <c r="CNG2" s="433">
        <v>20186</v>
      </c>
      <c r="CNH2" s="433">
        <v>26518</v>
      </c>
      <c r="CNI2" s="433">
        <v>16111</v>
      </c>
      <c r="CNJ2" s="433">
        <v>21509</v>
      </c>
      <c r="CNK2" s="433">
        <v>12207</v>
      </c>
      <c r="CNL2" s="433">
        <v>19886</v>
      </c>
      <c r="CNM2" s="433">
        <v>14196</v>
      </c>
      <c r="CNN2" s="433">
        <v>12617</v>
      </c>
      <c r="CNO2" s="433">
        <v>15823</v>
      </c>
      <c r="CNP2" s="433">
        <v>18384</v>
      </c>
      <c r="CNQ2" s="433">
        <v>23026</v>
      </c>
      <c r="CNR2" s="433">
        <v>26079</v>
      </c>
      <c r="CNS2" s="433">
        <v>29117</v>
      </c>
      <c r="CNT2" s="433">
        <v>10048</v>
      </c>
      <c r="CNU2" s="433">
        <v>20717</v>
      </c>
      <c r="CNV2" s="433">
        <v>23606</v>
      </c>
      <c r="CNW2" s="433">
        <v>27009</v>
      </c>
      <c r="CNX2" s="433">
        <v>18737</v>
      </c>
      <c r="CNY2" s="433">
        <v>27917</v>
      </c>
      <c r="CNZ2" s="433">
        <v>25486</v>
      </c>
      <c r="COA2" s="433">
        <v>16209</v>
      </c>
      <c r="COB2" s="433">
        <v>20674</v>
      </c>
      <c r="COC2" s="433">
        <v>24111</v>
      </c>
      <c r="COD2" s="433">
        <v>25087</v>
      </c>
      <c r="COE2" s="433">
        <v>28657</v>
      </c>
      <c r="COF2" s="433">
        <v>29771</v>
      </c>
      <c r="COG2" s="433">
        <v>16378</v>
      </c>
      <c r="COH2" s="433">
        <v>14808</v>
      </c>
      <c r="COI2" s="433">
        <v>14779</v>
      </c>
      <c r="COJ2" s="433">
        <v>25696</v>
      </c>
      <c r="COK2" s="433">
        <v>10374</v>
      </c>
      <c r="COL2" s="433">
        <v>26758</v>
      </c>
      <c r="COM2" s="433">
        <v>23834</v>
      </c>
      <c r="CON2" s="433">
        <v>15202</v>
      </c>
      <c r="COO2" s="433">
        <v>16578</v>
      </c>
      <c r="COP2" s="433">
        <v>23574</v>
      </c>
      <c r="COQ2" s="433">
        <v>10579</v>
      </c>
      <c r="COR2" s="433">
        <v>15721</v>
      </c>
      <c r="COS2" s="433">
        <v>28655</v>
      </c>
      <c r="COT2" s="433">
        <v>21085</v>
      </c>
      <c r="COU2" s="433">
        <v>28487</v>
      </c>
      <c r="COV2" s="433">
        <v>26250</v>
      </c>
      <c r="COW2" s="433">
        <v>21893</v>
      </c>
      <c r="COX2" s="433">
        <v>22602</v>
      </c>
      <c r="COY2" s="433">
        <v>20483</v>
      </c>
      <c r="COZ2" s="433">
        <v>29061</v>
      </c>
      <c r="CPA2" s="433">
        <v>18210</v>
      </c>
      <c r="CPB2" s="433">
        <v>13848</v>
      </c>
      <c r="CPC2" s="433">
        <v>28572</v>
      </c>
      <c r="CPD2" s="433">
        <v>28513</v>
      </c>
      <c r="CPE2" s="433">
        <v>25615</v>
      </c>
      <c r="CPF2" s="433">
        <v>24063</v>
      </c>
      <c r="CPG2" s="433">
        <v>10553</v>
      </c>
      <c r="CPH2" s="433">
        <v>17036</v>
      </c>
      <c r="CPI2" s="433">
        <v>15837</v>
      </c>
      <c r="CPJ2" s="433">
        <v>25386</v>
      </c>
      <c r="CPK2" s="433">
        <v>25565</v>
      </c>
      <c r="CPL2" s="433">
        <v>14266</v>
      </c>
      <c r="CPM2" s="433">
        <v>10836</v>
      </c>
      <c r="CPN2" s="433">
        <v>26412</v>
      </c>
      <c r="CPO2" s="433">
        <v>22991</v>
      </c>
      <c r="CPP2" s="433">
        <v>15194</v>
      </c>
      <c r="CPQ2" s="433">
        <v>22225</v>
      </c>
      <c r="CPR2" s="433">
        <v>26191</v>
      </c>
      <c r="CPS2" s="433">
        <v>13301</v>
      </c>
      <c r="CPT2" s="433">
        <v>17341</v>
      </c>
      <c r="CPU2" s="433">
        <v>13960</v>
      </c>
      <c r="CPV2" s="433">
        <v>19113</v>
      </c>
      <c r="CPW2" s="433">
        <v>16648</v>
      </c>
      <c r="CPX2" s="433">
        <v>14967</v>
      </c>
      <c r="CPY2" s="433">
        <v>17316</v>
      </c>
      <c r="CPZ2" s="433">
        <v>10228</v>
      </c>
      <c r="CQA2" s="433">
        <v>14720</v>
      </c>
      <c r="CQB2" s="433">
        <v>25948</v>
      </c>
      <c r="CQC2" s="433">
        <v>12387</v>
      </c>
      <c r="CQD2" s="433">
        <v>26257</v>
      </c>
      <c r="CQE2" s="433">
        <v>13065</v>
      </c>
      <c r="CQF2" s="433">
        <v>29826</v>
      </c>
      <c r="CQG2" s="433">
        <v>10353</v>
      </c>
      <c r="CQH2" s="433">
        <v>20303</v>
      </c>
      <c r="CQI2" s="433">
        <v>15337</v>
      </c>
      <c r="CQJ2" s="433">
        <v>21573</v>
      </c>
      <c r="CQK2" s="433">
        <v>21241</v>
      </c>
      <c r="CQL2" s="433">
        <v>27325</v>
      </c>
      <c r="CQM2" s="433">
        <v>12754</v>
      </c>
      <c r="CQN2" s="433">
        <v>23257</v>
      </c>
      <c r="CQO2" s="433">
        <v>25161</v>
      </c>
      <c r="CQP2" s="433">
        <v>18793</v>
      </c>
      <c r="CQQ2" s="433">
        <v>22427</v>
      </c>
      <c r="CQR2" s="433">
        <v>22637</v>
      </c>
      <c r="CQS2" s="433">
        <v>18284</v>
      </c>
      <c r="CQT2" s="433">
        <v>17041</v>
      </c>
      <c r="CQU2" s="433">
        <v>19737</v>
      </c>
      <c r="CQV2" s="433">
        <v>19215</v>
      </c>
      <c r="CQW2" s="433">
        <v>10856</v>
      </c>
      <c r="CQX2" s="433">
        <v>16203</v>
      </c>
      <c r="CQY2" s="433">
        <v>28255</v>
      </c>
      <c r="CQZ2" s="433">
        <v>23563</v>
      </c>
      <c r="CRA2" s="433">
        <v>18880</v>
      </c>
      <c r="CRB2" s="433">
        <v>27178</v>
      </c>
      <c r="CRC2" s="433">
        <v>11378</v>
      </c>
      <c r="CRD2" s="433">
        <v>16040</v>
      </c>
      <c r="CRE2" s="433">
        <v>12467</v>
      </c>
      <c r="CRF2" s="433">
        <v>14777</v>
      </c>
      <c r="CRG2" s="433">
        <v>16425</v>
      </c>
      <c r="CRH2" s="433">
        <v>18098</v>
      </c>
      <c r="CRI2" s="433">
        <v>29891</v>
      </c>
      <c r="CRJ2" s="433">
        <v>17488</v>
      </c>
      <c r="CRK2" s="433">
        <v>28542</v>
      </c>
      <c r="CRL2" s="433">
        <v>20054</v>
      </c>
      <c r="CRM2" s="433">
        <v>29595</v>
      </c>
      <c r="CRN2" s="433">
        <v>21575</v>
      </c>
      <c r="CRO2" s="433">
        <v>12599</v>
      </c>
      <c r="CRP2" s="433">
        <v>28840</v>
      </c>
      <c r="CRQ2" s="433">
        <v>16684</v>
      </c>
      <c r="CRR2" s="433">
        <v>29746</v>
      </c>
      <c r="CRS2" s="433">
        <v>19393</v>
      </c>
      <c r="CRT2" s="433">
        <v>11178</v>
      </c>
      <c r="CRU2" s="433">
        <v>23115</v>
      </c>
      <c r="CRV2" s="433">
        <v>15704</v>
      </c>
      <c r="CRW2" s="433">
        <v>11161</v>
      </c>
      <c r="CRX2" s="433">
        <v>18570</v>
      </c>
      <c r="CRY2" s="433">
        <v>27337</v>
      </c>
      <c r="CRZ2" s="433">
        <v>11973</v>
      </c>
      <c r="CSA2" s="433">
        <v>23191</v>
      </c>
      <c r="CSB2" s="433">
        <v>19011</v>
      </c>
      <c r="CSC2" s="433">
        <v>15004</v>
      </c>
      <c r="CSD2" s="433">
        <v>22464</v>
      </c>
      <c r="CSE2" s="433">
        <v>22085</v>
      </c>
      <c r="CSF2" s="433">
        <v>26373</v>
      </c>
      <c r="CSG2" s="433">
        <v>26792</v>
      </c>
      <c r="CSH2" s="433">
        <v>17659</v>
      </c>
      <c r="CSI2" s="433">
        <v>14111</v>
      </c>
      <c r="CSJ2" s="433">
        <v>18985</v>
      </c>
      <c r="CSK2" s="433">
        <v>14031</v>
      </c>
      <c r="CSL2" s="433">
        <v>16632</v>
      </c>
      <c r="CSM2" s="433">
        <v>29022</v>
      </c>
      <c r="CSN2" s="433">
        <v>29192</v>
      </c>
      <c r="CSO2" s="433">
        <v>22125</v>
      </c>
      <c r="CSP2" s="433">
        <v>29617</v>
      </c>
      <c r="CSQ2" s="433">
        <v>18316</v>
      </c>
      <c r="CSR2" s="433">
        <v>28285</v>
      </c>
      <c r="CSS2" s="433">
        <v>14245</v>
      </c>
      <c r="CST2" s="433">
        <v>10117</v>
      </c>
      <c r="CSU2" s="433">
        <v>15561</v>
      </c>
      <c r="CSV2" s="433">
        <v>27135</v>
      </c>
      <c r="CSW2" s="433">
        <v>29547</v>
      </c>
      <c r="CSX2" s="433">
        <v>15520</v>
      </c>
      <c r="CSY2" s="433">
        <v>21439</v>
      </c>
      <c r="CSZ2" s="433">
        <v>19326</v>
      </c>
      <c r="CTA2" s="433">
        <v>15498</v>
      </c>
      <c r="CTB2" s="433">
        <v>25415</v>
      </c>
      <c r="CTC2" s="433">
        <v>18654</v>
      </c>
      <c r="CTD2" s="433">
        <v>10702</v>
      </c>
      <c r="CTE2" s="433">
        <v>20436</v>
      </c>
      <c r="CTF2" s="433">
        <v>27242</v>
      </c>
      <c r="CTG2" s="433">
        <v>17279</v>
      </c>
      <c r="CTH2" s="433">
        <v>14645</v>
      </c>
      <c r="CTI2" s="433">
        <v>24588</v>
      </c>
      <c r="CTJ2" s="433">
        <v>29357</v>
      </c>
      <c r="CTK2" s="433">
        <v>19198</v>
      </c>
      <c r="CTL2" s="433">
        <v>16557</v>
      </c>
      <c r="CTM2" s="433">
        <v>17705</v>
      </c>
      <c r="CTN2" s="433">
        <v>11209</v>
      </c>
      <c r="CTO2" s="433">
        <v>13796</v>
      </c>
      <c r="CTP2" s="433">
        <v>26340</v>
      </c>
      <c r="CTQ2" s="433">
        <v>16107</v>
      </c>
      <c r="CTR2" s="433">
        <v>13809</v>
      </c>
      <c r="CTS2" s="433">
        <v>16998</v>
      </c>
      <c r="CTT2" s="433">
        <v>19409</v>
      </c>
      <c r="CTU2" s="433">
        <v>10238</v>
      </c>
      <c r="CTV2" s="433">
        <v>20557</v>
      </c>
      <c r="CTW2" s="433">
        <v>21694</v>
      </c>
      <c r="CTX2" s="433">
        <v>13840</v>
      </c>
      <c r="CTY2" s="433">
        <v>15522</v>
      </c>
      <c r="CTZ2" s="433">
        <v>12801</v>
      </c>
      <c r="CUA2" s="433">
        <v>11921</v>
      </c>
      <c r="CUB2" s="433">
        <v>16545</v>
      </c>
      <c r="CUC2" s="433">
        <v>19327</v>
      </c>
      <c r="CUD2" s="433">
        <v>21012</v>
      </c>
      <c r="CUE2" s="433">
        <v>15640</v>
      </c>
      <c r="CUF2" s="433">
        <v>20740</v>
      </c>
      <c r="CUG2" s="433">
        <v>21134</v>
      </c>
      <c r="CUH2" s="433">
        <v>11641</v>
      </c>
      <c r="CUI2" s="433">
        <v>29798</v>
      </c>
      <c r="CUJ2" s="433">
        <v>27166</v>
      </c>
      <c r="CUK2" s="433">
        <v>25456</v>
      </c>
      <c r="CUL2" s="433">
        <v>17777</v>
      </c>
      <c r="CUM2" s="433">
        <v>18735</v>
      </c>
      <c r="CUN2" s="433">
        <v>28185</v>
      </c>
      <c r="CUO2" s="433">
        <v>21187</v>
      </c>
      <c r="CUP2" s="433">
        <v>23325</v>
      </c>
      <c r="CUQ2" s="433">
        <v>14054</v>
      </c>
      <c r="CUR2" s="433">
        <v>22199</v>
      </c>
      <c r="CUS2" s="433">
        <v>29935</v>
      </c>
      <c r="CUT2" s="433">
        <v>18559</v>
      </c>
      <c r="CUU2" s="433">
        <v>17667</v>
      </c>
      <c r="CUV2" s="433">
        <v>24059</v>
      </c>
      <c r="CUW2" s="433">
        <v>24477</v>
      </c>
      <c r="CUX2" s="433">
        <v>14243</v>
      </c>
      <c r="CUY2" s="433">
        <v>12848</v>
      </c>
      <c r="CUZ2" s="433">
        <v>14589</v>
      </c>
      <c r="CVA2" s="433">
        <v>13618</v>
      </c>
      <c r="CVB2" s="433">
        <v>19282</v>
      </c>
      <c r="CVC2" s="433">
        <v>20764</v>
      </c>
      <c r="CVD2" s="433">
        <v>22647</v>
      </c>
      <c r="CVE2" s="433">
        <v>26738</v>
      </c>
      <c r="CVF2" s="433">
        <v>11192</v>
      </c>
      <c r="CVG2" s="433">
        <v>27269</v>
      </c>
      <c r="CVH2" s="433">
        <v>28093</v>
      </c>
      <c r="CVI2" s="433">
        <v>13490</v>
      </c>
      <c r="CVJ2" s="433">
        <v>19671</v>
      </c>
      <c r="CVK2" s="433">
        <v>16307</v>
      </c>
      <c r="CVL2" s="433">
        <v>20654</v>
      </c>
      <c r="CVM2" s="433">
        <v>11585</v>
      </c>
      <c r="CVN2" s="433">
        <v>24265</v>
      </c>
      <c r="CVO2" s="433">
        <v>23988</v>
      </c>
      <c r="CVP2" s="433">
        <v>12813</v>
      </c>
      <c r="CVQ2" s="433">
        <v>24691</v>
      </c>
      <c r="CVR2" s="433">
        <v>22837</v>
      </c>
      <c r="CVS2" s="433">
        <v>13460</v>
      </c>
      <c r="CVT2" s="433">
        <v>20439</v>
      </c>
      <c r="CVU2" s="433">
        <v>15178</v>
      </c>
      <c r="CVV2" s="433">
        <v>24702</v>
      </c>
      <c r="CVW2" s="433">
        <v>17045</v>
      </c>
      <c r="CVX2" s="433">
        <v>23293</v>
      </c>
      <c r="CVY2" s="433">
        <v>12494</v>
      </c>
      <c r="CVZ2" s="433">
        <v>16202</v>
      </c>
      <c r="CWA2" s="433">
        <v>20365</v>
      </c>
      <c r="CWB2" s="433">
        <v>19869</v>
      </c>
      <c r="CWC2" s="433">
        <v>14268</v>
      </c>
      <c r="CWD2" s="433">
        <v>23120</v>
      </c>
      <c r="CWE2" s="433">
        <v>29545</v>
      </c>
      <c r="CWF2" s="433">
        <v>11886</v>
      </c>
      <c r="CWG2" s="433">
        <v>11400</v>
      </c>
      <c r="CWH2" s="433">
        <v>15041</v>
      </c>
      <c r="CWI2" s="433">
        <v>28584</v>
      </c>
      <c r="CWJ2" s="433">
        <v>29294</v>
      </c>
      <c r="CWK2" s="433">
        <v>27777</v>
      </c>
      <c r="CWL2" s="433">
        <v>27175</v>
      </c>
      <c r="CWM2" s="433">
        <v>15362</v>
      </c>
      <c r="CWN2" s="433">
        <v>17691</v>
      </c>
      <c r="CWO2" s="433">
        <v>27308</v>
      </c>
      <c r="CWP2" s="433">
        <v>17991</v>
      </c>
      <c r="CWQ2" s="433">
        <v>27373</v>
      </c>
      <c r="CWR2" s="433">
        <v>25425</v>
      </c>
      <c r="CWS2" s="433">
        <v>13171</v>
      </c>
      <c r="CWT2" s="433">
        <v>25913</v>
      </c>
      <c r="CWU2" s="433">
        <v>23810</v>
      </c>
      <c r="CWV2" s="433">
        <v>15639</v>
      </c>
      <c r="CWW2" s="433">
        <v>12009</v>
      </c>
      <c r="CWX2" s="433">
        <v>29827</v>
      </c>
      <c r="CWY2" s="433">
        <v>22477</v>
      </c>
      <c r="CWZ2" s="433">
        <v>14966</v>
      </c>
      <c r="CXA2" s="433">
        <v>22673</v>
      </c>
      <c r="CXB2" s="433">
        <v>28936</v>
      </c>
      <c r="CXC2" s="433">
        <v>17025</v>
      </c>
      <c r="CXD2" s="433">
        <v>15669</v>
      </c>
      <c r="CXE2" s="433">
        <v>17009</v>
      </c>
      <c r="CXF2" s="433">
        <v>11088</v>
      </c>
      <c r="CXG2" s="433">
        <v>20819</v>
      </c>
      <c r="CXH2" s="433">
        <v>27917</v>
      </c>
      <c r="CXI2" s="433">
        <v>13573</v>
      </c>
      <c r="CXJ2" s="433">
        <v>15500</v>
      </c>
      <c r="CXK2" s="433">
        <v>26829</v>
      </c>
      <c r="CXL2" s="433">
        <v>14997</v>
      </c>
      <c r="CXM2" s="433">
        <v>10424</v>
      </c>
      <c r="CXN2" s="433">
        <v>24856</v>
      </c>
      <c r="CXO2" s="433">
        <v>12694</v>
      </c>
      <c r="CXP2" s="433">
        <v>20574</v>
      </c>
      <c r="CXQ2" s="433">
        <v>13224</v>
      </c>
      <c r="CXR2" s="433">
        <v>25248</v>
      </c>
      <c r="CXS2" s="433">
        <v>11076</v>
      </c>
      <c r="CXT2" s="433">
        <v>25816</v>
      </c>
      <c r="CXU2" s="433">
        <v>19148</v>
      </c>
      <c r="CXV2" s="433">
        <v>13837</v>
      </c>
      <c r="CXW2" s="433">
        <v>14160</v>
      </c>
      <c r="CXX2" s="433">
        <v>21791</v>
      </c>
      <c r="CXY2" s="433">
        <v>15805</v>
      </c>
      <c r="CXZ2" s="433">
        <v>17270</v>
      </c>
      <c r="CYA2" s="433">
        <v>26726</v>
      </c>
      <c r="CYB2" s="433">
        <v>20289</v>
      </c>
      <c r="CYC2" s="433">
        <v>14720</v>
      </c>
      <c r="CYD2" s="433">
        <v>25281</v>
      </c>
      <c r="CYE2" s="433">
        <v>13280</v>
      </c>
      <c r="CYF2" s="433">
        <v>14928</v>
      </c>
      <c r="CYG2" s="433">
        <v>29401</v>
      </c>
      <c r="CYH2" s="433">
        <v>13824</v>
      </c>
      <c r="CYI2" s="433">
        <v>12380</v>
      </c>
      <c r="CYJ2" s="433">
        <v>16211</v>
      </c>
      <c r="CYK2" s="433">
        <v>19235</v>
      </c>
      <c r="CYL2" s="433">
        <v>10702</v>
      </c>
      <c r="CYM2" s="433">
        <v>15569</v>
      </c>
      <c r="CYN2" s="433">
        <v>29592</v>
      </c>
      <c r="CYO2" s="433">
        <v>18789</v>
      </c>
      <c r="CYP2" s="433">
        <v>10200</v>
      </c>
      <c r="CYQ2" s="433">
        <v>18690</v>
      </c>
      <c r="CYR2" s="433">
        <v>28736</v>
      </c>
      <c r="CYS2" s="433">
        <v>18964</v>
      </c>
      <c r="CYT2" s="433">
        <v>12491</v>
      </c>
      <c r="CYU2" s="433">
        <v>28100</v>
      </c>
      <c r="CYV2" s="433">
        <v>10348</v>
      </c>
      <c r="CYW2" s="433">
        <v>10434</v>
      </c>
      <c r="CYX2" s="433">
        <v>19760</v>
      </c>
      <c r="CYY2" s="433">
        <v>18137</v>
      </c>
      <c r="CYZ2" s="433">
        <v>24576</v>
      </c>
      <c r="CZA2" s="433">
        <v>20934</v>
      </c>
      <c r="CZB2" s="433">
        <v>23930</v>
      </c>
      <c r="CZC2" s="433">
        <v>10438</v>
      </c>
      <c r="CZD2" s="433">
        <v>16277</v>
      </c>
      <c r="CZE2" s="433">
        <v>13589</v>
      </c>
      <c r="CZF2" s="433">
        <v>17314</v>
      </c>
      <c r="CZG2" s="433">
        <v>29624</v>
      </c>
      <c r="CZH2" s="433">
        <v>11163</v>
      </c>
      <c r="CZI2" s="433">
        <v>24407</v>
      </c>
      <c r="CZJ2" s="433">
        <v>15183</v>
      </c>
      <c r="CZK2" s="433">
        <v>21513</v>
      </c>
      <c r="CZL2" s="433">
        <v>29232</v>
      </c>
      <c r="CZM2" s="433">
        <v>19999</v>
      </c>
      <c r="CZN2" s="433">
        <v>18118</v>
      </c>
      <c r="CZO2" s="433">
        <v>16123</v>
      </c>
      <c r="CZP2" s="433">
        <v>12429</v>
      </c>
      <c r="CZQ2" s="433">
        <v>25699</v>
      </c>
      <c r="CZR2" s="433">
        <v>23981</v>
      </c>
      <c r="CZS2" s="433">
        <v>15880</v>
      </c>
      <c r="CZT2" s="433">
        <v>17002</v>
      </c>
      <c r="CZU2" s="433">
        <v>22030</v>
      </c>
      <c r="CZV2" s="433">
        <v>17885</v>
      </c>
      <c r="CZW2" s="433">
        <v>13396</v>
      </c>
      <c r="CZX2" s="433">
        <v>18036</v>
      </c>
      <c r="CZY2" s="433">
        <v>17754</v>
      </c>
      <c r="CZZ2" s="433">
        <v>14444</v>
      </c>
      <c r="DAA2" s="433">
        <v>11788</v>
      </c>
      <c r="DAB2" s="433">
        <v>20989</v>
      </c>
      <c r="DAC2" s="433">
        <v>27455</v>
      </c>
      <c r="DAD2" s="433">
        <v>23977</v>
      </c>
      <c r="DAE2" s="433">
        <v>15887</v>
      </c>
      <c r="DAF2" s="433">
        <v>16654</v>
      </c>
      <c r="DAG2" s="433">
        <v>23915</v>
      </c>
      <c r="DAH2" s="433">
        <v>21606</v>
      </c>
      <c r="DAI2" s="433">
        <v>16122</v>
      </c>
      <c r="DAJ2" s="433">
        <v>28539</v>
      </c>
      <c r="DAK2" s="433">
        <v>11383</v>
      </c>
      <c r="DAL2" s="433">
        <v>23595</v>
      </c>
      <c r="DAM2" s="433">
        <v>15536</v>
      </c>
      <c r="DAN2" s="433">
        <v>11676</v>
      </c>
      <c r="DAO2" s="433">
        <v>23067</v>
      </c>
      <c r="DAP2" s="433">
        <v>17122</v>
      </c>
      <c r="DAQ2" s="433">
        <v>23712</v>
      </c>
      <c r="DAR2" s="433">
        <v>17790</v>
      </c>
      <c r="DAS2" s="433">
        <v>14881</v>
      </c>
      <c r="DAT2" s="433">
        <v>15031</v>
      </c>
      <c r="DAU2" s="433">
        <v>14974</v>
      </c>
      <c r="DAV2" s="433">
        <v>15662</v>
      </c>
      <c r="DAW2" s="433">
        <v>12214</v>
      </c>
      <c r="DAX2" s="433">
        <v>26966</v>
      </c>
      <c r="DAY2" s="433">
        <v>19358</v>
      </c>
      <c r="DAZ2" s="433">
        <v>16326</v>
      </c>
      <c r="DBA2" s="433">
        <v>14185</v>
      </c>
      <c r="DBB2" s="433">
        <v>11350</v>
      </c>
      <c r="DBC2" s="433">
        <v>26167</v>
      </c>
      <c r="DBD2" s="433">
        <v>22260</v>
      </c>
      <c r="DBE2" s="433">
        <v>13385</v>
      </c>
      <c r="DBF2" s="433">
        <v>18030</v>
      </c>
      <c r="DBG2" s="433">
        <v>23015</v>
      </c>
      <c r="DBH2" s="433">
        <v>25448</v>
      </c>
      <c r="DBI2" s="433">
        <v>15079</v>
      </c>
      <c r="DBJ2" s="433">
        <v>18272</v>
      </c>
      <c r="DBK2" s="433">
        <v>15649</v>
      </c>
      <c r="DBL2" s="433">
        <v>13963</v>
      </c>
      <c r="DBM2" s="433">
        <v>28747</v>
      </c>
      <c r="DBN2" s="433">
        <v>14695</v>
      </c>
      <c r="DBO2" s="433">
        <v>15405</v>
      </c>
      <c r="DBP2" s="433">
        <v>23627</v>
      </c>
      <c r="DBQ2" s="433">
        <v>22991</v>
      </c>
      <c r="DBR2" s="433">
        <v>19279</v>
      </c>
      <c r="DBS2" s="433">
        <v>22069</v>
      </c>
      <c r="DBT2" s="433">
        <v>25415</v>
      </c>
      <c r="DBU2" s="433">
        <v>25922</v>
      </c>
      <c r="DBV2" s="433">
        <v>25380</v>
      </c>
      <c r="DBW2" s="433">
        <v>19926</v>
      </c>
      <c r="DBX2" s="433">
        <v>26331</v>
      </c>
      <c r="DBY2" s="433">
        <v>10684</v>
      </c>
      <c r="DBZ2" s="433">
        <v>12982</v>
      </c>
      <c r="DCA2" s="433">
        <v>19821</v>
      </c>
      <c r="DCB2" s="433">
        <v>11057</v>
      </c>
      <c r="DCC2" s="433">
        <v>20051</v>
      </c>
      <c r="DCD2" s="433">
        <v>22261</v>
      </c>
      <c r="DCE2" s="433">
        <v>26114</v>
      </c>
      <c r="DCF2" s="433">
        <v>19029</v>
      </c>
      <c r="DCG2" s="433">
        <v>19058</v>
      </c>
      <c r="DCH2" s="433">
        <v>27123</v>
      </c>
      <c r="DCI2" s="433">
        <v>10261</v>
      </c>
      <c r="DCJ2" s="433">
        <v>13228</v>
      </c>
      <c r="DCK2" s="433">
        <v>19038</v>
      </c>
      <c r="DCL2" s="433">
        <v>17940</v>
      </c>
      <c r="DCM2" s="433">
        <v>28141</v>
      </c>
      <c r="DCN2" s="433">
        <v>27724</v>
      </c>
      <c r="DCO2" s="433">
        <v>26366</v>
      </c>
      <c r="DCP2" s="433">
        <v>10313</v>
      </c>
      <c r="DCQ2" s="433">
        <v>12950</v>
      </c>
      <c r="DCR2" s="433">
        <v>21621</v>
      </c>
      <c r="DCS2" s="433">
        <v>29214</v>
      </c>
      <c r="DCT2" s="433">
        <v>24396</v>
      </c>
      <c r="DCU2" s="433">
        <v>20086</v>
      </c>
      <c r="DCV2" s="433">
        <v>23807</v>
      </c>
      <c r="DCW2" s="433">
        <v>13477</v>
      </c>
      <c r="DCX2" s="433">
        <v>13530</v>
      </c>
      <c r="DCY2" s="433">
        <v>15740</v>
      </c>
      <c r="DCZ2" s="433">
        <v>15676</v>
      </c>
      <c r="DDA2" s="433">
        <v>19522</v>
      </c>
      <c r="DDB2" s="433">
        <v>26489</v>
      </c>
      <c r="DDC2" s="433">
        <v>26594</v>
      </c>
      <c r="DDD2" s="433">
        <v>23586</v>
      </c>
      <c r="DDE2" s="433">
        <v>20120</v>
      </c>
      <c r="DDF2" s="433">
        <v>12745</v>
      </c>
      <c r="DDG2" s="433">
        <v>22467</v>
      </c>
      <c r="DDH2" s="433">
        <v>12259</v>
      </c>
      <c r="DDI2" s="433">
        <v>15785</v>
      </c>
      <c r="DDJ2" s="433">
        <v>22771</v>
      </c>
      <c r="DDK2" s="433">
        <v>14183</v>
      </c>
      <c r="DDL2" s="433">
        <v>20854</v>
      </c>
      <c r="DDM2" s="433">
        <v>13594</v>
      </c>
      <c r="DDN2" s="433">
        <v>19468</v>
      </c>
      <c r="DDO2" s="433">
        <v>27113</v>
      </c>
      <c r="DDP2" s="433">
        <v>14971</v>
      </c>
      <c r="DDQ2" s="433">
        <v>24241</v>
      </c>
      <c r="DDR2" s="433">
        <v>19976</v>
      </c>
      <c r="DDS2" s="433">
        <v>10310</v>
      </c>
      <c r="DDT2" s="433">
        <v>23373</v>
      </c>
      <c r="DDU2" s="433">
        <v>11307</v>
      </c>
      <c r="DDV2" s="433">
        <v>22306</v>
      </c>
      <c r="DDW2" s="433">
        <v>27311</v>
      </c>
      <c r="DDX2" s="433">
        <v>18993</v>
      </c>
      <c r="DDY2" s="433">
        <v>22765</v>
      </c>
      <c r="DDZ2" s="433">
        <v>16529</v>
      </c>
      <c r="DEA2" s="433">
        <v>22499</v>
      </c>
      <c r="DEB2" s="433">
        <v>23598</v>
      </c>
      <c r="DEC2" s="433">
        <v>26617</v>
      </c>
      <c r="DED2" s="433">
        <v>15551</v>
      </c>
      <c r="DEE2" s="433">
        <v>15873</v>
      </c>
      <c r="DEF2" s="433">
        <v>19743</v>
      </c>
      <c r="DEG2" s="433">
        <v>21823</v>
      </c>
      <c r="DEH2" s="433">
        <v>25478</v>
      </c>
      <c r="DEI2" s="433">
        <v>14349</v>
      </c>
      <c r="DEJ2" s="433">
        <v>24962</v>
      </c>
      <c r="DEK2" s="433">
        <v>29885</v>
      </c>
      <c r="DEL2" s="433">
        <v>20098</v>
      </c>
      <c r="DEM2" s="433">
        <v>23070</v>
      </c>
      <c r="DEN2" s="433">
        <v>23367</v>
      </c>
      <c r="DEO2" s="433">
        <v>24367</v>
      </c>
      <c r="DEP2" s="433">
        <v>29037</v>
      </c>
      <c r="DEQ2" s="433">
        <v>10283</v>
      </c>
      <c r="DER2" s="433">
        <v>25750</v>
      </c>
      <c r="DES2" s="433">
        <v>18415</v>
      </c>
      <c r="DET2" s="433">
        <v>20529</v>
      </c>
      <c r="DEU2" s="433">
        <v>17553</v>
      </c>
      <c r="DEV2" s="433">
        <v>26739</v>
      </c>
      <c r="DEW2" s="433">
        <v>28638</v>
      </c>
      <c r="DEX2" s="433">
        <v>13575</v>
      </c>
      <c r="DEY2" s="433">
        <v>10424</v>
      </c>
      <c r="DEZ2" s="433">
        <v>20654</v>
      </c>
      <c r="DFA2" s="433">
        <v>10187</v>
      </c>
      <c r="DFB2" s="433">
        <v>18498</v>
      </c>
      <c r="DFC2" s="433">
        <v>29916</v>
      </c>
      <c r="DFD2" s="433">
        <v>13308</v>
      </c>
      <c r="DFE2" s="433">
        <v>22202</v>
      </c>
      <c r="DFF2" s="433">
        <v>13092</v>
      </c>
      <c r="DFG2" s="433">
        <v>12228</v>
      </c>
      <c r="DFH2" s="433">
        <v>19851</v>
      </c>
      <c r="DFI2" s="433">
        <v>23557</v>
      </c>
      <c r="DFJ2" s="433">
        <v>20105</v>
      </c>
      <c r="DFK2" s="433">
        <v>14427</v>
      </c>
      <c r="DFL2" s="433">
        <v>14936</v>
      </c>
      <c r="DFM2" s="433">
        <v>23386</v>
      </c>
      <c r="DFN2" s="433">
        <v>16643</v>
      </c>
      <c r="DFO2" s="433">
        <v>21138</v>
      </c>
      <c r="DFP2" s="433">
        <v>15662</v>
      </c>
      <c r="DFQ2" s="433">
        <v>13245</v>
      </c>
      <c r="DFR2" s="433">
        <v>26368</v>
      </c>
      <c r="DFS2" s="433">
        <v>24208</v>
      </c>
      <c r="DFT2" s="433">
        <v>26612</v>
      </c>
      <c r="DFU2" s="433">
        <v>24449</v>
      </c>
      <c r="DFV2" s="433">
        <v>17070</v>
      </c>
      <c r="DFW2" s="433">
        <v>17532</v>
      </c>
      <c r="DFX2" s="433">
        <v>16236</v>
      </c>
      <c r="DFY2" s="433">
        <v>24625</v>
      </c>
      <c r="DFZ2" s="433">
        <v>21533</v>
      </c>
      <c r="DGA2" s="433">
        <v>16813</v>
      </c>
      <c r="DGB2" s="433">
        <v>11129</v>
      </c>
      <c r="DGC2" s="433">
        <v>12069</v>
      </c>
      <c r="DGD2" s="433">
        <v>12604</v>
      </c>
      <c r="DGE2" s="433">
        <v>23520</v>
      </c>
      <c r="DGF2" s="433">
        <v>23253</v>
      </c>
      <c r="DGG2" s="433">
        <v>18263</v>
      </c>
      <c r="DGH2" s="433">
        <v>13432</v>
      </c>
      <c r="DGI2" s="433">
        <v>24478</v>
      </c>
      <c r="DGJ2" s="433">
        <v>14313</v>
      </c>
      <c r="DGK2" s="433">
        <v>13915</v>
      </c>
      <c r="DGL2" s="433">
        <v>21120</v>
      </c>
      <c r="DGM2" s="433">
        <v>25965</v>
      </c>
      <c r="DGN2" s="433">
        <v>20978</v>
      </c>
      <c r="DGO2" s="433">
        <v>27591</v>
      </c>
      <c r="DGP2" s="433">
        <v>16781</v>
      </c>
      <c r="DGQ2" s="433">
        <v>16442</v>
      </c>
      <c r="DGR2" s="433">
        <v>18781</v>
      </c>
      <c r="DGS2" s="433">
        <v>18313</v>
      </c>
      <c r="DGT2" s="433">
        <v>21068</v>
      </c>
      <c r="DGU2" s="433">
        <v>29012</v>
      </c>
      <c r="DGV2" s="433">
        <v>17685</v>
      </c>
      <c r="DGW2" s="433">
        <v>29545</v>
      </c>
      <c r="DGX2" s="433">
        <v>20279</v>
      </c>
      <c r="DGY2" s="433">
        <v>20815</v>
      </c>
      <c r="DGZ2" s="433">
        <v>16434</v>
      </c>
      <c r="DHA2" s="433">
        <v>17019</v>
      </c>
      <c r="DHB2" s="433">
        <v>10112</v>
      </c>
      <c r="DHC2" s="433">
        <v>10119</v>
      </c>
      <c r="DHD2" s="433">
        <v>18101</v>
      </c>
      <c r="DHE2" s="433">
        <v>18002</v>
      </c>
      <c r="DHF2" s="433">
        <v>11112</v>
      </c>
      <c r="DHG2" s="433">
        <v>25469</v>
      </c>
      <c r="DHH2" s="433">
        <v>21444</v>
      </c>
      <c r="DHI2" s="433">
        <v>24371</v>
      </c>
      <c r="DHJ2" s="433">
        <v>24301</v>
      </c>
      <c r="DHK2" s="433">
        <v>13157</v>
      </c>
      <c r="DHL2" s="433">
        <v>19938</v>
      </c>
      <c r="DHM2" s="433">
        <v>19071</v>
      </c>
      <c r="DHN2" s="433">
        <v>18874</v>
      </c>
      <c r="DHO2" s="433">
        <v>17136</v>
      </c>
      <c r="DHP2" s="433">
        <v>29838</v>
      </c>
      <c r="DHQ2" s="433">
        <v>18913</v>
      </c>
      <c r="DHR2" s="433">
        <v>26750</v>
      </c>
      <c r="DHS2" s="433">
        <v>27410</v>
      </c>
      <c r="DHT2" s="433">
        <v>11775</v>
      </c>
      <c r="DHU2" s="433">
        <v>22050</v>
      </c>
      <c r="DHV2" s="433">
        <v>25852</v>
      </c>
      <c r="DHW2" s="433">
        <v>21159</v>
      </c>
      <c r="DHX2" s="433">
        <v>21550</v>
      </c>
      <c r="DHY2" s="433">
        <v>18746</v>
      </c>
      <c r="DHZ2" s="433">
        <v>14824</v>
      </c>
      <c r="DIA2" s="433">
        <v>25131</v>
      </c>
      <c r="DIB2" s="433">
        <v>24950</v>
      </c>
      <c r="DIC2" s="433">
        <v>18573</v>
      </c>
      <c r="DID2" s="433">
        <v>15294</v>
      </c>
      <c r="DIE2" s="433">
        <v>20885</v>
      </c>
      <c r="DIF2" s="433">
        <v>23287</v>
      </c>
      <c r="DIG2" s="433">
        <v>29500</v>
      </c>
      <c r="DIH2" s="433">
        <v>13994</v>
      </c>
      <c r="DII2" s="433">
        <v>12030</v>
      </c>
      <c r="DIJ2" s="433">
        <v>11535</v>
      </c>
      <c r="DIK2" s="433">
        <v>20096</v>
      </c>
      <c r="DIL2" s="433">
        <v>10432</v>
      </c>
      <c r="DIM2" s="433">
        <v>16385</v>
      </c>
      <c r="DIN2" s="433">
        <v>30000</v>
      </c>
      <c r="DIO2" s="433">
        <v>16900</v>
      </c>
      <c r="DIP2" s="433">
        <v>20543</v>
      </c>
      <c r="DIQ2" s="433">
        <v>25814</v>
      </c>
      <c r="DIR2" s="433">
        <v>28043</v>
      </c>
      <c r="DIS2" s="433">
        <v>16495</v>
      </c>
      <c r="DIT2" s="433">
        <v>11659</v>
      </c>
      <c r="DIU2" s="433">
        <v>23377</v>
      </c>
      <c r="DIV2" s="433">
        <v>28810</v>
      </c>
      <c r="DIW2" s="433">
        <v>20047</v>
      </c>
      <c r="DIX2" s="433">
        <v>10355</v>
      </c>
      <c r="DIY2" s="433">
        <v>11204</v>
      </c>
      <c r="DIZ2" s="433">
        <v>23471</v>
      </c>
      <c r="DJA2" s="433">
        <v>23561</v>
      </c>
      <c r="DJB2" s="433">
        <v>28767</v>
      </c>
      <c r="DJC2" s="433">
        <v>22994</v>
      </c>
      <c r="DJD2" s="433">
        <v>28856</v>
      </c>
      <c r="DJE2" s="433">
        <v>11954</v>
      </c>
      <c r="DJF2" s="433">
        <v>19967</v>
      </c>
      <c r="DJG2" s="433">
        <v>21591</v>
      </c>
      <c r="DJH2" s="433">
        <v>19834</v>
      </c>
      <c r="DJI2" s="433">
        <v>26232</v>
      </c>
      <c r="DJJ2" s="433">
        <v>23379</v>
      </c>
      <c r="DJK2" s="433">
        <v>24022</v>
      </c>
      <c r="DJL2" s="433">
        <v>12658</v>
      </c>
      <c r="DJM2" s="433">
        <v>13525</v>
      </c>
      <c r="DJN2" s="433">
        <v>24235</v>
      </c>
      <c r="DJO2" s="433">
        <v>20031</v>
      </c>
      <c r="DJP2" s="433">
        <v>23239</v>
      </c>
      <c r="DJQ2" s="433">
        <v>23380</v>
      </c>
      <c r="DJR2" s="433">
        <v>17421</v>
      </c>
      <c r="DJS2" s="433">
        <v>13749</v>
      </c>
      <c r="DJT2" s="433">
        <v>13829</v>
      </c>
      <c r="DJU2" s="433">
        <v>22888</v>
      </c>
      <c r="DJV2" s="433">
        <v>14523</v>
      </c>
      <c r="DJW2" s="433">
        <v>18402</v>
      </c>
      <c r="DJX2" s="433">
        <v>13300</v>
      </c>
      <c r="DJY2" s="433">
        <v>24890</v>
      </c>
      <c r="DJZ2" s="433">
        <v>19664</v>
      </c>
      <c r="DKA2" s="433">
        <v>23987</v>
      </c>
      <c r="DKB2" s="433">
        <v>18461</v>
      </c>
      <c r="DKC2" s="433">
        <v>26181</v>
      </c>
      <c r="DKD2" s="433">
        <v>27579</v>
      </c>
      <c r="DKE2" s="433">
        <v>17048</v>
      </c>
      <c r="DKF2" s="433">
        <v>10538</v>
      </c>
      <c r="DKG2" s="433">
        <v>24135</v>
      </c>
      <c r="DKH2" s="433">
        <v>10622</v>
      </c>
      <c r="DKI2" s="433">
        <v>15750</v>
      </c>
      <c r="DKJ2" s="433">
        <v>15661</v>
      </c>
      <c r="DKK2" s="433">
        <v>17646</v>
      </c>
      <c r="DKL2" s="433">
        <v>17695</v>
      </c>
      <c r="DKM2" s="433">
        <v>12739</v>
      </c>
      <c r="DKN2" s="433">
        <v>12847</v>
      </c>
      <c r="DKO2" s="433">
        <v>11879</v>
      </c>
      <c r="DKP2" s="433">
        <v>10298</v>
      </c>
      <c r="DKQ2" s="433">
        <v>15035</v>
      </c>
      <c r="DKR2" s="433">
        <v>20593</v>
      </c>
      <c r="DKS2" s="433">
        <v>26524</v>
      </c>
      <c r="DKT2" s="433">
        <v>20636</v>
      </c>
      <c r="DKU2" s="433">
        <v>13963</v>
      </c>
      <c r="DKV2" s="433">
        <v>27321</v>
      </c>
      <c r="DKW2" s="433">
        <v>20771</v>
      </c>
      <c r="DKX2" s="433">
        <v>25696</v>
      </c>
      <c r="DKY2" s="433">
        <v>14007</v>
      </c>
      <c r="DKZ2" s="433">
        <v>21220</v>
      </c>
      <c r="DLA2" s="433">
        <v>21032</v>
      </c>
      <c r="DLB2" s="433">
        <v>28231</v>
      </c>
      <c r="DLC2" s="433">
        <v>22104</v>
      </c>
      <c r="DLD2" s="433">
        <v>24468</v>
      </c>
      <c r="DLE2" s="433">
        <v>19046</v>
      </c>
      <c r="DLF2" s="433">
        <v>13517</v>
      </c>
      <c r="DLG2" s="433">
        <v>26438</v>
      </c>
      <c r="DLH2" s="433">
        <v>15044</v>
      </c>
      <c r="DLI2" s="433">
        <v>15040</v>
      </c>
      <c r="DLJ2" s="433">
        <v>11155</v>
      </c>
      <c r="DLK2" s="433">
        <v>14476</v>
      </c>
      <c r="DLL2" s="433">
        <v>10179</v>
      </c>
      <c r="DLM2" s="433">
        <v>22575</v>
      </c>
      <c r="DLN2" s="433">
        <v>27996</v>
      </c>
      <c r="DLO2" s="433">
        <v>13695</v>
      </c>
      <c r="DLP2" s="433">
        <v>16418</v>
      </c>
      <c r="DLQ2" s="433">
        <v>11464</v>
      </c>
      <c r="DLR2" s="433">
        <v>22568</v>
      </c>
      <c r="DLS2" s="433">
        <v>27758</v>
      </c>
      <c r="DLT2" s="433">
        <v>11753</v>
      </c>
      <c r="DLU2" s="433">
        <v>25931</v>
      </c>
      <c r="DLV2" s="433">
        <v>20011</v>
      </c>
      <c r="DLW2" s="433">
        <v>24378</v>
      </c>
      <c r="DLX2" s="433">
        <v>10725</v>
      </c>
      <c r="DLY2" s="433">
        <v>25976</v>
      </c>
      <c r="DLZ2" s="433">
        <v>18400</v>
      </c>
      <c r="DMA2" s="433">
        <v>22867</v>
      </c>
      <c r="DMB2" s="433">
        <v>21963</v>
      </c>
      <c r="DMC2" s="433">
        <v>14655</v>
      </c>
      <c r="DMD2" s="433">
        <v>13450</v>
      </c>
      <c r="DME2" s="433">
        <v>21268</v>
      </c>
      <c r="DMF2" s="433">
        <v>24122</v>
      </c>
      <c r="DMG2" s="433">
        <v>18971</v>
      </c>
      <c r="DMH2" s="433">
        <v>22138</v>
      </c>
      <c r="DMI2" s="433">
        <v>23925</v>
      </c>
      <c r="DMJ2" s="433">
        <v>15483</v>
      </c>
      <c r="DMK2" s="433">
        <v>25741</v>
      </c>
      <c r="DML2" s="433">
        <v>11989</v>
      </c>
      <c r="DMM2" s="433">
        <v>13453</v>
      </c>
      <c r="DMN2" s="433">
        <v>12373</v>
      </c>
      <c r="DMO2" s="433">
        <v>14678</v>
      </c>
      <c r="DMP2" s="433">
        <v>26519</v>
      </c>
      <c r="DMQ2" s="433">
        <v>10274</v>
      </c>
      <c r="DMR2" s="433">
        <v>19701</v>
      </c>
      <c r="DMS2" s="433">
        <v>18276</v>
      </c>
      <c r="DMT2" s="433">
        <v>29508</v>
      </c>
      <c r="DMU2" s="433">
        <v>28618</v>
      </c>
      <c r="DMV2" s="433">
        <v>28852</v>
      </c>
      <c r="DMW2" s="433">
        <v>10097</v>
      </c>
      <c r="DMX2" s="433">
        <v>11246</v>
      </c>
      <c r="DMY2" s="433">
        <v>26453</v>
      </c>
      <c r="DMZ2" s="433">
        <v>16484</v>
      </c>
      <c r="DNA2" s="433">
        <v>28608</v>
      </c>
      <c r="DNB2" s="433">
        <v>20461</v>
      </c>
      <c r="DNC2" s="433">
        <v>17350</v>
      </c>
      <c r="DND2" s="433">
        <v>22053</v>
      </c>
      <c r="DNE2" s="433">
        <v>17414</v>
      </c>
      <c r="DNF2" s="433">
        <v>18184</v>
      </c>
      <c r="DNG2" s="433">
        <v>13134</v>
      </c>
      <c r="DNH2" s="433">
        <v>12541</v>
      </c>
      <c r="DNI2" s="433">
        <v>12274</v>
      </c>
      <c r="DNJ2" s="433">
        <v>26911</v>
      </c>
      <c r="DNK2" s="433">
        <v>20081</v>
      </c>
      <c r="DNL2" s="433">
        <v>17957</v>
      </c>
      <c r="DNM2" s="433">
        <v>11493</v>
      </c>
      <c r="DNN2" s="433">
        <v>18561</v>
      </c>
      <c r="DNO2" s="433">
        <v>15912</v>
      </c>
      <c r="DNP2" s="433">
        <v>11241</v>
      </c>
      <c r="DNQ2" s="433">
        <v>11216</v>
      </c>
      <c r="DNR2" s="433">
        <v>13123</v>
      </c>
      <c r="DNS2" s="433">
        <v>28902</v>
      </c>
      <c r="DNT2" s="433">
        <v>28567</v>
      </c>
      <c r="DNU2" s="433">
        <v>28128</v>
      </c>
      <c r="DNV2" s="433">
        <v>15808</v>
      </c>
      <c r="DNW2" s="433">
        <v>14058</v>
      </c>
      <c r="DNX2" s="433">
        <v>24729</v>
      </c>
      <c r="DNY2" s="433">
        <v>22556</v>
      </c>
      <c r="DNZ2" s="433">
        <v>13605</v>
      </c>
      <c r="DOA2" s="433">
        <v>27033</v>
      </c>
      <c r="DOB2" s="433">
        <v>10127</v>
      </c>
      <c r="DOC2" s="433">
        <v>18925</v>
      </c>
      <c r="DOD2" s="433">
        <v>11352</v>
      </c>
      <c r="DOE2" s="433">
        <v>25166</v>
      </c>
      <c r="DOF2" s="433">
        <v>28091</v>
      </c>
      <c r="DOG2" s="433">
        <v>25218</v>
      </c>
      <c r="DOH2" s="433">
        <v>10471</v>
      </c>
      <c r="DOI2" s="433">
        <v>22371</v>
      </c>
      <c r="DOJ2" s="433">
        <v>11305</v>
      </c>
      <c r="DOK2" s="433">
        <v>15927</v>
      </c>
      <c r="DOL2" s="433">
        <v>11643</v>
      </c>
      <c r="DOM2" s="433">
        <v>27923</v>
      </c>
      <c r="DON2" s="433">
        <v>25108</v>
      </c>
      <c r="DOO2" s="433">
        <v>17478</v>
      </c>
      <c r="DOP2" s="433">
        <v>12833</v>
      </c>
      <c r="DOQ2" s="433">
        <v>24074</v>
      </c>
      <c r="DOR2" s="433">
        <v>25981</v>
      </c>
      <c r="DOS2" s="433">
        <v>13764</v>
      </c>
      <c r="DOT2" s="433">
        <v>27081</v>
      </c>
      <c r="DOU2" s="433">
        <v>26769</v>
      </c>
      <c r="DOV2" s="433">
        <v>13634</v>
      </c>
      <c r="DOW2" s="433">
        <v>24644</v>
      </c>
      <c r="DOX2" s="433">
        <v>19906</v>
      </c>
      <c r="DOY2" s="433">
        <v>22244</v>
      </c>
      <c r="DOZ2" s="433">
        <v>27243</v>
      </c>
      <c r="DPA2" s="433">
        <v>27245</v>
      </c>
      <c r="DPB2" s="433">
        <v>13955</v>
      </c>
      <c r="DPC2" s="433">
        <v>23978</v>
      </c>
      <c r="DPD2" s="433">
        <v>18606</v>
      </c>
      <c r="DPE2" s="433">
        <v>16598</v>
      </c>
      <c r="DPF2" s="433">
        <v>17221</v>
      </c>
      <c r="DPG2" s="433">
        <v>19711</v>
      </c>
      <c r="DPH2" s="433">
        <v>24483</v>
      </c>
      <c r="DPI2" s="433">
        <v>19572</v>
      </c>
      <c r="DPJ2" s="433">
        <v>15416</v>
      </c>
      <c r="DPK2" s="433">
        <v>24494</v>
      </c>
      <c r="DPL2" s="433">
        <v>21953</v>
      </c>
      <c r="DPM2" s="433">
        <v>20436</v>
      </c>
      <c r="DPN2" s="433">
        <v>16204</v>
      </c>
      <c r="DPO2" s="433">
        <v>18360</v>
      </c>
      <c r="DPP2" s="433">
        <v>28034</v>
      </c>
      <c r="DPQ2" s="433">
        <v>23712</v>
      </c>
      <c r="DPR2" s="433">
        <v>15860</v>
      </c>
      <c r="DPS2" s="433">
        <v>10168</v>
      </c>
      <c r="DPT2" s="433">
        <v>24723</v>
      </c>
      <c r="DPU2" s="433">
        <v>10846</v>
      </c>
      <c r="DPV2" s="433">
        <v>15817</v>
      </c>
      <c r="DPW2" s="433">
        <v>20930</v>
      </c>
      <c r="DPX2" s="433">
        <v>21349</v>
      </c>
      <c r="DPY2" s="433">
        <v>13382</v>
      </c>
      <c r="DPZ2" s="433">
        <v>10720</v>
      </c>
      <c r="DQA2" s="433">
        <v>25326</v>
      </c>
      <c r="DQB2" s="433">
        <v>10644</v>
      </c>
      <c r="DQC2" s="433">
        <v>16972</v>
      </c>
      <c r="DQD2" s="433">
        <v>12645</v>
      </c>
      <c r="DQE2" s="433">
        <v>28081</v>
      </c>
      <c r="DQF2" s="433">
        <v>21639</v>
      </c>
      <c r="DQG2" s="433">
        <v>11345</v>
      </c>
      <c r="DQH2" s="433">
        <v>19141</v>
      </c>
      <c r="DQI2" s="433">
        <v>19626</v>
      </c>
      <c r="DQJ2" s="433">
        <v>12045</v>
      </c>
      <c r="DQK2" s="433">
        <v>13421</v>
      </c>
      <c r="DQL2" s="433">
        <v>12115</v>
      </c>
      <c r="DQM2" s="433">
        <v>10873</v>
      </c>
      <c r="DQN2" s="433">
        <v>11316</v>
      </c>
      <c r="DQO2" s="433">
        <v>21427</v>
      </c>
      <c r="DQP2" s="433">
        <v>14424</v>
      </c>
      <c r="DQQ2" s="433">
        <v>26088</v>
      </c>
      <c r="DQR2" s="433">
        <v>10731</v>
      </c>
      <c r="DQS2" s="433">
        <v>26732</v>
      </c>
      <c r="DQT2" s="433">
        <v>21772</v>
      </c>
      <c r="DQU2" s="433">
        <v>22456</v>
      </c>
      <c r="DQV2" s="433">
        <v>24700</v>
      </c>
      <c r="DQW2" s="433">
        <v>12969</v>
      </c>
      <c r="DQX2" s="433">
        <v>14182</v>
      </c>
      <c r="DQY2" s="433">
        <v>15197</v>
      </c>
      <c r="DQZ2" s="433">
        <v>17997</v>
      </c>
      <c r="DRA2" s="433">
        <v>15237</v>
      </c>
      <c r="DRB2" s="433">
        <v>20651</v>
      </c>
      <c r="DRC2" s="433">
        <v>13089</v>
      </c>
      <c r="DRD2" s="433">
        <v>11987</v>
      </c>
      <c r="DRE2" s="433">
        <v>26913</v>
      </c>
      <c r="DRF2" s="433">
        <v>20646</v>
      </c>
      <c r="DRG2" s="433">
        <v>15758</v>
      </c>
      <c r="DRH2" s="433">
        <v>16852</v>
      </c>
      <c r="DRI2" s="433">
        <v>13243</v>
      </c>
      <c r="DRJ2" s="433">
        <v>20763</v>
      </c>
      <c r="DRK2" s="433">
        <v>17493</v>
      </c>
      <c r="DRL2" s="433">
        <v>25642</v>
      </c>
      <c r="DRM2" s="433">
        <v>26122</v>
      </c>
      <c r="DRN2" s="433">
        <v>29940</v>
      </c>
      <c r="DRO2" s="433">
        <v>20856</v>
      </c>
      <c r="DRP2" s="433">
        <v>15537</v>
      </c>
      <c r="DRQ2" s="433">
        <v>22503</v>
      </c>
      <c r="DRR2" s="433">
        <v>27073</v>
      </c>
      <c r="DRS2" s="433">
        <v>17781</v>
      </c>
      <c r="DRT2" s="433">
        <v>25078</v>
      </c>
      <c r="DRU2" s="433">
        <v>11054</v>
      </c>
      <c r="DRV2" s="433">
        <v>22473</v>
      </c>
      <c r="DRW2" s="433">
        <v>11979</v>
      </c>
      <c r="DRX2" s="433">
        <v>26053</v>
      </c>
      <c r="DRY2" s="433">
        <v>15608</v>
      </c>
      <c r="DRZ2" s="433">
        <v>24150</v>
      </c>
      <c r="DSA2" s="433">
        <v>16020</v>
      </c>
      <c r="DSB2" s="433">
        <v>19086</v>
      </c>
      <c r="DSC2" s="433">
        <v>13257</v>
      </c>
      <c r="DSD2" s="433">
        <v>17395</v>
      </c>
      <c r="DSE2" s="433">
        <v>15239</v>
      </c>
      <c r="DSF2" s="433">
        <v>13025</v>
      </c>
      <c r="DSG2" s="433">
        <v>14385</v>
      </c>
      <c r="DSH2" s="433">
        <v>21143</v>
      </c>
      <c r="DSI2" s="433">
        <v>11253</v>
      </c>
      <c r="DSJ2" s="433">
        <v>21614</v>
      </c>
      <c r="DSK2" s="433">
        <v>27654</v>
      </c>
      <c r="DSL2" s="433">
        <v>17339</v>
      </c>
      <c r="DSM2" s="433">
        <v>24843</v>
      </c>
      <c r="DSN2" s="433">
        <v>20502</v>
      </c>
      <c r="DSO2" s="433">
        <v>28724</v>
      </c>
      <c r="DSP2" s="433">
        <v>16240</v>
      </c>
      <c r="DSQ2" s="433">
        <v>13279</v>
      </c>
      <c r="DSR2" s="433">
        <v>11229</v>
      </c>
      <c r="DSS2" s="433">
        <v>18525</v>
      </c>
      <c r="DST2" s="433">
        <v>23385</v>
      </c>
      <c r="DSU2" s="433">
        <v>22786</v>
      </c>
      <c r="DSV2" s="433">
        <v>22567</v>
      </c>
      <c r="DSW2" s="433">
        <v>17096</v>
      </c>
      <c r="DSX2" s="433">
        <v>25755</v>
      </c>
      <c r="DSY2" s="433">
        <v>20682</v>
      </c>
      <c r="DSZ2" s="433">
        <v>29132</v>
      </c>
      <c r="DTA2" s="433">
        <v>20283</v>
      </c>
      <c r="DTB2" s="433">
        <v>27157</v>
      </c>
      <c r="DTC2" s="433">
        <v>23308</v>
      </c>
      <c r="DTD2" s="433">
        <v>28553</v>
      </c>
      <c r="DTE2" s="433">
        <v>27452</v>
      </c>
      <c r="DTF2" s="433">
        <v>23788</v>
      </c>
      <c r="DTG2" s="433">
        <v>11641</v>
      </c>
      <c r="DTH2" s="433">
        <v>21702</v>
      </c>
      <c r="DTI2" s="433">
        <v>19657</v>
      </c>
      <c r="DTJ2" s="433">
        <v>12406</v>
      </c>
      <c r="DTK2" s="433">
        <v>12084</v>
      </c>
      <c r="DTL2" s="433">
        <v>29636</v>
      </c>
      <c r="DTM2" s="433">
        <v>23206</v>
      </c>
      <c r="DTN2" s="433">
        <v>13962</v>
      </c>
      <c r="DTO2" s="433">
        <v>12406</v>
      </c>
      <c r="DTP2" s="433">
        <v>10792</v>
      </c>
      <c r="DTQ2" s="433">
        <v>12940</v>
      </c>
      <c r="DTR2" s="433">
        <v>23420</v>
      </c>
      <c r="DTS2" s="433">
        <v>16895</v>
      </c>
      <c r="DTT2" s="433">
        <v>10255</v>
      </c>
      <c r="DTU2" s="433">
        <v>12645</v>
      </c>
      <c r="DTV2" s="433">
        <v>24709</v>
      </c>
      <c r="DTW2" s="433">
        <v>14080</v>
      </c>
      <c r="DTX2" s="433">
        <v>26750</v>
      </c>
      <c r="DTY2" s="433">
        <v>27512</v>
      </c>
      <c r="DTZ2" s="433">
        <v>18886</v>
      </c>
      <c r="DUA2" s="433">
        <v>19099</v>
      </c>
      <c r="DUB2" s="433">
        <v>20152</v>
      </c>
      <c r="DUC2" s="433">
        <v>26145</v>
      </c>
      <c r="DUD2" s="433">
        <v>29366</v>
      </c>
      <c r="DUE2" s="433">
        <v>24663</v>
      </c>
      <c r="DUF2" s="433">
        <v>26842</v>
      </c>
      <c r="DUG2" s="433">
        <v>27816</v>
      </c>
      <c r="DUH2" s="433">
        <v>27435</v>
      </c>
      <c r="DUI2" s="433">
        <v>14336</v>
      </c>
      <c r="DUJ2" s="433">
        <v>15043</v>
      </c>
      <c r="DUK2" s="433">
        <v>10105</v>
      </c>
      <c r="DUL2" s="433">
        <v>27904</v>
      </c>
      <c r="DUM2" s="433">
        <v>21736</v>
      </c>
      <c r="DUN2" s="433">
        <v>23509</v>
      </c>
      <c r="DUO2" s="433">
        <v>29913</v>
      </c>
      <c r="DUP2" s="433">
        <v>27973</v>
      </c>
      <c r="DUQ2" s="433">
        <v>13526</v>
      </c>
      <c r="DUR2" s="433">
        <v>22511</v>
      </c>
      <c r="DUS2" s="433">
        <v>22143</v>
      </c>
      <c r="DUT2" s="433">
        <v>26326</v>
      </c>
      <c r="DUU2" s="433">
        <v>12884</v>
      </c>
      <c r="DUV2" s="433">
        <v>29430</v>
      </c>
      <c r="DUW2" s="433">
        <v>25082</v>
      </c>
      <c r="DUX2" s="433">
        <v>16670</v>
      </c>
      <c r="DUY2" s="433">
        <v>24423</v>
      </c>
      <c r="DUZ2" s="433">
        <v>20596</v>
      </c>
      <c r="DVA2" s="433">
        <v>12770</v>
      </c>
      <c r="DVB2" s="433">
        <v>22723</v>
      </c>
      <c r="DVC2" s="433">
        <v>20656</v>
      </c>
      <c r="DVD2" s="433">
        <v>14038</v>
      </c>
      <c r="DVE2" s="433">
        <v>14340</v>
      </c>
      <c r="DVF2" s="433">
        <v>23199</v>
      </c>
      <c r="DVG2" s="433">
        <v>10077</v>
      </c>
      <c r="DVH2" s="433">
        <v>11361</v>
      </c>
      <c r="DVI2" s="433">
        <v>26367</v>
      </c>
      <c r="DVJ2" s="433">
        <v>25099</v>
      </c>
      <c r="DVK2" s="433">
        <v>10005</v>
      </c>
      <c r="DVL2" s="433">
        <v>10637</v>
      </c>
      <c r="DVM2" s="433">
        <v>28248</v>
      </c>
      <c r="DVN2" s="433">
        <v>17288</v>
      </c>
      <c r="DVO2" s="433">
        <v>16467</v>
      </c>
      <c r="DVP2" s="433">
        <v>24697</v>
      </c>
      <c r="DVQ2" s="433">
        <v>29325</v>
      </c>
      <c r="DVR2" s="433">
        <v>10883</v>
      </c>
      <c r="DVS2" s="433">
        <v>16058</v>
      </c>
      <c r="DVT2" s="433">
        <v>22926</v>
      </c>
      <c r="DVU2" s="433">
        <v>22059</v>
      </c>
      <c r="DVV2" s="433">
        <v>20708</v>
      </c>
      <c r="DVW2" s="433">
        <v>16318</v>
      </c>
      <c r="DVX2" s="433">
        <v>15255</v>
      </c>
      <c r="DVY2" s="433">
        <v>15386</v>
      </c>
      <c r="DVZ2" s="433">
        <v>13332</v>
      </c>
      <c r="DWA2" s="433">
        <v>28061</v>
      </c>
      <c r="DWB2" s="433">
        <v>20729</v>
      </c>
      <c r="DWC2" s="433">
        <v>27658</v>
      </c>
      <c r="DWD2" s="433">
        <v>27391</v>
      </c>
      <c r="DWE2" s="433">
        <v>22093</v>
      </c>
      <c r="DWF2" s="433">
        <v>14646</v>
      </c>
      <c r="DWG2" s="433">
        <v>22025</v>
      </c>
      <c r="DWH2" s="433">
        <v>21901</v>
      </c>
      <c r="DWI2" s="433">
        <v>29155</v>
      </c>
      <c r="DWJ2" s="433">
        <v>17848</v>
      </c>
      <c r="DWK2" s="433">
        <v>15625</v>
      </c>
      <c r="DWL2" s="433">
        <v>28662</v>
      </c>
      <c r="DWM2" s="433">
        <v>14949</v>
      </c>
      <c r="DWN2" s="433">
        <v>12366</v>
      </c>
      <c r="DWO2" s="433">
        <v>11526</v>
      </c>
      <c r="DWP2" s="433">
        <v>23486</v>
      </c>
      <c r="DWQ2" s="433">
        <v>11922</v>
      </c>
      <c r="DWR2" s="433">
        <v>14110</v>
      </c>
      <c r="DWS2" s="433">
        <v>25872</v>
      </c>
      <c r="DWT2" s="433">
        <v>19888</v>
      </c>
      <c r="DWU2" s="433">
        <v>26996</v>
      </c>
      <c r="DWV2" s="433">
        <v>18899</v>
      </c>
      <c r="DWW2" s="433">
        <v>20860</v>
      </c>
      <c r="DWX2" s="433">
        <v>22541</v>
      </c>
      <c r="DWY2" s="433">
        <v>23136</v>
      </c>
      <c r="DWZ2" s="433">
        <v>10536</v>
      </c>
      <c r="DXA2" s="433">
        <v>24429</v>
      </c>
      <c r="DXB2" s="433">
        <v>15235</v>
      </c>
      <c r="DXC2" s="433">
        <v>23216</v>
      </c>
      <c r="DXD2" s="433">
        <v>29524</v>
      </c>
      <c r="DXE2" s="433">
        <v>25318</v>
      </c>
      <c r="DXF2" s="433">
        <v>18611</v>
      </c>
      <c r="DXG2" s="433">
        <v>17243</v>
      </c>
      <c r="DXH2" s="433">
        <v>27498</v>
      </c>
      <c r="DXI2" s="433">
        <v>14948</v>
      </c>
      <c r="DXJ2" s="433">
        <v>23751</v>
      </c>
      <c r="DXK2" s="433">
        <v>16955</v>
      </c>
      <c r="DXL2" s="433">
        <v>13763</v>
      </c>
      <c r="DXM2" s="433">
        <v>17095</v>
      </c>
      <c r="DXN2" s="433">
        <v>29362</v>
      </c>
      <c r="DXO2" s="433">
        <v>22483</v>
      </c>
      <c r="DXP2" s="433">
        <v>14860</v>
      </c>
      <c r="DXQ2" s="433">
        <v>18542</v>
      </c>
      <c r="DXR2" s="433">
        <v>27892</v>
      </c>
      <c r="DXS2" s="433">
        <v>22082</v>
      </c>
      <c r="DXT2" s="433">
        <v>17943</v>
      </c>
      <c r="DXU2" s="433">
        <v>16590</v>
      </c>
      <c r="DXV2" s="433">
        <v>17695</v>
      </c>
      <c r="DXW2" s="433">
        <v>24044</v>
      </c>
      <c r="DXX2" s="433">
        <v>26398</v>
      </c>
      <c r="DXY2" s="433">
        <v>21680</v>
      </c>
      <c r="DXZ2" s="433">
        <v>25530</v>
      </c>
      <c r="DYA2" s="433">
        <v>10677</v>
      </c>
      <c r="DYB2" s="433">
        <v>15926</v>
      </c>
      <c r="DYC2" s="433">
        <v>19098</v>
      </c>
      <c r="DYD2" s="433">
        <v>16669</v>
      </c>
      <c r="DYE2" s="433">
        <v>23989</v>
      </c>
      <c r="DYF2" s="433">
        <v>22413</v>
      </c>
      <c r="DYG2" s="433">
        <v>25377</v>
      </c>
      <c r="DYH2" s="433">
        <v>23742</v>
      </c>
      <c r="DYI2" s="433">
        <v>10754</v>
      </c>
      <c r="DYJ2" s="433">
        <v>10336</v>
      </c>
      <c r="DYK2" s="433">
        <v>23786</v>
      </c>
      <c r="DYL2" s="433">
        <v>28084</v>
      </c>
      <c r="DYM2" s="433">
        <v>27630</v>
      </c>
      <c r="DYN2" s="433">
        <v>10469</v>
      </c>
      <c r="DYO2" s="433">
        <v>28131</v>
      </c>
      <c r="DYP2" s="433">
        <v>29719</v>
      </c>
      <c r="DYQ2" s="433">
        <v>14303</v>
      </c>
      <c r="DYR2" s="433">
        <v>28735</v>
      </c>
      <c r="DYS2" s="433">
        <v>12515</v>
      </c>
      <c r="DYT2" s="433">
        <v>25793</v>
      </c>
      <c r="DYU2" s="433">
        <v>12454</v>
      </c>
      <c r="DYV2" s="433">
        <v>24558</v>
      </c>
      <c r="DYW2" s="433">
        <v>27215</v>
      </c>
      <c r="DYX2" s="433">
        <v>12262</v>
      </c>
      <c r="DYY2" s="433">
        <v>27084</v>
      </c>
      <c r="DYZ2" s="433">
        <v>15607</v>
      </c>
      <c r="DZA2" s="433">
        <v>21346</v>
      </c>
      <c r="DZB2" s="433">
        <v>18550</v>
      </c>
      <c r="DZC2" s="433">
        <v>27545</v>
      </c>
      <c r="DZD2" s="433">
        <v>12211</v>
      </c>
      <c r="DZE2" s="433">
        <v>22140</v>
      </c>
      <c r="DZF2" s="433">
        <v>12032</v>
      </c>
      <c r="DZG2" s="433">
        <v>22686</v>
      </c>
      <c r="DZH2" s="433">
        <v>23805</v>
      </c>
      <c r="DZI2" s="433">
        <v>15467</v>
      </c>
      <c r="DZJ2" s="433">
        <v>10796</v>
      </c>
      <c r="DZK2" s="433">
        <v>21696</v>
      </c>
      <c r="DZL2" s="433">
        <v>24118</v>
      </c>
      <c r="DZM2" s="433">
        <v>26845</v>
      </c>
      <c r="DZN2" s="433">
        <v>18308</v>
      </c>
      <c r="DZO2" s="433">
        <v>27559</v>
      </c>
      <c r="DZP2" s="433">
        <v>14843</v>
      </c>
      <c r="DZQ2" s="433">
        <v>20669</v>
      </c>
      <c r="DZR2" s="433">
        <v>10473</v>
      </c>
      <c r="DZS2" s="433">
        <v>17045</v>
      </c>
      <c r="DZT2" s="433">
        <v>27761</v>
      </c>
      <c r="DZU2" s="433">
        <v>27623</v>
      </c>
      <c r="DZV2" s="433">
        <v>10899</v>
      </c>
      <c r="DZW2" s="433">
        <v>21509</v>
      </c>
      <c r="DZX2" s="433">
        <v>27128</v>
      </c>
      <c r="DZY2" s="433">
        <v>11627</v>
      </c>
      <c r="DZZ2" s="433">
        <v>19681</v>
      </c>
      <c r="EAA2" s="433">
        <v>20419</v>
      </c>
      <c r="EAB2" s="433">
        <v>19007</v>
      </c>
      <c r="EAC2" s="433">
        <v>14051</v>
      </c>
      <c r="EAD2" s="433">
        <v>21861</v>
      </c>
      <c r="EAE2" s="433">
        <v>21022</v>
      </c>
      <c r="EAF2" s="433">
        <v>16739</v>
      </c>
      <c r="EAG2" s="433">
        <v>24123</v>
      </c>
      <c r="EAH2" s="433">
        <v>27030</v>
      </c>
      <c r="EAI2" s="433">
        <v>10919</v>
      </c>
      <c r="EAJ2" s="433">
        <v>29728</v>
      </c>
      <c r="EAK2" s="433">
        <v>23844</v>
      </c>
      <c r="EAL2" s="433">
        <v>19373</v>
      </c>
      <c r="EAM2" s="433">
        <v>13452</v>
      </c>
      <c r="EAN2" s="433">
        <v>26780</v>
      </c>
      <c r="EAO2" s="433">
        <v>27517</v>
      </c>
      <c r="EAP2" s="433">
        <v>18020</v>
      </c>
      <c r="EAQ2" s="433">
        <v>29823</v>
      </c>
      <c r="EAR2" s="433">
        <v>21426</v>
      </c>
      <c r="EAS2" s="433">
        <v>11065</v>
      </c>
      <c r="EAT2" s="433">
        <v>15711</v>
      </c>
      <c r="EAU2" s="433">
        <v>17057</v>
      </c>
      <c r="EAV2" s="433">
        <v>16222</v>
      </c>
      <c r="EAW2" s="433">
        <v>27450</v>
      </c>
      <c r="EAX2" s="433">
        <v>28217</v>
      </c>
      <c r="EAY2" s="433">
        <v>22163</v>
      </c>
      <c r="EAZ2" s="433">
        <v>11702</v>
      </c>
      <c r="EBA2" s="433">
        <v>15669</v>
      </c>
      <c r="EBB2" s="433">
        <v>13300</v>
      </c>
      <c r="EBC2" s="433">
        <v>28746</v>
      </c>
      <c r="EBD2" s="433">
        <v>17401</v>
      </c>
      <c r="EBE2" s="433">
        <v>11102</v>
      </c>
      <c r="EBF2" s="433">
        <v>17109</v>
      </c>
      <c r="EBG2" s="433">
        <v>26107</v>
      </c>
      <c r="EBH2" s="433">
        <v>12482</v>
      </c>
      <c r="EBI2" s="433">
        <v>20890</v>
      </c>
      <c r="EBJ2" s="433">
        <v>22551</v>
      </c>
      <c r="EBK2" s="433">
        <v>24636</v>
      </c>
      <c r="EBL2" s="433">
        <v>13299</v>
      </c>
      <c r="EBM2" s="433">
        <v>24242</v>
      </c>
      <c r="EBN2" s="433">
        <v>27684</v>
      </c>
      <c r="EBO2" s="433">
        <v>21910</v>
      </c>
      <c r="EBP2" s="433">
        <v>18168</v>
      </c>
      <c r="EBQ2" s="433">
        <v>13356</v>
      </c>
      <c r="EBR2" s="433">
        <v>15130</v>
      </c>
      <c r="EBS2" s="433">
        <v>27146</v>
      </c>
      <c r="EBT2" s="433">
        <v>13790</v>
      </c>
      <c r="EBU2" s="433">
        <v>16060</v>
      </c>
      <c r="EBV2" s="433">
        <v>10662</v>
      </c>
      <c r="EBW2" s="433">
        <v>26369</v>
      </c>
      <c r="EBX2" s="433">
        <v>15431</v>
      </c>
      <c r="EBY2" s="433">
        <v>16493</v>
      </c>
      <c r="EBZ2" s="433">
        <v>21930</v>
      </c>
      <c r="ECA2" s="433">
        <v>12628</v>
      </c>
      <c r="ECB2" s="433">
        <v>14792</v>
      </c>
      <c r="ECC2" s="433">
        <v>26089</v>
      </c>
      <c r="ECD2" s="433">
        <v>12494</v>
      </c>
      <c r="ECE2" s="433">
        <v>20456</v>
      </c>
      <c r="ECF2" s="433">
        <v>23099</v>
      </c>
      <c r="ECG2" s="433">
        <v>16559</v>
      </c>
      <c r="ECH2" s="433">
        <v>14756</v>
      </c>
      <c r="ECI2" s="433">
        <v>15731</v>
      </c>
      <c r="ECJ2" s="433">
        <v>24510</v>
      </c>
      <c r="ECK2" s="433">
        <v>26868</v>
      </c>
      <c r="ECL2" s="433">
        <v>28339</v>
      </c>
      <c r="ECM2" s="433">
        <v>21128</v>
      </c>
      <c r="ECN2" s="433">
        <v>20500</v>
      </c>
      <c r="ECO2" s="433">
        <v>19333</v>
      </c>
      <c r="ECP2" s="433">
        <v>18742</v>
      </c>
      <c r="ECQ2" s="433">
        <v>13489</v>
      </c>
      <c r="ECR2" s="433">
        <v>29119</v>
      </c>
      <c r="ECS2" s="433">
        <v>28195</v>
      </c>
      <c r="ECT2" s="433">
        <v>17790</v>
      </c>
      <c r="ECU2" s="433">
        <v>27249</v>
      </c>
      <c r="ECV2" s="433">
        <v>16694</v>
      </c>
      <c r="ECW2" s="433">
        <v>12779</v>
      </c>
      <c r="ECX2" s="433">
        <v>29914</v>
      </c>
      <c r="ECY2" s="433">
        <v>15857</v>
      </c>
      <c r="ECZ2" s="433">
        <v>15977</v>
      </c>
      <c r="EDA2" s="433">
        <v>11065</v>
      </c>
      <c r="EDB2" s="433">
        <v>28168</v>
      </c>
      <c r="EDC2" s="433">
        <v>25141</v>
      </c>
      <c r="EDD2" s="433">
        <v>26168</v>
      </c>
      <c r="EDE2" s="433">
        <v>24951</v>
      </c>
      <c r="EDF2" s="433">
        <v>25062</v>
      </c>
      <c r="EDG2" s="433">
        <v>12843</v>
      </c>
      <c r="EDH2" s="433">
        <v>16852</v>
      </c>
      <c r="EDI2" s="433">
        <v>29125</v>
      </c>
      <c r="EDJ2" s="433">
        <v>20017</v>
      </c>
      <c r="EDK2" s="433">
        <v>17242</v>
      </c>
      <c r="EDL2" s="433">
        <v>23593</v>
      </c>
      <c r="EDM2" s="433">
        <v>28048</v>
      </c>
      <c r="EDN2" s="433">
        <v>29363</v>
      </c>
      <c r="EDO2" s="433">
        <v>14989</v>
      </c>
      <c r="EDP2" s="433">
        <v>22269</v>
      </c>
      <c r="EDQ2" s="433">
        <v>29717</v>
      </c>
      <c r="EDR2" s="433">
        <v>11820</v>
      </c>
      <c r="EDS2" s="433">
        <v>12306</v>
      </c>
      <c r="EDT2" s="433">
        <v>24143</v>
      </c>
      <c r="EDU2" s="433">
        <v>28964</v>
      </c>
      <c r="EDV2" s="433">
        <v>21950</v>
      </c>
      <c r="EDW2" s="433">
        <v>24249</v>
      </c>
      <c r="EDX2" s="433">
        <v>28277</v>
      </c>
      <c r="EDY2" s="433">
        <v>11614</v>
      </c>
      <c r="EDZ2" s="433">
        <v>15135</v>
      </c>
      <c r="EEA2" s="433">
        <v>25829</v>
      </c>
      <c r="EEB2" s="433">
        <v>16709</v>
      </c>
      <c r="EEC2" s="433">
        <v>22815</v>
      </c>
      <c r="EED2" s="433">
        <v>23554</v>
      </c>
      <c r="EEE2" s="433">
        <v>17751</v>
      </c>
      <c r="EEF2" s="433">
        <v>23066</v>
      </c>
      <c r="EEG2" s="433">
        <v>15698</v>
      </c>
      <c r="EEH2" s="433">
        <v>28950</v>
      </c>
      <c r="EEI2" s="433">
        <v>18849</v>
      </c>
      <c r="EEJ2" s="433">
        <v>15597</v>
      </c>
      <c r="EEK2" s="433">
        <v>16172</v>
      </c>
      <c r="EEL2" s="433">
        <v>29014</v>
      </c>
      <c r="EEM2" s="433">
        <v>17244</v>
      </c>
      <c r="EEN2" s="433">
        <v>19146</v>
      </c>
      <c r="EEO2" s="433">
        <v>19387</v>
      </c>
      <c r="EEP2" s="433">
        <v>12261</v>
      </c>
      <c r="EEQ2" s="433">
        <v>22227</v>
      </c>
      <c r="EER2" s="433">
        <v>24633</v>
      </c>
      <c r="EES2" s="433">
        <v>25281</v>
      </c>
      <c r="EET2" s="433">
        <v>28928</v>
      </c>
      <c r="EEU2" s="433">
        <v>17380</v>
      </c>
      <c r="EEV2" s="433">
        <v>21969</v>
      </c>
      <c r="EEW2" s="433">
        <v>23066</v>
      </c>
      <c r="EEX2" s="433">
        <v>10857</v>
      </c>
      <c r="EEY2" s="433">
        <v>14596</v>
      </c>
      <c r="EEZ2" s="433">
        <v>12015</v>
      </c>
      <c r="EFA2" s="433">
        <v>15466</v>
      </c>
      <c r="EFB2" s="433">
        <v>22913</v>
      </c>
      <c r="EFC2" s="433">
        <v>14762</v>
      </c>
      <c r="EFD2" s="433">
        <v>20112</v>
      </c>
      <c r="EFE2" s="433">
        <v>26461</v>
      </c>
      <c r="EFF2" s="433">
        <v>27391</v>
      </c>
      <c r="EFG2" s="433">
        <v>18967</v>
      </c>
      <c r="EFH2" s="433">
        <v>16282</v>
      </c>
      <c r="EFI2" s="433">
        <v>12667</v>
      </c>
      <c r="EFJ2" s="433">
        <v>11114</v>
      </c>
      <c r="EFK2" s="433">
        <v>16004</v>
      </c>
      <c r="EFL2" s="433">
        <v>15651</v>
      </c>
      <c r="EFM2" s="433">
        <v>13619</v>
      </c>
      <c r="EFN2" s="433">
        <v>25230</v>
      </c>
      <c r="EFO2" s="433">
        <v>20793</v>
      </c>
      <c r="EFP2" s="433">
        <v>17017</v>
      </c>
      <c r="EFQ2" s="433">
        <v>13105</v>
      </c>
      <c r="EFR2" s="433">
        <v>19850</v>
      </c>
      <c r="EFS2" s="433">
        <v>16988</v>
      </c>
      <c r="EFT2" s="433">
        <v>14445</v>
      </c>
      <c r="EFU2" s="433">
        <v>19036</v>
      </c>
      <c r="EFV2" s="433">
        <v>19279</v>
      </c>
      <c r="EFW2" s="433">
        <v>27716</v>
      </c>
      <c r="EFX2" s="433">
        <v>25635</v>
      </c>
      <c r="EFY2" s="433">
        <v>11023</v>
      </c>
      <c r="EFZ2" s="433">
        <v>15456</v>
      </c>
      <c r="EGA2" s="433">
        <v>25196</v>
      </c>
      <c r="EGB2" s="433">
        <v>20512</v>
      </c>
      <c r="EGC2" s="433">
        <v>12185</v>
      </c>
      <c r="EGD2" s="433">
        <v>27349</v>
      </c>
      <c r="EGE2" s="433">
        <v>22148</v>
      </c>
      <c r="EGF2" s="433">
        <v>20906</v>
      </c>
      <c r="EGG2" s="433">
        <v>22157</v>
      </c>
      <c r="EGH2" s="433">
        <v>17243</v>
      </c>
      <c r="EGI2" s="433">
        <v>12253</v>
      </c>
      <c r="EGJ2" s="433">
        <v>17408</v>
      </c>
      <c r="EGK2" s="433">
        <v>24319</v>
      </c>
      <c r="EGL2" s="433">
        <v>17678</v>
      </c>
      <c r="EGM2" s="433">
        <v>23964</v>
      </c>
      <c r="EGN2" s="433">
        <v>21010</v>
      </c>
      <c r="EGO2" s="433">
        <v>20255</v>
      </c>
      <c r="EGP2" s="433">
        <v>17924</v>
      </c>
      <c r="EGQ2" s="433">
        <v>18408</v>
      </c>
      <c r="EGR2" s="433">
        <v>28818</v>
      </c>
      <c r="EGS2" s="433">
        <v>28857</v>
      </c>
      <c r="EGT2" s="433">
        <v>28367</v>
      </c>
      <c r="EGU2" s="433">
        <v>18020</v>
      </c>
      <c r="EGV2" s="433">
        <v>26862</v>
      </c>
      <c r="EGW2" s="433">
        <v>17719</v>
      </c>
      <c r="EGX2" s="433">
        <v>16415</v>
      </c>
      <c r="EGY2" s="433">
        <v>21134</v>
      </c>
      <c r="EGZ2" s="433">
        <v>12427</v>
      </c>
      <c r="EHA2" s="433">
        <v>26592</v>
      </c>
      <c r="EHB2" s="433">
        <v>13512</v>
      </c>
      <c r="EHC2" s="433">
        <v>29943</v>
      </c>
      <c r="EHD2" s="433">
        <v>20109</v>
      </c>
      <c r="EHE2" s="433">
        <v>18947</v>
      </c>
      <c r="EHF2" s="433">
        <v>21177</v>
      </c>
      <c r="EHG2" s="433">
        <v>15859</v>
      </c>
      <c r="EHH2" s="433">
        <v>27924</v>
      </c>
      <c r="EHI2" s="433">
        <v>26758</v>
      </c>
      <c r="EHJ2" s="433">
        <v>16425</v>
      </c>
      <c r="EHK2" s="433">
        <v>15794</v>
      </c>
      <c r="EHL2" s="433">
        <v>21018</v>
      </c>
      <c r="EHM2" s="433">
        <v>14556</v>
      </c>
      <c r="EHN2" s="433">
        <v>13208</v>
      </c>
      <c r="EHO2" s="433">
        <v>22820</v>
      </c>
      <c r="EHP2" s="433">
        <v>14615</v>
      </c>
      <c r="EHQ2" s="433">
        <v>22115</v>
      </c>
      <c r="EHR2" s="433">
        <v>13777</v>
      </c>
      <c r="EHS2" s="433">
        <v>20426</v>
      </c>
      <c r="EHT2" s="433">
        <v>26957</v>
      </c>
      <c r="EHU2" s="433">
        <v>18850</v>
      </c>
      <c r="EHV2" s="433">
        <v>28236</v>
      </c>
      <c r="EHW2" s="433">
        <v>17053</v>
      </c>
      <c r="EHX2" s="433">
        <v>21893</v>
      </c>
      <c r="EHY2" s="433">
        <v>25162</v>
      </c>
      <c r="EHZ2" s="433">
        <v>18673</v>
      </c>
      <c r="EIA2" s="433">
        <v>13020</v>
      </c>
      <c r="EIB2" s="433">
        <v>18948</v>
      </c>
      <c r="EIC2" s="433">
        <v>21674</v>
      </c>
      <c r="EID2" s="433">
        <v>21151</v>
      </c>
      <c r="EIE2" s="433">
        <v>18558</v>
      </c>
      <c r="EIF2" s="433">
        <v>20215</v>
      </c>
      <c r="EIG2" s="433">
        <v>27966</v>
      </c>
      <c r="EIH2" s="433">
        <v>22756</v>
      </c>
      <c r="EII2" s="433">
        <v>14427</v>
      </c>
      <c r="EIJ2" s="433">
        <v>24390</v>
      </c>
      <c r="EIK2" s="433">
        <v>23417</v>
      </c>
      <c r="EIL2" s="433">
        <v>22963</v>
      </c>
      <c r="EIM2" s="433">
        <v>28453</v>
      </c>
      <c r="EIN2" s="433">
        <v>14629</v>
      </c>
      <c r="EIO2" s="433">
        <v>21931</v>
      </c>
      <c r="EIP2" s="433">
        <v>20354</v>
      </c>
      <c r="EIQ2" s="433">
        <v>12269</v>
      </c>
      <c r="EIR2" s="433">
        <v>26055</v>
      </c>
      <c r="EIS2" s="433">
        <v>19350</v>
      </c>
      <c r="EIT2" s="433">
        <v>29859</v>
      </c>
      <c r="EIU2" s="433">
        <v>28713</v>
      </c>
      <c r="EIV2" s="433">
        <v>12728</v>
      </c>
      <c r="EIW2" s="433">
        <v>11030</v>
      </c>
      <c r="EIX2" s="433">
        <v>10696</v>
      </c>
      <c r="EIY2" s="433">
        <v>13960</v>
      </c>
      <c r="EIZ2" s="433">
        <v>28390</v>
      </c>
      <c r="EJA2" s="433">
        <v>28204</v>
      </c>
      <c r="EJB2" s="433">
        <v>24946</v>
      </c>
      <c r="EJC2" s="433">
        <v>22283</v>
      </c>
      <c r="EJD2" s="433">
        <v>28665</v>
      </c>
      <c r="EJE2" s="433">
        <v>11276</v>
      </c>
      <c r="EJF2" s="433">
        <v>21734</v>
      </c>
      <c r="EJG2" s="433">
        <v>15537</v>
      </c>
      <c r="EJH2" s="433">
        <v>24836</v>
      </c>
      <c r="EJI2" s="433">
        <v>15077</v>
      </c>
      <c r="EJJ2" s="433">
        <v>13737</v>
      </c>
      <c r="EJK2" s="433">
        <v>10069</v>
      </c>
      <c r="EJL2" s="433">
        <v>23897</v>
      </c>
      <c r="EJM2" s="433">
        <v>26881</v>
      </c>
      <c r="EJN2" s="433">
        <v>12653</v>
      </c>
      <c r="EJO2" s="433">
        <v>13657</v>
      </c>
      <c r="EJP2" s="433">
        <v>22813</v>
      </c>
      <c r="EJQ2" s="433">
        <v>11924</v>
      </c>
      <c r="EJR2" s="433">
        <v>19311</v>
      </c>
      <c r="EJS2" s="433">
        <v>18087</v>
      </c>
      <c r="EJT2" s="433">
        <v>21663</v>
      </c>
      <c r="EJU2" s="433">
        <v>26140</v>
      </c>
      <c r="EJV2" s="433">
        <v>24932</v>
      </c>
      <c r="EJW2" s="433">
        <v>19583</v>
      </c>
      <c r="EJX2" s="433">
        <v>26907</v>
      </c>
      <c r="EJY2" s="433">
        <v>20755</v>
      </c>
      <c r="EJZ2" s="433">
        <v>19606</v>
      </c>
      <c r="EKA2" s="433">
        <v>11825</v>
      </c>
      <c r="EKB2" s="433">
        <v>25383</v>
      </c>
      <c r="EKC2" s="433">
        <v>21060</v>
      </c>
      <c r="EKD2" s="433">
        <v>25660</v>
      </c>
      <c r="EKE2" s="433">
        <v>14349</v>
      </c>
      <c r="EKF2" s="433">
        <v>21281</v>
      </c>
      <c r="EKG2" s="433">
        <v>25774</v>
      </c>
      <c r="EKH2" s="433">
        <v>22789</v>
      </c>
      <c r="EKI2" s="433">
        <v>28118</v>
      </c>
      <c r="EKJ2" s="433">
        <v>28875</v>
      </c>
      <c r="EKK2" s="433">
        <v>17114</v>
      </c>
      <c r="EKL2" s="433">
        <v>25375</v>
      </c>
      <c r="EKM2" s="433">
        <v>27013</v>
      </c>
      <c r="EKN2" s="433">
        <v>17310</v>
      </c>
      <c r="EKO2" s="433">
        <v>22543</v>
      </c>
      <c r="EKP2" s="433">
        <v>19418</v>
      </c>
      <c r="EKQ2" s="433">
        <v>23978</v>
      </c>
      <c r="EKR2" s="433">
        <v>22251</v>
      </c>
      <c r="EKS2" s="433">
        <v>21506</v>
      </c>
      <c r="EKT2" s="433">
        <v>13090</v>
      </c>
      <c r="EKU2" s="433">
        <v>18821</v>
      </c>
      <c r="EKV2" s="433">
        <v>25053</v>
      </c>
      <c r="EKW2" s="433">
        <v>22058</v>
      </c>
      <c r="EKX2" s="433">
        <v>29386</v>
      </c>
      <c r="EKY2" s="433">
        <v>15688</v>
      </c>
      <c r="EKZ2" s="433">
        <v>20669</v>
      </c>
      <c r="ELA2" s="433">
        <v>24439</v>
      </c>
      <c r="ELB2" s="433">
        <v>22350</v>
      </c>
      <c r="ELC2" s="433">
        <v>11948</v>
      </c>
      <c r="ELD2" s="433">
        <v>18197</v>
      </c>
      <c r="ELE2" s="433">
        <v>18847</v>
      </c>
      <c r="ELF2" s="433">
        <v>20003</v>
      </c>
      <c r="ELG2" s="433">
        <v>23015</v>
      </c>
      <c r="ELH2" s="433">
        <v>22403</v>
      </c>
      <c r="ELI2" s="433">
        <v>21962</v>
      </c>
      <c r="ELJ2" s="433">
        <v>21292</v>
      </c>
      <c r="ELK2" s="433">
        <v>13876</v>
      </c>
      <c r="ELL2" s="433">
        <v>14272</v>
      </c>
      <c r="ELM2" s="433">
        <v>28194</v>
      </c>
      <c r="ELN2" s="433">
        <v>18523</v>
      </c>
      <c r="ELO2" s="433">
        <v>21730</v>
      </c>
      <c r="ELP2" s="433">
        <v>26724</v>
      </c>
      <c r="ELQ2" s="433">
        <v>23225</v>
      </c>
      <c r="ELR2" s="433">
        <v>25160</v>
      </c>
      <c r="ELS2" s="433">
        <v>17384</v>
      </c>
      <c r="ELT2" s="433">
        <v>11627</v>
      </c>
      <c r="ELU2" s="433">
        <v>29809</v>
      </c>
      <c r="ELV2" s="433">
        <v>27468</v>
      </c>
      <c r="ELW2" s="433">
        <v>28179</v>
      </c>
      <c r="ELX2" s="433">
        <v>16968</v>
      </c>
      <c r="ELY2" s="433">
        <v>22934</v>
      </c>
      <c r="ELZ2" s="433">
        <v>17765</v>
      </c>
      <c r="EMA2" s="433">
        <v>18009</v>
      </c>
      <c r="EMB2" s="433">
        <v>24898</v>
      </c>
      <c r="EMC2" s="433">
        <v>24916</v>
      </c>
      <c r="EMD2" s="433">
        <v>29265</v>
      </c>
      <c r="EME2" s="433">
        <v>25188</v>
      </c>
      <c r="EMF2" s="433">
        <v>18262</v>
      </c>
      <c r="EMG2" s="433">
        <v>17439</v>
      </c>
      <c r="EMH2" s="433">
        <v>18040</v>
      </c>
      <c r="EMI2" s="433">
        <v>16815</v>
      </c>
      <c r="EMJ2" s="433">
        <v>27251</v>
      </c>
      <c r="EMK2" s="433">
        <v>21923</v>
      </c>
      <c r="EML2" s="433">
        <v>11800</v>
      </c>
      <c r="EMM2" s="433">
        <v>26578</v>
      </c>
      <c r="EMN2" s="433">
        <v>11234</v>
      </c>
      <c r="EMO2" s="433">
        <v>10050</v>
      </c>
      <c r="EMP2" s="433">
        <v>23802</v>
      </c>
      <c r="EMQ2" s="433">
        <v>29728</v>
      </c>
      <c r="EMR2" s="433">
        <v>23129</v>
      </c>
      <c r="EMS2" s="433">
        <v>21502</v>
      </c>
      <c r="EMT2" s="433">
        <v>22272</v>
      </c>
      <c r="EMU2" s="433">
        <v>27913</v>
      </c>
      <c r="EMV2" s="433">
        <v>25191</v>
      </c>
      <c r="EMW2" s="433">
        <v>15898</v>
      </c>
      <c r="EMX2" s="433">
        <v>28793</v>
      </c>
      <c r="EMY2" s="433">
        <v>26111</v>
      </c>
      <c r="EMZ2" s="433">
        <v>16940</v>
      </c>
      <c r="ENA2" s="433">
        <v>10810</v>
      </c>
      <c r="ENB2" s="433">
        <v>17750</v>
      </c>
      <c r="ENC2" s="433">
        <v>19241</v>
      </c>
      <c r="END2" s="433">
        <v>11000</v>
      </c>
      <c r="ENE2" s="433">
        <v>29984</v>
      </c>
      <c r="ENF2" s="433">
        <v>16486</v>
      </c>
      <c r="ENG2" s="433">
        <v>16327</v>
      </c>
      <c r="ENH2" s="433">
        <v>29088</v>
      </c>
      <c r="ENI2" s="433">
        <v>19122</v>
      </c>
      <c r="ENJ2" s="433">
        <v>17107</v>
      </c>
      <c r="ENK2" s="433">
        <v>21389</v>
      </c>
      <c r="ENL2" s="433">
        <v>12894</v>
      </c>
      <c r="ENM2" s="433">
        <v>14363</v>
      </c>
      <c r="ENN2" s="433">
        <v>20209</v>
      </c>
      <c r="ENO2" s="433">
        <v>21914</v>
      </c>
      <c r="ENP2" s="433">
        <v>25025</v>
      </c>
      <c r="ENQ2" s="433">
        <v>26847</v>
      </c>
      <c r="ENR2" s="433">
        <v>29612</v>
      </c>
      <c r="ENS2" s="433">
        <v>25305</v>
      </c>
      <c r="ENT2" s="433">
        <v>26797</v>
      </c>
      <c r="ENU2" s="433">
        <v>24048</v>
      </c>
      <c r="ENV2" s="433">
        <v>27000</v>
      </c>
      <c r="ENW2" s="433">
        <v>29356</v>
      </c>
      <c r="ENX2" s="433">
        <v>11994</v>
      </c>
      <c r="ENY2" s="433">
        <v>28366</v>
      </c>
      <c r="ENZ2" s="433">
        <v>27287</v>
      </c>
      <c r="EOA2" s="433">
        <v>10206</v>
      </c>
      <c r="EOB2" s="433">
        <v>19926</v>
      </c>
      <c r="EOC2" s="433">
        <v>18914</v>
      </c>
      <c r="EOD2" s="433">
        <v>15185</v>
      </c>
      <c r="EOE2" s="433">
        <v>20657</v>
      </c>
      <c r="EOF2" s="433">
        <v>13450</v>
      </c>
      <c r="EOG2" s="433">
        <v>10599</v>
      </c>
      <c r="EOH2" s="433">
        <v>16151</v>
      </c>
      <c r="EOI2" s="433">
        <v>18418</v>
      </c>
      <c r="EOJ2" s="433">
        <v>12444</v>
      </c>
      <c r="EOK2" s="433">
        <v>22474</v>
      </c>
      <c r="EOL2" s="433">
        <v>12095</v>
      </c>
      <c r="EOM2" s="433">
        <v>12557</v>
      </c>
      <c r="EON2" s="433">
        <v>23136</v>
      </c>
      <c r="EOO2" s="433">
        <v>29536</v>
      </c>
      <c r="EOP2" s="433">
        <v>18489</v>
      </c>
      <c r="EOQ2" s="433">
        <v>22216</v>
      </c>
      <c r="EOR2" s="433">
        <v>23436</v>
      </c>
      <c r="EOS2" s="433">
        <v>24107</v>
      </c>
      <c r="EOT2" s="433">
        <v>18073</v>
      </c>
      <c r="EOU2" s="433">
        <v>16942</v>
      </c>
      <c r="EOV2" s="433">
        <v>17495</v>
      </c>
      <c r="EOW2" s="433">
        <v>12316</v>
      </c>
      <c r="EOX2" s="433">
        <v>10292</v>
      </c>
      <c r="EOY2" s="433">
        <v>25961</v>
      </c>
      <c r="EOZ2" s="433">
        <v>25180</v>
      </c>
      <c r="EPA2" s="433">
        <v>24751</v>
      </c>
      <c r="EPB2" s="433">
        <v>24573</v>
      </c>
      <c r="EPC2" s="433">
        <v>20532</v>
      </c>
      <c r="EPD2" s="433">
        <v>19697</v>
      </c>
      <c r="EPE2" s="433">
        <v>26341</v>
      </c>
      <c r="EPF2" s="433">
        <v>26323</v>
      </c>
      <c r="EPG2" s="433">
        <v>19674</v>
      </c>
      <c r="EPH2" s="433">
        <v>24659</v>
      </c>
      <c r="EPI2" s="433">
        <v>11868</v>
      </c>
      <c r="EPJ2" s="433">
        <v>26513</v>
      </c>
      <c r="EPK2" s="433">
        <v>11082</v>
      </c>
      <c r="EPL2" s="433">
        <v>21672</v>
      </c>
      <c r="EPM2" s="433">
        <v>28360</v>
      </c>
      <c r="EPN2" s="433">
        <v>10837</v>
      </c>
      <c r="EPO2" s="433">
        <v>19957</v>
      </c>
      <c r="EPP2" s="433">
        <v>23667</v>
      </c>
      <c r="EPQ2" s="433">
        <v>10267</v>
      </c>
      <c r="EPR2" s="433">
        <v>24196</v>
      </c>
      <c r="EPS2" s="433">
        <v>21766</v>
      </c>
      <c r="EPT2" s="433">
        <v>21845</v>
      </c>
      <c r="EPU2" s="433">
        <v>19860</v>
      </c>
      <c r="EPV2" s="433">
        <v>12956</v>
      </c>
      <c r="EPW2" s="433">
        <v>29794</v>
      </c>
      <c r="EPX2" s="433">
        <v>24922</v>
      </c>
      <c r="EPY2" s="433">
        <v>26862</v>
      </c>
      <c r="EPZ2" s="433">
        <v>13750</v>
      </c>
      <c r="EQA2" s="433">
        <v>29312</v>
      </c>
      <c r="EQB2" s="433">
        <v>19844</v>
      </c>
      <c r="EQC2" s="433">
        <v>11708</v>
      </c>
      <c r="EQD2" s="433">
        <v>28973</v>
      </c>
      <c r="EQE2" s="433">
        <v>13260</v>
      </c>
      <c r="EQF2" s="433">
        <v>10375</v>
      </c>
      <c r="EQG2" s="433">
        <v>15417</v>
      </c>
      <c r="EQH2" s="433">
        <v>14926</v>
      </c>
      <c r="EQI2" s="433">
        <v>13056</v>
      </c>
      <c r="EQJ2" s="433">
        <v>14594</v>
      </c>
      <c r="EQK2" s="433">
        <v>21091</v>
      </c>
      <c r="EQL2" s="433">
        <v>24314</v>
      </c>
      <c r="EQM2" s="433">
        <v>22926</v>
      </c>
      <c r="EQN2" s="433">
        <v>18824</v>
      </c>
      <c r="EQO2" s="433">
        <v>26893</v>
      </c>
      <c r="EQP2" s="433">
        <v>23235</v>
      </c>
      <c r="EQQ2" s="433">
        <v>29464</v>
      </c>
      <c r="EQR2" s="433">
        <v>28042</v>
      </c>
      <c r="EQS2" s="433">
        <v>18259</v>
      </c>
      <c r="EQT2" s="433">
        <v>13814</v>
      </c>
      <c r="EQU2" s="433">
        <v>16099</v>
      </c>
      <c r="EQV2" s="433">
        <v>23099</v>
      </c>
      <c r="EQW2" s="433">
        <v>15607</v>
      </c>
      <c r="EQX2" s="433">
        <v>16974</v>
      </c>
      <c r="EQY2" s="433">
        <v>13650</v>
      </c>
      <c r="EQZ2" s="433">
        <v>13661</v>
      </c>
      <c r="ERA2" s="433">
        <v>25557</v>
      </c>
      <c r="ERB2" s="433">
        <v>18451</v>
      </c>
      <c r="ERC2" s="433">
        <v>13400</v>
      </c>
      <c r="ERD2" s="433">
        <v>15115</v>
      </c>
      <c r="ERE2" s="433">
        <v>20768</v>
      </c>
      <c r="ERF2" s="433">
        <v>20519</v>
      </c>
      <c r="ERG2" s="433">
        <v>19462</v>
      </c>
      <c r="ERH2" s="433">
        <v>29087</v>
      </c>
      <c r="ERI2" s="433">
        <v>16585</v>
      </c>
      <c r="ERJ2" s="433">
        <v>11209</v>
      </c>
      <c r="ERK2" s="433">
        <v>25940</v>
      </c>
      <c r="ERL2" s="433">
        <v>15397</v>
      </c>
      <c r="ERM2" s="433">
        <v>15778</v>
      </c>
      <c r="ERN2" s="433">
        <v>24983</v>
      </c>
      <c r="ERO2" s="433">
        <v>11751</v>
      </c>
      <c r="ERP2" s="433">
        <v>11465</v>
      </c>
      <c r="ERQ2" s="433">
        <v>27498</v>
      </c>
      <c r="ERR2" s="433">
        <v>24595</v>
      </c>
      <c r="ERS2" s="433">
        <v>12860</v>
      </c>
      <c r="ERT2" s="433">
        <v>14035</v>
      </c>
      <c r="ERU2" s="433">
        <v>26109</v>
      </c>
      <c r="ERV2" s="433">
        <v>14157</v>
      </c>
      <c r="ERW2" s="433">
        <v>22706</v>
      </c>
      <c r="ERX2" s="433">
        <v>28610</v>
      </c>
      <c r="ERY2" s="433">
        <v>17502</v>
      </c>
      <c r="ERZ2" s="433">
        <v>22481</v>
      </c>
      <c r="ESA2" s="433">
        <v>28235</v>
      </c>
      <c r="ESB2" s="433">
        <v>17158</v>
      </c>
      <c r="ESC2" s="433">
        <v>27971</v>
      </c>
      <c r="ESD2" s="433">
        <v>20496</v>
      </c>
      <c r="ESE2" s="433">
        <v>26321</v>
      </c>
      <c r="ESF2" s="433">
        <v>24299</v>
      </c>
      <c r="ESG2" s="433">
        <v>10686</v>
      </c>
      <c r="ESH2" s="433">
        <v>14596</v>
      </c>
      <c r="ESI2" s="433">
        <v>16818</v>
      </c>
      <c r="ESJ2" s="433">
        <v>25248</v>
      </c>
      <c r="ESK2" s="433">
        <v>18741</v>
      </c>
      <c r="ESL2" s="433">
        <v>20731</v>
      </c>
      <c r="ESM2" s="433">
        <v>24733</v>
      </c>
      <c r="ESN2" s="433">
        <v>14769</v>
      </c>
      <c r="ESO2" s="433">
        <v>27751</v>
      </c>
      <c r="ESP2" s="433">
        <v>19372</v>
      </c>
      <c r="ESQ2" s="433">
        <v>21229</v>
      </c>
      <c r="ESR2" s="433">
        <v>23628</v>
      </c>
      <c r="ESS2" s="433">
        <v>16670</v>
      </c>
      <c r="EST2" s="433">
        <v>14954</v>
      </c>
      <c r="ESU2" s="433">
        <v>20834</v>
      </c>
      <c r="ESV2" s="433">
        <v>14034</v>
      </c>
      <c r="ESW2" s="433">
        <v>22621</v>
      </c>
      <c r="ESX2" s="433">
        <v>11392</v>
      </c>
      <c r="ESY2" s="433">
        <v>13267</v>
      </c>
      <c r="ESZ2" s="433">
        <v>15192</v>
      </c>
      <c r="ETA2" s="433">
        <v>17786</v>
      </c>
      <c r="ETB2" s="433">
        <v>13880</v>
      </c>
      <c r="ETC2" s="433">
        <v>14137</v>
      </c>
      <c r="ETD2" s="433">
        <v>28635</v>
      </c>
      <c r="ETE2" s="433">
        <v>25359</v>
      </c>
      <c r="ETF2" s="433">
        <v>13939</v>
      </c>
      <c r="ETG2" s="433">
        <v>13668</v>
      </c>
      <c r="ETH2" s="433">
        <v>28679</v>
      </c>
      <c r="ETI2" s="433">
        <v>14123</v>
      </c>
      <c r="ETJ2" s="433">
        <v>26835</v>
      </c>
      <c r="ETK2" s="433">
        <v>25028</v>
      </c>
      <c r="ETL2" s="433">
        <v>21069</v>
      </c>
      <c r="ETM2" s="433">
        <v>11168</v>
      </c>
      <c r="ETN2" s="433">
        <v>17758</v>
      </c>
      <c r="ETO2" s="433">
        <v>16597</v>
      </c>
      <c r="ETP2" s="433">
        <v>23988</v>
      </c>
      <c r="ETQ2" s="433">
        <v>29722</v>
      </c>
      <c r="ETR2" s="433">
        <v>13192</v>
      </c>
      <c r="ETS2" s="433">
        <v>28057</v>
      </c>
      <c r="ETT2" s="433">
        <v>15784</v>
      </c>
      <c r="ETU2" s="433">
        <v>13535</v>
      </c>
      <c r="ETV2" s="433">
        <v>24787</v>
      </c>
      <c r="ETW2" s="433">
        <v>11681</v>
      </c>
      <c r="ETX2" s="433">
        <v>14723</v>
      </c>
      <c r="ETY2" s="433">
        <v>13408</v>
      </c>
      <c r="ETZ2" s="433">
        <v>18810</v>
      </c>
      <c r="EUA2" s="433">
        <v>14617</v>
      </c>
      <c r="EUB2" s="433">
        <v>22982</v>
      </c>
      <c r="EUC2" s="433">
        <v>10374</v>
      </c>
      <c r="EUD2" s="433">
        <v>15891</v>
      </c>
      <c r="EUE2" s="433">
        <v>21453</v>
      </c>
      <c r="EUF2" s="433">
        <v>23442</v>
      </c>
      <c r="EUG2" s="433">
        <v>22758</v>
      </c>
      <c r="EUH2" s="433">
        <v>21282</v>
      </c>
      <c r="EUI2" s="433">
        <v>12681</v>
      </c>
      <c r="EUJ2" s="433">
        <v>29289</v>
      </c>
      <c r="EUK2" s="433">
        <v>14831</v>
      </c>
      <c r="EUL2" s="433">
        <v>16995</v>
      </c>
      <c r="EUM2" s="433">
        <v>17142</v>
      </c>
      <c r="EUN2" s="433">
        <v>13264</v>
      </c>
      <c r="EUO2" s="433">
        <v>22261</v>
      </c>
      <c r="EUP2" s="433">
        <v>19807</v>
      </c>
      <c r="EUQ2" s="433">
        <v>25957</v>
      </c>
      <c r="EUR2" s="433">
        <v>19096</v>
      </c>
      <c r="EUS2" s="433">
        <v>27005</v>
      </c>
      <c r="EUT2" s="433">
        <v>11130</v>
      </c>
      <c r="EUU2" s="433">
        <v>26634</v>
      </c>
      <c r="EUV2" s="433">
        <v>18598</v>
      </c>
      <c r="EUW2" s="433">
        <v>13811</v>
      </c>
      <c r="EUX2" s="433">
        <v>12378</v>
      </c>
      <c r="EUY2" s="433">
        <v>16842</v>
      </c>
      <c r="EUZ2" s="433">
        <v>11740</v>
      </c>
      <c r="EVA2" s="433">
        <v>24824</v>
      </c>
      <c r="EVB2" s="433">
        <v>24161</v>
      </c>
      <c r="EVC2" s="433">
        <v>22853</v>
      </c>
      <c r="EVD2" s="433">
        <v>17860</v>
      </c>
      <c r="EVE2" s="433">
        <v>29448</v>
      </c>
      <c r="EVF2" s="433">
        <v>24050</v>
      </c>
      <c r="EVG2" s="433">
        <v>14607</v>
      </c>
      <c r="EVH2" s="433">
        <v>28642</v>
      </c>
      <c r="EVI2" s="433">
        <v>26973</v>
      </c>
      <c r="EVJ2" s="433">
        <v>13968</v>
      </c>
      <c r="EVK2" s="433">
        <v>28357</v>
      </c>
      <c r="EVL2" s="433">
        <v>29280</v>
      </c>
      <c r="EVM2" s="433">
        <v>14488</v>
      </c>
      <c r="EVN2" s="433">
        <v>12931</v>
      </c>
      <c r="EVO2" s="433">
        <v>24773</v>
      </c>
      <c r="EVP2" s="433">
        <v>29753</v>
      </c>
      <c r="EVQ2" s="433">
        <v>10152</v>
      </c>
      <c r="EVR2" s="433">
        <v>22709</v>
      </c>
      <c r="EVS2" s="433">
        <v>21912</v>
      </c>
      <c r="EVT2" s="433">
        <v>10494</v>
      </c>
      <c r="EVU2" s="433">
        <v>27256</v>
      </c>
      <c r="EVV2" s="433">
        <v>12917</v>
      </c>
      <c r="EVW2" s="433">
        <v>18274</v>
      </c>
      <c r="EVX2" s="433">
        <v>23231</v>
      </c>
      <c r="EVY2" s="433">
        <v>21200</v>
      </c>
      <c r="EVZ2" s="433">
        <v>17617</v>
      </c>
      <c r="EWA2" s="433">
        <v>22994</v>
      </c>
      <c r="EWB2" s="433">
        <v>18100</v>
      </c>
      <c r="EWC2" s="433">
        <v>10154</v>
      </c>
      <c r="EWD2" s="433">
        <v>19902</v>
      </c>
      <c r="EWE2" s="433">
        <v>28061</v>
      </c>
      <c r="EWF2" s="433">
        <v>24261</v>
      </c>
      <c r="EWG2" s="433">
        <v>10251</v>
      </c>
      <c r="EWH2" s="433">
        <v>25637</v>
      </c>
      <c r="EWI2" s="433">
        <v>28154</v>
      </c>
      <c r="EWJ2" s="433">
        <v>27043</v>
      </c>
      <c r="EWK2" s="433">
        <v>20197</v>
      </c>
      <c r="EWL2" s="433">
        <v>14118</v>
      </c>
      <c r="EWM2" s="433">
        <v>15993</v>
      </c>
      <c r="EWN2" s="433">
        <v>10185</v>
      </c>
      <c r="EWO2" s="433">
        <v>12818</v>
      </c>
      <c r="EWP2" s="433">
        <v>18367</v>
      </c>
      <c r="EWQ2" s="433">
        <v>13055</v>
      </c>
      <c r="EWR2" s="433">
        <v>21988</v>
      </c>
      <c r="EWS2" s="433">
        <v>26179</v>
      </c>
      <c r="EWT2" s="433">
        <v>10256</v>
      </c>
      <c r="EWU2" s="433">
        <v>24924</v>
      </c>
      <c r="EWV2" s="433">
        <v>29596</v>
      </c>
      <c r="EWW2" s="433">
        <v>28600</v>
      </c>
      <c r="EWX2" s="433">
        <v>29689</v>
      </c>
      <c r="EWY2" s="433">
        <v>15379</v>
      </c>
      <c r="EWZ2" s="433">
        <v>28974</v>
      </c>
      <c r="EXA2" s="433">
        <v>15616</v>
      </c>
      <c r="EXB2" s="433">
        <v>23466</v>
      </c>
      <c r="EXC2" s="433">
        <v>20526</v>
      </c>
      <c r="EXD2" s="433">
        <v>12231</v>
      </c>
      <c r="EXE2" s="433">
        <v>19467</v>
      </c>
      <c r="EXF2" s="433">
        <v>24259</v>
      </c>
      <c r="EXG2" s="433">
        <v>21141</v>
      </c>
      <c r="EXH2" s="433">
        <v>12234</v>
      </c>
      <c r="EXI2" s="433">
        <v>20337</v>
      </c>
      <c r="EXJ2" s="433">
        <v>15520</v>
      </c>
      <c r="EXK2" s="433">
        <v>27182</v>
      </c>
      <c r="EXL2" s="433">
        <v>19403</v>
      </c>
      <c r="EXM2" s="433">
        <v>18780</v>
      </c>
      <c r="EXN2" s="433">
        <v>24352</v>
      </c>
      <c r="EXO2" s="433">
        <v>20071</v>
      </c>
      <c r="EXP2" s="433">
        <v>27084</v>
      </c>
      <c r="EXQ2" s="433">
        <v>22054</v>
      </c>
      <c r="EXR2" s="433">
        <v>26934</v>
      </c>
      <c r="EXS2" s="433">
        <v>19594</v>
      </c>
      <c r="EXT2" s="433">
        <v>15213</v>
      </c>
      <c r="EXU2" s="433">
        <v>20249</v>
      </c>
      <c r="EXV2" s="433">
        <v>12675</v>
      </c>
      <c r="EXW2" s="433">
        <v>26526</v>
      </c>
      <c r="EXX2" s="433">
        <v>13892</v>
      </c>
      <c r="EXY2" s="433">
        <v>12620</v>
      </c>
      <c r="EXZ2" s="433">
        <v>18418</v>
      </c>
      <c r="EYA2" s="433">
        <v>24597</v>
      </c>
      <c r="EYB2" s="433">
        <v>16953</v>
      </c>
      <c r="EYC2" s="433">
        <v>17754</v>
      </c>
      <c r="EYD2" s="433">
        <v>22734</v>
      </c>
      <c r="EYE2" s="433">
        <v>26672</v>
      </c>
      <c r="EYF2" s="433">
        <v>18268</v>
      </c>
      <c r="EYG2" s="433">
        <v>25802</v>
      </c>
      <c r="EYH2" s="433">
        <v>10400</v>
      </c>
      <c r="EYI2" s="433">
        <v>22175</v>
      </c>
      <c r="EYJ2" s="433">
        <v>26639</v>
      </c>
      <c r="EYK2" s="433">
        <v>10383</v>
      </c>
      <c r="EYL2" s="433">
        <v>21113</v>
      </c>
      <c r="EYM2" s="433">
        <v>21695</v>
      </c>
      <c r="EYN2" s="433">
        <v>14150</v>
      </c>
      <c r="EYO2" s="433">
        <v>29988</v>
      </c>
      <c r="EYP2" s="433">
        <v>10655</v>
      </c>
      <c r="EYQ2" s="433">
        <v>23790</v>
      </c>
      <c r="EYR2" s="433">
        <v>14773</v>
      </c>
      <c r="EYS2" s="433">
        <v>26381</v>
      </c>
      <c r="EYT2" s="433">
        <v>24068</v>
      </c>
      <c r="EYU2" s="433">
        <v>12581</v>
      </c>
      <c r="EYV2" s="433">
        <v>12469</v>
      </c>
      <c r="EYW2" s="433">
        <v>15829</v>
      </c>
      <c r="EYX2" s="433">
        <v>24722</v>
      </c>
      <c r="EYY2" s="433">
        <v>27388</v>
      </c>
      <c r="EYZ2" s="433">
        <v>18996</v>
      </c>
      <c r="EZA2" s="433">
        <v>16462</v>
      </c>
      <c r="EZB2" s="433">
        <v>26946</v>
      </c>
      <c r="EZC2" s="433">
        <v>18255</v>
      </c>
      <c r="EZD2" s="433">
        <v>26800</v>
      </c>
      <c r="EZE2" s="433">
        <v>16344</v>
      </c>
      <c r="EZF2" s="433">
        <v>23924</v>
      </c>
      <c r="EZG2" s="433">
        <v>12156</v>
      </c>
      <c r="EZH2" s="433">
        <v>15463</v>
      </c>
      <c r="EZI2" s="433">
        <v>22587</v>
      </c>
      <c r="EZJ2" s="433">
        <v>16827</v>
      </c>
      <c r="EZK2" s="433">
        <v>20099</v>
      </c>
      <c r="EZL2" s="433">
        <v>16323</v>
      </c>
      <c r="EZM2" s="433">
        <v>19046</v>
      </c>
      <c r="EZN2" s="433">
        <v>13199</v>
      </c>
      <c r="EZO2" s="433">
        <v>29014</v>
      </c>
      <c r="EZP2" s="433">
        <v>29734</v>
      </c>
      <c r="EZQ2" s="433">
        <v>12290</v>
      </c>
      <c r="EZR2" s="433">
        <v>22886</v>
      </c>
      <c r="EZS2" s="433">
        <v>29476</v>
      </c>
      <c r="EZT2" s="433">
        <v>22002</v>
      </c>
      <c r="EZU2" s="433">
        <v>19052</v>
      </c>
      <c r="EZV2" s="433">
        <v>24290</v>
      </c>
      <c r="EZW2" s="433">
        <v>27434</v>
      </c>
      <c r="EZX2" s="433">
        <v>27338</v>
      </c>
      <c r="EZY2" s="433">
        <v>23052</v>
      </c>
      <c r="EZZ2" s="433">
        <v>12127</v>
      </c>
      <c r="FAA2" s="433">
        <v>24545</v>
      </c>
      <c r="FAB2" s="433">
        <v>25484</v>
      </c>
      <c r="FAC2" s="433">
        <v>24415</v>
      </c>
      <c r="FAD2" s="433">
        <v>19112</v>
      </c>
      <c r="FAE2" s="433">
        <v>15131</v>
      </c>
      <c r="FAF2" s="433">
        <v>16244</v>
      </c>
      <c r="FAG2" s="433">
        <v>12410</v>
      </c>
      <c r="FAH2" s="433">
        <v>11492</v>
      </c>
      <c r="FAI2" s="433">
        <v>28076</v>
      </c>
      <c r="FAJ2" s="433">
        <v>19204</v>
      </c>
      <c r="FAK2" s="433">
        <v>21033</v>
      </c>
      <c r="FAL2" s="433">
        <v>15145</v>
      </c>
      <c r="FAM2" s="433">
        <v>25166</v>
      </c>
      <c r="FAN2" s="433">
        <v>26188</v>
      </c>
      <c r="FAO2" s="433">
        <v>12835</v>
      </c>
      <c r="FAP2" s="433">
        <v>19533</v>
      </c>
      <c r="FAQ2" s="433">
        <v>25141</v>
      </c>
      <c r="FAR2" s="433">
        <v>18255</v>
      </c>
      <c r="FAS2" s="433">
        <v>14091</v>
      </c>
      <c r="FAT2" s="433">
        <v>21278</v>
      </c>
      <c r="FAU2" s="433">
        <v>13409</v>
      </c>
      <c r="FAV2" s="433">
        <v>14903</v>
      </c>
      <c r="FAW2" s="433">
        <v>14662</v>
      </c>
      <c r="FAX2" s="433">
        <v>11751</v>
      </c>
      <c r="FAY2" s="433">
        <v>11576</v>
      </c>
      <c r="FAZ2" s="433">
        <v>20267</v>
      </c>
      <c r="FBA2" s="433">
        <v>10002</v>
      </c>
      <c r="FBB2" s="433">
        <v>12049</v>
      </c>
      <c r="FBC2" s="433">
        <v>14875</v>
      </c>
      <c r="FBD2" s="433">
        <v>13439</v>
      </c>
      <c r="FBE2" s="433">
        <v>12412</v>
      </c>
      <c r="FBF2" s="433">
        <v>18507</v>
      </c>
      <c r="FBG2" s="433">
        <v>11881</v>
      </c>
      <c r="FBH2" s="433">
        <v>14221</v>
      </c>
      <c r="FBI2" s="433">
        <v>12652</v>
      </c>
      <c r="FBJ2" s="433">
        <v>19573</v>
      </c>
      <c r="FBK2" s="433">
        <v>21809</v>
      </c>
      <c r="FBL2" s="433">
        <v>25262</v>
      </c>
      <c r="FBM2" s="433">
        <v>24150</v>
      </c>
      <c r="FBN2" s="433">
        <v>24127</v>
      </c>
      <c r="FBO2" s="433">
        <v>13253</v>
      </c>
      <c r="FBP2" s="433">
        <v>13276</v>
      </c>
      <c r="FBQ2" s="433">
        <v>26246</v>
      </c>
      <c r="FBR2" s="433">
        <v>28627</v>
      </c>
      <c r="FBS2" s="433">
        <v>23371</v>
      </c>
      <c r="FBT2" s="433">
        <v>20110</v>
      </c>
      <c r="FBU2" s="433">
        <v>13208</v>
      </c>
      <c r="FBV2" s="433">
        <v>18949</v>
      </c>
      <c r="FBW2" s="433">
        <v>17284</v>
      </c>
      <c r="FBX2" s="433">
        <v>16501</v>
      </c>
      <c r="FBY2" s="433">
        <v>15700</v>
      </c>
      <c r="FBZ2" s="433">
        <v>25405</v>
      </c>
      <c r="FCA2" s="433">
        <v>22753</v>
      </c>
      <c r="FCB2" s="433">
        <v>16771</v>
      </c>
      <c r="FCC2" s="433">
        <v>24892</v>
      </c>
      <c r="FCD2" s="433">
        <v>10516</v>
      </c>
      <c r="FCE2" s="433">
        <v>24976</v>
      </c>
      <c r="FCF2" s="433">
        <v>17173</v>
      </c>
      <c r="FCG2" s="433">
        <v>16117</v>
      </c>
      <c r="FCH2" s="433">
        <v>15942</v>
      </c>
      <c r="FCI2" s="433">
        <v>21019</v>
      </c>
      <c r="FCJ2" s="433">
        <v>24479</v>
      </c>
      <c r="FCK2" s="433">
        <v>20480</v>
      </c>
      <c r="FCL2" s="433">
        <v>22128</v>
      </c>
      <c r="FCM2" s="433">
        <v>29258</v>
      </c>
      <c r="FCN2" s="433">
        <v>28690</v>
      </c>
      <c r="FCO2" s="433">
        <v>28101</v>
      </c>
      <c r="FCP2" s="433">
        <v>10278</v>
      </c>
      <c r="FCQ2" s="433">
        <v>21250</v>
      </c>
      <c r="FCR2" s="433">
        <v>17096</v>
      </c>
      <c r="FCS2" s="433">
        <v>20702</v>
      </c>
      <c r="FCT2" s="433">
        <v>20693</v>
      </c>
      <c r="FCU2" s="433">
        <v>28964</v>
      </c>
      <c r="FCV2" s="433">
        <v>27170</v>
      </c>
      <c r="FCW2" s="433">
        <v>10495</v>
      </c>
      <c r="FCX2" s="433">
        <v>22130</v>
      </c>
      <c r="FCY2" s="433">
        <v>11530</v>
      </c>
      <c r="FCZ2" s="433">
        <v>24097</v>
      </c>
      <c r="FDA2" s="433">
        <v>21101</v>
      </c>
      <c r="FDB2" s="433">
        <v>11300</v>
      </c>
      <c r="FDC2" s="433">
        <v>18784</v>
      </c>
      <c r="FDD2" s="433">
        <v>19906</v>
      </c>
      <c r="FDE2" s="433">
        <v>22539</v>
      </c>
      <c r="FDF2" s="433">
        <v>10127</v>
      </c>
      <c r="FDG2" s="433">
        <v>25149</v>
      </c>
      <c r="FDH2" s="433">
        <v>20835</v>
      </c>
      <c r="FDI2" s="433">
        <v>23174</v>
      </c>
      <c r="FDJ2" s="433">
        <v>27754</v>
      </c>
      <c r="FDK2" s="433">
        <v>14394</v>
      </c>
      <c r="FDL2" s="433">
        <v>20184</v>
      </c>
      <c r="FDM2" s="433">
        <v>29856</v>
      </c>
      <c r="FDN2" s="433">
        <v>12891</v>
      </c>
      <c r="FDO2" s="433">
        <v>10051</v>
      </c>
      <c r="FDP2" s="433">
        <v>15575</v>
      </c>
      <c r="FDQ2" s="433">
        <v>22647</v>
      </c>
      <c r="FDR2" s="433">
        <v>16462</v>
      </c>
      <c r="FDS2" s="433">
        <v>12275</v>
      </c>
      <c r="FDT2" s="433">
        <v>13314</v>
      </c>
      <c r="FDU2" s="433">
        <v>20328</v>
      </c>
      <c r="FDV2" s="433">
        <v>19378</v>
      </c>
      <c r="FDW2" s="433">
        <v>10574</v>
      </c>
      <c r="FDX2" s="433">
        <v>25883</v>
      </c>
      <c r="FDY2" s="433">
        <v>16948</v>
      </c>
      <c r="FDZ2" s="433">
        <v>24283</v>
      </c>
      <c r="FEA2" s="433">
        <v>27830</v>
      </c>
      <c r="FEB2" s="433">
        <v>14971</v>
      </c>
      <c r="FEC2" s="433">
        <v>12798</v>
      </c>
      <c r="FED2" s="433">
        <v>23257</v>
      </c>
      <c r="FEE2" s="433">
        <v>23001</v>
      </c>
      <c r="FEF2" s="433">
        <v>22512</v>
      </c>
      <c r="FEG2" s="433">
        <v>21114</v>
      </c>
      <c r="FEH2" s="433">
        <v>16429</v>
      </c>
      <c r="FEI2" s="433">
        <v>25292</v>
      </c>
      <c r="FEJ2" s="433">
        <v>17238</v>
      </c>
      <c r="FEK2" s="433">
        <v>24282</v>
      </c>
      <c r="FEL2" s="433">
        <v>26427</v>
      </c>
      <c r="FEM2" s="433">
        <v>23952</v>
      </c>
      <c r="FEN2" s="433">
        <v>26987</v>
      </c>
      <c r="FEO2" s="433">
        <v>14646</v>
      </c>
      <c r="FEP2" s="433">
        <v>10873</v>
      </c>
      <c r="FEQ2" s="433">
        <v>14252</v>
      </c>
      <c r="FER2" s="433">
        <v>14380</v>
      </c>
      <c r="FES2" s="433">
        <v>22810</v>
      </c>
      <c r="FET2" s="433">
        <v>20415</v>
      </c>
      <c r="FEU2" s="433">
        <v>28705</v>
      </c>
      <c r="FEV2" s="433">
        <v>15671</v>
      </c>
      <c r="FEW2" s="433">
        <v>24555</v>
      </c>
      <c r="FEX2" s="433">
        <v>22320</v>
      </c>
      <c r="FEY2" s="433">
        <v>27681</v>
      </c>
      <c r="FEZ2" s="433">
        <v>27962</v>
      </c>
      <c r="FFA2" s="433">
        <v>18062</v>
      </c>
      <c r="FFB2" s="433">
        <v>14455</v>
      </c>
      <c r="FFC2" s="433">
        <v>27888</v>
      </c>
      <c r="FFD2" s="433">
        <v>15703</v>
      </c>
      <c r="FFE2" s="433">
        <v>12451</v>
      </c>
      <c r="FFF2" s="433">
        <v>14442</v>
      </c>
      <c r="FFG2" s="433">
        <v>16113</v>
      </c>
      <c r="FFH2" s="433">
        <v>22011</v>
      </c>
      <c r="FFI2" s="433">
        <v>17489</v>
      </c>
      <c r="FFJ2" s="433">
        <v>15198</v>
      </c>
      <c r="FFK2" s="433">
        <v>29880</v>
      </c>
      <c r="FFL2" s="433">
        <v>20536</v>
      </c>
      <c r="FFM2" s="433">
        <v>29537</v>
      </c>
      <c r="FFN2" s="433">
        <v>28678</v>
      </c>
      <c r="FFO2" s="433">
        <v>19705</v>
      </c>
      <c r="FFP2" s="433">
        <v>16004</v>
      </c>
      <c r="FFQ2" s="433">
        <v>12572</v>
      </c>
      <c r="FFR2" s="433">
        <v>19425</v>
      </c>
      <c r="FFS2" s="433">
        <v>11577</v>
      </c>
      <c r="FFT2" s="433">
        <v>27348</v>
      </c>
      <c r="FFU2" s="433">
        <v>26674</v>
      </c>
      <c r="FFV2" s="433">
        <v>24378</v>
      </c>
      <c r="FFW2" s="433">
        <v>12045</v>
      </c>
      <c r="FFX2" s="433">
        <v>23452</v>
      </c>
      <c r="FFY2" s="433">
        <v>28313</v>
      </c>
      <c r="FFZ2" s="433">
        <v>21644</v>
      </c>
      <c r="FGA2" s="433">
        <v>16974</v>
      </c>
      <c r="FGB2" s="433">
        <v>29251</v>
      </c>
      <c r="FGC2" s="433">
        <v>26849</v>
      </c>
      <c r="FGD2" s="433">
        <v>28560</v>
      </c>
      <c r="FGE2" s="433">
        <v>24749</v>
      </c>
      <c r="FGF2" s="433">
        <v>12918</v>
      </c>
      <c r="FGG2" s="433">
        <v>23795</v>
      </c>
      <c r="FGH2" s="433">
        <v>24314</v>
      </c>
      <c r="FGI2" s="433">
        <v>28462</v>
      </c>
      <c r="FGJ2" s="433">
        <v>24714</v>
      </c>
      <c r="FGK2" s="433">
        <v>16148</v>
      </c>
      <c r="FGL2" s="433">
        <v>21740</v>
      </c>
      <c r="FGM2" s="433">
        <v>21455</v>
      </c>
      <c r="FGN2" s="433">
        <v>27562</v>
      </c>
      <c r="FGO2" s="433">
        <v>25414</v>
      </c>
      <c r="FGP2" s="433">
        <v>29115</v>
      </c>
      <c r="FGQ2" s="433">
        <v>25459</v>
      </c>
      <c r="FGR2" s="433">
        <v>19659</v>
      </c>
      <c r="FGS2" s="433">
        <v>19430</v>
      </c>
      <c r="FGT2" s="433">
        <v>26392</v>
      </c>
      <c r="FGU2" s="433">
        <v>27054</v>
      </c>
      <c r="FGV2" s="433">
        <v>15564</v>
      </c>
      <c r="FGW2" s="433">
        <v>17768</v>
      </c>
      <c r="FGX2" s="433">
        <v>10531</v>
      </c>
      <c r="FGY2" s="433">
        <v>26516</v>
      </c>
      <c r="FGZ2" s="433">
        <v>10710</v>
      </c>
      <c r="FHA2" s="433">
        <v>20815</v>
      </c>
      <c r="FHB2" s="433">
        <v>19792</v>
      </c>
      <c r="FHC2" s="433">
        <v>17887</v>
      </c>
      <c r="FHD2" s="433">
        <v>12377</v>
      </c>
      <c r="FHE2" s="433">
        <v>16485</v>
      </c>
      <c r="FHF2" s="433">
        <v>10400</v>
      </c>
      <c r="FHG2" s="433">
        <v>24871</v>
      </c>
      <c r="FHH2" s="433">
        <v>22648</v>
      </c>
      <c r="FHI2" s="433">
        <v>28574</v>
      </c>
      <c r="FHJ2" s="433">
        <v>29818</v>
      </c>
      <c r="FHK2" s="433">
        <v>26484</v>
      </c>
      <c r="FHL2" s="433">
        <v>26924</v>
      </c>
      <c r="FHM2" s="433">
        <v>20950</v>
      </c>
      <c r="FHN2" s="433">
        <v>13774</v>
      </c>
      <c r="FHO2" s="433">
        <v>22085</v>
      </c>
      <c r="FHP2" s="433">
        <v>17728</v>
      </c>
      <c r="FHQ2" s="433">
        <v>16715</v>
      </c>
      <c r="FHR2" s="433">
        <v>12070</v>
      </c>
      <c r="FHS2" s="433">
        <v>10866</v>
      </c>
      <c r="FHT2" s="433">
        <v>21047</v>
      </c>
      <c r="FHU2" s="433">
        <v>23224</v>
      </c>
      <c r="FHV2" s="433">
        <v>22929</v>
      </c>
      <c r="FHW2" s="433">
        <v>25393</v>
      </c>
      <c r="FHX2" s="433">
        <v>27679</v>
      </c>
      <c r="FHY2" s="433">
        <v>13613</v>
      </c>
      <c r="FHZ2" s="433">
        <v>12651</v>
      </c>
      <c r="FIA2" s="433">
        <v>24225</v>
      </c>
      <c r="FIB2" s="433">
        <v>18135</v>
      </c>
      <c r="FIC2" s="433">
        <v>21842</v>
      </c>
      <c r="FID2" s="433">
        <v>13964</v>
      </c>
      <c r="FIE2" s="433">
        <v>18812</v>
      </c>
      <c r="FIF2" s="433">
        <v>17078</v>
      </c>
      <c r="FIG2" s="433">
        <v>19868</v>
      </c>
      <c r="FIH2" s="433">
        <v>21758</v>
      </c>
      <c r="FII2" s="433">
        <v>16540</v>
      </c>
      <c r="FIJ2" s="433">
        <v>24741</v>
      </c>
      <c r="FIK2" s="433">
        <v>20568</v>
      </c>
      <c r="FIL2" s="433">
        <v>29187</v>
      </c>
      <c r="FIM2" s="433">
        <v>14222</v>
      </c>
      <c r="FIN2" s="433">
        <v>29907</v>
      </c>
      <c r="FIO2" s="433">
        <v>12661</v>
      </c>
      <c r="FIP2" s="433">
        <v>21309</v>
      </c>
      <c r="FIQ2" s="433">
        <v>18091</v>
      </c>
      <c r="FIR2" s="433">
        <v>25353</v>
      </c>
      <c r="FIS2" s="433">
        <v>28118</v>
      </c>
      <c r="FIT2" s="433">
        <v>12227</v>
      </c>
      <c r="FIU2" s="433">
        <v>17499</v>
      </c>
      <c r="FIV2" s="433">
        <v>14984</v>
      </c>
      <c r="FIW2" s="433">
        <v>13334</v>
      </c>
      <c r="FIX2" s="433">
        <v>11854</v>
      </c>
      <c r="FIY2" s="433">
        <v>26683</v>
      </c>
      <c r="FIZ2" s="433">
        <v>17935</v>
      </c>
      <c r="FJA2" s="433">
        <v>17132</v>
      </c>
      <c r="FJB2" s="433">
        <v>18975</v>
      </c>
      <c r="FJC2" s="433">
        <v>23463</v>
      </c>
      <c r="FJD2" s="433">
        <v>26439</v>
      </c>
      <c r="FJE2" s="433">
        <v>25575</v>
      </c>
      <c r="FJF2" s="433">
        <v>14368</v>
      </c>
      <c r="FJG2" s="433">
        <v>28152</v>
      </c>
      <c r="FJH2" s="433">
        <v>23440</v>
      </c>
      <c r="FJI2" s="433">
        <v>12464</v>
      </c>
      <c r="FJJ2" s="433">
        <v>14397</v>
      </c>
      <c r="FJK2" s="433">
        <v>10726</v>
      </c>
      <c r="FJL2" s="433">
        <v>13252</v>
      </c>
      <c r="FJM2" s="433">
        <v>15572</v>
      </c>
      <c r="FJN2" s="433">
        <v>12123</v>
      </c>
      <c r="FJO2" s="433">
        <v>29306</v>
      </c>
      <c r="FJP2" s="433">
        <v>21632</v>
      </c>
      <c r="FJQ2" s="433">
        <v>26324</v>
      </c>
      <c r="FJR2" s="433">
        <v>29008</v>
      </c>
      <c r="FJS2" s="433">
        <v>19307</v>
      </c>
      <c r="FJT2" s="433">
        <v>13736</v>
      </c>
      <c r="FJU2" s="433">
        <v>12398</v>
      </c>
      <c r="FJV2" s="433">
        <v>19802</v>
      </c>
      <c r="FJW2" s="433">
        <v>20814</v>
      </c>
      <c r="FJX2" s="433">
        <v>13088</v>
      </c>
      <c r="FJY2" s="433">
        <v>27292</v>
      </c>
      <c r="FJZ2" s="433">
        <v>27986</v>
      </c>
      <c r="FKA2" s="433">
        <v>17094</v>
      </c>
      <c r="FKB2" s="433">
        <v>17821</v>
      </c>
      <c r="FKC2" s="433">
        <v>12113</v>
      </c>
      <c r="FKD2" s="433">
        <v>27179</v>
      </c>
      <c r="FKE2" s="433">
        <v>18571</v>
      </c>
      <c r="FKF2" s="433">
        <v>25178</v>
      </c>
      <c r="FKG2" s="433">
        <v>12454</v>
      </c>
      <c r="FKH2" s="433">
        <v>11441</v>
      </c>
      <c r="FKI2" s="433">
        <v>15033</v>
      </c>
      <c r="FKJ2" s="433">
        <v>18257</v>
      </c>
      <c r="FKK2" s="433">
        <v>15424</v>
      </c>
      <c r="FKL2" s="433">
        <v>27875</v>
      </c>
      <c r="FKM2" s="433">
        <v>19840</v>
      </c>
      <c r="FKN2" s="433">
        <v>26901</v>
      </c>
      <c r="FKO2" s="433">
        <v>10454</v>
      </c>
      <c r="FKP2" s="433">
        <v>21241</v>
      </c>
      <c r="FKQ2" s="433">
        <v>14155</v>
      </c>
      <c r="FKR2" s="433">
        <v>25618</v>
      </c>
      <c r="FKS2" s="433">
        <v>17517</v>
      </c>
      <c r="FKT2" s="433">
        <v>27399</v>
      </c>
      <c r="FKU2" s="433">
        <v>12112</v>
      </c>
      <c r="FKV2" s="433">
        <v>18173</v>
      </c>
      <c r="FKW2" s="433">
        <v>10657</v>
      </c>
      <c r="FKX2" s="433">
        <v>27354</v>
      </c>
      <c r="FKY2" s="433">
        <v>16784</v>
      </c>
      <c r="FKZ2" s="433">
        <v>27776</v>
      </c>
      <c r="FLA2" s="433">
        <v>28196</v>
      </c>
      <c r="FLB2" s="433">
        <v>28405</v>
      </c>
      <c r="FLC2" s="433">
        <v>26111</v>
      </c>
      <c r="FLD2" s="433">
        <v>28030</v>
      </c>
      <c r="FLE2" s="433">
        <v>13991</v>
      </c>
      <c r="FLF2" s="433">
        <v>18241</v>
      </c>
      <c r="FLG2" s="433">
        <v>16125</v>
      </c>
      <c r="FLH2" s="433">
        <v>14438</v>
      </c>
      <c r="FLI2" s="433">
        <v>22093</v>
      </c>
      <c r="FLJ2" s="433">
        <v>28529</v>
      </c>
      <c r="FLK2" s="433">
        <v>23872</v>
      </c>
      <c r="FLL2" s="433">
        <v>14207</v>
      </c>
      <c r="FLM2" s="433">
        <v>21722</v>
      </c>
      <c r="FLN2" s="433">
        <v>11715</v>
      </c>
      <c r="FLO2" s="433">
        <v>28155</v>
      </c>
      <c r="FLP2" s="433">
        <v>27989</v>
      </c>
      <c r="FLQ2" s="433">
        <v>20308</v>
      </c>
      <c r="FLR2" s="433">
        <v>21160</v>
      </c>
      <c r="FLS2" s="433">
        <v>22880</v>
      </c>
      <c r="FLT2" s="433">
        <v>24120</v>
      </c>
      <c r="FLU2" s="433">
        <v>18348</v>
      </c>
      <c r="FLV2" s="433">
        <v>11244</v>
      </c>
      <c r="FLW2" s="433">
        <v>15401</v>
      </c>
      <c r="FLX2" s="433">
        <v>19310</v>
      </c>
      <c r="FLY2" s="433">
        <v>15978</v>
      </c>
      <c r="FLZ2" s="433">
        <v>15771</v>
      </c>
      <c r="FMA2" s="433">
        <v>17620</v>
      </c>
      <c r="FMB2" s="433">
        <v>12982</v>
      </c>
      <c r="FMC2" s="433">
        <v>11699</v>
      </c>
      <c r="FMD2" s="433">
        <v>17592</v>
      </c>
      <c r="FME2" s="433">
        <v>13885</v>
      </c>
      <c r="FMF2" s="433">
        <v>14157</v>
      </c>
      <c r="FMG2" s="433">
        <v>11173</v>
      </c>
      <c r="FMH2" s="433">
        <v>27674</v>
      </c>
      <c r="FMI2" s="433">
        <v>19984</v>
      </c>
      <c r="FMJ2" s="433">
        <v>10463</v>
      </c>
      <c r="FMK2" s="433">
        <v>11588</v>
      </c>
      <c r="FML2" s="433">
        <v>23918</v>
      </c>
      <c r="FMM2" s="433">
        <v>15984</v>
      </c>
      <c r="FMN2" s="433">
        <v>29224</v>
      </c>
      <c r="FMO2" s="433">
        <v>22141</v>
      </c>
      <c r="FMP2" s="433">
        <v>21201</v>
      </c>
      <c r="FMQ2" s="433">
        <v>24983</v>
      </c>
      <c r="FMR2" s="433">
        <v>13715</v>
      </c>
      <c r="FMS2" s="433">
        <v>25479</v>
      </c>
      <c r="FMT2" s="433">
        <v>18070</v>
      </c>
      <c r="FMU2" s="433">
        <v>15368</v>
      </c>
      <c r="FMV2" s="433">
        <v>13558</v>
      </c>
      <c r="FMW2" s="433">
        <v>27424</v>
      </c>
      <c r="FMX2" s="433">
        <v>21801</v>
      </c>
      <c r="FMY2" s="433">
        <v>29011</v>
      </c>
      <c r="FMZ2" s="433">
        <v>10615</v>
      </c>
      <c r="FNA2" s="433">
        <v>24776</v>
      </c>
      <c r="FNB2" s="433">
        <v>27375</v>
      </c>
      <c r="FNC2" s="433">
        <v>20726</v>
      </c>
      <c r="FND2" s="433">
        <v>15988</v>
      </c>
      <c r="FNE2" s="433">
        <v>27986</v>
      </c>
      <c r="FNF2" s="433">
        <v>16310</v>
      </c>
      <c r="FNG2" s="433">
        <v>24927</v>
      </c>
      <c r="FNH2" s="433">
        <v>20511</v>
      </c>
      <c r="FNI2" s="433">
        <v>23881</v>
      </c>
      <c r="FNJ2" s="433">
        <v>26667</v>
      </c>
      <c r="FNK2" s="433">
        <v>19516</v>
      </c>
      <c r="FNL2" s="433">
        <v>14695</v>
      </c>
      <c r="FNM2" s="433">
        <v>15771</v>
      </c>
      <c r="FNN2" s="433">
        <v>11367</v>
      </c>
      <c r="FNO2" s="433">
        <v>12041</v>
      </c>
      <c r="FNP2" s="433">
        <v>10364</v>
      </c>
      <c r="FNQ2" s="433">
        <v>27520</v>
      </c>
      <c r="FNR2" s="433">
        <v>16681</v>
      </c>
      <c r="FNS2" s="433">
        <v>12368</v>
      </c>
      <c r="FNT2" s="433">
        <v>27283</v>
      </c>
      <c r="FNU2" s="433">
        <v>19201</v>
      </c>
      <c r="FNV2" s="433">
        <v>26639</v>
      </c>
      <c r="FNW2" s="433">
        <v>22653</v>
      </c>
      <c r="FNX2" s="433">
        <v>20527</v>
      </c>
      <c r="FNY2" s="433">
        <v>21974</v>
      </c>
      <c r="FNZ2" s="433">
        <v>11110</v>
      </c>
      <c r="FOA2" s="433">
        <v>14912</v>
      </c>
      <c r="FOB2" s="433">
        <v>15552</v>
      </c>
      <c r="FOC2" s="433">
        <v>27329</v>
      </c>
      <c r="FOD2" s="433">
        <v>13823</v>
      </c>
      <c r="FOE2" s="433">
        <v>14876</v>
      </c>
      <c r="FOF2" s="433">
        <v>16109</v>
      </c>
      <c r="FOG2" s="433">
        <v>26756</v>
      </c>
      <c r="FOH2" s="433">
        <v>11555</v>
      </c>
      <c r="FOI2" s="433">
        <v>24992</v>
      </c>
      <c r="FOJ2" s="433">
        <v>16808</v>
      </c>
      <c r="FOK2" s="433">
        <v>15686</v>
      </c>
      <c r="FOL2" s="433">
        <v>16139</v>
      </c>
      <c r="FOM2" s="433">
        <v>15361</v>
      </c>
      <c r="FON2" s="433">
        <v>20045</v>
      </c>
      <c r="FOO2" s="433">
        <v>14259</v>
      </c>
      <c r="FOP2" s="433">
        <v>19985</v>
      </c>
      <c r="FOQ2" s="433">
        <v>26858</v>
      </c>
      <c r="FOR2" s="433">
        <v>24996</v>
      </c>
      <c r="FOS2" s="433">
        <v>29846</v>
      </c>
      <c r="FOT2" s="433">
        <v>27625</v>
      </c>
      <c r="FOU2" s="433">
        <v>10710</v>
      </c>
      <c r="FOV2" s="433">
        <v>16059</v>
      </c>
      <c r="FOW2" s="433">
        <v>14759</v>
      </c>
      <c r="FOX2" s="433">
        <v>22773</v>
      </c>
      <c r="FOY2" s="433">
        <v>29388</v>
      </c>
      <c r="FOZ2" s="433">
        <v>10226</v>
      </c>
      <c r="FPA2" s="433">
        <v>13821</v>
      </c>
      <c r="FPB2" s="433">
        <v>27458</v>
      </c>
      <c r="FPC2" s="433">
        <v>15533</v>
      </c>
      <c r="FPD2" s="433">
        <v>28202</v>
      </c>
      <c r="FPE2" s="433">
        <v>19148</v>
      </c>
      <c r="FPF2" s="433">
        <v>22636</v>
      </c>
      <c r="FPG2" s="433">
        <v>19782</v>
      </c>
      <c r="FPH2" s="433">
        <v>23878</v>
      </c>
      <c r="FPI2" s="433">
        <v>17313</v>
      </c>
      <c r="FPJ2" s="433">
        <v>20446</v>
      </c>
      <c r="FPK2" s="433">
        <v>18351</v>
      </c>
      <c r="FPL2" s="433">
        <v>27313</v>
      </c>
      <c r="FPM2" s="433">
        <v>18724</v>
      </c>
      <c r="FPN2" s="433">
        <v>12644</v>
      </c>
      <c r="FPO2" s="433">
        <v>23866</v>
      </c>
      <c r="FPP2" s="433">
        <v>12842</v>
      </c>
      <c r="FPQ2" s="433">
        <v>24814</v>
      </c>
      <c r="FPR2" s="433">
        <v>13366</v>
      </c>
      <c r="FPS2" s="433">
        <v>10688</v>
      </c>
      <c r="FPT2" s="433">
        <v>25018</v>
      </c>
      <c r="FPU2" s="433">
        <v>22771</v>
      </c>
      <c r="FPV2" s="433">
        <v>22868</v>
      </c>
      <c r="FPW2" s="433">
        <v>10913</v>
      </c>
      <c r="FPX2" s="433">
        <v>27181</v>
      </c>
      <c r="FPY2" s="433">
        <v>15337</v>
      </c>
      <c r="FPZ2" s="433">
        <v>25973</v>
      </c>
      <c r="FQA2" s="433">
        <v>11355</v>
      </c>
      <c r="FQB2" s="433">
        <v>27279</v>
      </c>
      <c r="FQC2" s="433">
        <v>26854</v>
      </c>
      <c r="FQD2" s="433">
        <v>15592</v>
      </c>
      <c r="FQE2" s="433">
        <v>29575</v>
      </c>
      <c r="FQF2" s="433">
        <v>12630</v>
      </c>
      <c r="FQG2" s="433">
        <v>26887</v>
      </c>
      <c r="FQH2" s="433">
        <v>22788</v>
      </c>
      <c r="FQI2" s="433">
        <v>22004</v>
      </c>
      <c r="FQJ2" s="433">
        <v>23334</v>
      </c>
      <c r="FQK2" s="433">
        <v>16627</v>
      </c>
      <c r="FQL2" s="433">
        <v>15484</v>
      </c>
      <c r="FQM2" s="433">
        <v>10821</v>
      </c>
      <c r="FQN2" s="433">
        <v>11673</v>
      </c>
      <c r="FQO2" s="433">
        <v>27271</v>
      </c>
      <c r="FQP2" s="433">
        <v>27482</v>
      </c>
      <c r="FQQ2" s="433">
        <v>27706</v>
      </c>
      <c r="FQR2" s="433">
        <v>15684</v>
      </c>
      <c r="FQS2" s="433">
        <v>20386</v>
      </c>
      <c r="FQT2" s="433">
        <v>24062</v>
      </c>
      <c r="FQU2" s="433">
        <v>21547</v>
      </c>
      <c r="FQV2" s="433">
        <v>27165</v>
      </c>
      <c r="FQW2" s="433">
        <v>11386</v>
      </c>
      <c r="FQX2" s="433">
        <v>24200</v>
      </c>
      <c r="FQY2" s="433">
        <v>15759</v>
      </c>
      <c r="FQZ2" s="433">
        <v>10578</v>
      </c>
      <c r="FRA2" s="433">
        <v>15128</v>
      </c>
      <c r="FRB2" s="433">
        <v>14699</v>
      </c>
      <c r="FRC2" s="433">
        <v>12481</v>
      </c>
      <c r="FRD2" s="433">
        <v>17626</v>
      </c>
      <c r="FRE2" s="433">
        <v>18212</v>
      </c>
      <c r="FRF2" s="433">
        <v>20362</v>
      </c>
      <c r="FRG2" s="433">
        <v>24172</v>
      </c>
      <c r="FRH2" s="433">
        <v>17758</v>
      </c>
      <c r="FRI2" s="433">
        <v>24961</v>
      </c>
      <c r="FRJ2" s="433">
        <v>11229</v>
      </c>
      <c r="FRK2" s="433">
        <v>29629</v>
      </c>
      <c r="FRL2" s="433">
        <v>29585</v>
      </c>
      <c r="FRM2" s="433">
        <v>26309</v>
      </c>
      <c r="FRN2" s="433">
        <v>19502</v>
      </c>
      <c r="FRO2" s="433">
        <v>26234</v>
      </c>
      <c r="FRP2" s="433">
        <v>17697</v>
      </c>
      <c r="FRQ2" s="433">
        <v>16489</v>
      </c>
      <c r="FRR2" s="433">
        <v>16079</v>
      </c>
      <c r="FRS2" s="433">
        <v>29493</v>
      </c>
      <c r="FRT2" s="433">
        <v>22237</v>
      </c>
      <c r="FRU2" s="433">
        <v>25538</v>
      </c>
      <c r="FRV2" s="433">
        <v>11491</v>
      </c>
      <c r="FRW2" s="433">
        <v>14393</v>
      </c>
      <c r="FRX2" s="433">
        <v>27515</v>
      </c>
      <c r="FRY2" s="433">
        <v>25770</v>
      </c>
      <c r="FRZ2" s="433">
        <v>24465</v>
      </c>
      <c r="FSA2" s="433">
        <v>22325</v>
      </c>
      <c r="FSB2" s="433">
        <v>12447</v>
      </c>
      <c r="FSC2" s="433">
        <v>21805</v>
      </c>
      <c r="FSD2" s="433">
        <v>20762</v>
      </c>
      <c r="FSE2" s="433">
        <v>25720</v>
      </c>
      <c r="FSF2" s="433">
        <v>29585</v>
      </c>
      <c r="FSG2" s="433">
        <v>13650</v>
      </c>
      <c r="FSH2" s="433">
        <v>11693</v>
      </c>
      <c r="FSI2" s="433">
        <v>11433</v>
      </c>
      <c r="FSJ2" s="433">
        <v>12044</v>
      </c>
      <c r="FSK2" s="433">
        <v>25025</v>
      </c>
      <c r="FSL2" s="433">
        <v>23611</v>
      </c>
      <c r="FSM2" s="433">
        <v>20436</v>
      </c>
      <c r="FSN2" s="433">
        <v>14495</v>
      </c>
      <c r="FSO2" s="433">
        <v>14236</v>
      </c>
      <c r="FSP2" s="433">
        <v>26252</v>
      </c>
      <c r="FSQ2" s="433">
        <v>29683</v>
      </c>
      <c r="FSR2" s="433">
        <v>26074</v>
      </c>
      <c r="FSS2" s="433">
        <v>25345</v>
      </c>
      <c r="FST2" s="433">
        <v>21780</v>
      </c>
      <c r="FSU2" s="433">
        <v>13298</v>
      </c>
      <c r="FSV2" s="433">
        <v>18939</v>
      </c>
      <c r="FSW2" s="433">
        <v>15649</v>
      </c>
      <c r="FSX2" s="433">
        <v>23196</v>
      </c>
      <c r="FSY2" s="433">
        <v>23558</v>
      </c>
      <c r="FSZ2" s="433">
        <v>16002</v>
      </c>
      <c r="FTA2" s="433">
        <v>20568</v>
      </c>
      <c r="FTB2" s="433">
        <v>13109</v>
      </c>
      <c r="FTC2" s="433">
        <v>16848</v>
      </c>
      <c r="FTD2" s="433">
        <v>15244</v>
      </c>
      <c r="FTE2" s="433">
        <v>11080</v>
      </c>
      <c r="FTF2" s="433">
        <v>20840</v>
      </c>
      <c r="FTG2" s="433">
        <v>22158</v>
      </c>
      <c r="FTH2" s="433">
        <v>20454</v>
      </c>
      <c r="FTI2" s="433">
        <v>11313</v>
      </c>
      <c r="FTJ2" s="433">
        <v>27591</v>
      </c>
      <c r="FTK2" s="433">
        <v>22789</v>
      </c>
      <c r="FTL2" s="433">
        <v>22189</v>
      </c>
      <c r="FTM2" s="433">
        <v>23280</v>
      </c>
      <c r="FTN2" s="433">
        <v>22771</v>
      </c>
      <c r="FTO2" s="433">
        <v>26573</v>
      </c>
      <c r="FTP2" s="433">
        <v>19264</v>
      </c>
      <c r="FTQ2" s="433">
        <v>24117</v>
      </c>
      <c r="FTR2" s="433">
        <v>11768</v>
      </c>
      <c r="FTS2" s="433">
        <v>10139</v>
      </c>
      <c r="FTT2" s="433">
        <v>10705</v>
      </c>
      <c r="FTU2" s="433">
        <v>29281</v>
      </c>
      <c r="FTV2" s="433">
        <v>20386</v>
      </c>
      <c r="FTW2" s="433">
        <v>21299</v>
      </c>
      <c r="FTX2" s="433">
        <v>23601</v>
      </c>
      <c r="FTY2" s="433">
        <v>10108</v>
      </c>
      <c r="FTZ2" s="433">
        <v>26455</v>
      </c>
      <c r="FUA2" s="433">
        <v>10476</v>
      </c>
      <c r="FUB2" s="433">
        <v>24554</v>
      </c>
      <c r="FUC2" s="433">
        <v>29817</v>
      </c>
      <c r="FUD2" s="433">
        <v>10902</v>
      </c>
      <c r="FUE2" s="433">
        <v>10449</v>
      </c>
      <c r="FUF2" s="433">
        <v>28356</v>
      </c>
      <c r="FUG2" s="433">
        <v>25819</v>
      </c>
      <c r="FUH2" s="433">
        <v>17048</v>
      </c>
      <c r="FUI2" s="433">
        <v>14509</v>
      </c>
      <c r="FUJ2" s="433">
        <v>15334</v>
      </c>
      <c r="FUK2" s="433">
        <v>27490</v>
      </c>
      <c r="FUL2" s="433">
        <v>12259</v>
      </c>
      <c r="FUM2" s="433">
        <v>24212</v>
      </c>
      <c r="FUN2" s="433">
        <v>27916</v>
      </c>
      <c r="FUO2" s="433">
        <v>14575</v>
      </c>
      <c r="FUP2" s="433">
        <v>17141</v>
      </c>
      <c r="FUQ2" s="433">
        <v>26667</v>
      </c>
      <c r="FUR2" s="433">
        <v>19760</v>
      </c>
      <c r="FUS2" s="433">
        <v>18655</v>
      </c>
      <c r="FUT2" s="433">
        <v>20531</v>
      </c>
      <c r="FUU2" s="433">
        <v>29025</v>
      </c>
      <c r="FUV2" s="433">
        <v>26975</v>
      </c>
      <c r="FUW2" s="433">
        <v>13829</v>
      </c>
      <c r="FUX2" s="433">
        <v>12240</v>
      </c>
      <c r="FUY2" s="433">
        <v>22718</v>
      </c>
      <c r="FUZ2" s="433">
        <v>11262</v>
      </c>
      <c r="FVA2" s="433">
        <v>10877</v>
      </c>
      <c r="FVB2" s="433">
        <v>26553</v>
      </c>
      <c r="FVC2" s="433">
        <v>27218</v>
      </c>
      <c r="FVD2" s="433">
        <v>12456</v>
      </c>
      <c r="FVE2" s="433">
        <v>29485</v>
      </c>
      <c r="FVF2" s="433">
        <v>12359</v>
      </c>
      <c r="FVG2" s="433">
        <v>14084</v>
      </c>
      <c r="FVH2" s="433">
        <v>28295</v>
      </c>
      <c r="FVI2" s="433">
        <v>17889</v>
      </c>
      <c r="FVJ2" s="433">
        <v>27124</v>
      </c>
      <c r="FVK2" s="433">
        <v>22215</v>
      </c>
      <c r="FVL2" s="433">
        <v>11437</v>
      </c>
      <c r="FVM2" s="433">
        <v>27209</v>
      </c>
      <c r="FVN2" s="433">
        <v>13245</v>
      </c>
      <c r="FVO2" s="433">
        <v>25912</v>
      </c>
      <c r="FVP2" s="433">
        <v>21203</v>
      </c>
      <c r="FVQ2" s="433">
        <v>12687</v>
      </c>
      <c r="FVR2" s="433">
        <v>17622</v>
      </c>
      <c r="FVS2" s="433">
        <v>24446</v>
      </c>
      <c r="FVT2" s="433">
        <v>23981</v>
      </c>
      <c r="FVU2" s="433">
        <v>28412</v>
      </c>
      <c r="FVV2" s="433">
        <v>29353</v>
      </c>
      <c r="FVW2" s="433">
        <v>28280</v>
      </c>
      <c r="FVX2" s="433">
        <v>23890</v>
      </c>
      <c r="FVY2" s="433">
        <v>19816</v>
      </c>
      <c r="FVZ2" s="433">
        <v>11769</v>
      </c>
      <c r="FWA2" s="433">
        <v>10942</v>
      </c>
      <c r="FWB2" s="433">
        <v>14796</v>
      </c>
      <c r="FWC2" s="433">
        <v>22447</v>
      </c>
      <c r="FWD2" s="433">
        <v>26657</v>
      </c>
      <c r="FWE2" s="433">
        <v>16043</v>
      </c>
      <c r="FWF2" s="433">
        <v>25438</v>
      </c>
      <c r="FWG2" s="433">
        <v>17724</v>
      </c>
      <c r="FWH2" s="433">
        <v>24767</v>
      </c>
      <c r="FWI2" s="433">
        <v>12446</v>
      </c>
      <c r="FWJ2" s="433">
        <v>17937</v>
      </c>
      <c r="FWK2" s="433">
        <v>17785</v>
      </c>
      <c r="FWL2" s="433">
        <v>22585</v>
      </c>
      <c r="FWM2" s="433">
        <v>28215</v>
      </c>
      <c r="FWN2" s="433">
        <v>22464</v>
      </c>
      <c r="FWO2" s="433">
        <v>15273</v>
      </c>
      <c r="FWP2" s="433">
        <v>12395</v>
      </c>
      <c r="FWQ2" s="433">
        <v>13042</v>
      </c>
      <c r="FWR2" s="433">
        <v>13862</v>
      </c>
      <c r="FWS2" s="433">
        <v>17131</v>
      </c>
      <c r="FWT2" s="433">
        <v>22841</v>
      </c>
      <c r="FWU2" s="433">
        <v>20485</v>
      </c>
      <c r="FWV2" s="433">
        <v>17976</v>
      </c>
      <c r="FWW2" s="433">
        <v>29576</v>
      </c>
      <c r="FWX2" s="433">
        <v>13415</v>
      </c>
      <c r="FWY2" s="433">
        <v>17451</v>
      </c>
      <c r="FWZ2" s="433">
        <v>18553</v>
      </c>
      <c r="FXA2" s="433">
        <v>18742</v>
      </c>
      <c r="FXB2" s="433">
        <v>23749</v>
      </c>
      <c r="FXC2" s="433">
        <v>19172</v>
      </c>
      <c r="FXD2" s="433">
        <v>22378</v>
      </c>
      <c r="FXE2" s="433">
        <v>11815</v>
      </c>
      <c r="FXF2" s="433">
        <v>20650</v>
      </c>
      <c r="FXG2" s="433">
        <v>24617</v>
      </c>
      <c r="FXH2" s="433">
        <v>24982</v>
      </c>
      <c r="FXI2" s="433">
        <v>22191</v>
      </c>
      <c r="FXJ2" s="433">
        <v>20670</v>
      </c>
      <c r="FXK2" s="433">
        <v>14251</v>
      </c>
      <c r="FXL2" s="433">
        <v>14108</v>
      </c>
      <c r="FXM2" s="433">
        <v>28221</v>
      </c>
      <c r="FXN2" s="433">
        <v>22297</v>
      </c>
      <c r="FXO2" s="433">
        <v>19077</v>
      </c>
      <c r="FXP2" s="433">
        <v>20891</v>
      </c>
      <c r="FXQ2" s="433">
        <v>16163</v>
      </c>
      <c r="FXR2" s="433">
        <v>23711</v>
      </c>
      <c r="FXS2" s="433">
        <v>27862</v>
      </c>
      <c r="FXT2" s="433">
        <v>12777</v>
      </c>
      <c r="FXU2" s="433">
        <v>20487</v>
      </c>
      <c r="FXV2" s="433">
        <v>16487</v>
      </c>
      <c r="FXW2" s="433">
        <v>11764</v>
      </c>
      <c r="FXX2" s="433">
        <v>24756</v>
      </c>
      <c r="FXY2" s="433">
        <v>19390</v>
      </c>
      <c r="FXZ2" s="433">
        <v>17632</v>
      </c>
      <c r="FYA2" s="433">
        <v>11803</v>
      </c>
      <c r="FYB2" s="433">
        <v>19332</v>
      </c>
      <c r="FYC2" s="433">
        <v>21457</v>
      </c>
      <c r="FYD2" s="433">
        <v>24651</v>
      </c>
      <c r="FYE2" s="433">
        <v>20103</v>
      </c>
      <c r="FYF2" s="433">
        <v>21649</v>
      </c>
      <c r="FYG2" s="433">
        <v>11385</v>
      </c>
      <c r="FYH2" s="433">
        <v>22793</v>
      </c>
      <c r="FYI2" s="433">
        <v>18723</v>
      </c>
      <c r="FYJ2" s="433">
        <v>21129</v>
      </c>
      <c r="FYK2" s="433">
        <v>24827</v>
      </c>
      <c r="FYL2" s="433">
        <v>10822</v>
      </c>
      <c r="FYM2" s="433">
        <v>22570</v>
      </c>
      <c r="FYN2" s="433">
        <v>12469</v>
      </c>
      <c r="FYO2" s="433">
        <v>22924</v>
      </c>
      <c r="FYP2" s="433">
        <v>19817</v>
      </c>
      <c r="FYQ2" s="433">
        <v>24978</v>
      </c>
      <c r="FYR2" s="433">
        <v>14290</v>
      </c>
      <c r="FYS2" s="433">
        <v>22502</v>
      </c>
      <c r="FYT2" s="433">
        <v>29294</v>
      </c>
      <c r="FYU2" s="433">
        <v>10537</v>
      </c>
      <c r="FYV2" s="433">
        <v>25488</v>
      </c>
      <c r="FYW2" s="433">
        <v>23675</v>
      </c>
      <c r="FYX2" s="433">
        <v>22798</v>
      </c>
      <c r="FYY2" s="433">
        <v>16640</v>
      </c>
      <c r="FYZ2" s="433">
        <v>27287</v>
      </c>
      <c r="FZA2" s="433">
        <v>26009</v>
      </c>
      <c r="FZB2" s="433">
        <v>25231</v>
      </c>
      <c r="FZC2" s="433">
        <v>25995</v>
      </c>
      <c r="FZD2" s="433">
        <v>12315</v>
      </c>
      <c r="FZE2" s="433">
        <v>18239</v>
      </c>
      <c r="FZF2" s="433">
        <v>25798</v>
      </c>
      <c r="FZG2" s="433">
        <v>17222</v>
      </c>
      <c r="FZH2" s="433">
        <v>24285</v>
      </c>
      <c r="FZI2" s="433">
        <v>23903</v>
      </c>
      <c r="FZJ2" s="433">
        <v>22570</v>
      </c>
      <c r="FZK2" s="433">
        <v>21778</v>
      </c>
      <c r="FZL2" s="433">
        <v>12348</v>
      </c>
      <c r="FZM2" s="433">
        <v>21633</v>
      </c>
      <c r="FZN2" s="433">
        <v>22203</v>
      </c>
      <c r="FZO2" s="433">
        <v>19286</v>
      </c>
      <c r="FZP2" s="433">
        <v>17750</v>
      </c>
      <c r="FZQ2" s="433">
        <v>13445</v>
      </c>
      <c r="FZR2" s="433">
        <v>10768</v>
      </c>
      <c r="FZS2" s="433">
        <v>15103</v>
      </c>
      <c r="FZT2" s="433">
        <v>25625</v>
      </c>
      <c r="FZU2" s="433">
        <v>20891</v>
      </c>
      <c r="FZV2" s="433">
        <v>17953</v>
      </c>
      <c r="FZW2" s="433">
        <v>29189</v>
      </c>
      <c r="FZX2" s="433">
        <v>16545</v>
      </c>
      <c r="FZY2" s="433">
        <v>18710</v>
      </c>
      <c r="FZZ2" s="433">
        <v>18492</v>
      </c>
      <c r="GAA2" s="433">
        <v>23283</v>
      </c>
      <c r="GAB2" s="433">
        <v>24501</v>
      </c>
      <c r="GAC2" s="433">
        <v>14399</v>
      </c>
      <c r="GAD2" s="433">
        <v>22917</v>
      </c>
      <c r="GAE2" s="433">
        <v>17840</v>
      </c>
      <c r="GAF2" s="433">
        <v>25720</v>
      </c>
      <c r="GAG2" s="433">
        <v>24604</v>
      </c>
      <c r="GAH2" s="433">
        <v>28309</v>
      </c>
      <c r="GAI2" s="433">
        <v>14626</v>
      </c>
      <c r="GAJ2" s="433">
        <v>13351</v>
      </c>
      <c r="GAK2" s="433">
        <v>29710</v>
      </c>
      <c r="GAL2" s="433">
        <v>15123</v>
      </c>
      <c r="GAM2" s="433">
        <v>28166</v>
      </c>
      <c r="GAN2" s="433">
        <v>15199</v>
      </c>
      <c r="GAO2" s="433">
        <v>14854</v>
      </c>
      <c r="GAP2" s="433">
        <v>12211</v>
      </c>
      <c r="GAQ2" s="433">
        <v>16278</v>
      </c>
      <c r="GAR2" s="433">
        <v>12415</v>
      </c>
      <c r="GAS2" s="433">
        <v>23465</v>
      </c>
      <c r="GAT2" s="433">
        <v>14100</v>
      </c>
      <c r="GAU2" s="433">
        <v>22505</v>
      </c>
      <c r="GAV2" s="433">
        <v>16209</v>
      </c>
      <c r="GAW2" s="433">
        <v>12748</v>
      </c>
      <c r="GAX2" s="433">
        <v>11999</v>
      </c>
      <c r="GAY2" s="433">
        <v>15572</v>
      </c>
      <c r="GAZ2" s="433">
        <v>21855</v>
      </c>
      <c r="GBA2" s="433">
        <v>22877</v>
      </c>
      <c r="GBB2" s="433">
        <v>12506</v>
      </c>
      <c r="GBC2" s="433">
        <v>28953</v>
      </c>
      <c r="GBD2" s="433">
        <v>22406</v>
      </c>
      <c r="GBE2" s="433">
        <v>17124</v>
      </c>
      <c r="GBF2" s="433">
        <v>15891</v>
      </c>
      <c r="GBG2" s="433">
        <v>19711</v>
      </c>
      <c r="GBH2" s="433">
        <v>12984</v>
      </c>
      <c r="GBI2" s="433">
        <v>29311</v>
      </c>
      <c r="GBJ2" s="433">
        <v>22085</v>
      </c>
      <c r="GBK2" s="433">
        <v>21758</v>
      </c>
      <c r="GBL2" s="433">
        <v>26051</v>
      </c>
      <c r="GBM2" s="433">
        <v>12912</v>
      </c>
      <c r="GBN2" s="433">
        <v>25854</v>
      </c>
      <c r="GBO2" s="433">
        <v>16040</v>
      </c>
      <c r="GBP2" s="433">
        <v>10954</v>
      </c>
      <c r="GBQ2" s="433">
        <v>25769</v>
      </c>
      <c r="GBR2" s="433">
        <v>25533</v>
      </c>
      <c r="GBS2" s="433">
        <v>22441</v>
      </c>
      <c r="GBT2" s="433">
        <v>13175</v>
      </c>
      <c r="GBU2" s="433">
        <v>13318</v>
      </c>
      <c r="GBV2" s="433">
        <v>20319</v>
      </c>
      <c r="GBW2" s="433">
        <v>24288</v>
      </c>
      <c r="GBX2" s="433">
        <v>15788</v>
      </c>
      <c r="GBY2" s="433">
        <v>26612</v>
      </c>
      <c r="GBZ2" s="433">
        <v>29335</v>
      </c>
      <c r="GCA2" s="433">
        <v>10250</v>
      </c>
      <c r="GCB2" s="433">
        <v>17751</v>
      </c>
      <c r="GCC2" s="433">
        <v>19367</v>
      </c>
      <c r="GCD2" s="433">
        <v>26248</v>
      </c>
      <c r="GCE2" s="433">
        <v>24992</v>
      </c>
      <c r="GCF2" s="433">
        <v>18280</v>
      </c>
      <c r="GCG2" s="433">
        <v>21682</v>
      </c>
      <c r="GCH2" s="433">
        <v>24708</v>
      </c>
      <c r="GCI2" s="433">
        <v>14615</v>
      </c>
      <c r="GCJ2" s="433">
        <v>19686</v>
      </c>
      <c r="GCK2" s="433">
        <v>21358</v>
      </c>
      <c r="GCL2" s="433">
        <v>29194</v>
      </c>
      <c r="GCM2" s="433">
        <v>15130</v>
      </c>
      <c r="GCN2" s="433">
        <v>14344</v>
      </c>
      <c r="GCO2" s="433">
        <v>19245</v>
      </c>
      <c r="GCP2" s="433">
        <v>21344</v>
      </c>
      <c r="GCQ2" s="433">
        <v>13679</v>
      </c>
      <c r="GCR2" s="433">
        <v>12760</v>
      </c>
      <c r="GCS2" s="433">
        <v>29237</v>
      </c>
      <c r="GCT2" s="433">
        <v>24427</v>
      </c>
      <c r="GCU2" s="433">
        <v>16143</v>
      </c>
      <c r="GCV2" s="433">
        <v>11571</v>
      </c>
      <c r="GCW2" s="433">
        <v>17561</v>
      </c>
      <c r="GCX2" s="433">
        <v>26828</v>
      </c>
      <c r="GCY2" s="433">
        <v>25432</v>
      </c>
      <c r="GCZ2" s="433">
        <v>18920</v>
      </c>
      <c r="GDA2" s="433">
        <v>13615</v>
      </c>
      <c r="GDB2" s="433">
        <v>14562</v>
      </c>
      <c r="GDC2" s="433">
        <v>16092</v>
      </c>
      <c r="GDD2" s="433">
        <v>29211</v>
      </c>
      <c r="GDE2" s="433">
        <v>29968</v>
      </c>
      <c r="GDF2" s="433">
        <v>28694</v>
      </c>
      <c r="GDG2" s="433">
        <v>12668</v>
      </c>
      <c r="GDH2" s="433">
        <v>25091</v>
      </c>
      <c r="GDI2" s="433">
        <v>16473</v>
      </c>
      <c r="GDJ2" s="433">
        <v>24497</v>
      </c>
      <c r="GDK2" s="433">
        <v>29407</v>
      </c>
      <c r="GDL2" s="433">
        <v>14711</v>
      </c>
      <c r="GDM2" s="433">
        <v>17875</v>
      </c>
      <c r="GDN2" s="433">
        <v>27328</v>
      </c>
      <c r="GDO2" s="433">
        <v>29356</v>
      </c>
      <c r="GDP2" s="433">
        <v>11837</v>
      </c>
      <c r="GDQ2" s="433">
        <v>13175</v>
      </c>
      <c r="GDR2" s="433">
        <v>26307</v>
      </c>
      <c r="GDS2" s="433">
        <v>26353</v>
      </c>
      <c r="GDT2" s="433">
        <v>22625</v>
      </c>
      <c r="GDU2" s="433">
        <v>25475</v>
      </c>
      <c r="GDV2" s="433">
        <v>19260</v>
      </c>
      <c r="GDW2" s="433">
        <v>29984</v>
      </c>
      <c r="GDX2" s="433">
        <v>27500</v>
      </c>
      <c r="GDY2" s="433">
        <v>16349</v>
      </c>
      <c r="GDZ2" s="433">
        <v>19005</v>
      </c>
      <c r="GEA2" s="433">
        <v>21486</v>
      </c>
      <c r="GEB2" s="433">
        <v>22037</v>
      </c>
      <c r="GEC2" s="433">
        <v>15536</v>
      </c>
      <c r="GED2" s="433">
        <v>27192</v>
      </c>
      <c r="GEE2" s="433">
        <v>14257</v>
      </c>
      <c r="GEF2" s="433">
        <v>10713</v>
      </c>
      <c r="GEG2" s="433">
        <v>13903</v>
      </c>
      <c r="GEH2" s="433">
        <v>19541</v>
      </c>
      <c r="GEI2" s="433">
        <v>28591</v>
      </c>
      <c r="GEJ2" s="433">
        <v>24184</v>
      </c>
      <c r="GEK2" s="433">
        <v>22095</v>
      </c>
      <c r="GEL2" s="433">
        <v>19772</v>
      </c>
      <c r="GEM2" s="433">
        <v>19278</v>
      </c>
      <c r="GEN2" s="433">
        <v>15062</v>
      </c>
      <c r="GEO2" s="433">
        <v>16543</v>
      </c>
      <c r="GEP2" s="433">
        <v>27805</v>
      </c>
      <c r="GEQ2" s="433">
        <v>21513</v>
      </c>
      <c r="GER2" s="433">
        <v>16276</v>
      </c>
      <c r="GES2" s="433">
        <v>28061</v>
      </c>
      <c r="GET2" s="433">
        <v>29334</v>
      </c>
      <c r="GEU2" s="433">
        <v>28507</v>
      </c>
      <c r="GEV2" s="433">
        <v>15865</v>
      </c>
      <c r="GEW2" s="433">
        <v>28016</v>
      </c>
      <c r="GEX2" s="433">
        <v>11843</v>
      </c>
      <c r="GEY2" s="433">
        <v>10538</v>
      </c>
      <c r="GEZ2" s="433">
        <v>13077</v>
      </c>
      <c r="GFA2" s="433">
        <v>15283</v>
      </c>
      <c r="GFB2" s="433">
        <v>15844</v>
      </c>
      <c r="GFC2" s="433">
        <v>16666</v>
      </c>
      <c r="GFD2" s="433">
        <v>23119</v>
      </c>
      <c r="GFE2" s="433">
        <v>18286</v>
      </c>
      <c r="GFF2" s="433">
        <v>16801</v>
      </c>
      <c r="GFG2" s="433">
        <v>27040</v>
      </c>
      <c r="GFH2" s="433">
        <v>12824</v>
      </c>
      <c r="GFI2" s="433">
        <v>12220</v>
      </c>
      <c r="GFJ2" s="433">
        <v>26360</v>
      </c>
      <c r="GFK2" s="433">
        <v>20067</v>
      </c>
      <c r="GFL2" s="433">
        <v>28176</v>
      </c>
      <c r="GFM2" s="433">
        <v>26421</v>
      </c>
      <c r="GFN2" s="433">
        <v>24510</v>
      </c>
      <c r="GFO2" s="433">
        <v>13296</v>
      </c>
      <c r="GFP2" s="433">
        <v>20708</v>
      </c>
      <c r="GFQ2" s="433">
        <v>11965</v>
      </c>
      <c r="GFR2" s="433">
        <v>18093</v>
      </c>
      <c r="GFS2" s="433">
        <v>11968</v>
      </c>
      <c r="GFT2" s="433">
        <v>21783</v>
      </c>
      <c r="GFU2" s="433">
        <v>11295</v>
      </c>
      <c r="GFV2" s="433">
        <v>15928</v>
      </c>
      <c r="GFW2" s="433">
        <v>19588</v>
      </c>
      <c r="GFX2" s="433">
        <v>20085</v>
      </c>
      <c r="GFY2" s="433">
        <v>26586</v>
      </c>
      <c r="GFZ2" s="433">
        <v>26827</v>
      </c>
      <c r="GGA2" s="433">
        <v>22833</v>
      </c>
      <c r="GGB2" s="433">
        <v>18032</v>
      </c>
      <c r="GGC2" s="433">
        <v>15655</v>
      </c>
      <c r="GGD2" s="433">
        <v>26248</v>
      </c>
      <c r="GGE2" s="433">
        <v>12499</v>
      </c>
      <c r="GGF2" s="433">
        <v>19927</v>
      </c>
      <c r="GGG2" s="433">
        <v>11070</v>
      </c>
      <c r="GGH2" s="433">
        <v>25687</v>
      </c>
      <c r="GGI2" s="433">
        <v>17554</v>
      </c>
      <c r="GGJ2" s="433">
        <v>22014</v>
      </c>
      <c r="GGK2" s="433">
        <v>10702</v>
      </c>
      <c r="GGL2" s="433">
        <v>12728</v>
      </c>
      <c r="GGM2" s="433">
        <v>24698</v>
      </c>
      <c r="GGN2" s="433">
        <v>27709</v>
      </c>
      <c r="GGO2" s="433">
        <v>27759</v>
      </c>
      <c r="GGP2" s="433">
        <v>14612</v>
      </c>
      <c r="GGQ2" s="433">
        <v>18316</v>
      </c>
      <c r="GGR2" s="433">
        <v>15171</v>
      </c>
      <c r="GGS2" s="433">
        <v>23420</v>
      </c>
      <c r="GGT2" s="433">
        <v>16417</v>
      </c>
      <c r="GGU2" s="433">
        <v>25153</v>
      </c>
      <c r="GGV2" s="433">
        <v>22919</v>
      </c>
      <c r="GGW2" s="433">
        <v>29211</v>
      </c>
      <c r="GGX2" s="433">
        <v>12504</v>
      </c>
      <c r="GGY2" s="433">
        <v>11753</v>
      </c>
      <c r="GGZ2" s="433">
        <v>22257</v>
      </c>
      <c r="GHA2" s="433">
        <v>26270</v>
      </c>
      <c r="GHB2" s="433">
        <v>24300</v>
      </c>
      <c r="GHC2" s="433">
        <v>11036</v>
      </c>
      <c r="GHD2" s="433">
        <v>15018</v>
      </c>
      <c r="GHE2" s="433">
        <v>17254</v>
      </c>
      <c r="GHF2" s="433">
        <v>16905</v>
      </c>
      <c r="GHG2" s="433">
        <v>11179</v>
      </c>
      <c r="GHH2" s="433">
        <v>24023</v>
      </c>
      <c r="GHI2" s="433">
        <v>26755</v>
      </c>
      <c r="GHJ2" s="433">
        <v>25730</v>
      </c>
      <c r="GHK2" s="433">
        <v>22928</v>
      </c>
      <c r="GHL2" s="433">
        <v>12673</v>
      </c>
      <c r="GHM2" s="433">
        <v>13661</v>
      </c>
      <c r="GHN2" s="433">
        <v>24102</v>
      </c>
      <c r="GHO2" s="433">
        <v>14703</v>
      </c>
      <c r="GHP2" s="433">
        <v>24002</v>
      </c>
      <c r="GHQ2" s="433">
        <v>28568</v>
      </c>
      <c r="GHR2" s="433">
        <v>15312</v>
      </c>
      <c r="GHS2" s="433">
        <v>19093</v>
      </c>
      <c r="GHT2" s="433">
        <v>19175</v>
      </c>
      <c r="GHU2" s="433">
        <v>17449</v>
      </c>
      <c r="GHV2" s="433">
        <v>25946</v>
      </c>
      <c r="GHW2" s="433">
        <v>15252</v>
      </c>
      <c r="GHX2" s="433">
        <v>23152</v>
      </c>
      <c r="GHY2" s="433">
        <v>20681</v>
      </c>
      <c r="GHZ2" s="433">
        <v>21558</v>
      </c>
      <c r="GIA2" s="433">
        <v>24469</v>
      </c>
      <c r="GIB2" s="433">
        <v>20977</v>
      </c>
      <c r="GIC2" s="433">
        <v>28649</v>
      </c>
      <c r="GID2" s="433">
        <v>12717</v>
      </c>
      <c r="GIE2" s="433">
        <v>26436</v>
      </c>
      <c r="GIF2" s="433">
        <v>28780</v>
      </c>
      <c r="GIG2" s="433">
        <v>15451</v>
      </c>
      <c r="GIH2" s="433">
        <v>18319</v>
      </c>
      <c r="GII2" s="433">
        <v>15441</v>
      </c>
      <c r="GIJ2" s="433">
        <v>16269</v>
      </c>
      <c r="GIK2" s="433">
        <v>27810</v>
      </c>
      <c r="GIL2" s="433">
        <v>13710</v>
      </c>
      <c r="GIM2" s="433">
        <v>13199</v>
      </c>
      <c r="GIN2" s="433">
        <v>21340</v>
      </c>
      <c r="GIO2" s="433">
        <v>13465</v>
      </c>
      <c r="GIP2" s="433">
        <v>22873</v>
      </c>
      <c r="GIQ2" s="433">
        <v>21605</v>
      </c>
      <c r="GIR2" s="433">
        <v>18459</v>
      </c>
      <c r="GIS2" s="433">
        <v>22079</v>
      </c>
      <c r="GIT2" s="433">
        <v>20502</v>
      </c>
      <c r="GIU2" s="433">
        <v>24102</v>
      </c>
      <c r="GIV2" s="433">
        <v>21510</v>
      </c>
      <c r="GIW2" s="433">
        <v>12731</v>
      </c>
      <c r="GIX2" s="433">
        <v>11750</v>
      </c>
      <c r="GIY2" s="433">
        <v>27160</v>
      </c>
      <c r="GIZ2" s="433">
        <v>16136</v>
      </c>
      <c r="GJA2" s="433">
        <v>22250</v>
      </c>
      <c r="GJB2" s="433">
        <v>16314</v>
      </c>
      <c r="GJC2" s="433">
        <v>16654</v>
      </c>
      <c r="GJD2" s="433">
        <v>23240</v>
      </c>
      <c r="GJE2" s="433">
        <v>14953</v>
      </c>
      <c r="GJF2" s="433">
        <v>20730</v>
      </c>
      <c r="GJG2" s="433">
        <v>24711</v>
      </c>
      <c r="GJH2" s="433">
        <v>15631</v>
      </c>
      <c r="GJI2" s="433">
        <v>14809</v>
      </c>
      <c r="GJJ2" s="433">
        <v>15448</v>
      </c>
      <c r="GJK2" s="433">
        <v>26350</v>
      </c>
      <c r="GJL2" s="433">
        <v>16727</v>
      </c>
      <c r="GJM2" s="433">
        <v>23701</v>
      </c>
      <c r="GJN2" s="433">
        <v>15551</v>
      </c>
      <c r="GJO2" s="433">
        <v>20822</v>
      </c>
      <c r="GJP2" s="433">
        <v>26407</v>
      </c>
      <c r="GJQ2" s="433">
        <v>21802</v>
      </c>
      <c r="GJR2" s="433">
        <v>24838</v>
      </c>
      <c r="GJS2" s="433">
        <v>23891</v>
      </c>
      <c r="GJT2" s="433">
        <v>25558</v>
      </c>
      <c r="GJU2" s="433">
        <v>29646</v>
      </c>
      <c r="GJV2" s="433">
        <v>29250</v>
      </c>
      <c r="GJW2" s="433">
        <v>11160</v>
      </c>
      <c r="GJX2" s="433">
        <v>23010</v>
      </c>
      <c r="GJY2" s="433">
        <v>15736</v>
      </c>
      <c r="GJZ2" s="433">
        <v>22458</v>
      </c>
      <c r="GKA2" s="433">
        <v>27080</v>
      </c>
      <c r="GKB2" s="433">
        <v>20659</v>
      </c>
      <c r="GKC2" s="433">
        <v>17675</v>
      </c>
      <c r="GKD2" s="433">
        <v>17825</v>
      </c>
      <c r="GKE2" s="433">
        <v>17792</v>
      </c>
      <c r="GKF2" s="433">
        <v>13270</v>
      </c>
      <c r="GKG2" s="433">
        <v>21185</v>
      </c>
      <c r="GKH2" s="433">
        <v>21775</v>
      </c>
      <c r="GKI2" s="433">
        <v>17261</v>
      </c>
      <c r="GKJ2" s="433">
        <v>13772</v>
      </c>
      <c r="GKK2" s="433">
        <v>22408</v>
      </c>
      <c r="GKL2" s="433">
        <v>18722</v>
      </c>
      <c r="GKM2" s="433">
        <v>22637</v>
      </c>
      <c r="GKN2" s="433">
        <v>28733</v>
      </c>
      <c r="GKO2" s="433">
        <v>15584</v>
      </c>
      <c r="GKP2" s="433">
        <v>21010</v>
      </c>
      <c r="GKQ2" s="433">
        <v>21147</v>
      </c>
      <c r="GKR2" s="433">
        <v>22623</v>
      </c>
      <c r="GKS2" s="433">
        <v>25171</v>
      </c>
      <c r="GKT2" s="433">
        <v>15504</v>
      </c>
      <c r="GKU2" s="433">
        <v>22919</v>
      </c>
      <c r="GKV2" s="433">
        <v>16775</v>
      </c>
      <c r="GKW2" s="433">
        <v>27585</v>
      </c>
      <c r="GKX2" s="433">
        <v>17580</v>
      </c>
      <c r="GKY2" s="433">
        <v>23250</v>
      </c>
      <c r="GKZ2" s="433">
        <v>13117</v>
      </c>
      <c r="GLA2" s="433">
        <v>22535</v>
      </c>
      <c r="GLB2" s="433">
        <v>16913</v>
      </c>
      <c r="GLC2" s="433">
        <v>21205</v>
      </c>
      <c r="GLD2" s="433">
        <v>29196</v>
      </c>
      <c r="GLE2" s="433">
        <v>12749</v>
      </c>
      <c r="GLF2" s="433">
        <v>21522</v>
      </c>
      <c r="GLG2" s="433">
        <v>27725</v>
      </c>
      <c r="GLH2" s="433">
        <v>26778</v>
      </c>
      <c r="GLI2" s="433">
        <v>29041</v>
      </c>
      <c r="GLJ2" s="433">
        <v>25254</v>
      </c>
      <c r="GLK2" s="433">
        <v>10155</v>
      </c>
      <c r="GLL2" s="433">
        <v>16403</v>
      </c>
      <c r="GLM2" s="433">
        <v>24051</v>
      </c>
      <c r="GLN2" s="433">
        <v>15254</v>
      </c>
      <c r="GLO2" s="433">
        <v>19389</v>
      </c>
      <c r="GLP2" s="433">
        <v>19553</v>
      </c>
      <c r="GLQ2" s="433">
        <v>16606</v>
      </c>
      <c r="GLR2" s="433">
        <v>27397</v>
      </c>
      <c r="GLS2" s="433">
        <v>22473</v>
      </c>
      <c r="GLT2" s="433">
        <v>19996</v>
      </c>
      <c r="GLU2" s="433">
        <v>24168</v>
      </c>
      <c r="GLV2" s="433">
        <v>29607</v>
      </c>
      <c r="GLW2" s="433">
        <v>18774</v>
      </c>
      <c r="GLX2" s="433">
        <v>12633</v>
      </c>
      <c r="GLY2" s="433">
        <v>23598</v>
      </c>
      <c r="GLZ2" s="433">
        <v>15418</v>
      </c>
      <c r="GMA2" s="433">
        <v>25965</v>
      </c>
      <c r="GMB2" s="433">
        <v>29974</v>
      </c>
      <c r="GMC2" s="433">
        <v>17679</v>
      </c>
      <c r="GMD2" s="433">
        <v>21399</v>
      </c>
      <c r="GME2" s="433">
        <v>14789</v>
      </c>
      <c r="GMF2" s="433">
        <v>27420</v>
      </c>
      <c r="GMG2" s="433">
        <v>20940</v>
      </c>
      <c r="GMH2" s="433">
        <v>25011</v>
      </c>
      <c r="GMI2" s="433">
        <v>25328</v>
      </c>
      <c r="GMJ2" s="433">
        <v>24956</v>
      </c>
      <c r="GMK2" s="433">
        <v>14961</v>
      </c>
      <c r="GML2" s="433">
        <v>21133</v>
      </c>
      <c r="GMM2" s="433">
        <v>17276</v>
      </c>
      <c r="GMN2" s="433">
        <v>10848</v>
      </c>
      <c r="GMO2" s="433">
        <v>20710</v>
      </c>
      <c r="GMP2" s="433">
        <v>27467</v>
      </c>
      <c r="GMQ2" s="433">
        <v>21782</v>
      </c>
      <c r="GMR2" s="433">
        <v>20248</v>
      </c>
      <c r="GMS2" s="433">
        <v>12485</v>
      </c>
      <c r="GMT2" s="433">
        <v>17216</v>
      </c>
      <c r="GMU2" s="433">
        <v>20300</v>
      </c>
      <c r="GMV2" s="433">
        <v>23689</v>
      </c>
      <c r="GMW2" s="433">
        <v>23782</v>
      </c>
      <c r="GMX2" s="433">
        <v>24162</v>
      </c>
      <c r="GMY2" s="433">
        <v>27334</v>
      </c>
      <c r="GMZ2" s="433">
        <v>19648</v>
      </c>
      <c r="GNA2" s="433">
        <v>26156</v>
      </c>
      <c r="GNB2" s="433">
        <v>20598</v>
      </c>
      <c r="GNC2" s="433">
        <v>20226</v>
      </c>
      <c r="GND2" s="433">
        <v>15101</v>
      </c>
      <c r="GNE2" s="433">
        <v>28230</v>
      </c>
      <c r="GNF2" s="433">
        <v>12730</v>
      </c>
      <c r="GNG2" s="433">
        <v>29831</v>
      </c>
      <c r="GNH2" s="433">
        <v>20476</v>
      </c>
      <c r="GNI2" s="433">
        <v>11208</v>
      </c>
      <c r="GNJ2" s="433">
        <v>10778</v>
      </c>
      <c r="GNK2" s="433">
        <v>25371</v>
      </c>
      <c r="GNL2" s="433">
        <v>18915</v>
      </c>
      <c r="GNM2" s="433">
        <v>13001</v>
      </c>
      <c r="GNN2" s="433">
        <v>10096</v>
      </c>
      <c r="GNO2" s="433">
        <v>19840</v>
      </c>
      <c r="GNP2" s="433">
        <v>15985</v>
      </c>
      <c r="GNQ2" s="433">
        <v>22654</v>
      </c>
      <c r="GNR2" s="433">
        <v>29674</v>
      </c>
      <c r="GNS2" s="433">
        <v>10154</v>
      </c>
      <c r="GNT2" s="433">
        <v>19746</v>
      </c>
      <c r="GNU2" s="433">
        <v>12414</v>
      </c>
      <c r="GNV2" s="433">
        <v>18690</v>
      </c>
      <c r="GNW2" s="433">
        <v>15412</v>
      </c>
      <c r="GNX2" s="433">
        <v>14105</v>
      </c>
      <c r="GNY2" s="433">
        <v>23378</v>
      </c>
      <c r="GNZ2" s="433">
        <v>23056</v>
      </c>
      <c r="GOA2" s="433">
        <v>18800</v>
      </c>
      <c r="GOB2" s="433">
        <v>20815</v>
      </c>
      <c r="GOC2" s="433">
        <v>18112</v>
      </c>
      <c r="GOD2" s="433">
        <v>28393</v>
      </c>
      <c r="GOE2" s="433">
        <v>12827</v>
      </c>
      <c r="GOF2" s="433">
        <v>26656</v>
      </c>
      <c r="GOG2" s="433">
        <v>18600</v>
      </c>
      <c r="GOH2" s="433">
        <v>18020</v>
      </c>
      <c r="GOI2" s="433">
        <v>16222</v>
      </c>
      <c r="GOJ2" s="433">
        <v>12490</v>
      </c>
      <c r="GOK2" s="433">
        <v>18688</v>
      </c>
      <c r="GOL2" s="433">
        <v>25293</v>
      </c>
      <c r="GOM2" s="433">
        <v>11563</v>
      </c>
      <c r="GON2" s="433">
        <v>22016</v>
      </c>
      <c r="GOO2" s="433">
        <v>25249</v>
      </c>
      <c r="GOP2" s="433">
        <v>29571</v>
      </c>
      <c r="GOQ2" s="433">
        <v>21197</v>
      </c>
      <c r="GOR2" s="433">
        <v>28247</v>
      </c>
      <c r="GOS2" s="433">
        <v>14143</v>
      </c>
      <c r="GOT2" s="433">
        <v>25044</v>
      </c>
      <c r="GOU2" s="433">
        <v>20700</v>
      </c>
      <c r="GOV2" s="433">
        <v>25359</v>
      </c>
      <c r="GOW2" s="433">
        <v>17158</v>
      </c>
      <c r="GOX2" s="433">
        <v>22529</v>
      </c>
      <c r="GOY2" s="433">
        <v>19848</v>
      </c>
      <c r="GOZ2" s="433">
        <v>27006</v>
      </c>
      <c r="GPA2" s="433">
        <v>21860</v>
      </c>
      <c r="GPB2" s="433">
        <v>18781</v>
      </c>
      <c r="GPC2" s="433">
        <v>26229</v>
      </c>
      <c r="GPD2" s="433">
        <v>21312</v>
      </c>
      <c r="GPE2" s="433">
        <v>21125</v>
      </c>
      <c r="GPF2" s="433">
        <v>24528</v>
      </c>
      <c r="GPG2" s="433">
        <v>28305</v>
      </c>
      <c r="GPH2" s="433">
        <v>28180</v>
      </c>
      <c r="GPI2" s="433">
        <v>25535</v>
      </c>
      <c r="GPJ2" s="433">
        <v>23050</v>
      </c>
      <c r="GPK2" s="433">
        <v>18241</v>
      </c>
      <c r="GPL2" s="433">
        <v>21891</v>
      </c>
      <c r="GPM2" s="433">
        <v>27353</v>
      </c>
      <c r="GPN2" s="433">
        <v>21723</v>
      </c>
      <c r="GPO2" s="433">
        <v>20416</v>
      </c>
      <c r="GPP2" s="433">
        <v>18150</v>
      </c>
      <c r="GPQ2" s="433">
        <v>27087</v>
      </c>
      <c r="GPR2" s="433">
        <v>11728</v>
      </c>
      <c r="GPS2" s="433">
        <v>25334</v>
      </c>
      <c r="GPT2" s="433">
        <v>17880</v>
      </c>
      <c r="GPU2" s="433">
        <v>27310</v>
      </c>
      <c r="GPV2" s="433">
        <v>26949</v>
      </c>
      <c r="GPW2" s="433">
        <v>11541</v>
      </c>
      <c r="GPX2" s="433">
        <v>20665</v>
      </c>
      <c r="GPY2" s="433">
        <v>10245</v>
      </c>
      <c r="GPZ2" s="433">
        <v>28406</v>
      </c>
      <c r="GQA2" s="433">
        <v>12169</v>
      </c>
      <c r="GQB2" s="433">
        <v>28735</v>
      </c>
      <c r="GQC2" s="433">
        <v>12702</v>
      </c>
      <c r="GQD2" s="433">
        <v>22988</v>
      </c>
      <c r="GQE2" s="433">
        <v>12511</v>
      </c>
      <c r="GQF2" s="433">
        <v>15219</v>
      </c>
      <c r="GQG2" s="433">
        <v>14966</v>
      </c>
      <c r="GQH2" s="433">
        <v>13180</v>
      </c>
      <c r="GQI2" s="433">
        <v>14304</v>
      </c>
      <c r="GQJ2" s="433">
        <v>25527</v>
      </c>
      <c r="GQK2" s="433">
        <v>17205</v>
      </c>
      <c r="GQL2" s="433">
        <v>24993</v>
      </c>
      <c r="GQM2" s="433">
        <v>28999</v>
      </c>
      <c r="GQN2" s="433">
        <v>26984</v>
      </c>
      <c r="GQO2" s="433">
        <v>22560</v>
      </c>
      <c r="GQP2" s="433">
        <v>21430</v>
      </c>
      <c r="GQQ2" s="433">
        <v>25739</v>
      </c>
      <c r="GQR2" s="433">
        <v>22516</v>
      </c>
      <c r="GQS2" s="433">
        <v>26487</v>
      </c>
      <c r="GQT2" s="433">
        <v>20312</v>
      </c>
      <c r="GQU2" s="433">
        <v>25551</v>
      </c>
      <c r="GQV2" s="433">
        <v>23886</v>
      </c>
      <c r="GQW2" s="433">
        <v>29304</v>
      </c>
      <c r="GQX2" s="433">
        <v>26550</v>
      </c>
      <c r="GQY2" s="433">
        <v>18819</v>
      </c>
      <c r="GQZ2" s="433">
        <v>21074</v>
      </c>
      <c r="GRA2" s="433">
        <v>19161</v>
      </c>
      <c r="GRB2" s="433">
        <v>18778</v>
      </c>
      <c r="GRC2" s="433">
        <v>12592</v>
      </c>
      <c r="GRD2" s="433">
        <v>16216</v>
      </c>
      <c r="GRE2" s="433">
        <v>16058</v>
      </c>
      <c r="GRF2" s="433">
        <v>11754</v>
      </c>
      <c r="GRG2" s="433">
        <v>16064</v>
      </c>
      <c r="GRH2" s="433">
        <v>19104</v>
      </c>
      <c r="GRI2" s="433">
        <v>26333</v>
      </c>
      <c r="GRJ2" s="433">
        <v>11811</v>
      </c>
      <c r="GRK2" s="433">
        <v>29920</v>
      </c>
      <c r="GRL2" s="433">
        <v>15222</v>
      </c>
      <c r="GRM2" s="433">
        <v>11360</v>
      </c>
      <c r="GRN2" s="433">
        <v>16482</v>
      </c>
      <c r="GRO2" s="433">
        <v>27828</v>
      </c>
      <c r="GRP2" s="433">
        <v>29822</v>
      </c>
      <c r="GRQ2" s="433">
        <v>23545</v>
      </c>
      <c r="GRR2" s="433">
        <v>28196</v>
      </c>
      <c r="GRS2" s="433">
        <v>20542</v>
      </c>
      <c r="GRT2" s="433">
        <v>26574</v>
      </c>
      <c r="GRU2" s="433">
        <v>19273</v>
      </c>
      <c r="GRV2" s="433">
        <v>29296</v>
      </c>
      <c r="GRW2" s="433">
        <v>18102</v>
      </c>
      <c r="GRX2" s="433">
        <v>29128</v>
      </c>
      <c r="GRY2" s="433">
        <v>12858</v>
      </c>
      <c r="GRZ2" s="433">
        <v>26884</v>
      </c>
      <c r="GSA2" s="433">
        <v>10074</v>
      </c>
      <c r="GSB2" s="433">
        <v>15109</v>
      </c>
      <c r="GSC2" s="433">
        <v>20445</v>
      </c>
      <c r="GSD2" s="433">
        <v>11204</v>
      </c>
      <c r="GSE2" s="433">
        <v>19206</v>
      </c>
      <c r="GSF2" s="433">
        <v>24986</v>
      </c>
      <c r="GSG2" s="433">
        <v>13713</v>
      </c>
      <c r="GSH2" s="433">
        <v>14236</v>
      </c>
      <c r="GSI2" s="433">
        <v>18680</v>
      </c>
      <c r="GSJ2" s="433">
        <v>25836</v>
      </c>
      <c r="GSK2" s="433">
        <v>13289</v>
      </c>
      <c r="GSL2" s="433">
        <v>27648</v>
      </c>
      <c r="GSM2" s="433">
        <v>20199</v>
      </c>
      <c r="GSN2" s="433">
        <v>18992</v>
      </c>
      <c r="GSO2" s="433">
        <v>11554</v>
      </c>
      <c r="GSP2" s="433">
        <v>15298</v>
      </c>
      <c r="GSQ2" s="433">
        <v>13609</v>
      </c>
      <c r="GSR2" s="433">
        <v>24198</v>
      </c>
      <c r="GSS2" s="433">
        <v>22487</v>
      </c>
      <c r="GST2" s="433">
        <v>24989</v>
      </c>
      <c r="GSU2" s="433">
        <v>22580</v>
      </c>
      <c r="GSV2" s="433">
        <v>26399</v>
      </c>
      <c r="GSW2" s="433">
        <v>16666</v>
      </c>
      <c r="GSX2" s="433">
        <v>23471</v>
      </c>
      <c r="GSY2" s="433">
        <v>26521</v>
      </c>
      <c r="GSZ2" s="433">
        <v>21979</v>
      </c>
      <c r="GTA2" s="433">
        <v>15253</v>
      </c>
      <c r="GTB2" s="433">
        <v>12038</v>
      </c>
      <c r="GTC2" s="433">
        <v>13793</v>
      </c>
      <c r="GTD2" s="433">
        <v>28470</v>
      </c>
      <c r="GTE2" s="433">
        <v>11551</v>
      </c>
      <c r="GTF2" s="433">
        <v>27274</v>
      </c>
      <c r="GTG2" s="433">
        <v>17718</v>
      </c>
      <c r="GTH2" s="433">
        <v>29121</v>
      </c>
      <c r="GTI2" s="433">
        <v>19361</v>
      </c>
      <c r="GTJ2" s="433">
        <v>22912</v>
      </c>
      <c r="GTK2" s="433">
        <v>22493</v>
      </c>
      <c r="GTL2" s="433">
        <v>26860</v>
      </c>
      <c r="GTM2" s="433">
        <v>12620</v>
      </c>
      <c r="GTN2" s="433">
        <v>11147</v>
      </c>
      <c r="GTO2" s="433">
        <v>10659</v>
      </c>
      <c r="GTP2" s="433">
        <v>19893</v>
      </c>
      <c r="GTQ2" s="433">
        <v>24637</v>
      </c>
      <c r="GTR2" s="433">
        <v>25147</v>
      </c>
      <c r="GTS2" s="433">
        <v>26895</v>
      </c>
      <c r="GTT2" s="433">
        <v>24621</v>
      </c>
      <c r="GTU2" s="433">
        <v>26385</v>
      </c>
      <c r="GTV2" s="433">
        <v>23933</v>
      </c>
      <c r="GTW2" s="433">
        <v>11584</v>
      </c>
      <c r="GTX2" s="433">
        <v>24820</v>
      </c>
      <c r="GTY2" s="433">
        <v>27595</v>
      </c>
      <c r="GTZ2" s="433">
        <v>10186</v>
      </c>
      <c r="GUA2" s="433">
        <v>17688</v>
      </c>
      <c r="GUB2" s="433">
        <v>29758</v>
      </c>
      <c r="GUC2" s="433">
        <v>18475</v>
      </c>
      <c r="GUD2" s="433">
        <v>16815</v>
      </c>
      <c r="GUE2" s="433">
        <v>21418</v>
      </c>
      <c r="GUF2" s="433">
        <v>15600</v>
      </c>
      <c r="GUG2" s="433">
        <v>11609</v>
      </c>
      <c r="GUH2" s="433">
        <v>13212</v>
      </c>
      <c r="GUI2" s="433">
        <v>16424</v>
      </c>
      <c r="GUJ2" s="433">
        <v>26473</v>
      </c>
      <c r="GUK2" s="433">
        <v>11802</v>
      </c>
      <c r="GUL2" s="433">
        <v>17308</v>
      </c>
      <c r="GUM2" s="433">
        <v>16508</v>
      </c>
      <c r="GUN2" s="433">
        <v>15631</v>
      </c>
      <c r="GUO2" s="433">
        <v>24321</v>
      </c>
      <c r="GUP2" s="433">
        <v>16131</v>
      </c>
      <c r="GUQ2" s="433">
        <v>10833</v>
      </c>
      <c r="GUR2" s="433">
        <v>26444</v>
      </c>
      <c r="GUS2" s="433">
        <v>10867</v>
      </c>
      <c r="GUT2" s="433">
        <v>17752</v>
      </c>
      <c r="GUU2" s="433">
        <v>19091</v>
      </c>
      <c r="GUV2" s="433">
        <v>14444</v>
      </c>
      <c r="GUW2" s="433">
        <v>16516</v>
      </c>
      <c r="GUX2" s="433">
        <v>12951</v>
      </c>
      <c r="GUY2" s="433">
        <v>19342</v>
      </c>
      <c r="GUZ2" s="433">
        <v>18923</v>
      </c>
      <c r="GVA2" s="433">
        <v>25472</v>
      </c>
      <c r="GVB2" s="433">
        <v>24967</v>
      </c>
      <c r="GVC2" s="433">
        <v>22979</v>
      </c>
      <c r="GVD2" s="433">
        <v>19737</v>
      </c>
      <c r="GVE2" s="433">
        <v>27782</v>
      </c>
      <c r="GVF2" s="433">
        <v>23555</v>
      </c>
      <c r="GVG2" s="433">
        <v>17071</v>
      </c>
      <c r="GVH2" s="433">
        <v>25200</v>
      </c>
      <c r="GVI2" s="433">
        <v>15345</v>
      </c>
      <c r="GVJ2" s="433">
        <v>15035</v>
      </c>
      <c r="GVK2" s="433">
        <v>18404</v>
      </c>
      <c r="GVL2" s="433">
        <v>14046</v>
      </c>
      <c r="GVM2" s="433">
        <v>26224</v>
      </c>
      <c r="GVN2" s="433">
        <v>10259</v>
      </c>
      <c r="GVO2" s="433">
        <v>11782</v>
      </c>
      <c r="GVP2" s="433">
        <v>22782</v>
      </c>
      <c r="GVQ2" s="433">
        <v>19417</v>
      </c>
      <c r="GVR2" s="433">
        <v>11995</v>
      </c>
      <c r="GVS2" s="433">
        <v>15935</v>
      </c>
      <c r="GVT2" s="433">
        <v>26136</v>
      </c>
      <c r="GVU2" s="433">
        <v>14448</v>
      </c>
      <c r="GVV2" s="433">
        <v>17095</v>
      </c>
      <c r="GVW2" s="433">
        <v>27114</v>
      </c>
      <c r="GVX2" s="433">
        <v>27255</v>
      </c>
      <c r="GVY2" s="433">
        <v>17911</v>
      </c>
      <c r="GVZ2" s="433">
        <v>15340</v>
      </c>
      <c r="GWA2" s="433">
        <v>24327</v>
      </c>
      <c r="GWB2" s="433">
        <v>29542</v>
      </c>
      <c r="GWC2" s="433">
        <v>15398</v>
      </c>
      <c r="GWD2" s="433">
        <v>19416</v>
      </c>
      <c r="GWE2" s="433">
        <v>12921</v>
      </c>
      <c r="GWF2" s="433">
        <v>15215</v>
      </c>
      <c r="GWG2" s="433">
        <v>17972</v>
      </c>
      <c r="GWH2" s="433">
        <v>14759</v>
      </c>
      <c r="GWI2" s="433">
        <v>27579</v>
      </c>
      <c r="GWJ2" s="433">
        <v>29268</v>
      </c>
      <c r="GWK2" s="433">
        <v>12723</v>
      </c>
      <c r="GWL2" s="433">
        <v>19639</v>
      </c>
      <c r="GWM2" s="433">
        <v>14625</v>
      </c>
      <c r="GWN2" s="433">
        <v>25857</v>
      </c>
      <c r="GWO2" s="433">
        <v>17702</v>
      </c>
      <c r="GWP2" s="433">
        <v>20312</v>
      </c>
      <c r="GWQ2" s="433">
        <v>19430</v>
      </c>
      <c r="GWR2" s="433">
        <v>10957</v>
      </c>
      <c r="GWS2" s="433">
        <v>14046</v>
      </c>
      <c r="GWT2" s="433">
        <v>14130</v>
      </c>
      <c r="GWU2" s="433">
        <v>20124</v>
      </c>
      <c r="GWV2" s="433">
        <v>23457</v>
      </c>
      <c r="GWW2" s="433">
        <v>29788</v>
      </c>
      <c r="GWX2" s="433">
        <v>11722</v>
      </c>
      <c r="GWY2" s="433">
        <v>15787</v>
      </c>
      <c r="GWZ2" s="433">
        <v>21429</v>
      </c>
      <c r="GXA2" s="433">
        <v>27881</v>
      </c>
      <c r="GXB2" s="433">
        <v>19376</v>
      </c>
      <c r="GXC2" s="433">
        <v>16681</v>
      </c>
      <c r="GXD2" s="433">
        <v>28079</v>
      </c>
      <c r="GXE2" s="433">
        <v>28647</v>
      </c>
      <c r="GXF2" s="433">
        <v>10145</v>
      </c>
      <c r="GXG2" s="433">
        <v>26110</v>
      </c>
      <c r="GXH2" s="433">
        <v>25928</v>
      </c>
      <c r="GXI2" s="433">
        <v>14241</v>
      </c>
      <c r="GXJ2" s="433">
        <v>27508</v>
      </c>
      <c r="GXK2" s="433">
        <v>12321</v>
      </c>
      <c r="GXL2" s="433">
        <v>25264</v>
      </c>
      <c r="GXM2" s="433">
        <v>28973</v>
      </c>
      <c r="GXN2" s="433">
        <v>10922</v>
      </c>
      <c r="GXO2" s="433">
        <v>27871</v>
      </c>
      <c r="GXP2" s="433">
        <v>29747</v>
      </c>
      <c r="GXQ2" s="433">
        <v>11877</v>
      </c>
      <c r="GXR2" s="433">
        <v>12474</v>
      </c>
      <c r="GXS2" s="433">
        <v>27515</v>
      </c>
      <c r="GXT2" s="433">
        <v>18459</v>
      </c>
      <c r="GXU2" s="433">
        <v>17419</v>
      </c>
      <c r="GXV2" s="433">
        <v>21871</v>
      </c>
      <c r="GXW2" s="433">
        <v>20698</v>
      </c>
      <c r="GXX2" s="433">
        <v>17508</v>
      </c>
      <c r="GXY2" s="433">
        <v>10316</v>
      </c>
      <c r="GXZ2" s="433">
        <v>26745</v>
      </c>
      <c r="GYA2" s="433">
        <v>10191</v>
      </c>
      <c r="GYB2" s="433">
        <v>25170</v>
      </c>
      <c r="GYC2" s="433">
        <v>17610</v>
      </c>
      <c r="GYD2" s="433">
        <v>23435</v>
      </c>
      <c r="GYE2" s="433">
        <v>28528</v>
      </c>
      <c r="GYF2" s="433">
        <v>14169</v>
      </c>
      <c r="GYG2" s="433">
        <v>26177</v>
      </c>
      <c r="GYH2" s="433">
        <v>14481</v>
      </c>
      <c r="GYI2" s="433">
        <v>28533</v>
      </c>
      <c r="GYJ2" s="433">
        <v>22898</v>
      </c>
      <c r="GYK2" s="433">
        <v>13246</v>
      </c>
      <c r="GYL2" s="433">
        <v>26656</v>
      </c>
      <c r="GYM2" s="433">
        <v>21532</v>
      </c>
      <c r="GYN2" s="433">
        <v>26914</v>
      </c>
      <c r="GYO2" s="433">
        <v>26568</v>
      </c>
      <c r="GYP2" s="433">
        <v>14214</v>
      </c>
      <c r="GYQ2" s="433">
        <v>16489</v>
      </c>
      <c r="GYR2" s="433">
        <v>29078</v>
      </c>
      <c r="GYS2" s="433">
        <v>26281</v>
      </c>
      <c r="GYT2" s="433">
        <v>17769</v>
      </c>
      <c r="GYU2" s="433">
        <v>13796</v>
      </c>
      <c r="GYV2" s="433">
        <v>23570</v>
      </c>
      <c r="GYW2" s="433">
        <v>17437</v>
      </c>
      <c r="GYX2" s="433">
        <v>22802</v>
      </c>
      <c r="GYY2" s="433">
        <v>26317</v>
      </c>
      <c r="GYZ2" s="433">
        <v>13097</v>
      </c>
      <c r="GZA2" s="433">
        <v>10970</v>
      </c>
      <c r="GZB2" s="433">
        <v>16229</v>
      </c>
      <c r="GZC2" s="433">
        <v>12886</v>
      </c>
      <c r="GZD2" s="433">
        <v>14005</v>
      </c>
      <c r="GZE2" s="433">
        <v>25616</v>
      </c>
      <c r="GZF2" s="433">
        <v>26579</v>
      </c>
      <c r="GZG2" s="433">
        <v>28801</v>
      </c>
      <c r="GZH2" s="433">
        <v>26634</v>
      </c>
      <c r="GZI2" s="433">
        <v>13640</v>
      </c>
      <c r="GZJ2" s="433">
        <v>16391</v>
      </c>
      <c r="GZK2" s="433">
        <v>19851</v>
      </c>
      <c r="GZL2" s="433">
        <v>14930</v>
      </c>
      <c r="GZM2" s="433">
        <v>26599</v>
      </c>
      <c r="GZN2" s="433">
        <v>21355</v>
      </c>
      <c r="GZO2" s="433">
        <v>21155</v>
      </c>
      <c r="GZP2" s="433">
        <v>19455</v>
      </c>
      <c r="GZQ2" s="433">
        <v>13327</v>
      </c>
      <c r="GZR2" s="433">
        <v>26613</v>
      </c>
      <c r="GZS2" s="433">
        <v>29507</v>
      </c>
      <c r="GZT2" s="433">
        <v>10675</v>
      </c>
      <c r="GZU2" s="433">
        <v>26760</v>
      </c>
      <c r="GZV2" s="433">
        <v>17748</v>
      </c>
      <c r="GZW2" s="433">
        <v>16160</v>
      </c>
      <c r="GZX2" s="433">
        <v>14557</v>
      </c>
      <c r="GZY2" s="433">
        <v>16654</v>
      </c>
      <c r="GZZ2" s="433">
        <v>17148</v>
      </c>
      <c r="HAA2" s="433">
        <v>17394</v>
      </c>
      <c r="HAB2" s="433">
        <v>28524</v>
      </c>
      <c r="HAC2" s="433">
        <v>18494</v>
      </c>
      <c r="HAD2" s="433">
        <v>17471</v>
      </c>
      <c r="HAE2" s="433">
        <v>24195</v>
      </c>
      <c r="HAF2" s="433">
        <v>14355</v>
      </c>
      <c r="HAG2" s="433">
        <v>15902</v>
      </c>
      <c r="HAH2" s="433">
        <v>26918</v>
      </c>
      <c r="HAI2" s="433">
        <v>12013</v>
      </c>
      <c r="HAJ2" s="433">
        <v>16593</v>
      </c>
      <c r="HAK2" s="433">
        <v>19759</v>
      </c>
      <c r="HAL2" s="433">
        <v>18656</v>
      </c>
      <c r="HAM2" s="433">
        <v>14661</v>
      </c>
      <c r="HAN2" s="433">
        <v>19698</v>
      </c>
      <c r="HAO2" s="433">
        <v>19444</v>
      </c>
      <c r="HAP2" s="433">
        <v>20920</v>
      </c>
      <c r="HAQ2" s="433">
        <v>23396</v>
      </c>
      <c r="HAR2" s="433">
        <v>28756</v>
      </c>
      <c r="HAS2" s="433">
        <v>26885</v>
      </c>
      <c r="HAT2" s="433">
        <v>26833</v>
      </c>
      <c r="HAU2" s="433">
        <v>18111</v>
      </c>
      <c r="HAV2" s="433">
        <v>24810</v>
      </c>
      <c r="HAW2" s="433">
        <v>28809</v>
      </c>
      <c r="HAX2" s="433">
        <v>24226</v>
      </c>
      <c r="HAY2" s="433">
        <v>19985</v>
      </c>
      <c r="HAZ2" s="433">
        <v>22772</v>
      </c>
      <c r="HBA2" s="433">
        <v>26165</v>
      </c>
      <c r="HBB2" s="433">
        <v>15335</v>
      </c>
      <c r="HBC2" s="433">
        <v>18464</v>
      </c>
      <c r="HBD2" s="433">
        <v>26093</v>
      </c>
      <c r="HBE2" s="433">
        <v>24381</v>
      </c>
      <c r="HBF2" s="433">
        <v>11577</v>
      </c>
      <c r="HBG2" s="433">
        <v>29723</v>
      </c>
      <c r="HBH2" s="433">
        <v>26254</v>
      </c>
      <c r="HBI2" s="433">
        <v>12127</v>
      </c>
      <c r="HBJ2" s="433">
        <v>16604</v>
      </c>
      <c r="HBK2" s="433">
        <v>24576</v>
      </c>
      <c r="HBL2" s="433">
        <v>17048</v>
      </c>
      <c r="HBM2" s="433">
        <v>19851</v>
      </c>
      <c r="HBN2" s="433">
        <v>12121</v>
      </c>
      <c r="HBO2" s="433">
        <v>27344</v>
      </c>
      <c r="HBP2" s="433">
        <v>12112</v>
      </c>
      <c r="HBQ2" s="433">
        <v>27863</v>
      </c>
      <c r="HBR2" s="433">
        <v>18751</v>
      </c>
      <c r="HBS2" s="433">
        <v>23390</v>
      </c>
      <c r="HBT2" s="433">
        <v>16869</v>
      </c>
      <c r="HBU2" s="433">
        <v>19641</v>
      </c>
      <c r="HBV2" s="433">
        <v>23427</v>
      </c>
      <c r="HBW2" s="433">
        <v>14775</v>
      </c>
      <c r="HBX2" s="433">
        <v>13332</v>
      </c>
      <c r="HBY2" s="433">
        <v>24471</v>
      </c>
      <c r="HBZ2" s="433">
        <v>15024</v>
      </c>
      <c r="HCA2" s="433">
        <v>27727</v>
      </c>
      <c r="HCB2" s="433">
        <v>26997</v>
      </c>
      <c r="HCC2" s="433">
        <v>17112</v>
      </c>
      <c r="HCD2" s="433">
        <v>21678</v>
      </c>
      <c r="HCE2" s="433">
        <v>24687</v>
      </c>
      <c r="HCF2" s="433">
        <v>22674</v>
      </c>
      <c r="HCG2" s="433">
        <v>19011</v>
      </c>
      <c r="HCH2" s="433">
        <v>18814</v>
      </c>
      <c r="HCI2" s="433">
        <v>21521</v>
      </c>
      <c r="HCJ2" s="433">
        <v>14878</v>
      </c>
      <c r="HCK2" s="433">
        <v>24763</v>
      </c>
      <c r="HCL2" s="433">
        <v>21968</v>
      </c>
      <c r="HCM2" s="433">
        <v>25025</v>
      </c>
      <c r="HCN2" s="433">
        <v>29901</v>
      </c>
      <c r="HCO2" s="433">
        <v>18802</v>
      </c>
      <c r="HCP2" s="433">
        <v>22012</v>
      </c>
      <c r="HCQ2" s="433">
        <v>19158</v>
      </c>
      <c r="HCR2" s="433">
        <v>26036</v>
      </c>
      <c r="HCS2" s="433">
        <v>22909</v>
      </c>
      <c r="HCT2" s="433">
        <v>10611</v>
      </c>
      <c r="HCU2" s="433">
        <v>23562</v>
      </c>
      <c r="HCV2" s="433">
        <v>25406</v>
      </c>
      <c r="HCW2" s="433">
        <v>25201</v>
      </c>
      <c r="HCX2" s="433">
        <v>27905</v>
      </c>
      <c r="HCY2" s="433">
        <v>15622</v>
      </c>
      <c r="HCZ2" s="433">
        <v>17687</v>
      </c>
      <c r="HDA2" s="433">
        <v>14936</v>
      </c>
      <c r="HDB2" s="433">
        <v>20677</v>
      </c>
      <c r="HDC2" s="433">
        <v>13925</v>
      </c>
      <c r="HDD2" s="433">
        <v>17752</v>
      </c>
      <c r="HDE2" s="433">
        <v>19542</v>
      </c>
      <c r="HDF2" s="433">
        <v>22520</v>
      </c>
      <c r="HDG2" s="433">
        <v>23768</v>
      </c>
      <c r="HDH2" s="433">
        <v>27027</v>
      </c>
      <c r="HDI2" s="433">
        <v>24449</v>
      </c>
      <c r="HDJ2" s="433">
        <v>27929</v>
      </c>
      <c r="HDK2" s="433">
        <v>27726</v>
      </c>
      <c r="HDL2" s="433">
        <v>24177</v>
      </c>
      <c r="HDM2" s="433">
        <v>10543</v>
      </c>
      <c r="HDN2" s="433">
        <v>23574</v>
      </c>
      <c r="HDO2" s="433">
        <v>15631</v>
      </c>
      <c r="HDP2" s="433">
        <v>13876</v>
      </c>
      <c r="HDQ2" s="433">
        <v>13683</v>
      </c>
      <c r="HDR2" s="433">
        <v>11674</v>
      </c>
      <c r="HDS2" s="433">
        <v>10447</v>
      </c>
      <c r="HDT2" s="433">
        <v>20268</v>
      </c>
      <c r="HDU2" s="433">
        <v>12195</v>
      </c>
      <c r="HDV2" s="433">
        <v>27884</v>
      </c>
      <c r="HDW2" s="433">
        <v>17449</v>
      </c>
      <c r="HDX2" s="433">
        <v>23704</v>
      </c>
      <c r="HDY2" s="433">
        <v>25983</v>
      </c>
      <c r="HDZ2" s="433">
        <v>24081</v>
      </c>
      <c r="HEA2" s="433">
        <v>29290</v>
      </c>
      <c r="HEB2" s="433">
        <v>24174</v>
      </c>
      <c r="HEC2" s="433">
        <v>15895</v>
      </c>
      <c r="HED2" s="433">
        <v>25537</v>
      </c>
      <c r="HEE2" s="433">
        <v>28240</v>
      </c>
      <c r="HEF2" s="433">
        <v>19096</v>
      </c>
      <c r="HEG2" s="433">
        <v>27424</v>
      </c>
      <c r="HEH2" s="433">
        <v>12531</v>
      </c>
      <c r="HEI2" s="433">
        <v>27412</v>
      </c>
      <c r="HEJ2" s="433">
        <v>15230</v>
      </c>
      <c r="HEK2" s="433">
        <v>19329</v>
      </c>
      <c r="HEL2" s="433">
        <v>26814</v>
      </c>
      <c r="HEM2" s="433">
        <v>26218</v>
      </c>
      <c r="HEN2" s="433">
        <v>19204</v>
      </c>
      <c r="HEO2" s="433">
        <v>26448</v>
      </c>
      <c r="HEP2" s="433">
        <v>17236</v>
      </c>
      <c r="HEQ2" s="433">
        <v>21847</v>
      </c>
      <c r="HER2" s="433">
        <v>25291</v>
      </c>
      <c r="HES2" s="433">
        <v>24759</v>
      </c>
      <c r="HET2" s="433">
        <v>16149</v>
      </c>
      <c r="HEU2" s="433">
        <v>12606</v>
      </c>
      <c r="HEV2" s="433">
        <v>13769</v>
      </c>
      <c r="HEW2" s="433">
        <v>28411</v>
      </c>
      <c r="HEX2" s="433">
        <v>27606</v>
      </c>
      <c r="HEY2" s="433">
        <v>13500</v>
      </c>
      <c r="HEZ2" s="433">
        <v>20509</v>
      </c>
      <c r="HFA2" s="433">
        <v>19937</v>
      </c>
      <c r="HFB2" s="433">
        <v>28193</v>
      </c>
      <c r="HFC2" s="433">
        <v>16580</v>
      </c>
      <c r="HFD2" s="433">
        <v>13608</v>
      </c>
      <c r="HFE2" s="433">
        <v>13591</v>
      </c>
      <c r="HFF2" s="433">
        <v>25604</v>
      </c>
      <c r="HFG2" s="433">
        <v>27259</v>
      </c>
      <c r="HFH2" s="433">
        <v>16711</v>
      </c>
      <c r="HFI2" s="433">
        <v>17662</v>
      </c>
      <c r="HFJ2" s="433">
        <v>16482</v>
      </c>
      <c r="HFK2" s="433">
        <v>14131</v>
      </c>
      <c r="HFL2" s="433">
        <v>20683</v>
      </c>
      <c r="HFM2" s="433">
        <v>25941</v>
      </c>
      <c r="HFN2" s="433">
        <v>18535</v>
      </c>
      <c r="HFO2" s="433">
        <v>18794</v>
      </c>
      <c r="HFP2" s="433">
        <v>11767</v>
      </c>
      <c r="HFQ2" s="433">
        <v>13410</v>
      </c>
      <c r="HFR2" s="433">
        <v>12774</v>
      </c>
      <c r="HFS2" s="433">
        <v>28583</v>
      </c>
      <c r="HFT2" s="433">
        <v>19350</v>
      </c>
      <c r="HFU2" s="433">
        <v>28912</v>
      </c>
      <c r="HFV2" s="433">
        <v>24565</v>
      </c>
      <c r="HFW2" s="433">
        <v>13402</v>
      </c>
      <c r="HFX2" s="433">
        <v>26941</v>
      </c>
      <c r="HFY2" s="433">
        <v>20149</v>
      </c>
      <c r="HFZ2" s="433">
        <v>10369</v>
      </c>
      <c r="HGA2" s="433">
        <v>24462</v>
      </c>
      <c r="HGB2" s="433">
        <v>24329</v>
      </c>
      <c r="HGC2" s="433">
        <v>23124</v>
      </c>
      <c r="HGD2" s="433">
        <v>24891</v>
      </c>
      <c r="HGE2" s="433">
        <v>14951</v>
      </c>
      <c r="HGF2" s="433">
        <v>29141</v>
      </c>
      <c r="HGG2" s="433">
        <v>12146</v>
      </c>
      <c r="HGH2" s="433">
        <v>27604</v>
      </c>
      <c r="HGI2" s="433">
        <v>19191</v>
      </c>
      <c r="HGJ2" s="433">
        <v>12917</v>
      </c>
      <c r="HGK2" s="433">
        <v>17616</v>
      </c>
      <c r="HGL2" s="433">
        <v>19449</v>
      </c>
      <c r="HGM2" s="433">
        <v>16390</v>
      </c>
      <c r="HGN2" s="433">
        <v>13710</v>
      </c>
      <c r="HGO2" s="433">
        <v>25332</v>
      </c>
      <c r="HGP2" s="433">
        <v>14176</v>
      </c>
      <c r="HGQ2" s="433">
        <v>16945</v>
      </c>
      <c r="HGR2" s="433">
        <v>17190</v>
      </c>
      <c r="HGS2" s="433">
        <v>19926</v>
      </c>
      <c r="HGT2" s="433">
        <v>19550</v>
      </c>
      <c r="HGU2" s="433">
        <v>21886</v>
      </c>
      <c r="HGV2" s="433">
        <v>22757</v>
      </c>
      <c r="HGW2" s="433">
        <v>25043</v>
      </c>
      <c r="HGX2" s="433">
        <v>12212</v>
      </c>
      <c r="HGY2" s="433">
        <v>24086</v>
      </c>
      <c r="HGZ2" s="433">
        <v>25627</v>
      </c>
      <c r="HHA2" s="433">
        <v>22965</v>
      </c>
      <c r="HHB2" s="433">
        <v>18576</v>
      </c>
      <c r="HHC2" s="433">
        <v>28628</v>
      </c>
      <c r="HHD2" s="433">
        <v>21233</v>
      </c>
      <c r="HHE2" s="433">
        <v>14797</v>
      </c>
      <c r="HHF2" s="433">
        <v>16483</v>
      </c>
      <c r="HHG2" s="433">
        <v>27255</v>
      </c>
      <c r="HHH2" s="433">
        <v>15828</v>
      </c>
      <c r="HHI2" s="433">
        <v>11923</v>
      </c>
      <c r="HHJ2" s="433">
        <v>21534</v>
      </c>
      <c r="HHK2" s="433">
        <v>25843</v>
      </c>
      <c r="HHL2" s="433">
        <v>27477</v>
      </c>
      <c r="HHM2" s="433">
        <v>27403</v>
      </c>
      <c r="HHN2" s="433">
        <v>11693</v>
      </c>
      <c r="HHO2" s="433">
        <v>28066</v>
      </c>
      <c r="HHP2" s="433">
        <v>20993</v>
      </c>
      <c r="HHQ2" s="433">
        <v>27250</v>
      </c>
      <c r="HHR2" s="433">
        <v>13089</v>
      </c>
      <c r="HHS2" s="433">
        <v>15979</v>
      </c>
      <c r="HHT2" s="433">
        <v>12455</v>
      </c>
      <c r="HHU2" s="433">
        <v>10486</v>
      </c>
      <c r="HHV2" s="433">
        <v>24275</v>
      </c>
      <c r="HHW2" s="433">
        <v>26046</v>
      </c>
      <c r="HHX2" s="433">
        <v>20271</v>
      </c>
      <c r="HHY2" s="433">
        <v>17199</v>
      </c>
      <c r="HHZ2" s="433">
        <v>24256</v>
      </c>
      <c r="HIA2" s="433">
        <v>24214</v>
      </c>
      <c r="HIB2" s="433">
        <v>23469</v>
      </c>
      <c r="HIC2" s="433">
        <v>23441</v>
      </c>
      <c r="HID2" s="433">
        <v>24801</v>
      </c>
      <c r="HIE2" s="433">
        <v>26133</v>
      </c>
      <c r="HIF2" s="433">
        <v>28481</v>
      </c>
      <c r="HIG2" s="433">
        <v>23579</v>
      </c>
      <c r="HIH2" s="433">
        <v>20988</v>
      </c>
      <c r="HII2" s="433">
        <v>23883</v>
      </c>
      <c r="HIJ2" s="433">
        <v>26746</v>
      </c>
      <c r="HIK2" s="433">
        <v>11325</v>
      </c>
      <c r="HIL2" s="433">
        <v>18198</v>
      </c>
      <c r="HIM2" s="433">
        <v>13068</v>
      </c>
      <c r="HIN2" s="433">
        <v>10530</v>
      </c>
      <c r="HIO2" s="433">
        <v>16004</v>
      </c>
      <c r="HIP2" s="433">
        <v>24181</v>
      </c>
      <c r="HIQ2" s="433">
        <v>17832</v>
      </c>
      <c r="HIR2" s="433">
        <v>20883</v>
      </c>
      <c r="HIS2" s="433">
        <v>11386</v>
      </c>
      <c r="HIT2" s="433">
        <v>22455</v>
      </c>
      <c r="HIU2" s="433">
        <v>28056</v>
      </c>
      <c r="HIV2" s="433">
        <v>27228</v>
      </c>
      <c r="HIW2" s="433">
        <v>27339</v>
      </c>
      <c r="HIX2" s="433">
        <v>29395</v>
      </c>
      <c r="HIY2" s="433">
        <v>12022</v>
      </c>
      <c r="HIZ2" s="433">
        <v>27581</v>
      </c>
      <c r="HJA2" s="433">
        <v>25416</v>
      </c>
      <c r="HJB2" s="433">
        <v>21288</v>
      </c>
      <c r="HJC2" s="433">
        <v>13253</v>
      </c>
      <c r="HJD2" s="433">
        <v>16664</v>
      </c>
      <c r="HJE2" s="433">
        <v>11238</v>
      </c>
      <c r="HJF2" s="433">
        <v>24151</v>
      </c>
      <c r="HJG2" s="433">
        <v>18145</v>
      </c>
      <c r="HJH2" s="433">
        <v>24800</v>
      </c>
      <c r="HJI2" s="433">
        <v>29685</v>
      </c>
      <c r="HJJ2" s="433">
        <v>25907</v>
      </c>
      <c r="HJK2" s="433">
        <v>22661</v>
      </c>
      <c r="HJL2" s="433">
        <v>25902</v>
      </c>
      <c r="HJM2" s="433">
        <v>16213</v>
      </c>
      <c r="HJN2" s="433">
        <v>20370</v>
      </c>
      <c r="HJO2" s="433">
        <v>10436</v>
      </c>
      <c r="HJP2" s="433">
        <v>20270</v>
      </c>
      <c r="HJQ2" s="433">
        <v>23790</v>
      </c>
      <c r="HJR2" s="433">
        <v>17600</v>
      </c>
      <c r="HJS2" s="433">
        <v>28114</v>
      </c>
      <c r="HJT2" s="433">
        <v>18825</v>
      </c>
      <c r="HJU2" s="433">
        <v>19023</v>
      </c>
      <c r="HJV2" s="433">
        <v>18071</v>
      </c>
      <c r="HJW2" s="433">
        <v>29439</v>
      </c>
      <c r="HJX2" s="433">
        <v>11504</v>
      </c>
      <c r="HJY2" s="433">
        <v>11451</v>
      </c>
      <c r="HJZ2" s="433">
        <v>23527</v>
      </c>
      <c r="HKA2" s="433">
        <v>18012</v>
      </c>
      <c r="HKB2" s="433">
        <v>24767</v>
      </c>
      <c r="HKC2" s="433">
        <v>17974</v>
      </c>
      <c r="HKD2" s="433">
        <v>21783</v>
      </c>
      <c r="HKE2" s="433">
        <v>15014</v>
      </c>
      <c r="HKF2" s="433">
        <v>28990</v>
      </c>
      <c r="HKG2" s="433">
        <v>23770</v>
      </c>
      <c r="HKH2" s="433">
        <v>12049</v>
      </c>
      <c r="HKI2" s="433">
        <v>25414</v>
      </c>
      <c r="HKJ2" s="433">
        <v>27233</v>
      </c>
      <c r="HKK2" s="433">
        <v>29119</v>
      </c>
      <c r="HKL2" s="433">
        <v>11308</v>
      </c>
      <c r="HKM2" s="433">
        <v>27233</v>
      </c>
      <c r="HKN2" s="433">
        <v>12634</v>
      </c>
      <c r="HKO2" s="433">
        <v>25640</v>
      </c>
      <c r="HKP2" s="433">
        <v>16898</v>
      </c>
      <c r="HKQ2" s="433">
        <v>24207</v>
      </c>
      <c r="HKR2" s="433">
        <v>26471</v>
      </c>
      <c r="HKS2" s="433">
        <v>24427</v>
      </c>
      <c r="HKT2" s="433">
        <v>12554</v>
      </c>
      <c r="HKU2" s="433">
        <v>14902</v>
      </c>
      <c r="HKV2" s="433">
        <v>13587</v>
      </c>
      <c r="HKW2" s="433">
        <v>13052</v>
      </c>
      <c r="HKX2" s="433">
        <v>23829</v>
      </c>
      <c r="HKY2" s="433">
        <v>13378</v>
      </c>
      <c r="HKZ2" s="433">
        <v>26488</v>
      </c>
      <c r="HLA2" s="433">
        <v>14785</v>
      </c>
      <c r="HLB2" s="433">
        <v>18595</v>
      </c>
      <c r="HLC2" s="433">
        <v>12643</v>
      </c>
      <c r="HLD2" s="433">
        <v>16942</v>
      </c>
      <c r="HLE2" s="433">
        <v>18170</v>
      </c>
      <c r="HLF2" s="433">
        <v>25352</v>
      </c>
      <c r="HLG2" s="433">
        <v>15784</v>
      </c>
      <c r="HLH2" s="433">
        <v>10862</v>
      </c>
      <c r="HLI2" s="433">
        <v>15912</v>
      </c>
      <c r="HLJ2" s="433">
        <v>12863</v>
      </c>
      <c r="HLK2" s="433">
        <v>28514</v>
      </c>
      <c r="HLL2" s="433">
        <v>11551</v>
      </c>
      <c r="HLM2" s="433">
        <v>10531</v>
      </c>
      <c r="HLN2" s="433">
        <v>25563</v>
      </c>
      <c r="HLO2" s="433">
        <v>22205</v>
      </c>
      <c r="HLP2" s="433">
        <v>12241</v>
      </c>
      <c r="HLQ2" s="433">
        <v>17968</v>
      </c>
      <c r="HLR2" s="433">
        <v>18887</v>
      </c>
      <c r="HLS2" s="433">
        <v>22673</v>
      </c>
      <c r="HLT2" s="433">
        <v>26341</v>
      </c>
      <c r="HLU2" s="433">
        <v>15277</v>
      </c>
      <c r="HLV2" s="433">
        <v>29672</v>
      </c>
      <c r="HLW2" s="433">
        <v>10831</v>
      </c>
      <c r="HLX2" s="433">
        <v>20922</v>
      </c>
      <c r="HLY2" s="433">
        <v>19299</v>
      </c>
      <c r="HLZ2" s="433">
        <v>14211</v>
      </c>
      <c r="HMA2" s="433">
        <v>24179</v>
      </c>
      <c r="HMB2" s="433">
        <v>26216</v>
      </c>
      <c r="HMC2" s="433">
        <v>24922</v>
      </c>
      <c r="HMD2" s="433">
        <v>22589</v>
      </c>
      <c r="HME2" s="433">
        <v>14466</v>
      </c>
      <c r="HMF2" s="433">
        <v>29546</v>
      </c>
      <c r="HMG2" s="433">
        <v>21104</v>
      </c>
      <c r="HMH2" s="433">
        <v>24560</v>
      </c>
      <c r="HMI2" s="433">
        <v>24841</v>
      </c>
      <c r="HMJ2" s="433">
        <v>12708</v>
      </c>
      <c r="HMK2" s="433">
        <v>14038</v>
      </c>
      <c r="HML2" s="433">
        <v>26180</v>
      </c>
      <c r="HMM2" s="433">
        <v>25251</v>
      </c>
      <c r="HMN2" s="433">
        <v>16793</v>
      </c>
      <c r="HMO2" s="433">
        <v>22732</v>
      </c>
      <c r="HMP2" s="433">
        <v>14720</v>
      </c>
      <c r="HMQ2" s="433">
        <v>29693</v>
      </c>
      <c r="HMR2" s="433">
        <v>12850</v>
      </c>
      <c r="HMS2" s="433">
        <v>22224</v>
      </c>
      <c r="HMT2" s="433">
        <v>14755</v>
      </c>
      <c r="HMU2" s="433">
        <v>10892</v>
      </c>
      <c r="HMV2" s="433">
        <v>21060</v>
      </c>
      <c r="HMW2" s="433">
        <v>12021</v>
      </c>
      <c r="HMX2" s="433">
        <v>11571</v>
      </c>
      <c r="HMY2" s="433">
        <v>12706</v>
      </c>
      <c r="HMZ2" s="433">
        <v>19798</v>
      </c>
      <c r="HNA2" s="433">
        <v>20037</v>
      </c>
      <c r="HNB2" s="433">
        <v>24690</v>
      </c>
      <c r="HNC2" s="433">
        <v>21565</v>
      </c>
      <c r="HND2" s="433">
        <v>15159</v>
      </c>
      <c r="HNE2" s="433">
        <v>17610</v>
      </c>
      <c r="HNF2" s="433">
        <v>27172</v>
      </c>
      <c r="HNG2" s="433">
        <v>22401</v>
      </c>
      <c r="HNH2" s="433">
        <v>26383</v>
      </c>
      <c r="HNI2" s="433">
        <v>26184</v>
      </c>
      <c r="HNJ2" s="433">
        <v>25137</v>
      </c>
      <c r="HNK2" s="433">
        <v>25387</v>
      </c>
      <c r="HNL2" s="433">
        <v>18463</v>
      </c>
      <c r="HNM2" s="433">
        <v>10186</v>
      </c>
      <c r="HNN2" s="433">
        <v>13274</v>
      </c>
      <c r="HNO2" s="433">
        <v>24201</v>
      </c>
      <c r="HNP2" s="433">
        <v>25636</v>
      </c>
      <c r="HNQ2" s="433">
        <v>19496</v>
      </c>
      <c r="HNR2" s="433">
        <v>16155</v>
      </c>
      <c r="HNS2" s="433">
        <v>17214</v>
      </c>
      <c r="HNT2" s="433">
        <v>26588</v>
      </c>
      <c r="HNU2" s="433">
        <v>23676</v>
      </c>
      <c r="HNV2" s="433">
        <v>19711</v>
      </c>
      <c r="HNW2" s="433">
        <v>25119</v>
      </c>
      <c r="HNX2" s="433">
        <v>25392</v>
      </c>
      <c r="HNY2" s="433">
        <v>24509</v>
      </c>
      <c r="HNZ2" s="433">
        <v>11221</v>
      </c>
      <c r="HOA2" s="433">
        <v>10609</v>
      </c>
      <c r="HOB2" s="433">
        <v>16298</v>
      </c>
      <c r="HOC2" s="433">
        <v>16817</v>
      </c>
      <c r="HOD2" s="433">
        <v>26892</v>
      </c>
      <c r="HOE2" s="433">
        <v>14493</v>
      </c>
      <c r="HOF2" s="433">
        <v>21254</v>
      </c>
      <c r="HOG2" s="433">
        <v>15345</v>
      </c>
      <c r="HOH2" s="433">
        <v>27304</v>
      </c>
      <c r="HOI2" s="433">
        <v>27292</v>
      </c>
      <c r="HOJ2" s="433">
        <v>22963</v>
      </c>
      <c r="HOK2" s="433">
        <v>21234</v>
      </c>
      <c r="HOL2" s="433">
        <v>12268</v>
      </c>
      <c r="HOM2" s="433">
        <v>22510</v>
      </c>
      <c r="HON2" s="433">
        <v>13458</v>
      </c>
      <c r="HOO2" s="433">
        <v>25702</v>
      </c>
      <c r="HOP2" s="433">
        <v>12824</v>
      </c>
      <c r="HOQ2" s="433">
        <v>13467</v>
      </c>
      <c r="HOR2" s="433">
        <v>10161</v>
      </c>
      <c r="HOS2" s="433">
        <v>25185</v>
      </c>
      <c r="HOT2" s="433">
        <v>11763</v>
      </c>
      <c r="HOU2" s="433">
        <v>24162</v>
      </c>
      <c r="HOV2" s="433">
        <v>26992</v>
      </c>
      <c r="HOW2" s="433">
        <v>20148</v>
      </c>
      <c r="HOX2" s="433">
        <v>11509</v>
      </c>
      <c r="HOY2" s="433">
        <v>28599</v>
      </c>
      <c r="HOZ2" s="433">
        <v>25528</v>
      </c>
      <c r="HPA2" s="433">
        <v>28994</v>
      </c>
      <c r="HPB2" s="433">
        <v>16862</v>
      </c>
      <c r="HPC2" s="433">
        <v>15183</v>
      </c>
      <c r="HPD2" s="433">
        <v>19144</v>
      </c>
      <c r="HPE2" s="433">
        <v>24881</v>
      </c>
      <c r="HPF2" s="433">
        <v>22318</v>
      </c>
      <c r="HPG2" s="433">
        <v>10123</v>
      </c>
      <c r="HPH2" s="433">
        <v>23912</v>
      </c>
      <c r="HPI2" s="433">
        <v>24013</v>
      </c>
      <c r="HPJ2" s="433">
        <v>16587</v>
      </c>
      <c r="HPK2" s="433">
        <v>10592</v>
      </c>
      <c r="HPL2" s="433">
        <v>17488</v>
      </c>
      <c r="HPM2" s="433">
        <v>22980</v>
      </c>
      <c r="HPN2" s="433">
        <v>19079</v>
      </c>
      <c r="HPO2" s="433">
        <v>28737</v>
      </c>
      <c r="HPP2" s="433">
        <v>14857</v>
      </c>
      <c r="HPQ2" s="433">
        <v>21591</v>
      </c>
      <c r="HPR2" s="433">
        <v>12725</v>
      </c>
      <c r="HPS2" s="433">
        <v>20332</v>
      </c>
      <c r="HPT2" s="433">
        <v>26993</v>
      </c>
      <c r="HPU2" s="433">
        <v>13164</v>
      </c>
      <c r="HPV2" s="433">
        <v>14609</v>
      </c>
      <c r="HPW2" s="433">
        <v>20391</v>
      </c>
      <c r="HPX2" s="433">
        <v>10017</v>
      </c>
      <c r="HPY2" s="433">
        <v>11815</v>
      </c>
      <c r="HPZ2" s="433">
        <v>27735</v>
      </c>
      <c r="HQA2" s="433">
        <v>18849</v>
      </c>
      <c r="HQB2" s="433">
        <v>10392</v>
      </c>
      <c r="HQC2" s="433">
        <v>11905</v>
      </c>
      <c r="HQD2" s="433">
        <v>18204</v>
      </c>
      <c r="HQE2" s="433">
        <v>12767</v>
      </c>
      <c r="HQF2" s="433">
        <v>23573</v>
      </c>
      <c r="HQG2" s="433">
        <v>17428</v>
      </c>
      <c r="HQH2" s="433">
        <v>11827</v>
      </c>
      <c r="HQI2" s="433">
        <v>22211</v>
      </c>
      <c r="HQJ2" s="433">
        <v>12792</v>
      </c>
      <c r="HQK2" s="433">
        <v>26745</v>
      </c>
      <c r="HQL2" s="433">
        <v>15007</v>
      </c>
      <c r="HQM2" s="433">
        <v>25761</v>
      </c>
      <c r="HQN2" s="433">
        <v>22157</v>
      </c>
      <c r="HQO2" s="433">
        <v>24595</v>
      </c>
      <c r="HQP2" s="433">
        <v>17834</v>
      </c>
      <c r="HQQ2" s="433">
        <v>19512</v>
      </c>
      <c r="HQR2" s="433">
        <v>20986</v>
      </c>
      <c r="HQS2" s="433">
        <v>14856</v>
      </c>
      <c r="HQT2" s="433">
        <v>14178</v>
      </c>
      <c r="HQU2" s="433">
        <v>15058</v>
      </c>
      <c r="HQV2" s="433">
        <v>13706</v>
      </c>
      <c r="HQW2" s="433">
        <v>13044</v>
      </c>
      <c r="HQX2" s="433">
        <v>26038</v>
      </c>
      <c r="HQY2" s="433">
        <v>20772</v>
      </c>
      <c r="HQZ2" s="433">
        <v>29860</v>
      </c>
      <c r="HRA2" s="433">
        <v>21116</v>
      </c>
      <c r="HRB2" s="433">
        <v>13258</v>
      </c>
      <c r="HRC2" s="433">
        <v>10253</v>
      </c>
      <c r="HRD2" s="433">
        <v>20348</v>
      </c>
      <c r="HRE2" s="433">
        <v>21468</v>
      </c>
      <c r="HRF2" s="433">
        <v>27875</v>
      </c>
      <c r="HRG2" s="433">
        <v>13714</v>
      </c>
      <c r="HRH2" s="433">
        <v>13848</v>
      </c>
      <c r="HRI2" s="433">
        <v>15265</v>
      </c>
      <c r="HRJ2" s="433">
        <v>17992</v>
      </c>
      <c r="HRK2" s="433">
        <v>28881</v>
      </c>
      <c r="HRL2" s="433">
        <v>14795</v>
      </c>
      <c r="HRM2" s="433">
        <v>28938</v>
      </c>
      <c r="HRN2" s="433">
        <v>28115</v>
      </c>
      <c r="HRO2" s="433">
        <v>26601</v>
      </c>
      <c r="HRP2" s="433">
        <v>28315</v>
      </c>
      <c r="HRQ2" s="433">
        <v>22411</v>
      </c>
      <c r="HRR2" s="433">
        <v>11527</v>
      </c>
      <c r="HRS2" s="433">
        <v>21316</v>
      </c>
      <c r="HRT2" s="433">
        <v>23491</v>
      </c>
      <c r="HRU2" s="433">
        <v>27416</v>
      </c>
      <c r="HRV2" s="433">
        <v>15580</v>
      </c>
      <c r="HRW2" s="433">
        <v>13422</v>
      </c>
      <c r="HRX2" s="433">
        <v>28301</v>
      </c>
      <c r="HRY2" s="433">
        <v>14074</v>
      </c>
      <c r="HRZ2" s="433">
        <v>24005</v>
      </c>
      <c r="HSA2" s="433">
        <v>18859</v>
      </c>
      <c r="HSB2" s="433">
        <v>29931</v>
      </c>
      <c r="HSC2" s="433">
        <v>25701</v>
      </c>
      <c r="HSD2" s="433">
        <v>24844</v>
      </c>
      <c r="HSE2" s="433">
        <v>15267</v>
      </c>
      <c r="HSF2" s="433">
        <v>10462</v>
      </c>
      <c r="HSG2" s="433">
        <v>29946</v>
      </c>
      <c r="HSH2" s="433">
        <v>14220</v>
      </c>
      <c r="HSI2" s="433">
        <v>26546</v>
      </c>
      <c r="HSJ2" s="433">
        <v>15488</v>
      </c>
      <c r="HSK2" s="433">
        <v>17437</v>
      </c>
      <c r="HSL2" s="433">
        <v>20565</v>
      </c>
      <c r="HSM2" s="433">
        <v>10821</v>
      </c>
      <c r="HSN2" s="433">
        <v>11477</v>
      </c>
      <c r="HSO2" s="433">
        <v>28866</v>
      </c>
      <c r="HSP2" s="433">
        <v>28728</v>
      </c>
      <c r="HSQ2" s="433">
        <v>23908</v>
      </c>
      <c r="HSR2" s="433">
        <v>21924</v>
      </c>
      <c r="HSS2" s="433">
        <v>28621</v>
      </c>
      <c r="HST2" s="433">
        <v>14449</v>
      </c>
      <c r="HSU2" s="433">
        <v>21244</v>
      </c>
      <c r="HSV2" s="433">
        <v>15684</v>
      </c>
      <c r="HSW2" s="433">
        <v>18596</v>
      </c>
      <c r="HSX2" s="433">
        <v>18394</v>
      </c>
      <c r="HSY2" s="433">
        <v>20914</v>
      </c>
      <c r="HSZ2" s="433">
        <v>21670</v>
      </c>
      <c r="HTA2" s="433">
        <v>18517</v>
      </c>
      <c r="HTB2" s="433">
        <v>10506</v>
      </c>
      <c r="HTC2" s="433">
        <v>24139</v>
      </c>
      <c r="HTD2" s="433">
        <v>10520</v>
      </c>
      <c r="HTE2" s="433">
        <v>26123</v>
      </c>
      <c r="HTF2" s="433">
        <v>12097</v>
      </c>
      <c r="HTG2" s="433">
        <v>25421</v>
      </c>
      <c r="HTH2" s="433">
        <v>13916</v>
      </c>
      <c r="HTI2" s="433">
        <v>25537</v>
      </c>
      <c r="HTJ2" s="433">
        <v>27079</v>
      </c>
      <c r="HTK2" s="433">
        <v>20831</v>
      </c>
      <c r="HTL2" s="433">
        <v>11614</v>
      </c>
      <c r="HTM2" s="433">
        <v>23985</v>
      </c>
      <c r="HTN2" s="433">
        <v>15045</v>
      </c>
      <c r="HTO2" s="433">
        <v>17954</v>
      </c>
      <c r="HTP2" s="433">
        <v>24832</v>
      </c>
      <c r="HTQ2" s="433">
        <v>18169</v>
      </c>
      <c r="HTR2" s="433">
        <v>10022</v>
      </c>
      <c r="HTS2" s="433">
        <v>27328</v>
      </c>
      <c r="HTT2" s="433">
        <v>17578</v>
      </c>
      <c r="HTU2" s="433">
        <v>19129</v>
      </c>
      <c r="HTV2" s="433">
        <v>19551</v>
      </c>
      <c r="HTW2" s="433">
        <v>17772</v>
      </c>
      <c r="HTX2" s="433">
        <v>10591</v>
      </c>
      <c r="HTY2" s="433">
        <v>22538</v>
      </c>
      <c r="HTZ2" s="433">
        <v>22357</v>
      </c>
      <c r="HUA2" s="433">
        <v>14982</v>
      </c>
      <c r="HUB2" s="433">
        <v>26787</v>
      </c>
      <c r="HUC2" s="433">
        <v>25997</v>
      </c>
      <c r="HUD2" s="433">
        <v>11848</v>
      </c>
      <c r="HUE2" s="433">
        <v>22344</v>
      </c>
      <c r="HUF2" s="433">
        <v>29656</v>
      </c>
      <c r="HUG2" s="433">
        <v>22822</v>
      </c>
      <c r="HUH2" s="433">
        <v>18334</v>
      </c>
      <c r="HUI2" s="433">
        <v>26258</v>
      </c>
      <c r="HUJ2" s="433">
        <v>20203</v>
      </c>
      <c r="HUK2" s="433">
        <v>11610</v>
      </c>
      <c r="HUL2" s="433">
        <v>18711</v>
      </c>
      <c r="HUM2" s="433">
        <v>12645</v>
      </c>
      <c r="HUN2" s="433">
        <v>26609</v>
      </c>
      <c r="HUO2" s="433">
        <v>14914</v>
      </c>
      <c r="HUP2" s="433">
        <v>24593</v>
      </c>
      <c r="HUQ2" s="433">
        <v>20153</v>
      </c>
      <c r="HUR2" s="433">
        <v>24641</v>
      </c>
      <c r="HUS2" s="433">
        <v>29381</v>
      </c>
      <c r="HUT2" s="433">
        <v>18453</v>
      </c>
      <c r="HUU2" s="433">
        <v>26591</v>
      </c>
      <c r="HUV2" s="433">
        <v>24109</v>
      </c>
      <c r="HUW2" s="433">
        <v>25151</v>
      </c>
      <c r="HUX2" s="433">
        <v>27649</v>
      </c>
      <c r="HUY2" s="433">
        <v>27462</v>
      </c>
      <c r="HUZ2" s="433">
        <v>10171</v>
      </c>
      <c r="HVA2" s="433">
        <v>12565</v>
      </c>
      <c r="HVB2" s="433">
        <v>14192</v>
      </c>
      <c r="HVC2" s="433">
        <v>22677</v>
      </c>
      <c r="HVD2" s="433">
        <v>12159</v>
      </c>
      <c r="HVE2" s="433">
        <v>22934</v>
      </c>
      <c r="HVF2" s="433">
        <v>15989</v>
      </c>
      <c r="HVG2" s="433">
        <v>17518</v>
      </c>
      <c r="HVH2" s="433">
        <v>17846</v>
      </c>
      <c r="HVI2" s="433">
        <v>28509</v>
      </c>
      <c r="HVJ2" s="433">
        <v>10472</v>
      </c>
      <c r="HVK2" s="433">
        <v>24689</v>
      </c>
      <c r="HVL2" s="433">
        <v>17997</v>
      </c>
      <c r="HVM2" s="433">
        <v>15374</v>
      </c>
      <c r="HVN2" s="433">
        <v>13118</v>
      </c>
      <c r="HVO2" s="433">
        <v>29156</v>
      </c>
      <c r="HVP2" s="433">
        <v>15697</v>
      </c>
      <c r="HVQ2" s="433">
        <v>25782</v>
      </c>
      <c r="HVR2" s="433">
        <v>16177</v>
      </c>
      <c r="HVS2" s="433">
        <v>28889</v>
      </c>
      <c r="HVT2" s="433">
        <v>15502</v>
      </c>
      <c r="HVU2" s="433">
        <v>17870</v>
      </c>
      <c r="HVV2" s="433">
        <v>21483</v>
      </c>
      <c r="HVW2" s="433">
        <v>24022</v>
      </c>
      <c r="HVX2" s="433">
        <v>22564</v>
      </c>
      <c r="HVY2" s="433">
        <v>23131</v>
      </c>
      <c r="HVZ2" s="433">
        <v>29342</v>
      </c>
      <c r="HWA2" s="433">
        <v>28046</v>
      </c>
      <c r="HWB2" s="433">
        <v>25710</v>
      </c>
      <c r="HWC2" s="433">
        <v>26796</v>
      </c>
      <c r="HWD2" s="433">
        <v>24734</v>
      </c>
      <c r="HWE2" s="433">
        <v>24681</v>
      </c>
      <c r="HWF2" s="433">
        <v>10305</v>
      </c>
      <c r="HWG2" s="433">
        <v>17990</v>
      </c>
      <c r="HWH2" s="433">
        <v>17003</v>
      </c>
      <c r="HWI2" s="433">
        <v>15938</v>
      </c>
      <c r="HWJ2" s="433">
        <v>20791</v>
      </c>
      <c r="HWK2" s="433">
        <v>11653</v>
      </c>
      <c r="HWL2" s="433">
        <v>28879</v>
      </c>
      <c r="HWM2" s="433">
        <v>28958</v>
      </c>
      <c r="HWN2" s="433">
        <v>29579</v>
      </c>
      <c r="HWO2" s="433">
        <v>22870</v>
      </c>
      <c r="HWP2" s="433">
        <v>18616</v>
      </c>
      <c r="HWQ2" s="433">
        <v>17820</v>
      </c>
      <c r="HWR2" s="433">
        <v>13137</v>
      </c>
      <c r="HWS2" s="433">
        <v>29274</v>
      </c>
      <c r="HWT2" s="433">
        <v>13372</v>
      </c>
      <c r="HWU2" s="433">
        <v>12706</v>
      </c>
      <c r="HWV2" s="433">
        <v>12540</v>
      </c>
      <c r="HWW2" s="433">
        <v>29942</v>
      </c>
      <c r="HWX2" s="433">
        <v>27390</v>
      </c>
      <c r="HWY2" s="433">
        <v>27266</v>
      </c>
      <c r="HWZ2" s="433">
        <v>11692</v>
      </c>
      <c r="HXA2" s="433">
        <v>14688</v>
      </c>
      <c r="HXB2" s="433">
        <v>27734</v>
      </c>
      <c r="HXC2" s="433">
        <v>16912</v>
      </c>
      <c r="HXD2" s="433">
        <v>18782</v>
      </c>
      <c r="HXE2" s="433">
        <v>15104</v>
      </c>
      <c r="HXF2" s="433">
        <v>24549</v>
      </c>
      <c r="HXG2" s="433">
        <v>18772</v>
      </c>
      <c r="HXH2" s="433">
        <v>26132</v>
      </c>
      <c r="HXI2" s="433">
        <v>18233</v>
      </c>
      <c r="HXJ2" s="433">
        <v>22896</v>
      </c>
      <c r="HXK2" s="433">
        <v>18961</v>
      </c>
      <c r="HXL2" s="433">
        <v>15254</v>
      </c>
      <c r="HXM2" s="433">
        <v>29767</v>
      </c>
      <c r="HXN2" s="433">
        <v>14632</v>
      </c>
      <c r="HXO2" s="433">
        <v>28298</v>
      </c>
      <c r="HXP2" s="433">
        <v>13105</v>
      </c>
      <c r="HXQ2" s="433">
        <v>18151</v>
      </c>
      <c r="HXR2" s="433">
        <v>11514</v>
      </c>
      <c r="HXS2" s="433">
        <v>10577</v>
      </c>
      <c r="HXT2" s="433">
        <v>14883</v>
      </c>
      <c r="HXU2" s="433">
        <v>21504</v>
      </c>
      <c r="HXV2" s="433">
        <v>29729</v>
      </c>
      <c r="HXW2" s="433">
        <v>20024</v>
      </c>
      <c r="HXX2" s="433">
        <v>27465</v>
      </c>
      <c r="HXY2" s="433">
        <v>19132</v>
      </c>
      <c r="HXZ2" s="433">
        <v>11941</v>
      </c>
      <c r="HYA2" s="433">
        <v>19271</v>
      </c>
      <c r="HYB2" s="433">
        <v>23725</v>
      </c>
      <c r="HYC2" s="433">
        <v>17112</v>
      </c>
      <c r="HYD2" s="433">
        <v>18067</v>
      </c>
      <c r="HYE2" s="433">
        <v>19701</v>
      </c>
      <c r="HYF2" s="433">
        <v>26135</v>
      </c>
      <c r="HYG2" s="433">
        <v>29594</v>
      </c>
      <c r="HYH2" s="433">
        <v>17096</v>
      </c>
      <c r="HYI2" s="433">
        <v>20829</v>
      </c>
      <c r="HYJ2" s="433">
        <v>18449</v>
      </c>
      <c r="HYK2" s="433">
        <v>11059</v>
      </c>
      <c r="HYL2" s="433">
        <v>14875</v>
      </c>
      <c r="HYM2" s="433">
        <v>11199</v>
      </c>
      <c r="HYN2" s="433">
        <v>26291</v>
      </c>
      <c r="HYO2" s="433">
        <v>21698</v>
      </c>
      <c r="HYP2" s="433">
        <v>20318</v>
      </c>
      <c r="HYQ2" s="433">
        <v>12616</v>
      </c>
      <c r="HYR2" s="433">
        <v>19044</v>
      </c>
      <c r="HYS2" s="433">
        <v>14018</v>
      </c>
      <c r="HYT2" s="433">
        <v>12736</v>
      </c>
      <c r="HYU2" s="433">
        <v>14758</v>
      </c>
      <c r="HYV2" s="433">
        <v>20937</v>
      </c>
      <c r="HYW2" s="433">
        <v>29364</v>
      </c>
      <c r="HYX2" s="433">
        <v>18284</v>
      </c>
      <c r="HYY2" s="433">
        <v>18328</v>
      </c>
      <c r="HYZ2" s="433">
        <v>16678</v>
      </c>
      <c r="HZA2" s="433">
        <v>25742</v>
      </c>
      <c r="HZB2" s="433">
        <v>19502</v>
      </c>
      <c r="HZC2" s="433">
        <v>18922</v>
      </c>
      <c r="HZD2" s="433">
        <v>13933</v>
      </c>
      <c r="HZE2" s="433">
        <v>10157</v>
      </c>
      <c r="HZF2" s="433">
        <v>14993</v>
      </c>
      <c r="HZG2" s="433">
        <v>13466</v>
      </c>
      <c r="HZH2" s="433">
        <v>12792</v>
      </c>
      <c r="HZI2" s="433">
        <v>20290</v>
      </c>
      <c r="HZJ2" s="433">
        <v>12785</v>
      </c>
      <c r="HZK2" s="433">
        <v>22630</v>
      </c>
      <c r="HZL2" s="433">
        <v>25396</v>
      </c>
      <c r="HZM2" s="433">
        <v>27853</v>
      </c>
      <c r="HZN2" s="433">
        <v>11341</v>
      </c>
      <c r="HZO2" s="433">
        <v>16580</v>
      </c>
      <c r="HZP2" s="433">
        <v>16091</v>
      </c>
      <c r="HZQ2" s="433">
        <v>29172</v>
      </c>
      <c r="HZR2" s="433">
        <v>22861</v>
      </c>
      <c r="HZS2" s="433">
        <v>20479</v>
      </c>
      <c r="HZT2" s="433">
        <v>19512</v>
      </c>
      <c r="HZU2" s="433">
        <v>19275</v>
      </c>
      <c r="HZV2" s="433">
        <v>18228</v>
      </c>
      <c r="HZW2" s="433">
        <v>26501</v>
      </c>
      <c r="HZX2" s="433">
        <v>15856</v>
      </c>
      <c r="HZY2" s="433">
        <v>11029</v>
      </c>
      <c r="HZZ2" s="433">
        <v>24522</v>
      </c>
      <c r="IAA2" s="433">
        <v>22960</v>
      </c>
      <c r="IAB2" s="433">
        <v>18790</v>
      </c>
      <c r="IAC2" s="433">
        <v>16400</v>
      </c>
      <c r="IAD2" s="433">
        <v>27043</v>
      </c>
      <c r="IAE2" s="433">
        <v>16297</v>
      </c>
      <c r="IAF2" s="433">
        <v>19477</v>
      </c>
      <c r="IAG2" s="433">
        <v>10348</v>
      </c>
      <c r="IAH2" s="433">
        <v>18738</v>
      </c>
      <c r="IAI2" s="433">
        <v>14202</v>
      </c>
      <c r="IAJ2" s="433">
        <v>21819</v>
      </c>
      <c r="IAK2" s="433">
        <v>17342</v>
      </c>
      <c r="IAL2" s="433">
        <v>19909</v>
      </c>
      <c r="IAM2" s="433">
        <v>13208</v>
      </c>
      <c r="IAN2" s="433">
        <v>24091</v>
      </c>
      <c r="IAO2" s="433">
        <v>25916</v>
      </c>
      <c r="IAP2" s="433">
        <v>23599</v>
      </c>
      <c r="IAQ2" s="433">
        <v>25272</v>
      </c>
      <c r="IAR2" s="433">
        <v>21609</v>
      </c>
      <c r="IAS2" s="433">
        <v>10560</v>
      </c>
      <c r="IAT2" s="433">
        <v>29354</v>
      </c>
      <c r="IAU2" s="433">
        <v>19461</v>
      </c>
      <c r="IAV2" s="433">
        <v>16219</v>
      </c>
      <c r="IAW2" s="433">
        <v>26337</v>
      </c>
      <c r="IAX2" s="433">
        <v>21678</v>
      </c>
      <c r="IAY2" s="433">
        <v>28991</v>
      </c>
      <c r="IAZ2" s="433">
        <v>18753</v>
      </c>
      <c r="IBA2" s="433">
        <v>29014</v>
      </c>
      <c r="IBB2" s="433">
        <v>15928</v>
      </c>
      <c r="IBC2" s="433">
        <v>14922</v>
      </c>
      <c r="IBD2" s="433">
        <v>15924</v>
      </c>
      <c r="IBE2" s="433">
        <v>12869</v>
      </c>
      <c r="IBF2" s="433">
        <v>18365</v>
      </c>
      <c r="IBG2" s="433">
        <v>24233</v>
      </c>
      <c r="IBH2" s="433">
        <v>24288</v>
      </c>
      <c r="IBI2" s="433">
        <v>29943</v>
      </c>
      <c r="IBJ2" s="433">
        <v>23082</v>
      </c>
      <c r="IBK2" s="433">
        <v>15356</v>
      </c>
      <c r="IBL2" s="433">
        <v>11415</v>
      </c>
      <c r="IBM2" s="433">
        <v>25663</v>
      </c>
      <c r="IBN2" s="433">
        <v>24164</v>
      </c>
      <c r="IBO2" s="433">
        <v>10967</v>
      </c>
      <c r="IBP2" s="433">
        <v>11293</v>
      </c>
      <c r="IBQ2" s="433">
        <v>24713</v>
      </c>
      <c r="IBR2" s="433">
        <v>25195</v>
      </c>
      <c r="IBS2" s="433">
        <v>20952</v>
      </c>
      <c r="IBT2" s="433">
        <v>28641</v>
      </c>
      <c r="IBU2" s="433">
        <v>27082</v>
      </c>
      <c r="IBV2" s="433">
        <v>24583</v>
      </c>
      <c r="IBW2" s="433">
        <v>12494</v>
      </c>
      <c r="IBX2" s="433">
        <v>24509</v>
      </c>
      <c r="IBY2" s="433">
        <v>18296</v>
      </c>
      <c r="IBZ2" s="433">
        <v>21689</v>
      </c>
      <c r="ICA2" s="433">
        <v>24893</v>
      </c>
      <c r="ICB2" s="433">
        <v>17771</v>
      </c>
      <c r="ICC2" s="433">
        <v>13669</v>
      </c>
      <c r="ICD2" s="433">
        <v>29709</v>
      </c>
      <c r="ICE2" s="433">
        <v>21726</v>
      </c>
      <c r="ICF2" s="433">
        <v>11196</v>
      </c>
      <c r="ICG2" s="433">
        <v>19367</v>
      </c>
      <c r="ICH2" s="433">
        <v>11863</v>
      </c>
      <c r="ICI2" s="433">
        <v>19733</v>
      </c>
      <c r="ICJ2" s="433">
        <v>11929</v>
      </c>
      <c r="ICK2" s="433">
        <v>21187</v>
      </c>
      <c r="ICL2" s="433">
        <v>19674</v>
      </c>
      <c r="ICM2" s="433">
        <v>19684</v>
      </c>
      <c r="ICN2" s="433">
        <v>18151</v>
      </c>
      <c r="ICO2" s="433">
        <v>16080</v>
      </c>
      <c r="ICP2" s="433">
        <v>11759</v>
      </c>
      <c r="ICQ2" s="433">
        <v>28844</v>
      </c>
      <c r="ICR2" s="433">
        <v>18283</v>
      </c>
      <c r="ICS2" s="433">
        <v>15367</v>
      </c>
      <c r="ICT2" s="433">
        <v>22258</v>
      </c>
      <c r="ICU2" s="433">
        <v>22234</v>
      </c>
      <c r="ICV2" s="433">
        <v>10718</v>
      </c>
      <c r="ICW2" s="433">
        <v>19737</v>
      </c>
      <c r="ICX2" s="433">
        <v>18729</v>
      </c>
      <c r="ICY2" s="433">
        <v>16981</v>
      </c>
      <c r="ICZ2" s="433">
        <v>20675</v>
      </c>
      <c r="IDA2" s="433">
        <v>26041</v>
      </c>
      <c r="IDB2" s="433">
        <v>13892</v>
      </c>
      <c r="IDC2" s="433">
        <v>20682</v>
      </c>
      <c r="IDD2" s="433">
        <v>15109</v>
      </c>
      <c r="IDE2" s="433">
        <v>28907</v>
      </c>
      <c r="IDF2" s="433">
        <v>14372</v>
      </c>
      <c r="IDG2" s="433">
        <v>15559</v>
      </c>
      <c r="IDH2" s="433">
        <v>18880</v>
      </c>
      <c r="IDI2" s="433">
        <v>27966</v>
      </c>
      <c r="IDJ2" s="433">
        <v>22041</v>
      </c>
      <c r="IDK2" s="433">
        <v>16112</v>
      </c>
      <c r="IDL2" s="433">
        <v>19088</v>
      </c>
      <c r="IDM2" s="433">
        <v>11715</v>
      </c>
      <c r="IDN2" s="433">
        <v>29905</v>
      </c>
      <c r="IDO2" s="433">
        <v>25869</v>
      </c>
      <c r="IDP2" s="433">
        <v>22111</v>
      </c>
      <c r="IDQ2" s="433">
        <v>20325</v>
      </c>
      <c r="IDR2" s="433">
        <v>24775</v>
      </c>
      <c r="IDS2" s="433">
        <v>11347</v>
      </c>
      <c r="IDT2" s="433">
        <v>22251</v>
      </c>
      <c r="IDU2" s="433">
        <v>20935</v>
      </c>
      <c r="IDV2" s="433">
        <v>14645</v>
      </c>
      <c r="IDW2" s="433">
        <v>11552</v>
      </c>
      <c r="IDX2" s="433">
        <v>15136</v>
      </c>
      <c r="IDY2" s="433">
        <v>18549</v>
      </c>
      <c r="IDZ2" s="433">
        <v>13203</v>
      </c>
      <c r="IEA2" s="433">
        <v>23117</v>
      </c>
      <c r="IEB2" s="433">
        <v>12152</v>
      </c>
      <c r="IEC2" s="433">
        <v>20860</v>
      </c>
      <c r="IED2" s="433">
        <v>16047</v>
      </c>
      <c r="IEE2" s="433">
        <v>15645</v>
      </c>
      <c r="IEF2" s="433">
        <v>26730</v>
      </c>
      <c r="IEG2" s="433">
        <v>23539</v>
      </c>
      <c r="IEH2" s="433">
        <v>10368</v>
      </c>
      <c r="IEI2" s="433">
        <v>21227</v>
      </c>
      <c r="IEJ2" s="433">
        <v>26890</v>
      </c>
      <c r="IEK2" s="433">
        <v>14657</v>
      </c>
      <c r="IEL2" s="433">
        <v>13456</v>
      </c>
      <c r="IEM2" s="433">
        <v>21464</v>
      </c>
      <c r="IEN2" s="433">
        <v>17493</v>
      </c>
      <c r="IEO2" s="433">
        <v>12092</v>
      </c>
      <c r="IEP2" s="433">
        <v>15510</v>
      </c>
      <c r="IEQ2" s="433">
        <v>17052</v>
      </c>
      <c r="IER2" s="433">
        <v>13023</v>
      </c>
      <c r="IES2" s="433">
        <v>16413</v>
      </c>
      <c r="IET2" s="433">
        <v>29853</v>
      </c>
      <c r="IEU2" s="433">
        <v>14067</v>
      </c>
      <c r="IEV2" s="433">
        <v>12014</v>
      </c>
      <c r="IEW2" s="433">
        <v>29197</v>
      </c>
      <c r="IEX2" s="433">
        <v>12815</v>
      </c>
      <c r="IEY2" s="433">
        <v>26199</v>
      </c>
      <c r="IEZ2" s="433">
        <v>27074</v>
      </c>
      <c r="IFA2" s="433">
        <v>22983</v>
      </c>
      <c r="IFB2" s="433">
        <v>22228</v>
      </c>
      <c r="IFC2" s="433">
        <v>29430</v>
      </c>
      <c r="IFD2" s="433">
        <v>21585</v>
      </c>
      <c r="IFE2" s="433">
        <v>24779</v>
      </c>
      <c r="IFF2" s="433">
        <v>15556</v>
      </c>
      <c r="IFG2" s="433">
        <v>20725</v>
      </c>
      <c r="IFH2" s="433">
        <v>13230</v>
      </c>
      <c r="IFI2" s="433">
        <v>10983</v>
      </c>
      <c r="IFJ2" s="433">
        <v>17110</v>
      </c>
      <c r="IFK2" s="433">
        <v>12405</v>
      </c>
      <c r="IFL2" s="433">
        <v>14164</v>
      </c>
      <c r="IFM2" s="433">
        <v>11006</v>
      </c>
      <c r="IFN2" s="433">
        <v>19281</v>
      </c>
      <c r="IFO2" s="433">
        <v>28426</v>
      </c>
      <c r="IFP2" s="433">
        <v>13908</v>
      </c>
      <c r="IFQ2" s="433">
        <v>15487</v>
      </c>
      <c r="IFR2" s="433">
        <v>20540</v>
      </c>
      <c r="IFS2" s="433">
        <v>17352</v>
      </c>
      <c r="IFT2" s="433">
        <v>28263</v>
      </c>
      <c r="IFU2" s="433">
        <v>10204</v>
      </c>
      <c r="IFV2" s="433">
        <v>25540</v>
      </c>
      <c r="IFW2" s="433">
        <v>17428</v>
      </c>
      <c r="IFX2" s="433">
        <v>17160</v>
      </c>
      <c r="IFY2" s="433">
        <v>28570</v>
      </c>
      <c r="IFZ2" s="433">
        <v>20695</v>
      </c>
      <c r="IGA2" s="433">
        <v>28353</v>
      </c>
      <c r="IGB2" s="433">
        <v>13313</v>
      </c>
      <c r="IGC2" s="433">
        <v>13142</v>
      </c>
      <c r="IGD2" s="433">
        <v>23214</v>
      </c>
      <c r="IGE2" s="433">
        <v>22207</v>
      </c>
      <c r="IGF2" s="433">
        <v>14631</v>
      </c>
      <c r="IGG2" s="433">
        <v>13542</v>
      </c>
      <c r="IGH2" s="433">
        <v>23670</v>
      </c>
      <c r="IGI2" s="433">
        <v>11641</v>
      </c>
      <c r="IGJ2" s="433">
        <v>10362</v>
      </c>
      <c r="IGK2" s="433">
        <v>18583</v>
      </c>
      <c r="IGL2" s="433">
        <v>18534</v>
      </c>
      <c r="IGM2" s="433">
        <v>12087</v>
      </c>
      <c r="IGN2" s="433">
        <v>13926</v>
      </c>
      <c r="IGO2" s="433">
        <v>13170</v>
      </c>
      <c r="IGP2" s="433">
        <v>13515</v>
      </c>
      <c r="IGQ2" s="433">
        <v>26160</v>
      </c>
      <c r="IGR2" s="433">
        <v>26103</v>
      </c>
      <c r="IGS2" s="433">
        <v>18787</v>
      </c>
      <c r="IGT2" s="433">
        <v>10469</v>
      </c>
      <c r="IGU2" s="433">
        <v>21492</v>
      </c>
      <c r="IGV2" s="433">
        <v>24332</v>
      </c>
      <c r="IGW2" s="433">
        <v>24473</v>
      </c>
      <c r="IGX2" s="433">
        <v>16172</v>
      </c>
      <c r="IGY2" s="433">
        <v>23421</v>
      </c>
      <c r="IGZ2" s="433">
        <v>22136</v>
      </c>
      <c r="IHA2" s="433">
        <v>23665</v>
      </c>
      <c r="IHB2" s="433">
        <v>12890</v>
      </c>
      <c r="IHC2" s="433">
        <v>15476</v>
      </c>
      <c r="IHD2" s="433">
        <v>21295</v>
      </c>
      <c r="IHE2" s="433">
        <v>26969</v>
      </c>
      <c r="IHF2" s="433">
        <v>17770</v>
      </c>
      <c r="IHG2" s="433">
        <v>27334</v>
      </c>
      <c r="IHH2" s="433">
        <v>26402</v>
      </c>
      <c r="IHI2" s="433">
        <v>21803</v>
      </c>
      <c r="IHJ2" s="433">
        <v>11860</v>
      </c>
      <c r="IHK2" s="433">
        <v>25130</v>
      </c>
      <c r="IHL2" s="433">
        <v>19986</v>
      </c>
      <c r="IHM2" s="433">
        <v>17629</v>
      </c>
      <c r="IHN2" s="433">
        <v>16166</v>
      </c>
      <c r="IHO2" s="433">
        <v>17814</v>
      </c>
      <c r="IHP2" s="433">
        <v>26572</v>
      </c>
      <c r="IHQ2" s="433">
        <v>22362</v>
      </c>
      <c r="IHR2" s="433">
        <v>11974</v>
      </c>
      <c r="IHS2" s="433">
        <v>26517</v>
      </c>
      <c r="IHT2" s="433">
        <v>26010</v>
      </c>
      <c r="IHU2" s="433">
        <v>10576</v>
      </c>
      <c r="IHV2" s="433">
        <v>14367</v>
      </c>
      <c r="IHW2" s="433">
        <v>23489</v>
      </c>
      <c r="IHX2" s="433">
        <v>24913</v>
      </c>
      <c r="IHY2" s="433">
        <v>20600</v>
      </c>
      <c r="IHZ2" s="433">
        <v>15865</v>
      </c>
      <c r="IIA2" s="433">
        <v>13669</v>
      </c>
      <c r="IIB2" s="433">
        <v>23688</v>
      </c>
      <c r="IIC2" s="433">
        <v>13284</v>
      </c>
      <c r="IID2" s="433">
        <v>14281</v>
      </c>
      <c r="IIE2" s="433">
        <v>20512</v>
      </c>
      <c r="IIF2" s="433">
        <v>11072</v>
      </c>
      <c r="IIG2" s="433">
        <v>28075</v>
      </c>
      <c r="IIH2" s="433">
        <v>29623</v>
      </c>
      <c r="III2" s="433">
        <v>25577</v>
      </c>
      <c r="IIJ2" s="433">
        <v>14025</v>
      </c>
      <c r="IIK2" s="433">
        <v>10688</v>
      </c>
      <c r="IIL2" s="433">
        <v>24520</v>
      </c>
      <c r="IIM2" s="433">
        <v>24894</v>
      </c>
      <c r="IIN2" s="433">
        <v>24108</v>
      </c>
      <c r="IIO2" s="433">
        <v>15588</v>
      </c>
      <c r="IIP2" s="433">
        <v>21614</v>
      </c>
      <c r="IIQ2" s="433">
        <v>26857</v>
      </c>
      <c r="IIR2" s="433">
        <v>11474</v>
      </c>
      <c r="IIS2" s="433">
        <v>10324</v>
      </c>
      <c r="IIT2" s="433">
        <v>17470</v>
      </c>
      <c r="IIU2" s="433">
        <v>20763</v>
      </c>
      <c r="IIV2" s="433">
        <v>15111</v>
      </c>
      <c r="IIW2" s="433">
        <v>25666</v>
      </c>
      <c r="IIX2" s="433">
        <v>16129</v>
      </c>
      <c r="IIY2" s="433">
        <v>18270</v>
      </c>
      <c r="IIZ2" s="433">
        <v>21199</v>
      </c>
      <c r="IJA2" s="433">
        <v>23501</v>
      </c>
      <c r="IJB2" s="433">
        <v>24648</v>
      </c>
      <c r="IJC2" s="433">
        <v>23354</v>
      </c>
      <c r="IJD2" s="433">
        <v>19375</v>
      </c>
      <c r="IJE2" s="433">
        <v>17923</v>
      </c>
      <c r="IJF2" s="433">
        <v>13778</v>
      </c>
      <c r="IJG2" s="433">
        <v>13372</v>
      </c>
      <c r="IJH2" s="433">
        <v>19785</v>
      </c>
      <c r="IJI2" s="433">
        <v>28409</v>
      </c>
      <c r="IJJ2" s="433">
        <v>18024</v>
      </c>
      <c r="IJK2" s="433">
        <v>19437</v>
      </c>
      <c r="IJL2" s="433">
        <v>17385</v>
      </c>
      <c r="IJM2" s="433">
        <v>10691</v>
      </c>
      <c r="IJN2" s="433">
        <v>16656</v>
      </c>
      <c r="IJO2" s="433">
        <v>23133</v>
      </c>
      <c r="IJP2" s="433">
        <v>25957</v>
      </c>
      <c r="IJQ2" s="433">
        <v>25004</v>
      </c>
      <c r="IJR2" s="433">
        <v>23182</v>
      </c>
      <c r="IJS2" s="433">
        <v>28970</v>
      </c>
      <c r="IJT2" s="433">
        <v>12846</v>
      </c>
      <c r="IJU2" s="433">
        <v>10397</v>
      </c>
      <c r="IJV2" s="433">
        <v>20023</v>
      </c>
      <c r="IJW2" s="433">
        <v>29847</v>
      </c>
      <c r="IJX2" s="433">
        <v>24141</v>
      </c>
      <c r="IJY2" s="433">
        <v>29040</v>
      </c>
      <c r="IJZ2" s="433">
        <v>10014</v>
      </c>
      <c r="IKA2" s="433">
        <v>20580</v>
      </c>
      <c r="IKB2" s="433">
        <v>18777</v>
      </c>
      <c r="IKC2" s="433">
        <v>19933</v>
      </c>
      <c r="IKD2" s="433">
        <v>16777</v>
      </c>
      <c r="IKE2" s="433">
        <v>13746</v>
      </c>
      <c r="IKF2" s="433">
        <v>18040</v>
      </c>
      <c r="IKG2" s="433">
        <v>11839</v>
      </c>
      <c r="IKH2" s="433">
        <v>25573</v>
      </c>
      <c r="IKI2" s="433">
        <v>29284</v>
      </c>
      <c r="IKJ2" s="433">
        <v>21371</v>
      </c>
      <c r="IKK2" s="433">
        <v>29479</v>
      </c>
      <c r="IKL2" s="433">
        <v>17294</v>
      </c>
      <c r="IKM2" s="433">
        <v>12727</v>
      </c>
      <c r="IKN2" s="433">
        <v>23022</v>
      </c>
      <c r="IKO2" s="433">
        <v>22627</v>
      </c>
      <c r="IKP2" s="433">
        <v>22755</v>
      </c>
      <c r="IKQ2" s="433">
        <v>15979</v>
      </c>
      <c r="IKR2" s="433">
        <v>10935</v>
      </c>
      <c r="IKS2" s="433">
        <v>10031</v>
      </c>
      <c r="IKT2" s="433">
        <v>15299</v>
      </c>
      <c r="IKU2" s="433">
        <v>25058</v>
      </c>
      <c r="IKV2" s="433">
        <v>29201</v>
      </c>
      <c r="IKW2" s="433">
        <v>28519</v>
      </c>
      <c r="IKX2" s="433">
        <v>13413</v>
      </c>
      <c r="IKY2" s="433">
        <v>18152</v>
      </c>
      <c r="IKZ2" s="433">
        <v>14445</v>
      </c>
      <c r="ILA2" s="433">
        <v>21975</v>
      </c>
      <c r="ILB2" s="433">
        <v>29859</v>
      </c>
      <c r="ILC2" s="433">
        <v>26770</v>
      </c>
      <c r="ILD2" s="433">
        <v>25344</v>
      </c>
      <c r="ILE2" s="433">
        <v>16883</v>
      </c>
      <c r="ILF2" s="433">
        <v>10035</v>
      </c>
      <c r="ILG2" s="433">
        <v>19098</v>
      </c>
      <c r="ILH2" s="433">
        <v>23106</v>
      </c>
      <c r="ILI2" s="433">
        <v>13844</v>
      </c>
      <c r="ILJ2" s="433">
        <v>22769</v>
      </c>
      <c r="ILK2" s="433">
        <v>26426</v>
      </c>
      <c r="ILL2" s="433">
        <v>20875</v>
      </c>
      <c r="ILM2" s="433">
        <v>18681</v>
      </c>
      <c r="ILN2" s="433">
        <v>19427</v>
      </c>
      <c r="ILO2" s="433">
        <v>28578</v>
      </c>
      <c r="ILP2" s="433">
        <v>29560</v>
      </c>
      <c r="ILQ2" s="433">
        <v>20291</v>
      </c>
      <c r="ILR2" s="433">
        <v>23266</v>
      </c>
      <c r="ILS2" s="433">
        <v>17034</v>
      </c>
      <c r="ILT2" s="433">
        <v>23274</v>
      </c>
      <c r="ILU2" s="433">
        <v>12871</v>
      </c>
      <c r="ILV2" s="433">
        <v>16528</v>
      </c>
      <c r="ILW2" s="433">
        <v>13543</v>
      </c>
      <c r="ILX2" s="433">
        <v>26454</v>
      </c>
      <c r="ILY2" s="433">
        <v>14982</v>
      </c>
      <c r="ILZ2" s="433">
        <v>14482</v>
      </c>
      <c r="IMA2" s="433">
        <v>21071</v>
      </c>
      <c r="IMB2" s="433">
        <v>20191</v>
      </c>
      <c r="IMC2" s="433">
        <v>20779</v>
      </c>
      <c r="IMD2" s="433">
        <v>23184</v>
      </c>
      <c r="IME2" s="433">
        <v>12035</v>
      </c>
      <c r="IMF2" s="433">
        <v>17662</v>
      </c>
      <c r="IMG2" s="433">
        <v>11604</v>
      </c>
      <c r="IMH2" s="433">
        <v>11453</v>
      </c>
      <c r="IMI2" s="433">
        <v>27000</v>
      </c>
      <c r="IMJ2" s="433">
        <v>16617</v>
      </c>
      <c r="IMK2" s="433">
        <v>16120</v>
      </c>
      <c r="IML2" s="433">
        <v>22021</v>
      </c>
      <c r="IMM2" s="433">
        <v>24065</v>
      </c>
      <c r="IMN2" s="433">
        <v>20127</v>
      </c>
      <c r="IMO2" s="433">
        <v>17698</v>
      </c>
      <c r="IMP2" s="433">
        <v>24721</v>
      </c>
      <c r="IMQ2" s="433">
        <v>25223</v>
      </c>
      <c r="IMR2" s="433">
        <v>15325</v>
      </c>
      <c r="IMS2" s="433">
        <v>22723</v>
      </c>
      <c r="IMT2" s="433">
        <v>21130</v>
      </c>
      <c r="IMU2" s="433">
        <v>28441</v>
      </c>
      <c r="IMV2" s="433">
        <v>25877</v>
      </c>
      <c r="IMW2" s="433">
        <v>22463</v>
      </c>
      <c r="IMX2" s="433">
        <v>28845</v>
      </c>
      <c r="IMY2" s="433">
        <v>27521</v>
      </c>
      <c r="IMZ2" s="433">
        <v>22140</v>
      </c>
      <c r="INA2" s="433">
        <v>13834</v>
      </c>
      <c r="INB2" s="433">
        <v>28547</v>
      </c>
      <c r="INC2" s="433">
        <v>25137</v>
      </c>
      <c r="IND2" s="433">
        <v>13206</v>
      </c>
      <c r="INE2" s="433">
        <v>10497</v>
      </c>
      <c r="INF2" s="433">
        <v>19273</v>
      </c>
      <c r="ING2" s="433">
        <v>23195</v>
      </c>
      <c r="INH2" s="433">
        <v>19812</v>
      </c>
      <c r="INI2" s="433">
        <v>28249</v>
      </c>
      <c r="INJ2" s="433">
        <v>19566</v>
      </c>
      <c r="INK2" s="433">
        <v>24962</v>
      </c>
      <c r="INL2" s="433">
        <v>17294</v>
      </c>
      <c r="INM2" s="433">
        <v>22850</v>
      </c>
      <c r="INN2" s="433">
        <v>26410</v>
      </c>
      <c r="INO2" s="433">
        <v>23855</v>
      </c>
      <c r="INP2" s="433">
        <v>11565</v>
      </c>
      <c r="INQ2" s="433">
        <v>24687</v>
      </c>
      <c r="INR2" s="433">
        <v>13178</v>
      </c>
      <c r="INS2" s="433">
        <v>18802</v>
      </c>
      <c r="INT2" s="433">
        <v>18171</v>
      </c>
      <c r="INU2" s="433">
        <v>21328</v>
      </c>
      <c r="INV2" s="433">
        <v>19558</v>
      </c>
      <c r="INW2" s="433">
        <v>21813</v>
      </c>
      <c r="INX2" s="433">
        <v>18421</v>
      </c>
      <c r="INY2" s="433">
        <v>16289</v>
      </c>
      <c r="INZ2" s="433">
        <v>17173</v>
      </c>
      <c r="IOA2" s="433">
        <v>22547</v>
      </c>
      <c r="IOB2" s="433">
        <v>25163</v>
      </c>
      <c r="IOC2" s="433">
        <v>13933</v>
      </c>
      <c r="IOD2" s="433">
        <v>22734</v>
      </c>
      <c r="IOE2" s="433">
        <v>25355</v>
      </c>
      <c r="IOF2" s="433">
        <v>24120</v>
      </c>
      <c r="IOG2" s="433">
        <v>13280</v>
      </c>
      <c r="IOH2" s="433">
        <v>10826</v>
      </c>
      <c r="IOI2" s="433">
        <v>15942</v>
      </c>
      <c r="IOJ2" s="433">
        <v>15167</v>
      </c>
      <c r="IOK2" s="433">
        <v>16146</v>
      </c>
      <c r="IOL2" s="433">
        <v>10224</v>
      </c>
      <c r="IOM2" s="433">
        <v>14320</v>
      </c>
      <c r="ION2" s="433">
        <v>19419</v>
      </c>
      <c r="IOO2" s="433">
        <v>18144</v>
      </c>
      <c r="IOP2" s="433">
        <v>19249</v>
      </c>
      <c r="IOQ2" s="433">
        <v>23892</v>
      </c>
      <c r="IOR2" s="433">
        <v>24372</v>
      </c>
      <c r="IOS2" s="433">
        <v>25568</v>
      </c>
      <c r="IOT2" s="433">
        <v>10543</v>
      </c>
      <c r="IOU2" s="433">
        <v>13574</v>
      </c>
      <c r="IOV2" s="433">
        <v>12698</v>
      </c>
      <c r="IOW2" s="433">
        <v>19407</v>
      </c>
      <c r="IOX2" s="433">
        <v>22520</v>
      </c>
      <c r="IOY2" s="433">
        <v>29969</v>
      </c>
      <c r="IOZ2" s="433">
        <v>20467</v>
      </c>
      <c r="IPA2" s="433">
        <v>29543</v>
      </c>
      <c r="IPB2" s="433">
        <v>13484</v>
      </c>
      <c r="IPC2" s="433">
        <v>27670</v>
      </c>
      <c r="IPD2" s="433">
        <v>19427</v>
      </c>
      <c r="IPE2" s="433">
        <v>23789</v>
      </c>
      <c r="IPF2" s="433">
        <v>19900</v>
      </c>
      <c r="IPG2" s="433">
        <v>21685</v>
      </c>
      <c r="IPH2" s="433">
        <v>13354</v>
      </c>
      <c r="IPI2" s="433">
        <v>13291</v>
      </c>
      <c r="IPJ2" s="433">
        <v>19715</v>
      </c>
      <c r="IPK2" s="433">
        <v>19587</v>
      </c>
      <c r="IPL2" s="433">
        <v>16072</v>
      </c>
      <c r="IPM2" s="433">
        <v>12136</v>
      </c>
      <c r="IPN2" s="433">
        <v>22216</v>
      </c>
      <c r="IPO2" s="433">
        <v>13118</v>
      </c>
      <c r="IPP2" s="433">
        <v>19374</v>
      </c>
      <c r="IPQ2" s="433">
        <v>21303</v>
      </c>
      <c r="IPR2" s="433">
        <v>10367</v>
      </c>
      <c r="IPS2" s="433">
        <v>16700</v>
      </c>
      <c r="IPT2" s="433">
        <v>14541</v>
      </c>
      <c r="IPU2" s="433">
        <v>13268</v>
      </c>
      <c r="IPV2" s="433">
        <v>19425</v>
      </c>
      <c r="IPW2" s="433">
        <v>20166</v>
      </c>
      <c r="IPX2" s="433">
        <v>10859</v>
      </c>
      <c r="IPY2" s="433">
        <v>27271</v>
      </c>
      <c r="IPZ2" s="433">
        <v>23608</v>
      </c>
      <c r="IQA2" s="433">
        <v>27981</v>
      </c>
      <c r="IQB2" s="433">
        <v>24690</v>
      </c>
      <c r="IQC2" s="433">
        <v>18755</v>
      </c>
      <c r="IQD2" s="433">
        <v>19778</v>
      </c>
      <c r="IQE2" s="433">
        <v>29303</v>
      </c>
      <c r="IQF2" s="433">
        <v>16647</v>
      </c>
      <c r="IQG2" s="433">
        <v>12687</v>
      </c>
      <c r="IQH2" s="433">
        <v>28863</v>
      </c>
      <c r="IQI2" s="433">
        <v>10588</v>
      </c>
      <c r="IQJ2" s="433">
        <v>26288</v>
      </c>
      <c r="IQK2" s="433">
        <v>27525</v>
      </c>
      <c r="IQL2" s="433">
        <v>18396</v>
      </c>
      <c r="IQM2" s="433">
        <v>17730</v>
      </c>
      <c r="IQN2" s="433">
        <v>18375</v>
      </c>
      <c r="IQO2" s="433">
        <v>21895</v>
      </c>
      <c r="IQP2" s="433">
        <v>26537</v>
      </c>
      <c r="IQQ2" s="433">
        <v>12467</v>
      </c>
      <c r="IQR2" s="433">
        <v>13819</v>
      </c>
      <c r="IQS2" s="433">
        <v>23914</v>
      </c>
      <c r="IQT2" s="433">
        <v>20398</v>
      </c>
      <c r="IQU2" s="433">
        <v>10056</v>
      </c>
      <c r="IQV2" s="433">
        <v>10916</v>
      </c>
      <c r="IQW2" s="433">
        <v>24581</v>
      </c>
      <c r="IQX2" s="433">
        <v>21206</v>
      </c>
      <c r="IQY2" s="433">
        <v>23001</v>
      </c>
      <c r="IQZ2" s="433">
        <v>21788</v>
      </c>
      <c r="IRA2" s="433">
        <v>22644</v>
      </c>
      <c r="IRB2" s="433">
        <v>15158</v>
      </c>
      <c r="IRC2" s="433">
        <v>18690</v>
      </c>
      <c r="IRD2" s="433">
        <v>17146</v>
      </c>
      <c r="IRE2" s="433">
        <v>14196</v>
      </c>
      <c r="IRF2" s="433">
        <v>14789</v>
      </c>
      <c r="IRG2" s="433">
        <v>15816</v>
      </c>
      <c r="IRH2" s="433">
        <v>28023</v>
      </c>
      <c r="IRI2" s="433">
        <v>18959</v>
      </c>
      <c r="IRJ2" s="433">
        <v>18335</v>
      </c>
      <c r="IRK2" s="433">
        <v>28987</v>
      </c>
      <c r="IRL2" s="433">
        <v>20926</v>
      </c>
      <c r="IRM2" s="433">
        <v>22703</v>
      </c>
      <c r="IRN2" s="433">
        <v>20663</v>
      </c>
      <c r="IRO2" s="433">
        <v>13838</v>
      </c>
      <c r="IRP2" s="433">
        <v>13673</v>
      </c>
      <c r="IRQ2" s="433">
        <v>22694</v>
      </c>
      <c r="IRR2" s="433">
        <v>20953</v>
      </c>
      <c r="IRS2" s="433">
        <v>11711</v>
      </c>
      <c r="IRT2" s="433">
        <v>24176</v>
      </c>
      <c r="IRU2" s="433">
        <v>27040</v>
      </c>
      <c r="IRV2" s="433">
        <v>15271</v>
      </c>
      <c r="IRW2" s="433">
        <v>24682</v>
      </c>
      <c r="IRX2" s="433">
        <v>22102</v>
      </c>
      <c r="IRY2" s="433">
        <v>27068</v>
      </c>
      <c r="IRZ2" s="433">
        <v>26140</v>
      </c>
      <c r="ISA2" s="433">
        <v>19169</v>
      </c>
      <c r="ISB2" s="433">
        <v>23958</v>
      </c>
      <c r="ISC2" s="433">
        <v>29698</v>
      </c>
      <c r="ISD2" s="433">
        <v>17110</v>
      </c>
      <c r="ISE2" s="433">
        <v>13466</v>
      </c>
      <c r="ISF2" s="433">
        <v>14875</v>
      </c>
      <c r="ISG2" s="433">
        <v>23050</v>
      </c>
      <c r="ISH2" s="433">
        <v>19740</v>
      </c>
      <c r="ISI2" s="433">
        <v>15431</v>
      </c>
      <c r="ISJ2" s="433">
        <v>15992</v>
      </c>
      <c r="ISK2" s="433">
        <v>26168</v>
      </c>
      <c r="ISL2" s="433">
        <v>12800</v>
      </c>
      <c r="ISM2" s="433">
        <v>20102</v>
      </c>
      <c r="ISN2" s="433">
        <v>17389</v>
      </c>
      <c r="ISO2" s="433">
        <v>29196</v>
      </c>
      <c r="ISP2" s="433">
        <v>15367</v>
      </c>
      <c r="ISQ2" s="433">
        <v>11915</v>
      </c>
      <c r="ISR2" s="433">
        <v>19957</v>
      </c>
      <c r="ISS2" s="433">
        <v>22116</v>
      </c>
      <c r="IST2" s="433">
        <v>27828</v>
      </c>
      <c r="ISU2" s="433">
        <v>13748</v>
      </c>
      <c r="ISV2" s="433">
        <v>24287</v>
      </c>
      <c r="ISW2" s="433">
        <v>22880</v>
      </c>
      <c r="ISX2" s="433">
        <v>26182</v>
      </c>
      <c r="ISY2" s="433">
        <v>12908</v>
      </c>
      <c r="ISZ2" s="433">
        <v>12840</v>
      </c>
      <c r="ITA2" s="433">
        <v>18776</v>
      </c>
      <c r="ITB2" s="433">
        <v>28506</v>
      </c>
      <c r="ITC2" s="433">
        <v>20982</v>
      </c>
      <c r="ITD2" s="433">
        <v>28828</v>
      </c>
      <c r="ITE2" s="433">
        <v>27419</v>
      </c>
      <c r="ITF2" s="433">
        <v>13515</v>
      </c>
      <c r="ITG2" s="433">
        <v>25898</v>
      </c>
      <c r="ITH2" s="433">
        <v>29978</v>
      </c>
      <c r="ITI2" s="433">
        <v>10411</v>
      </c>
      <c r="ITJ2" s="433">
        <v>13058</v>
      </c>
      <c r="ITK2" s="433">
        <v>11390</v>
      </c>
      <c r="ITL2" s="433">
        <v>26227</v>
      </c>
      <c r="ITM2" s="433">
        <v>10734</v>
      </c>
      <c r="ITN2" s="433">
        <v>24923</v>
      </c>
      <c r="ITO2" s="433">
        <v>12100</v>
      </c>
      <c r="ITP2" s="433">
        <v>17812</v>
      </c>
      <c r="ITQ2" s="433">
        <v>27675</v>
      </c>
      <c r="ITR2" s="433">
        <v>21595</v>
      </c>
      <c r="ITS2" s="433">
        <v>19408</v>
      </c>
      <c r="ITT2" s="433">
        <v>18694</v>
      </c>
      <c r="ITU2" s="433">
        <v>24839</v>
      </c>
      <c r="ITV2" s="433">
        <v>19465</v>
      </c>
      <c r="ITW2" s="433">
        <v>18554</v>
      </c>
      <c r="ITX2" s="433">
        <v>22406</v>
      </c>
      <c r="ITY2" s="433">
        <v>14911</v>
      </c>
      <c r="ITZ2" s="433">
        <v>29528</v>
      </c>
      <c r="IUA2" s="433">
        <v>12772</v>
      </c>
      <c r="IUB2" s="433">
        <v>12802</v>
      </c>
      <c r="IUC2" s="433">
        <v>21137</v>
      </c>
      <c r="IUD2" s="433">
        <v>25763</v>
      </c>
      <c r="IUE2" s="433">
        <v>25692</v>
      </c>
      <c r="IUF2" s="433">
        <v>11110</v>
      </c>
      <c r="IUG2" s="433">
        <v>24034</v>
      </c>
      <c r="IUH2" s="433">
        <v>10159</v>
      </c>
      <c r="IUI2" s="433">
        <v>25905</v>
      </c>
      <c r="IUJ2" s="433">
        <v>13875</v>
      </c>
      <c r="IUK2" s="433">
        <v>25640</v>
      </c>
      <c r="IUL2" s="433">
        <v>15179</v>
      </c>
      <c r="IUM2" s="433">
        <v>13680</v>
      </c>
      <c r="IUN2" s="433">
        <v>20715</v>
      </c>
      <c r="IUO2" s="433">
        <v>13826</v>
      </c>
      <c r="IUP2" s="433">
        <v>29755</v>
      </c>
      <c r="IUQ2" s="433">
        <v>23241</v>
      </c>
      <c r="IUR2" s="433">
        <v>19328</v>
      </c>
      <c r="IUS2" s="433">
        <v>24349</v>
      </c>
      <c r="IUT2" s="433">
        <v>13508</v>
      </c>
      <c r="IUU2" s="433">
        <v>19095</v>
      </c>
      <c r="IUV2" s="433">
        <v>18001</v>
      </c>
      <c r="IUW2" s="433">
        <v>19979</v>
      </c>
      <c r="IUX2" s="433">
        <v>11484</v>
      </c>
      <c r="IUY2" s="433">
        <v>12192</v>
      </c>
      <c r="IUZ2" s="433">
        <v>11516</v>
      </c>
      <c r="IVA2" s="433">
        <v>29035</v>
      </c>
      <c r="IVB2" s="433">
        <v>29919</v>
      </c>
      <c r="IVC2" s="433">
        <v>12237</v>
      </c>
      <c r="IVD2" s="433">
        <v>16397</v>
      </c>
      <c r="IVE2" s="433">
        <v>29822</v>
      </c>
      <c r="IVF2" s="433">
        <v>17486</v>
      </c>
      <c r="IVG2" s="433">
        <v>24598</v>
      </c>
      <c r="IVH2" s="433">
        <v>17799</v>
      </c>
      <c r="IVI2" s="433">
        <v>10117</v>
      </c>
      <c r="IVJ2" s="433">
        <v>21212</v>
      </c>
      <c r="IVK2" s="433">
        <v>27317</v>
      </c>
      <c r="IVL2" s="433">
        <v>23131</v>
      </c>
      <c r="IVM2" s="433">
        <v>25714</v>
      </c>
      <c r="IVN2" s="433">
        <v>18246</v>
      </c>
      <c r="IVO2" s="433">
        <v>10443</v>
      </c>
      <c r="IVP2" s="433">
        <v>22410</v>
      </c>
      <c r="IVQ2" s="433">
        <v>16821</v>
      </c>
      <c r="IVR2" s="433">
        <v>27973</v>
      </c>
      <c r="IVS2" s="433">
        <v>19992</v>
      </c>
      <c r="IVT2" s="433">
        <v>17615</v>
      </c>
      <c r="IVU2" s="433">
        <v>23161</v>
      </c>
      <c r="IVV2" s="433">
        <v>28589</v>
      </c>
      <c r="IVW2" s="433">
        <v>24592</v>
      </c>
      <c r="IVX2" s="433">
        <v>20761</v>
      </c>
      <c r="IVY2" s="433">
        <v>17796</v>
      </c>
      <c r="IVZ2" s="433">
        <v>24701</v>
      </c>
      <c r="IWA2" s="433">
        <v>19830</v>
      </c>
      <c r="IWB2" s="433">
        <v>28028</v>
      </c>
      <c r="IWC2" s="433">
        <v>13906</v>
      </c>
      <c r="IWD2" s="433">
        <v>14554</v>
      </c>
      <c r="IWE2" s="433">
        <v>26032</v>
      </c>
      <c r="IWF2" s="433">
        <v>13624</v>
      </c>
      <c r="IWG2" s="433">
        <v>19261</v>
      </c>
      <c r="IWH2" s="433">
        <v>22834</v>
      </c>
      <c r="IWI2" s="433">
        <v>13213</v>
      </c>
      <c r="IWJ2" s="433">
        <v>10882</v>
      </c>
      <c r="IWK2" s="433">
        <v>10189</v>
      </c>
      <c r="IWL2" s="433">
        <v>12971</v>
      </c>
      <c r="IWM2" s="433">
        <v>22914</v>
      </c>
      <c r="IWN2" s="433">
        <v>29579</v>
      </c>
      <c r="IWO2" s="433">
        <v>12176</v>
      </c>
      <c r="IWP2" s="433">
        <v>15850</v>
      </c>
      <c r="IWQ2" s="433">
        <v>11477</v>
      </c>
      <c r="IWR2" s="433">
        <v>17882</v>
      </c>
      <c r="IWS2" s="433">
        <v>26209</v>
      </c>
      <c r="IWT2" s="433">
        <v>27448</v>
      </c>
      <c r="IWU2" s="433">
        <v>28390</v>
      </c>
      <c r="IWV2" s="433">
        <v>27216</v>
      </c>
      <c r="IWW2" s="433">
        <v>28575</v>
      </c>
      <c r="IWX2" s="433">
        <v>12126</v>
      </c>
      <c r="IWY2" s="433">
        <v>27248</v>
      </c>
      <c r="IWZ2" s="433">
        <v>18385</v>
      </c>
      <c r="IXA2" s="433">
        <v>24858</v>
      </c>
      <c r="IXB2" s="433">
        <v>22851</v>
      </c>
      <c r="IXC2" s="433">
        <v>15182</v>
      </c>
      <c r="IXD2" s="433">
        <v>29667</v>
      </c>
      <c r="IXE2" s="433">
        <v>15308</v>
      </c>
      <c r="IXF2" s="433">
        <v>24250</v>
      </c>
      <c r="IXG2" s="433">
        <v>19903</v>
      </c>
      <c r="IXH2" s="433">
        <v>19522</v>
      </c>
      <c r="IXI2" s="433">
        <v>14299</v>
      </c>
      <c r="IXJ2" s="433">
        <v>20193</v>
      </c>
      <c r="IXK2" s="433">
        <v>23127</v>
      </c>
      <c r="IXL2" s="433">
        <v>24140</v>
      </c>
      <c r="IXM2" s="433">
        <v>29682</v>
      </c>
      <c r="IXN2" s="433">
        <v>17274</v>
      </c>
      <c r="IXO2" s="433">
        <v>17128</v>
      </c>
      <c r="IXP2" s="433">
        <v>12162</v>
      </c>
      <c r="IXQ2" s="433">
        <v>25297</v>
      </c>
      <c r="IXR2" s="433">
        <v>29247</v>
      </c>
      <c r="IXS2" s="433">
        <v>21092</v>
      </c>
      <c r="IXT2" s="433">
        <v>27656</v>
      </c>
      <c r="IXU2" s="433">
        <v>13289</v>
      </c>
      <c r="IXV2" s="433">
        <v>26006</v>
      </c>
      <c r="IXW2" s="433">
        <v>20850</v>
      </c>
      <c r="IXX2" s="433">
        <v>29325</v>
      </c>
      <c r="IXY2" s="433">
        <v>21290</v>
      </c>
      <c r="IXZ2" s="433">
        <v>10946</v>
      </c>
      <c r="IYA2" s="433">
        <v>11463</v>
      </c>
      <c r="IYB2" s="433">
        <v>18384</v>
      </c>
      <c r="IYC2" s="433">
        <v>16923</v>
      </c>
      <c r="IYD2" s="433">
        <v>28852</v>
      </c>
      <c r="IYE2" s="433">
        <v>18112</v>
      </c>
      <c r="IYF2" s="433">
        <v>23385</v>
      </c>
      <c r="IYG2" s="433">
        <v>19209</v>
      </c>
      <c r="IYH2" s="433">
        <v>17889</v>
      </c>
      <c r="IYI2" s="433">
        <v>13359</v>
      </c>
      <c r="IYJ2" s="433">
        <v>10517</v>
      </c>
      <c r="IYK2" s="433">
        <v>17202</v>
      </c>
      <c r="IYL2" s="433">
        <v>13694</v>
      </c>
      <c r="IYM2" s="433">
        <v>24973</v>
      </c>
      <c r="IYN2" s="433">
        <v>24772</v>
      </c>
      <c r="IYO2" s="433">
        <v>26959</v>
      </c>
      <c r="IYP2" s="433">
        <v>13928</v>
      </c>
      <c r="IYQ2" s="433">
        <v>18715</v>
      </c>
      <c r="IYR2" s="433">
        <v>27918</v>
      </c>
      <c r="IYS2" s="433">
        <v>16139</v>
      </c>
      <c r="IYT2" s="433">
        <v>16554</v>
      </c>
      <c r="IYU2" s="433">
        <v>19668</v>
      </c>
      <c r="IYV2" s="433">
        <v>11843</v>
      </c>
      <c r="IYW2" s="433">
        <v>23713</v>
      </c>
      <c r="IYX2" s="433">
        <v>11429</v>
      </c>
      <c r="IYY2" s="433">
        <v>20018</v>
      </c>
      <c r="IYZ2" s="433">
        <v>22400</v>
      </c>
      <c r="IZA2" s="433">
        <v>10363</v>
      </c>
      <c r="IZB2" s="433">
        <v>28123</v>
      </c>
      <c r="IZC2" s="433">
        <v>11891</v>
      </c>
      <c r="IZD2" s="433">
        <v>25126</v>
      </c>
      <c r="IZE2" s="433">
        <v>18073</v>
      </c>
      <c r="IZF2" s="433">
        <v>26199</v>
      </c>
      <c r="IZG2" s="433">
        <v>11618</v>
      </c>
      <c r="IZH2" s="433">
        <v>13443</v>
      </c>
      <c r="IZI2" s="433">
        <v>20551</v>
      </c>
      <c r="IZJ2" s="433">
        <v>29105</v>
      </c>
      <c r="IZK2" s="433">
        <v>21992</v>
      </c>
      <c r="IZL2" s="433">
        <v>12825</v>
      </c>
      <c r="IZM2" s="433">
        <v>12711</v>
      </c>
      <c r="IZN2" s="433">
        <v>24613</v>
      </c>
      <c r="IZO2" s="433">
        <v>19496</v>
      </c>
      <c r="IZP2" s="433">
        <v>28735</v>
      </c>
      <c r="IZQ2" s="433">
        <v>10631</v>
      </c>
      <c r="IZR2" s="433">
        <v>12271</v>
      </c>
      <c r="IZS2" s="433">
        <v>26252</v>
      </c>
      <c r="IZT2" s="433">
        <v>10239</v>
      </c>
      <c r="IZU2" s="433">
        <v>27836</v>
      </c>
      <c r="IZV2" s="433">
        <v>29703</v>
      </c>
      <c r="IZW2" s="433">
        <v>25128</v>
      </c>
      <c r="IZX2" s="433">
        <v>14095</v>
      </c>
      <c r="IZY2" s="433">
        <v>28525</v>
      </c>
      <c r="IZZ2" s="433">
        <v>29428</v>
      </c>
      <c r="JAA2" s="433">
        <v>17568</v>
      </c>
      <c r="JAB2" s="433">
        <v>20690</v>
      </c>
      <c r="JAC2" s="433">
        <v>24879</v>
      </c>
      <c r="JAD2" s="433">
        <v>15106</v>
      </c>
      <c r="JAE2" s="433">
        <v>19833</v>
      </c>
      <c r="JAF2" s="433">
        <v>11673</v>
      </c>
      <c r="JAG2" s="433">
        <v>24971</v>
      </c>
      <c r="JAH2" s="433">
        <v>19246</v>
      </c>
      <c r="JAI2" s="433">
        <v>28584</v>
      </c>
      <c r="JAJ2" s="433">
        <v>25875</v>
      </c>
      <c r="JAK2" s="433">
        <v>21077</v>
      </c>
      <c r="JAL2" s="433">
        <v>11090</v>
      </c>
      <c r="JAM2" s="433">
        <v>19837</v>
      </c>
      <c r="JAN2" s="433">
        <v>19455</v>
      </c>
      <c r="JAO2" s="433">
        <v>21489</v>
      </c>
      <c r="JAP2" s="433">
        <v>28820</v>
      </c>
      <c r="JAQ2" s="433">
        <v>24413</v>
      </c>
      <c r="JAR2" s="433">
        <v>16994</v>
      </c>
      <c r="JAS2" s="433">
        <v>15228</v>
      </c>
      <c r="JAT2" s="433">
        <v>16672</v>
      </c>
      <c r="JAU2" s="433">
        <v>16592</v>
      </c>
      <c r="JAV2" s="433">
        <v>20504</v>
      </c>
      <c r="JAW2" s="433">
        <v>27122</v>
      </c>
      <c r="JAX2" s="433">
        <v>25296</v>
      </c>
      <c r="JAY2" s="433">
        <v>21138</v>
      </c>
      <c r="JAZ2" s="433">
        <v>13088</v>
      </c>
      <c r="JBA2" s="433">
        <v>12743</v>
      </c>
      <c r="JBB2" s="433">
        <v>29328</v>
      </c>
      <c r="JBC2" s="433">
        <v>19333</v>
      </c>
      <c r="JBD2" s="433">
        <v>29490</v>
      </c>
      <c r="JBE2" s="433">
        <v>29535</v>
      </c>
      <c r="JBF2" s="433">
        <v>24951</v>
      </c>
      <c r="JBG2" s="433">
        <v>11359</v>
      </c>
      <c r="JBH2" s="433">
        <v>11382</v>
      </c>
      <c r="JBI2" s="433">
        <v>23985</v>
      </c>
      <c r="JBJ2" s="433">
        <v>17215</v>
      </c>
      <c r="JBK2" s="433">
        <v>20943</v>
      </c>
      <c r="JBL2" s="433">
        <v>22257</v>
      </c>
      <c r="JBM2" s="433">
        <v>14746</v>
      </c>
      <c r="JBN2" s="433">
        <v>12145</v>
      </c>
      <c r="JBO2" s="433">
        <v>26039</v>
      </c>
      <c r="JBP2" s="433">
        <v>14141</v>
      </c>
      <c r="JBQ2" s="433">
        <v>14141</v>
      </c>
      <c r="JBR2" s="433">
        <v>28885</v>
      </c>
      <c r="JBS2" s="433">
        <v>13854</v>
      </c>
      <c r="JBT2" s="433">
        <v>25917</v>
      </c>
      <c r="JBU2" s="433">
        <v>14714</v>
      </c>
      <c r="JBV2" s="433">
        <v>16420</v>
      </c>
      <c r="JBW2" s="433">
        <v>27079</v>
      </c>
      <c r="JBX2" s="433">
        <v>12495</v>
      </c>
      <c r="JBY2" s="433">
        <v>11057</v>
      </c>
      <c r="JBZ2" s="433">
        <v>20474</v>
      </c>
      <c r="JCA2" s="433">
        <v>21809</v>
      </c>
      <c r="JCB2" s="433">
        <v>24590</v>
      </c>
      <c r="JCC2" s="433">
        <v>11616</v>
      </c>
      <c r="JCD2" s="433">
        <v>27729</v>
      </c>
      <c r="JCE2" s="433">
        <v>15301</v>
      </c>
      <c r="JCF2" s="433">
        <v>11602</v>
      </c>
      <c r="JCG2" s="433">
        <v>19840</v>
      </c>
      <c r="JCH2" s="433">
        <v>15651</v>
      </c>
      <c r="JCI2" s="433">
        <v>16684</v>
      </c>
      <c r="JCJ2" s="433">
        <v>20215</v>
      </c>
      <c r="JCK2" s="433">
        <v>24099</v>
      </c>
      <c r="JCL2" s="433">
        <v>27990</v>
      </c>
      <c r="JCM2" s="433">
        <v>19929</v>
      </c>
      <c r="JCN2" s="433">
        <v>12273</v>
      </c>
      <c r="JCO2" s="433">
        <v>11086</v>
      </c>
      <c r="JCP2" s="433">
        <v>20847</v>
      </c>
      <c r="JCQ2" s="433">
        <v>14672</v>
      </c>
      <c r="JCR2" s="433">
        <v>17455</v>
      </c>
      <c r="JCS2" s="433">
        <v>29789</v>
      </c>
      <c r="JCT2" s="433">
        <v>22593</v>
      </c>
      <c r="JCU2" s="433">
        <v>28335</v>
      </c>
      <c r="JCV2" s="433">
        <v>26646</v>
      </c>
      <c r="JCW2" s="433">
        <v>11435</v>
      </c>
      <c r="JCX2" s="433">
        <v>22371</v>
      </c>
      <c r="JCY2" s="433">
        <v>17021</v>
      </c>
      <c r="JCZ2" s="433">
        <v>26073</v>
      </c>
      <c r="JDA2" s="433">
        <v>27848</v>
      </c>
      <c r="JDB2" s="433">
        <v>11946</v>
      </c>
      <c r="JDC2" s="433">
        <v>14167</v>
      </c>
      <c r="JDD2" s="433">
        <v>16881</v>
      </c>
      <c r="JDE2" s="433">
        <v>15907</v>
      </c>
      <c r="JDF2" s="433">
        <v>10458</v>
      </c>
      <c r="JDG2" s="433">
        <v>18364</v>
      </c>
      <c r="JDH2" s="433">
        <v>13286</v>
      </c>
      <c r="JDI2" s="433">
        <v>14947</v>
      </c>
      <c r="JDJ2" s="433">
        <v>29836</v>
      </c>
      <c r="JDK2" s="433">
        <v>10601</v>
      </c>
      <c r="JDL2" s="433">
        <v>10773</v>
      </c>
      <c r="JDM2" s="433">
        <v>29147</v>
      </c>
      <c r="JDN2" s="433">
        <v>23114</v>
      </c>
      <c r="JDO2" s="433">
        <v>26320</v>
      </c>
      <c r="JDP2" s="433">
        <v>17739</v>
      </c>
      <c r="JDQ2" s="433">
        <v>19585</v>
      </c>
      <c r="JDR2" s="433">
        <v>14578</v>
      </c>
      <c r="JDS2" s="433">
        <v>13177</v>
      </c>
      <c r="JDT2" s="433">
        <v>11130</v>
      </c>
      <c r="JDU2" s="433">
        <v>11532</v>
      </c>
      <c r="JDV2" s="433">
        <v>19115</v>
      </c>
      <c r="JDW2" s="433">
        <v>20514</v>
      </c>
      <c r="JDX2" s="433">
        <v>20950</v>
      </c>
      <c r="JDY2" s="433">
        <v>11874</v>
      </c>
      <c r="JDZ2" s="433">
        <v>16416</v>
      </c>
      <c r="JEA2" s="433">
        <v>16563</v>
      </c>
      <c r="JEB2" s="433">
        <v>14604</v>
      </c>
      <c r="JEC2" s="433">
        <v>20287</v>
      </c>
      <c r="JED2" s="433">
        <v>25832</v>
      </c>
      <c r="JEE2" s="433">
        <v>16001</v>
      </c>
      <c r="JEF2" s="433">
        <v>28251</v>
      </c>
      <c r="JEG2" s="433">
        <v>27233</v>
      </c>
      <c r="JEH2" s="433">
        <v>16609</v>
      </c>
      <c r="JEI2" s="433">
        <v>13798</v>
      </c>
      <c r="JEJ2" s="433">
        <v>24559</v>
      </c>
      <c r="JEK2" s="433">
        <v>17824</v>
      </c>
      <c r="JEL2" s="433">
        <v>15345</v>
      </c>
      <c r="JEM2" s="433">
        <v>17522</v>
      </c>
      <c r="JEN2" s="433">
        <v>22678</v>
      </c>
      <c r="JEO2" s="433">
        <v>17613</v>
      </c>
      <c r="JEP2" s="433">
        <v>19511</v>
      </c>
      <c r="JEQ2" s="433">
        <v>21872</v>
      </c>
      <c r="JER2" s="433">
        <v>20871</v>
      </c>
      <c r="JES2" s="433">
        <v>28433</v>
      </c>
      <c r="JET2" s="433">
        <v>25083</v>
      </c>
      <c r="JEU2" s="433">
        <v>18803</v>
      </c>
      <c r="JEV2" s="433">
        <v>11338</v>
      </c>
      <c r="JEW2" s="433">
        <v>26314</v>
      </c>
      <c r="JEX2" s="433">
        <v>14735</v>
      </c>
      <c r="JEY2" s="433">
        <v>29207</v>
      </c>
      <c r="JEZ2" s="433">
        <v>13548</v>
      </c>
      <c r="JFA2" s="433">
        <v>12084</v>
      </c>
      <c r="JFB2" s="433">
        <v>16775</v>
      </c>
      <c r="JFC2" s="433">
        <v>21157</v>
      </c>
      <c r="JFD2" s="433">
        <v>10328</v>
      </c>
      <c r="JFE2" s="433">
        <v>26424</v>
      </c>
      <c r="JFF2" s="433">
        <v>24550</v>
      </c>
      <c r="JFG2" s="433">
        <v>23944</v>
      </c>
      <c r="JFH2" s="433">
        <v>15472</v>
      </c>
      <c r="JFI2" s="433">
        <v>29959</v>
      </c>
      <c r="JFJ2" s="433">
        <v>12544</v>
      </c>
      <c r="JFK2" s="433">
        <v>20533</v>
      </c>
      <c r="JFL2" s="433">
        <v>17780</v>
      </c>
      <c r="JFM2" s="433">
        <v>25850</v>
      </c>
      <c r="JFN2" s="433">
        <v>12852</v>
      </c>
      <c r="JFO2" s="433">
        <v>22930</v>
      </c>
      <c r="JFP2" s="433">
        <v>17474</v>
      </c>
      <c r="JFQ2" s="433">
        <v>16658</v>
      </c>
      <c r="JFR2" s="433">
        <v>21329</v>
      </c>
      <c r="JFS2" s="433">
        <v>14446</v>
      </c>
      <c r="JFT2" s="433">
        <v>14608</v>
      </c>
      <c r="JFU2" s="433">
        <v>26458</v>
      </c>
      <c r="JFV2" s="433">
        <v>23777</v>
      </c>
      <c r="JFW2" s="433">
        <v>17036</v>
      </c>
      <c r="JFX2" s="433">
        <v>27487</v>
      </c>
      <c r="JFY2" s="433">
        <v>26706</v>
      </c>
      <c r="JFZ2" s="433">
        <v>24235</v>
      </c>
      <c r="JGA2" s="433">
        <v>24413</v>
      </c>
      <c r="JGB2" s="433">
        <v>12205</v>
      </c>
      <c r="JGC2" s="433">
        <v>29369</v>
      </c>
      <c r="JGD2" s="433">
        <v>26836</v>
      </c>
      <c r="JGE2" s="433">
        <v>20500</v>
      </c>
      <c r="JGF2" s="433">
        <v>23691</v>
      </c>
      <c r="JGG2" s="433">
        <v>16008</v>
      </c>
      <c r="JGH2" s="433">
        <v>24125</v>
      </c>
      <c r="JGI2" s="433">
        <v>18905</v>
      </c>
      <c r="JGJ2" s="433">
        <v>23371</v>
      </c>
      <c r="JGK2" s="433">
        <v>10185</v>
      </c>
      <c r="JGL2" s="433">
        <v>18838</v>
      </c>
      <c r="JGM2" s="433">
        <v>25067</v>
      </c>
      <c r="JGN2" s="433">
        <v>22741</v>
      </c>
      <c r="JGO2" s="433">
        <v>20259</v>
      </c>
      <c r="JGP2" s="433">
        <v>22383</v>
      </c>
      <c r="JGQ2" s="433">
        <v>29947</v>
      </c>
      <c r="JGR2" s="433">
        <v>19546</v>
      </c>
      <c r="JGS2" s="433">
        <v>11093</v>
      </c>
      <c r="JGT2" s="433">
        <v>23340</v>
      </c>
      <c r="JGU2" s="433">
        <v>23018</v>
      </c>
      <c r="JGV2" s="433">
        <v>13308</v>
      </c>
      <c r="JGW2" s="433">
        <v>28530</v>
      </c>
      <c r="JGX2" s="433">
        <v>14763</v>
      </c>
      <c r="JGY2" s="433">
        <v>16313</v>
      </c>
      <c r="JGZ2" s="433">
        <v>13208</v>
      </c>
      <c r="JHA2" s="433">
        <v>23719</v>
      </c>
      <c r="JHB2" s="433">
        <v>23592</v>
      </c>
      <c r="JHC2" s="433">
        <v>29888</v>
      </c>
      <c r="JHD2" s="433">
        <v>12830</v>
      </c>
      <c r="JHE2" s="433">
        <v>16629</v>
      </c>
      <c r="JHF2" s="433">
        <v>17738</v>
      </c>
      <c r="JHG2" s="433">
        <v>28621</v>
      </c>
      <c r="JHH2" s="433">
        <v>19461</v>
      </c>
      <c r="JHI2" s="433">
        <v>11088</v>
      </c>
      <c r="JHJ2" s="433">
        <v>25460</v>
      </c>
      <c r="JHK2" s="433">
        <v>22543</v>
      </c>
      <c r="JHL2" s="433">
        <v>26005</v>
      </c>
      <c r="JHM2" s="433">
        <v>15387</v>
      </c>
      <c r="JHN2" s="433">
        <v>15241</v>
      </c>
      <c r="JHO2" s="433">
        <v>28750</v>
      </c>
      <c r="JHP2" s="433">
        <v>21246</v>
      </c>
      <c r="JHQ2" s="433">
        <v>25970</v>
      </c>
      <c r="JHR2" s="433">
        <v>29836</v>
      </c>
      <c r="JHS2" s="433">
        <v>29452</v>
      </c>
      <c r="JHT2" s="433">
        <v>29927</v>
      </c>
      <c r="JHU2" s="433">
        <v>19369</v>
      </c>
      <c r="JHV2" s="433">
        <v>20892</v>
      </c>
      <c r="JHW2" s="433">
        <v>21219</v>
      </c>
      <c r="JHX2" s="433">
        <v>19057</v>
      </c>
      <c r="JHY2" s="433">
        <v>18884</v>
      </c>
      <c r="JHZ2" s="433">
        <v>15947</v>
      </c>
      <c r="JIA2" s="433">
        <v>19514</v>
      </c>
      <c r="JIB2" s="433">
        <v>15596</v>
      </c>
      <c r="JIC2" s="433">
        <v>13953</v>
      </c>
      <c r="JID2" s="433">
        <v>28687</v>
      </c>
      <c r="JIE2" s="433">
        <v>20881</v>
      </c>
      <c r="JIF2" s="433">
        <v>23751</v>
      </c>
      <c r="JIG2" s="433">
        <v>20390</v>
      </c>
      <c r="JIH2" s="433">
        <v>19705</v>
      </c>
      <c r="JII2" s="433">
        <v>14303</v>
      </c>
      <c r="JIJ2" s="433">
        <v>22895</v>
      </c>
      <c r="JIK2" s="433">
        <v>21624</v>
      </c>
      <c r="JIL2" s="433">
        <v>14282</v>
      </c>
      <c r="JIM2" s="433">
        <v>28729</v>
      </c>
      <c r="JIN2" s="433">
        <v>19576</v>
      </c>
      <c r="JIO2" s="433">
        <v>29729</v>
      </c>
      <c r="JIP2" s="433">
        <v>13041</v>
      </c>
      <c r="JIQ2" s="433">
        <v>11472</v>
      </c>
      <c r="JIR2" s="433">
        <v>13313</v>
      </c>
      <c r="JIS2" s="433">
        <v>15941</v>
      </c>
      <c r="JIT2" s="433">
        <v>17148</v>
      </c>
      <c r="JIU2" s="433">
        <v>13906</v>
      </c>
      <c r="JIV2" s="433">
        <v>11617</v>
      </c>
      <c r="JIW2" s="433">
        <v>24765</v>
      </c>
      <c r="JIX2" s="433">
        <v>22844</v>
      </c>
      <c r="JIY2" s="433">
        <v>11089</v>
      </c>
      <c r="JIZ2" s="433">
        <v>18826</v>
      </c>
      <c r="JJA2" s="433">
        <v>24100</v>
      </c>
      <c r="JJB2" s="433">
        <v>18159</v>
      </c>
      <c r="JJC2" s="433">
        <v>22150</v>
      </c>
      <c r="JJD2" s="433">
        <v>21882</v>
      </c>
      <c r="JJE2" s="433">
        <v>28683</v>
      </c>
      <c r="JJF2" s="433">
        <v>10777</v>
      </c>
      <c r="JJG2" s="433">
        <v>27350</v>
      </c>
      <c r="JJH2" s="433">
        <v>26030</v>
      </c>
      <c r="JJI2" s="433">
        <v>14692</v>
      </c>
      <c r="JJJ2" s="433">
        <v>25991</v>
      </c>
      <c r="JJK2" s="433">
        <v>22135</v>
      </c>
      <c r="JJL2" s="433">
        <v>22165</v>
      </c>
      <c r="JJM2" s="433">
        <v>26719</v>
      </c>
      <c r="JJN2" s="433">
        <v>14592</v>
      </c>
      <c r="JJO2" s="433">
        <v>12383</v>
      </c>
      <c r="JJP2" s="433">
        <v>22663</v>
      </c>
      <c r="JJQ2" s="433">
        <v>10621</v>
      </c>
      <c r="JJR2" s="433">
        <v>23871</v>
      </c>
      <c r="JJS2" s="433">
        <v>11169</v>
      </c>
      <c r="JJT2" s="433">
        <v>22355</v>
      </c>
      <c r="JJU2" s="433">
        <v>12592</v>
      </c>
      <c r="JJV2" s="433">
        <v>18781</v>
      </c>
      <c r="JJW2" s="433">
        <v>10847</v>
      </c>
      <c r="JJX2" s="433">
        <v>19710</v>
      </c>
      <c r="JJY2" s="433">
        <v>23967</v>
      </c>
      <c r="JJZ2" s="433">
        <v>15097</v>
      </c>
      <c r="JKA2" s="433">
        <v>18071</v>
      </c>
      <c r="JKB2" s="433">
        <v>24814</v>
      </c>
      <c r="JKC2" s="433">
        <v>19064</v>
      </c>
      <c r="JKD2" s="433">
        <v>14786</v>
      </c>
      <c r="JKE2" s="433">
        <v>23432</v>
      </c>
      <c r="JKF2" s="433">
        <v>13594</v>
      </c>
      <c r="JKG2" s="433">
        <v>29000</v>
      </c>
      <c r="JKH2" s="433">
        <v>16402</v>
      </c>
      <c r="JKI2" s="433">
        <v>15939</v>
      </c>
      <c r="JKJ2" s="433">
        <v>17999</v>
      </c>
      <c r="JKK2" s="433">
        <v>22544</v>
      </c>
      <c r="JKL2" s="433">
        <v>14594</v>
      </c>
      <c r="JKM2" s="433">
        <v>18012</v>
      </c>
      <c r="JKN2" s="433">
        <v>28937</v>
      </c>
      <c r="JKO2" s="433">
        <v>22751</v>
      </c>
      <c r="JKP2" s="433">
        <v>13509</v>
      </c>
      <c r="JKQ2" s="433">
        <v>20619</v>
      </c>
      <c r="JKR2" s="433">
        <v>11079</v>
      </c>
      <c r="JKS2" s="433">
        <v>17275</v>
      </c>
      <c r="JKT2" s="433">
        <v>27915</v>
      </c>
      <c r="JKU2" s="433">
        <v>12386</v>
      </c>
      <c r="JKV2" s="433">
        <v>27700</v>
      </c>
      <c r="JKW2" s="433">
        <v>12801</v>
      </c>
      <c r="JKX2" s="433">
        <v>15339</v>
      </c>
      <c r="JKY2" s="433">
        <v>12320</v>
      </c>
      <c r="JKZ2" s="433">
        <v>13808</v>
      </c>
      <c r="JLA2" s="433">
        <v>10902</v>
      </c>
      <c r="JLB2" s="433">
        <v>17137</v>
      </c>
      <c r="JLC2" s="433">
        <v>17486</v>
      </c>
      <c r="JLD2" s="433">
        <v>19966</v>
      </c>
      <c r="JLE2" s="433">
        <v>22596</v>
      </c>
      <c r="JLF2" s="433">
        <v>13043</v>
      </c>
      <c r="JLG2" s="433">
        <v>21493</v>
      </c>
      <c r="JLH2" s="433">
        <v>18300</v>
      </c>
      <c r="JLI2" s="433">
        <v>10624</v>
      </c>
      <c r="JLJ2" s="433">
        <v>15594</v>
      </c>
      <c r="JLK2" s="433">
        <v>29466</v>
      </c>
      <c r="JLL2" s="433">
        <v>23513</v>
      </c>
      <c r="JLM2" s="433">
        <v>13469</v>
      </c>
      <c r="JLN2" s="433">
        <v>15525</v>
      </c>
      <c r="JLO2" s="433">
        <v>20080</v>
      </c>
      <c r="JLP2" s="433">
        <v>18776</v>
      </c>
      <c r="JLQ2" s="433">
        <v>29792</v>
      </c>
      <c r="JLR2" s="433">
        <v>12765</v>
      </c>
      <c r="JLS2" s="433">
        <v>21379</v>
      </c>
      <c r="JLT2" s="433">
        <v>11807</v>
      </c>
      <c r="JLU2" s="433">
        <v>19293</v>
      </c>
      <c r="JLV2" s="433">
        <v>12358</v>
      </c>
      <c r="JLW2" s="433">
        <v>14840</v>
      </c>
      <c r="JLX2" s="433">
        <v>16167</v>
      </c>
      <c r="JLY2" s="433">
        <v>18224</v>
      </c>
      <c r="JLZ2" s="433">
        <v>28796</v>
      </c>
      <c r="JMA2" s="433">
        <v>28856</v>
      </c>
      <c r="JMB2" s="433">
        <v>17365</v>
      </c>
      <c r="JMC2" s="433">
        <v>10948</v>
      </c>
      <c r="JMD2" s="433">
        <v>11428</v>
      </c>
      <c r="JME2" s="433">
        <v>21589</v>
      </c>
      <c r="JMF2" s="433">
        <v>27886</v>
      </c>
      <c r="JMG2" s="433">
        <v>29765</v>
      </c>
      <c r="JMH2" s="433">
        <v>15791</v>
      </c>
      <c r="JMI2" s="433">
        <v>25543</v>
      </c>
      <c r="JMJ2" s="433">
        <v>20971</v>
      </c>
      <c r="JMK2" s="433">
        <v>20744</v>
      </c>
      <c r="JML2" s="433">
        <v>20089</v>
      </c>
      <c r="JMM2" s="433">
        <v>25754</v>
      </c>
      <c r="JMN2" s="433">
        <v>27196</v>
      </c>
      <c r="JMO2" s="433">
        <v>22923</v>
      </c>
      <c r="JMP2" s="433">
        <v>15992</v>
      </c>
      <c r="JMQ2" s="433">
        <v>27813</v>
      </c>
      <c r="JMR2" s="433">
        <v>21316</v>
      </c>
      <c r="JMS2" s="433">
        <v>28812</v>
      </c>
      <c r="JMT2" s="433">
        <v>18889</v>
      </c>
      <c r="JMU2" s="433">
        <v>18598</v>
      </c>
      <c r="JMV2" s="433">
        <v>15661</v>
      </c>
      <c r="JMW2" s="433">
        <v>27922</v>
      </c>
      <c r="JMX2" s="433">
        <v>20568</v>
      </c>
      <c r="JMY2" s="433">
        <v>20359</v>
      </c>
      <c r="JMZ2" s="433">
        <v>22905</v>
      </c>
      <c r="JNA2" s="433">
        <v>18879</v>
      </c>
      <c r="JNB2" s="433">
        <v>29254</v>
      </c>
      <c r="JNC2" s="433">
        <v>29127</v>
      </c>
      <c r="JND2" s="433">
        <v>23305</v>
      </c>
      <c r="JNE2" s="433">
        <v>19390</v>
      </c>
      <c r="JNF2" s="433">
        <v>23446</v>
      </c>
      <c r="JNG2" s="433">
        <v>17042</v>
      </c>
      <c r="JNH2" s="433">
        <v>10451</v>
      </c>
      <c r="JNI2" s="433">
        <v>10145</v>
      </c>
      <c r="JNJ2" s="433">
        <v>26130</v>
      </c>
      <c r="JNK2" s="433">
        <v>13683</v>
      </c>
      <c r="JNL2" s="433">
        <v>19991</v>
      </c>
      <c r="JNM2" s="433">
        <v>21077</v>
      </c>
      <c r="JNN2" s="433">
        <v>16832</v>
      </c>
      <c r="JNO2" s="433">
        <v>10639</v>
      </c>
      <c r="JNP2" s="433">
        <v>16133</v>
      </c>
      <c r="JNQ2" s="433">
        <v>25934</v>
      </c>
      <c r="JNR2" s="433">
        <v>26036</v>
      </c>
      <c r="JNS2" s="433">
        <v>15039</v>
      </c>
      <c r="JNT2" s="433">
        <v>11836</v>
      </c>
      <c r="JNU2" s="433">
        <v>24526</v>
      </c>
      <c r="JNV2" s="433">
        <v>18513</v>
      </c>
      <c r="JNW2" s="433">
        <v>11784</v>
      </c>
      <c r="JNX2" s="433">
        <v>13172</v>
      </c>
      <c r="JNY2" s="433">
        <v>16191</v>
      </c>
      <c r="JNZ2" s="433">
        <v>12194</v>
      </c>
      <c r="JOA2" s="433">
        <v>25202</v>
      </c>
      <c r="JOB2" s="433">
        <v>11581</v>
      </c>
      <c r="JOC2" s="433">
        <v>25617</v>
      </c>
      <c r="JOD2" s="433">
        <v>27582</v>
      </c>
      <c r="JOE2" s="433">
        <v>21817</v>
      </c>
      <c r="JOF2" s="433">
        <v>10161</v>
      </c>
      <c r="JOG2" s="433">
        <v>29306</v>
      </c>
      <c r="JOH2" s="433">
        <v>24944</v>
      </c>
      <c r="JOI2" s="433">
        <v>26240</v>
      </c>
      <c r="JOJ2" s="433">
        <v>15133</v>
      </c>
      <c r="JOK2" s="433">
        <v>13244</v>
      </c>
      <c r="JOL2" s="433">
        <v>26386</v>
      </c>
      <c r="JOM2" s="433">
        <v>15269</v>
      </c>
      <c r="JON2" s="433">
        <v>15141</v>
      </c>
      <c r="JOO2" s="433">
        <v>13995</v>
      </c>
      <c r="JOP2" s="433">
        <v>20417</v>
      </c>
      <c r="JOQ2" s="433">
        <v>14755</v>
      </c>
      <c r="JOR2" s="433">
        <v>29690</v>
      </c>
      <c r="JOS2" s="433">
        <v>15121</v>
      </c>
      <c r="JOT2" s="433">
        <v>18861</v>
      </c>
      <c r="JOU2" s="433">
        <v>14993</v>
      </c>
      <c r="JOV2" s="433">
        <v>14370</v>
      </c>
      <c r="JOW2" s="433">
        <v>13064</v>
      </c>
      <c r="JOX2" s="433">
        <v>10458</v>
      </c>
      <c r="JOY2" s="433">
        <v>21487</v>
      </c>
      <c r="JOZ2" s="433">
        <v>15540</v>
      </c>
      <c r="JPA2" s="433">
        <v>16812</v>
      </c>
      <c r="JPB2" s="433">
        <v>13905</v>
      </c>
      <c r="JPC2" s="433">
        <v>10240</v>
      </c>
      <c r="JPD2" s="433">
        <v>19881</v>
      </c>
      <c r="JPE2" s="433">
        <v>14931</v>
      </c>
      <c r="JPF2" s="433">
        <v>22824</v>
      </c>
      <c r="JPG2" s="433">
        <v>29488</v>
      </c>
      <c r="JPH2" s="433">
        <v>17859</v>
      </c>
      <c r="JPI2" s="433">
        <v>20016</v>
      </c>
      <c r="JPJ2" s="433">
        <v>22952</v>
      </c>
      <c r="JPK2" s="433">
        <v>19667</v>
      </c>
      <c r="JPL2" s="433">
        <v>18821</v>
      </c>
      <c r="JPM2" s="433">
        <v>17615</v>
      </c>
      <c r="JPN2" s="433">
        <v>17939</v>
      </c>
      <c r="JPO2" s="433">
        <v>26487</v>
      </c>
      <c r="JPP2" s="433">
        <v>20466</v>
      </c>
      <c r="JPQ2" s="433">
        <v>29845</v>
      </c>
      <c r="JPR2" s="433">
        <v>28035</v>
      </c>
      <c r="JPS2" s="433">
        <v>25035</v>
      </c>
      <c r="JPT2" s="433">
        <v>12204</v>
      </c>
      <c r="JPU2" s="433">
        <v>22395</v>
      </c>
      <c r="JPV2" s="433">
        <v>14470</v>
      </c>
      <c r="JPW2" s="433">
        <v>23598</v>
      </c>
      <c r="JPX2" s="433">
        <v>22164</v>
      </c>
      <c r="JPY2" s="433">
        <v>11286</v>
      </c>
      <c r="JPZ2" s="433">
        <v>28437</v>
      </c>
      <c r="JQA2" s="433">
        <v>27154</v>
      </c>
      <c r="JQB2" s="433">
        <v>19629</v>
      </c>
      <c r="JQC2" s="433">
        <v>25486</v>
      </c>
      <c r="JQD2" s="433">
        <v>19534</v>
      </c>
      <c r="JQE2" s="433">
        <v>27671</v>
      </c>
      <c r="JQF2" s="433">
        <v>11179</v>
      </c>
      <c r="JQG2" s="433">
        <v>18999</v>
      </c>
      <c r="JQH2" s="433">
        <v>11415</v>
      </c>
      <c r="JQI2" s="433">
        <v>12216</v>
      </c>
      <c r="JQJ2" s="433">
        <v>13581</v>
      </c>
      <c r="JQK2" s="433">
        <v>14699</v>
      </c>
      <c r="JQL2" s="433">
        <v>22645</v>
      </c>
      <c r="JQM2" s="433">
        <v>25354</v>
      </c>
      <c r="JQN2" s="433">
        <v>13343</v>
      </c>
      <c r="JQO2" s="433">
        <v>22559</v>
      </c>
      <c r="JQP2" s="433">
        <v>17592</v>
      </c>
      <c r="JQQ2" s="433">
        <v>13508</v>
      </c>
      <c r="JQR2" s="433">
        <v>26303</v>
      </c>
      <c r="JQS2" s="433">
        <v>17031</v>
      </c>
      <c r="JQT2" s="433">
        <v>11833</v>
      </c>
      <c r="JQU2" s="433">
        <v>12649</v>
      </c>
      <c r="JQV2" s="433">
        <v>27342</v>
      </c>
      <c r="JQW2" s="433">
        <v>22976</v>
      </c>
      <c r="JQX2" s="433">
        <v>23319</v>
      </c>
      <c r="JQY2" s="433">
        <v>21033</v>
      </c>
      <c r="JQZ2" s="433">
        <v>22333</v>
      </c>
      <c r="JRA2" s="433">
        <v>22680</v>
      </c>
      <c r="JRB2" s="433">
        <v>13507</v>
      </c>
      <c r="JRC2" s="433">
        <v>23689</v>
      </c>
      <c r="JRD2" s="433">
        <v>24608</v>
      </c>
      <c r="JRE2" s="433">
        <v>20820</v>
      </c>
      <c r="JRF2" s="433">
        <v>11473</v>
      </c>
      <c r="JRG2" s="433">
        <v>27227</v>
      </c>
      <c r="JRH2" s="433">
        <v>10466</v>
      </c>
      <c r="JRI2" s="433">
        <v>11108</v>
      </c>
      <c r="JRJ2" s="433">
        <v>24560</v>
      </c>
      <c r="JRK2" s="433">
        <v>20624</v>
      </c>
      <c r="JRL2" s="433">
        <v>19764</v>
      </c>
      <c r="JRM2" s="433">
        <v>15711</v>
      </c>
      <c r="JRN2" s="433">
        <v>23965</v>
      </c>
      <c r="JRO2" s="433">
        <v>21568</v>
      </c>
      <c r="JRP2" s="433">
        <v>28431</v>
      </c>
      <c r="JRQ2" s="433">
        <v>11471</v>
      </c>
      <c r="JRR2" s="433">
        <v>20892</v>
      </c>
      <c r="JRS2" s="433">
        <v>18074</v>
      </c>
      <c r="JRT2" s="433">
        <v>18251</v>
      </c>
      <c r="JRU2" s="433">
        <v>27960</v>
      </c>
      <c r="JRV2" s="433">
        <v>10516</v>
      </c>
      <c r="JRW2" s="433">
        <v>20627</v>
      </c>
      <c r="JRX2" s="433">
        <v>13114</v>
      </c>
      <c r="JRY2" s="433">
        <v>21984</v>
      </c>
      <c r="JRZ2" s="433">
        <v>17395</v>
      </c>
      <c r="JSA2" s="433">
        <v>14962</v>
      </c>
      <c r="JSB2" s="433">
        <v>28585</v>
      </c>
      <c r="JSC2" s="433">
        <v>27547</v>
      </c>
      <c r="JSD2" s="433">
        <v>24347</v>
      </c>
      <c r="JSE2" s="433">
        <v>27757</v>
      </c>
      <c r="JSF2" s="433">
        <v>11778</v>
      </c>
      <c r="JSG2" s="433">
        <v>14596</v>
      </c>
      <c r="JSH2" s="433">
        <v>24965</v>
      </c>
      <c r="JSI2" s="433">
        <v>14086</v>
      </c>
      <c r="JSJ2" s="433">
        <v>15443</v>
      </c>
      <c r="JSK2" s="433">
        <v>22711</v>
      </c>
      <c r="JSL2" s="433">
        <v>26726</v>
      </c>
      <c r="JSM2" s="433">
        <v>26654</v>
      </c>
      <c r="JSN2" s="433">
        <v>10325</v>
      </c>
      <c r="JSO2" s="433">
        <v>10299</v>
      </c>
      <c r="JSP2" s="433">
        <v>22929</v>
      </c>
      <c r="JSQ2" s="433">
        <v>14406</v>
      </c>
      <c r="JSR2" s="433">
        <v>21302</v>
      </c>
      <c r="JSS2" s="433">
        <v>25326</v>
      </c>
      <c r="JST2" s="433">
        <v>23259</v>
      </c>
      <c r="JSU2" s="433">
        <v>27935</v>
      </c>
      <c r="JSV2" s="433">
        <v>14644</v>
      </c>
      <c r="JSW2" s="433">
        <v>22864</v>
      </c>
      <c r="JSX2" s="433">
        <v>21350</v>
      </c>
      <c r="JSY2" s="433">
        <v>29301</v>
      </c>
      <c r="JSZ2" s="433">
        <v>18177</v>
      </c>
      <c r="JTA2" s="433">
        <v>10736</v>
      </c>
      <c r="JTB2" s="433">
        <v>12569</v>
      </c>
      <c r="JTC2" s="433">
        <v>23107</v>
      </c>
      <c r="JTD2" s="433">
        <v>16831</v>
      </c>
      <c r="JTE2" s="433">
        <v>25612</v>
      </c>
      <c r="JTF2" s="433">
        <v>24155</v>
      </c>
      <c r="JTG2" s="433">
        <v>17329</v>
      </c>
      <c r="JTH2" s="433">
        <v>12099</v>
      </c>
      <c r="JTI2" s="433">
        <v>11000</v>
      </c>
      <c r="JTJ2" s="433">
        <v>18806</v>
      </c>
      <c r="JTK2" s="433">
        <v>20464</v>
      </c>
      <c r="JTL2" s="433">
        <v>17466</v>
      </c>
      <c r="JTM2" s="433">
        <v>25076</v>
      </c>
      <c r="JTN2" s="433">
        <v>20929</v>
      </c>
      <c r="JTO2" s="433">
        <v>21856</v>
      </c>
      <c r="JTP2" s="433">
        <v>12028</v>
      </c>
      <c r="JTQ2" s="433">
        <v>27708</v>
      </c>
      <c r="JTR2" s="433">
        <v>21198</v>
      </c>
      <c r="JTS2" s="433">
        <v>18011</v>
      </c>
      <c r="JTT2" s="433">
        <v>16121</v>
      </c>
      <c r="JTU2" s="433">
        <v>16861</v>
      </c>
      <c r="JTV2" s="433">
        <v>19152</v>
      </c>
      <c r="JTW2" s="433">
        <v>19205</v>
      </c>
      <c r="JTX2" s="433">
        <v>26683</v>
      </c>
      <c r="JTY2" s="433">
        <v>22666</v>
      </c>
      <c r="JTZ2" s="433">
        <v>13597</v>
      </c>
      <c r="JUA2" s="433">
        <v>26796</v>
      </c>
      <c r="JUB2" s="433">
        <v>10424</v>
      </c>
      <c r="JUC2" s="433">
        <v>14190</v>
      </c>
      <c r="JUD2" s="433">
        <v>23381</v>
      </c>
      <c r="JUE2" s="433">
        <v>22662</v>
      </c>
      <c r="JUF2" s="433">
        <v>13035</v>
      </c>
      <c r="JUG2" s="433">
        <v>21490</v>
      </c>
      <c r="JUH2" s="433">
        <v>10900</v>
      </c>
      <c r="JUI2" s="433">
        <v>25897</v>
      </c>
      <c r="JUJ2" s="433">
        <v>25008</v>
      </c>
      <c r="JUK2" s="433">
        <v>14520</v>
      </c>
      <c r="JUL2" s="433">
        <v>19294</v>
      </c>
      <c r="JUM2" s="433">
        <v>20621</v>
      </c>
      <c r="JUN2" s="433">
        <v>16157</v>
      </c>
      <c r="JUO2" s="433">
        <v>29996</v>
      </c>
      <c r="JUP2" s="433">
        <v>24619</v>
      </c>
      <c r="JUQ2" s="433">
        <v>10177</v>
      </c>
      <c r="JUR2" s="433">
        <v>16878</v>
      </c>
      <c r="JUS2" s="433">
        <v>11087</v>
      </c>
      <c r="JUT2" s="433">
        <v>18409</v>
      </c>
      <c r="JUU2" s="433">
        <v>20872</v>
      </c>
      <c r="JUV2" s="433">
        <v>23604</v>
      </c>
      <c r="JUW2" s="433">
        <v>12966</v>
      </c>
      <c r="JUX2" s="433">
        <v>11107</v>
      </c>
      <c r="JUY2" s="433">
        <v>27312</v>
      </c>
      <c r="JUZ2" s="433">
        <v>27739</v>
      </c>
      <c r="JVA2" s="433">
        <v>19866</v>
      </c>
      <c r="JVB2" s="433">
        <v>28683</v>
      </c>
      <c r="JVC2" s="433">
        <v>20714</v>
      </c>
      <c r="JVD2" s="433">
        <v>15740</v>
      </c>
      <c r="JVE2" s="433">
        <v>17045</v>
      </c>
      <c r="JVF2" s="433">
        <v>21749</v>
      </c>
      <c r="JVG2" s="433">
        <v>11282</v>
      </c>
      <c r="JVH2" s="433">
        <v>13911</v>
      </c>
      <c r="JVI2" s="433">
        <v>22379</v>
      </c>
      <c r="JVJ2" s="433">
        <v>21687</v>
      </c>
      <c r="JVK2" s="433">
        <v>27274</v>
      </c>
      <c r="JVL2" s="433">
        <v>16611</v>
      </c>
      <c r="JVM2" s="433">
        <v>29970</v>
      </c>
      <c r="JVN2" s="433">
        <v>21146</v>
      </c>
      <c r="JVO2" s="433">
        <v>27593</v>
      </c>
      <c r="JVP2" s="433">
        <v>25652</v>
      </c>
      <c r="JVQ2" s="433">
        <v>11485</v>
      </c>
      <c r="JVR2" s="433">
        <v>24458</v>
      </c>
      <c r="JVS2" s="433">
        <v>25341</v>
      </c>
      <c r="JVT2" s="433">
        <v>13940</v>
      </c>
      <c r="JVU2" s="433">
        <v>29928</v>
      </c>
      <c r="JVV2" s="433">
        <v>18216</v>
      </c>
      <c r="JVW2" s="433">
        <v>11343</v>
      </c>
      <c r="JVX2" s="433">
        <v>17034</v>
      </c>
      <c r="JVY2" s="433">
        <v>23602</v>
      </c>
      <c r="JVZ2" s="433">
        <v>23582</v>
      </c>
      <c r="JWA2" s="433">
        <v>27383</v>
      </c>
      <c r="JWB2" s="433">
        <v>14414</v>
      </c>
      <c r="JWC2" s="433">
        <v>24978</v>
      </c>
      <c r="JWD2" s="433">
        <v>22799</v>
      </c>
      <c r="JWE2" s="433">
        <v>12723</v>
      </c>
      <c r="JWF2" s="433">
        <v>17279</v>
      </c>
      <c r="JWG2" s="433">
        <v>10478</v>
      </c>
      <c r="JWH2" s="433">
        <v>29189</v>
      </c>
      <c r="JWI2" s="433">
        <v>16615</v>
      </c>
      <c r="JWJ2" s="433">
        <v>17486</v>
      </c>
      <c r="JWK2" s="433">
        <v>15875</v>
      </c>
      <c r="JWL2" s="433">
        <v>24427</v>
      </c>
      <c r="JWM2" s="433">
        <v>15168</v>
      </c>
      <c r="JWN2" s="433">
        <v>18748</v>
      </c>
      <c r="JWO2" s="433">
        <v>24605</v>
      </c>
      <c r="JWP2" s="433">
        <v>23857</v>
      </c>
      <c r="JWQ2" s="433">
        <v>13395</v>
      </c>
      <c r="JWR2" s="433">
        <v>22827</v>
      </c>
      <c r="JWS2" s="433">
        <v>17361</v>
      </c>
      <c r="JWT2" s="433">
        <v>27593</v>
      </c>
      <c r="JWU2" s="433">
        <v>26510</v>
      </c>
      <c r="JWV2" s="433">
        <v>29504</v>
      </c>
      <c r="JWW2" s="433">
        <v>15139</v>
      </c>
      <c r="JWX2" s="433">
        <v>21055</v>
      </c>
      <c r="JWY2" s="433">
        <v>22935</v>
      </c>
      <c r="JWZ2" s="433">
        <v>12861</v>
      </c>
      <c r="JXA2" s="433">
        <v>10537</v>
      </c>
      <c r="JXB2" s="433">
        <v>20489</v>
      </c>
      <c r="JXC2" s="433">
        <v>24060</v>
      </c>
      <c r="JXD2" s="433">
        <v>10332</v>
      </c>
      <c r="JXE2" s="433">
        <v>14254</v>
      </c>
      <c r="JXF2" s="433">
        <v>12725</v>
      </c>
      <c r="JXG2" s="433">
        <v>27087</v>
      </c>
      <c r="JXH2" s="433">
        <v>10336</v>
      </c>
      <c r="JXI2" s="433">
        <v>22969</v>
      </c>
      <c r="JXJ2" s="433">
        <v>13969</v>
      </c>
      <c r="JXK2" s="433">
        <v>22664</v>
      </c>
      <c r="JXL2" s="433">
        <v>18197</v>
      </c>
      <c r="JXM2" s="433">
        <v>25866</v>
      </c>
      <c r="JXN2" s="433">
        <v>17860</v>
      </c>
      <c r="JXO2" s="433">
        <v>11472</v>
      </c>
      <c r="JXP2" s="433">
        <v>20627</v>
      </c>
      <c r="JXQ2" s="433">
        <v>21655</v>
      </c>
      <c r="JXR2" s="433">
        <v>18134</v>
      </c>
      <c r="JXS2" s="433">
        <v>10463</v>
      </c>
      <c r="JXT2" s="433">
        <v>19161</v>
      </c>
      <c r="JXU2" s="433">
        <v>20399</v>
      </c>
      <c r="JXV2" s="433">
        <v>12111</v>
      </c>
      <c r="JXW2" s="433">
        <v>28129</v>
      </c>
      <c r="JXX2" s="433">
        <v>27444</v>
      </c>
      <c r="JXY2" s="433">
        <v>12958</v>
      </c>
      <c r="JXZ2" s="433">
        <v>16923</v>
      </c>
      <c r="JYA2" s="433">
        <v>25411</v>
      </c>
      <c r="JYB2" s="433">
        <v>26233</v>
      </c>
      <c r="JYC2" s="433">
        <v>17130</v>
      </c>
      <c r="JYD2" s="433">
        <v>22413</v>
      </c>
      <c r="JYE2" s="433">
        <v>23442</v>
      </c>
      <c r="JYF2" s="433">
        <v>17012</v>
      </c>
      <c r="JYG2" s="433">
        <v>12108</v>
      </c>
      <c r="JYH2" s="433">
        <v>12166</v>
      </c>
      <c r="JYI2" s="433">
        <v>20507</v>
      </c>
      <c r="JYJ2" s="433">
        <v>24411</v>
      </c>
      <c r="JYK2" s="433">
        <v>11519</v>
      </c>
      <c r="JYL2" s="433">
        <v>22762</v>
      </c>
      <c r="JYM2" s="433">
        <v>24277</v>
      </c>
      <c r="JYN2" s="433">
        <v>23551</v>
      </c>
      <c r="JYO2" s="433">
        <v>28486</v>
      </c>
      <c r="JYP2" s="433">
        <v>26395</v>
      </c>
      <c r="JYQ2" s="433">
        <v>14682</v>
      </c>
      <c r="JYR2" s="433">
        <v>28967</v>
      </c>
      <c r="JYS2" s="433">
        <v>29022</v>
      </c>
      <c r="JYT2" s="433">
        <v>21534</v>
      </c>
      <c r="JYU2" s="433">
        <v>15194</v>
      </c>
      <c r="JYV2" s="433">
        <v>15643</v>
      </c>
      <c r="JYW2" s="433">
        <v>28737</v>
      </c>
      <c r="JYX2" s="433">
        <v>23429</v>
      </c>
      <c r="JYY2" s="433">
        <v>20131</v>
      </c>
      <c r="JYZ2" s="433">
        <v>14970</v>
      </c>
      <c r="JZA2" s="433">
        <v>13587</v>
      </c>
      <c r="JZB2" s="433">
        <v>19312</v>
      </c>
      <c r="JZC2" s="433">
        <v>15416</v>
      </c>
      <c r="JZD2" s="433">
        <v>25032</v>
      </c>
      <c r="JZE2" s="433">
        <v>19243</v>
      </c>
      <c r="JZF2" s="433">
        <v>26967</v>
      </c>
      <c r="JZG2" s="433">
        <v>23681</v>
      </c>
      <c r="JZH2" s="433">
        <v>13122</v>
      </c>
      <c r="JZI2" s="433">
        <v>11523</v>
      </c>
      <c r="JZJ2" s="433">
        <v>12475</v>
      </c>
      <c r="JZK2" s="433">
        <v>19030</v>
      </c>
      <c r="JZL2" s="433">
        <v>29695</v>
      </c>
      <c r="JZM2" s="433">
        <v>12993</v>
      </c>
      <c r="JZN2" s="433">
        <v>12155</v>
      </c>
      <c r="JZO2" s="433">
        <v>23949</v>
      </c>
      <c r="JZP2" s="433">
        <v>28420</v>
      </c>
      <c r="JZQ2" s="433">
        <v>13119</v>
      </c>
      <c r="JZR2" s="433">
        <v>28136</v>
      </c>
      <c r="JZS2" s="433">
        <v>17481</v>
      </c>
      <c r="JZT2" s="433">
        <v>29896</v>
      </c>
      <c r="JZU2" s="433">
        <v>18621</v>
      </c>
      <c r="JZV2" s="433">
        <v>25749</v>
      </c>
      <c r="JZW2" s="433">
        <v>11277</v>
      </c>
      <c r="JZX2" s="433">
        <v>29945</v>
      </c>
      <c r="JZY2" s="433">
        <v>24336</v>
      </c>
      <c r="JZZ2" s="433">
        <v>22121</v>
      </c>
      <c r="KAA2" s="433">
        <v>28418</v>
      </c>
      <c r="KAB2" s="433">
        <v>21747</v>
      </c>
      <c r="KAC2" s="433">
        <v>19414</v>
      </c>
      <c r="KAD2" s="433">
        <v>12117</v>
      </c>
      <c r="KAE2" s="433">
        <v>25264</v>
      </c>
      <c r="KAF2" s="433">
        <v>13564</v>
      </c>
      <c r="KAG2" s="433">
        <v>24507</v>
      </c>
      <c r="KAH2" s="433">
        <v>28071</v>
      </c>
      <c r="KAI2" s="433">
        <v>11937</v>
      </c>
      <c r="KAJ2" s="433">
        <v>26429</v>
      </c>
      <c r="KAK2" s="433">
        <v>23098</v>
      </c>
      <c r="KAL2" s="433">
        <v>24796</v>
      </c>
      <c r="KAM2" s="433">
        <v>27817</v>
      </c>
      <c r="KAN2" s="433">
        <v>13156</v>
      </c>
      <c r="KAO2" s="433">
        <v>24938</v>
      </c>
      <c r="KAP2" s="433">
        <v>26040</v>
      </c>
      <c r="KAQ2" s="433">
        <v>13718</v>
      </c>
      <c r="KAR2" s="433">
        <v>16250</v>
      </c>
      <c r="KAS2" s="433">
        <v>17074</v>
      </c>
      <c r="KAT2" s="433">
        <v>21804</v>
      </c>
      <c r="KAU2" s="433">
        <v>23394</v>
      </c>
      <c r="KAV2" s="433">
        <v>13311</v>
      </c>
      <c r="KAW2" s="433">
        <v>29125</v>
      </c>
      <c r="KAX2" s="433">
        <v>12936</v>
      </c>
      <c r="KAY2" s="433">
        <v>12742</v>
      </c>
      <c r="KAZ2" s="433">
        <v>28432</v>
      </c>
      <c r="KBA2" s="433">
        <v>29521</v>
      </c>
      <c r="KBB2" s="433">
        <v>24227</v>
      </c>
      <c r="KBC2" s="433">
        <v>23328</v>
      </c>
      <c r="KBD2" s="433">
        <v>15888</v>
      </c>
    </row>
    <row r="3" spans="1:7492" ht="15.6" x14ac:dyDescent="0.3">
      <c r="A3" s="414" t="s">
        <v>1386</v>
      </c>
      <c r="B3" s="434">
        <v>2154</v>
      </c>
      <c r="C3" s="434">
        <v>2485</v>
      </c>
      <c r="D3" s="434">
        <v>2003</v>
      </c>
      <c r="E3" s="434">
        <v>2130</v>
      </c>
      <c r="F3" s="434">
        <v>2020</v>
      </c>
      <c r="G3" s="434">
        <v>2159</v>
      </c>
      <c r="H3" s="435">
        <v>6320</v>
      </c>
      <c r="I3" s="434">
        <v>2103</v>
      </c>
      <c r="J3" s="434">
        <v>2064</v>
      </c>
      <c r="K3" s="434">
        <v>2007</v>
      </c>
      <c r="L3" s="434">
        <v>2031</v>
      </c>
      <c r="M3" s="434">
        <v>2002</v>
      </c>
      <c r="N3" s="434">
        <v>2006</v>
      </c>
      <c r="O3" s="434">
        <v>2030</v>
      </c>
      <c r="P3" s="434">
        <v>2004</v>
      </c>
      <c r="Q3" s="434">
        <v>2020</v>
      </c>
      <c r="R3" s="434">
        <v>2002</v>
      </c>
      <c r="S3" s="434">
        <v>2040</v>
      </c>
      <c r="T3" s="434">
        <v>2007</v>
      </c>
      <c r="U3" s="434">
        <v>2020</v>
      </c>
      <c r="V3" s="434">
        <v>2002</v>
      </c>
      <c r="W3" s="434">
        <v>2001</v>
      </c>
      <c r="X3" s="434">
        <v>2040</v>
      </c>
      <c r="Y3" s="434">
        <v>2003</v>
      </c>
      <c r="Z3" s="434">
        <v>2013</v>
      </c>
      <c r="AA3" s="434">
        <v>2012</v>
      </c>
      <c r="AB3" s="434">
        <v>2020</v>
      </c>
      <c r="AC3" s="434">
        <v>2006</v>
      </c>
      <c r="AD3" s="434">
        <v>2005</v>
      </c>
      <c r="AE3" s="434">
        <v>2005</v>
      </c>
      <c r="AF3" s="434">
        <v>2005</v>
      </c>
      <c r="AG3" s="434">
        <v>2005</v>
      </c>
      <c r="AH3" s="434">
        <v>2020</v>
      </c>
      <c r="AI3" s="434">
        <v>2001</v>
      </c>
      <c r="AJ3" s="434">
        <v>2001</v>
      </c>
      <c r="AK3" s="434">
        <v>2001</v>
      </c>
      <c r="AL3" s="434">
        <v>2001</v>
      </c>
      <c r="AM3" s="434">
        <v>2001</v>
      </c>
      <c r="AN3" s="434">
        <v>2001</v>
      </c>
      <c r="AO3" s="434">
        <v>2001</v>
      </c>
      <c r="AP3" s="434">
        <v>2001</v>
      </c>
      <c r="AQ3" s="434">
        <v>2001</v>
      </c>
      <c r="AR3" s="434">
        <v>2001</v>
      </c>
      <c r="AS3" s="434">
        <v>2002</v>
      </c>
      <c r="AT3" s="434">
        <v>2001</v>
      </c>
      <c r="AU3" s="434">
        <v>2001</v>
      </c>
      <c r="AV3" s="434">
        <v>2001</v>
      </c>
      <c r="AW3" s="434">
        <v>2001</v>
      </c>
      <c r="AX3" s="434">
        <v>2001</v>
      </c>
      <c r="AY3" s="434">
        <v>2002</v>
      </c>
      <c r="AZ3" s="434">
        <v>2001</v>
      </c>
      <c r="BA3" s="434">
        <v>2001</v>
      </c>
      <c r="BB3" s="434">
        <v>2020</v>
      </c>
      <c r="BC3" s="434">
        <v>2005</v>
      </c>
      <c r="BD3" s="434">
        <v>2005</v>
      </c>
      <c r="BE3" s="434">
        <v>2005</v>
      </c>
      <c r="BF3" s="434">
        <v>2005</v>
      </c>
      <c r="BG3" s="434">
        <v>2005</v>
      </c>
      <c r="BH3" s="434">
        <v>2005</v>
      </c>
      <c r="BI3" s="434">
        <v>2005</v>
      </c>
      <c r="BJ3" s="434">
        <v>2005</v>
      </c>
      <c r="BK3" s="434">
        <v>2005</v>
      </c>
      <c r="BL3" s="434">
        <v>2006</v>
      </c>
      <c r="BM3" s="434">
        <v>2019</v>
      </c>
      <c r="BN3" s="434">
        <v>2018</v>
      </c>
      <c r="BO3" s="434">
        <v>2036</v>
      </c>
      <c r="BP3" s="434">
        <v>2002</v>
      </c>
      <c r="BQ3" s="434">
        <v>2003</v>
      </c>
      <c r="BR3" s="434">
        <v>2005</v>
      </c>
      <c r="BS3" s="434">
        <v>2006</v>
      </c>
      <c r="BT3" s="434">
        <v>2039</v>
      </c>
      <c r="BU3" s="434">
        <v>2123</v>
      </c>
      <c r="BV3" s="434">
        <v>2005</v>
      </c>
      <c r="BW3" s="434">
        <v>2006</v>
      </c>
      <c r="BX3" s="434">
        <v>2002</v>
      </c>
      <c r="BY3" s="434">
        <v>2002</v>
      </c>
      <c r="BZ3" s="434">
        <v>2483</v>
      </c>
      <c r="CA3" s="434">
        <v>2015</v>
      </c>
      <c r="CB3" s="434">
        <v>2850</v>
      </c>
      <c r="CC3" s="434">
        <v>2043</v>
      </c>
      <c r="CD3" s="434">
        <v>2003</v>
      </c>
      <c r="CE3" s="434">
        <v>2060</v>
      </c>
      <c r="CF3" s="434">
        <v>2040</v>
      </c>
      <c r="CG3" s="434">
        <v>2029</v>
      </c>
      <c r="CH3" s="434">
        <v>2002</v>
      </c>
      <c r="CI3" s="434">
        <v>2001</v>
      </c>
      <c r="CJ3" s="434">
        <v>2002</v>
      </c>
      <c r="CK3" s="434">
        <v>2002</v>
      </c>
      <c r="CL3" s="434">
        <v>2005</v>
      </c>
      <c r="CM3" s="434">
        <v>2002</v>
      </c>
      <c r="CN3" s="434">
        <v>2002</v>
      </c>
      <c r="CO3" s="434">
        <v>2008</v>
      </c>
      <c r="CP3" s="434">
        <v>2018</v>
      </c>
      <c r="CQ3" s="434">
        <v>2001</v>
      </c>
      <c r="CR3" s="434">
        <v>2001</v>
      </c>
      <c r="CS3" s="434">
        <v>2001</v>
      </c>
      <c r="CT3" s="434">
        <v>2009</v>
      </c>
      <c r="CU3" s="434">
        <v>2003</v>
      </c>
      <c r="CV3" s="434">
        <v>2003</v>
      </c>
      <c r="CW3" s="434">
        <v>2001</v>
      </c>
      <c r="CX3" s="434">
        <v>2155</v>
      </c>
      <c r="CY3" s="434">
        <v>2005</v>
      </c>
      <c r="CZ3" s="434">
        <v>2005</v>
      </c>
      <c r="DA3" s="434">
        <v>2010</v>
      </c>
      <c r="DB3" s="434">
        <v>2020</v>
      </c>
      <c r="DC3" s="434">
        <v>2030</v>
      </c>
      <c r="DD3" s="434">
        <v>2031</v>
      </c>
      <c r="DE3" s="434">
        <v>2030</v>
      </c>
      <c r="DF3" s="434">
        <v>2212</v>
      </c>
      <c r="DG3" s="434">
        <v>2002</v>
      </c>
      <c r="DH3" s="434">
        <v>2017</v>
      </c>
      <c r="DI3" s="434">
        <v>2185</v>
      </c>
      <c r="DJ3" s="434">
        <v>2048</v>
      </c>
      <c r="DK3" s="434">
        <v>2009</v>
      </c>
      <c r="DL3" s="434">
        <v>2061</v>
      </c>
      <c r="DM3" s="434">
        <v>2003</v>
      </c>
      <c r="DN3" s="434">
        <v>2001</v>
      </c>
      <c r="DO3" s="434">
        <v>2001</v>
      </c>
      <c r="DP3" s="434">
        <v>2001</v>
      </c>
      <c r="DQ3" s="434">
        <v>2002</v>
      </c>
      <c r="DR3" s="434">
        <v>2001</v>
      </c>
      <c r="DS3" s="434">
        <v>2005</v>
      </c>
      <c r="DT3" s="434">
        <v>2010</v>
      </c>
      <c r="DU3" s="434">
        <v>2001</v>
      </c>
      <c r="DV3" s="434">
        <v>2001</v>
      </c>
      <c r="DW3" s="434">
        <v>2001</v>
      </c>
      <c r="DX3" s="434">
        <v>2008</v>
      </c>
      <c r="DY3" s="434">
        <v>2002</v>
      </c>
      <c r="DZ3" s="434">
        <v>2005</v>
      </c>
      <c r="EA3" s="434">
        <v>2002</v>
      </c>
      <c r="EB3" s="434">
        <v>2004</v>
      </c>
      <c r="EC3" s="434">
        <v>2011</v>
      </c>
      <c r="ED3" s="434">
        <v>2004</v>
      </c>
      <c r="EE3" s="434">
        <v>2001</v>
      </c>
      <c r="EF3" s="434">
        <v>2001</v>
      </c>
      <c r="EG3" s="434">
        <v>2002</v>
      </c>
      <c r="EH3" s="434">
        <v>2002</v>
      </c>
      <c r="EI3" s="434">
        <v>2002</v>
      </c>
      <c r="EJ3" s="434">
        <v>2004</v>
      </c>
      <c r="EK3" s="434">
        <v>2002</v>
      </c>
      <c r="EL3" s="434">
        <v>2001</v>
      </c>
      <c r="EM3" s="434">
        <v>2001</v>
      </c>
      <c r="EN3" s="434">
        <v>2001</v>
      </c>
      <c r="EO3" s="434">
        <v>2001</v>
      </c>
      <c r="EP3" s="434">
        <v>2005</v>
      </c>
      <c r="EQ3" s="434">
        <v>2004</v>
      </c>
      <c r="ER3" s="434">
        <v>2001</v>
      </c>
      <c r="ES3" s="434">
        <v>2004</v>
      </c>
      <c r="ET3" s="434">
        <v>2020</v>
      </c>
      <c r="EU3" s="434">
        <v>2002</v>
      </c>
      <c r="EV3" s="434">
        <v>2005</v>
      </c>
      <c r="EW3" s="434">
        <v>2002</v>
      </c>
      <c r="EX3" s="434">
        <v>2005</v>
      </c>
      <c r="EY3" s="434">
        <v>2003</v>
      </c>
      <c r="EZ3" s="434">
        <v>2002</v>
      </c>
      <c r="FA3" s="434">
        <v>2010</v>
      </c>
      <c r="FB3" s="434">
        <v>2017</v>
      </c>
      <c r="FC3" s="434">
        <v>2003</v>
      </c>
      <c r="FD3" s="434">
        <v>2003</v>
      </c>
      <c r="FE3" s="434">
        <v>2004</v>
      </c>
      <c r="FF3" s="434">
        <v>2005</v>
      </c>
      <c r="FG3" s="434">
        <v>2016</v>
      </c>
      <c r="FH3" s="434">
        <v>2005</v>
      </c>
      <c r="FI3" s="434">
        <v>2004</v>
      </c>
      <c r="FJ3" s="434">
        <v>2003</v>
      </c>
      <c r="FK3" s="434">
        <v>2006</v>
      </c>
      <c r="FL3" s="434">
        <v>2004</v>
      </c>
      <c r="FM3" s="434">
        <v>2005</v>
      </c>
      <c r="FN3" s="434">
        <v>2002</v>
      </c>
      <c r="FO3" s="434">
        <v>2002</v>
      </c>
      <c r="FP3" s="434">
        <v>2001</v>
      </c>
      <c r="FQ3" s="434">
        <v>2002</v>
      </c>
      <c r="FR3" s="434">
        <v>2040</v>
      </c>
      <c r="FS3" s="434">
        <v>2001</v>
      </c>
      <c r="FT3" s="434">
        <v>2002</v>
      </c>
      <c r="FU3" s="434">
        <v>2011</v>
      </c>
      <c r="FV3" s="434">
        <v>2023</v>
      </c>
      <c r="FW3" s="434">
        <v>2001</v>
      </c>
      <c r="FX3" s="434">
        <v>2006</v>
      </c>
      <c r="FY3" s="434">
        <v>2002</v>
      </c>
      <c r="FZ3" s="434">
        <v>2002</v>
      </c>
      <c r="GA3" s="434">
        <v>2007</v>
      </c>
      <c r="GB3" s="434">
        <v>2002</v>
      </c>
      <c r="GC3" s="434">
        <v>2004</v>
      </c>
      <c r="GD3" s="434">
        <v>2002</v>
      </c>
      <c r="GE3" s="434">
        <v>2027</v>
      </c>
      <c r="GF3" s="434">
        <v>2218</v>
      </c>
      <c r="GG3" s="434">
        <v>2003</v>
      </c>
      <c r="GH3" s="434">
        <v>2002</v>
      </c>
      <c r="GI3" s="434">
        <v>2001</v>
      </c>
      <c r="GJ3" s="434">
        <v>2002</v>
      </c>
      <c r="GK3" s="434">
        <v>2130</v>
      </c>
      <c r="GL3" s="434">
        <v>2002</v>
      </c>
      <c r="GM3" s="434">
        <v>2315</v>
      </c>
      <c r="GN3" s="434">
        <v>2028</v>
      </c>
      <c r="GO3" s="435">
        <v>3313</v>
      </c>
      <c r="GP3" s="435">
        <v>8900</v>
      </c>
      <c r="GQ3" s="434">
        <v>2406</v>
      </c>
      <c r="GR3" s="435">
        <v>8340</v>
      </c>
      <c r="GS3" s="434">
        <v>2050</v>
      </c>
      <c r="GT3" s="434">
        <v>2800</v>
      </c>
      <c r="GU3" s="434">
        <v>2230</v>
      </c>
      <c r="GV3" s="434">
        <v>2023</v>
      </c>
      <c r="GW3" s="434">
        <v>2025</v>
      </c>
      <c r="GX3" s="435">
        <v>3249</v>
      </c>
      <c r="GY3" s="434">
        <v>2112</v>
      </c>
      <c r="GZ3" s="434">
        <v>2151</v>
      </c>
      <c r="HA3" s="434">
        <v>2141</v>
      </c>
      <c r="HB3" s="434">
        <v>2595</v>
      </c>
      <c r="HC3" s="434">
        <v>2002</v>
      </c>
      <c r="HD3" s="434">
        <v>2001</v>
      </c>
      <c r="HE3" s="434">
        <v>2001</v>
      </c>
      <c r="HF3" s="434">
        <v>2002</v>
      </c>
      <c r="HG3" s="434">
        <v>2001</v>
      </c>
      <c r="HH3" s="434">
        <v>2010</v>
      </c>
      <c r="HI3" s="434">
        <v>2007</v>
      </c>
      <c r="HJ3" s="434">
        <v>2021</v>
      </c>
      <c r="HK3" s="434">
        <v>2012</v>
      </c>
      <c r="HL3" s="434">
        <v>2084</v>
      </c>
      <c r="HM3" s="434">
        <v>2013</v>
      </c>
      <c r="HN3" s="434">
        <v>2002</v>
      </c>
      <c r="HO3" s="434">
        <v>2005</v>
      </c>
      <c r="HP3" s="434">
        <v>2015</v>
      </c>
      <c r="HQ3" s="434">
        <v>2002</v>
      </c>
      <c r="HR3" s="434">
        <v>2010</v>
      </c>
      <c r="HS3" s="434">
        <v>2010</v>
      </c>
      <c r="HT3" s="434">
        <v>2021</v>
      </c>
      <c r="HU3" s="434">
        <v>2007</v>
      </c>
      <c r="HV3" s="434">
        <v>2003</v>
      </c>
      <c r="HW3" s="434">
        <v>2003</v>
      </c>
      <c r="HX3" s="434">
        <v>2340</v>
      </c>
      <c r="HY3" s="435">
        <v>3050</v>
      </c>
      <c r="HZ3" s="434">
        <v>2020</v>
      </c>
      <c r="IA3" s="434">
        <v>2082</v>
      </c>
      <c r="IB3" s="434">
        <v>2068</v>
      </c>
      <c r="IC3" s="435">
        <v>4191</v>
      </c>
      <c r="ID3" s="434">
        <v>2350</v>
      </c>
      <c r="IE3" s="434">
        <v>2060</v>
      </c>
      <c r="IF3" s="434">
        <v>2809</v>
      </c>
      <c r="IG3" s="434">
        <v>2007</v>
      </c>
      <c r="IH3" s="434">
        <v>2029</v>
      </c>
      <c r="II3" s="434">
        <v>2007</v>
      </c>
      <c r="IJ3" s="434">
        <v>2001</v>
      </c>
      <c r="IK3" s="434">
        <v>2003</v>
      </c>
      <c r="IL3" s="434">
        <v>2003</v>
      </c>
      <c r="IM3" s="434">
        <v>2006</v>
      </c>
      <c r="IN3" s="434">
        <v>2003</v>
      </c>
      <c r="IO3" s="434">
        <v>2001</v>
      </c>
      <c r="IP3" s="434">
        <v>2007</v>
      </c>
      <c r="IQ3" s="434">
        <v>2003</v>
      </c>
      <c r="IR3" s="434">
        <v>2012</v>
      </c>
      <c r="IS3" s="434">
        <v>2002</v>
      </c>
      <c r="IT3" s="434">
        <v>2003</v>
      </c>
      <c r="IU3" s="434">
        <v>2009</v>
      </c>
      <c r="IV3" s="434">
        <v>2007</v>
      </c>
      <c r="IW3" s="434">
        <v>2001</v>
      </c>
      <c r="IX3" s="434">
        <v>2002</v>
      </c>
      <c r="IY3" s="434">
        <v>2006</v>
      </c>
      <c r="IZ3" s="434">
        <v>2004</v>
      </c>
      <c r="JA3" s="434">
        <v>2018</v>
      </c>
      <c r="JB3" s="434">
        <v>2116</v>
      </c>
      <c r="JC3" s="434">
        <v>2010</v>
      </c>
      <c r="JD3" s="434">
        <v>2065</v>
      </c>
      <c r="JE3" s="434">
        <v>2002</v>
      </c>
      <c r="JF3" s="434">
        <v>2025</v>
      </c>
      <c r="JG3" s="434">
        <v>2019</v>
      </c>
      <c r="JH3" s="435">
        <v>4336</v>
      </c>
      <c r="JI3" s="435">
        <v>32700</v>
      </c>
      <c r="JJ3" s="434">
        <v>2128</v>
      </c>
      <c r="JK3" s="434">
        <v>2002</v>
      </c>
      <c r="JL3" s="434">
        <v>2050</v>
      </c>
      <c r="JM3" s="435">
        <v>6020</v>
      </c>
      <c r="JN3" s="434">
        <v>2120</v>
      </c>
      <c r="JO3" s="435">
        <v>3260</v>
      </c>
      <c r="JP3" s="435">
        <v>5580</v>
      </c>
      <c r="JQ3" s="434">
        <v>2070</v>
      </c>
      <c r="JR3" s="434">
        <v>2150</v>
      </c>
      <c r="JS3" s="435">
        <v>3766</v>
      </c>
      <c r="JT3" s="434">
        <v>2045</v>
      </c>
      <c r="JU3" s="434">
        <v>2059</v>
      </c>
      <c r="JV3" s="434">
        <v>2912</v>
      </c>
      <c r="JW3" s="434">
        <v>2235</v>
      </c>
      <c r="JX3" s="434">
        <v>2369</v>
      </c>
      <c r="JY3" s="434">
        <v>2044</v>
      </c>
      <c r="JZ3" s="434">
        <v>2035</v>
      </c>
      <c r="KA3" s="434">
        <v>2008</v>
      </c>
      <c r="KB3" s="434">
        <v>2290</v>
      </c>
      <c r="KC3" s="434">
        <v>2022</v>
      </c>
      <c r="KD3" s="434">
        <v>2002</v>
      </c>
      <c r="KE3" s="434">
        <v>2001</v>
      </c>
      <c r="KF3" s="434">
        <v>2001</v>
      </c>
      <c r="KG3" s="434">
        <v>2030</v>
      </c>
      <c r="KH3" s="434">
        <v>2050</v>
      </c>
      <c r="KI3" s="434">
        <v>2011</v>
      </c>
      <c r="KJ3" s="434">
        <v>2345</v>
      </c>
      <c r="KK3" s="434">
        <v>2030</v>
      </c>
      <c r="KL3" s="434">
        <v>2181</v>
      </c>
      <c r="KM3" s="434">
        <v>2022</v>
      </c>
      <c r="KN3" s="434">
        <v>2013</v>
      </c>
      <c r="KO3" s="434">
        <v>2067</v>
      </c>
      <c r="KP3" s="434">
        <v>2035</v>
      </c>
      <c r="KQ3" s="434">
        <v>2030</v>
      </c>
      <c r="KR3" s="434">
        <v>2030</v>
      </c>
      <c r="KS3" s="434">
        <v>2001</v>
      </c>
      <c r="KT3" s="435">
        <v>5330</v>
      </c>
      <c r="KU3" s="434">
        <v>2700</v>
      </c>
      <c r="KV3" s="434">
        <v>2034</v>
      </c>
      <c r="KW3" s="434">
        <v>2035</v>
      </c>
      <c r="KX3" s="434">
        <v>2014</v>
      </c>
      <c r="KY3" s="434">
        <v>2005</v>
      </c>
      <c r="KZ3" s="435">
        <v>7600</v>
      </c>
      <c r="LA3" s="435">
        <v>6510</v>
      </c>
      <c r="LB3" s="434">
        <v>2360</v>
      </c>
      <c r="LC3" s="434">
        <v>2043</v>
      </c>
      <c r="LD3" s="434">
        <v>2010</v>
      </c>
      <c r="LE3" s="434">
        <v>2050</v>
      </c>
      <c r="LF3" s="435">
        <v>5275</v>
      </c>
      <c r="LG3" s="434">
        <v>2030</v>
      </c>
      <c r="LH3" s="434">
        <v>2160</v>
      </c>
      <c r="LI3" s="435">
        <v>5800</v>
      </c>
      <c r="LJ3" s="434">
        <v>2040</v>
      </c>
      <c r="LK3" s="435">
        <v>3410</v>
      </c>
      <c r="LL3" s="434">
        <v>2040</v>
      </c>
      <c r="LM3" s="434">
        <v>2050</v>
      </c>
      <c r="LN3" s="434">
        <v>2067</v>
      </c>
      <c r="LO3" s="434">
        <v>2332</v>
      </c>
      <c r="LP3" s="434">
        <v>2015</v>
      </c>
      <c r="LQ3" s="434">
        <v>2052</v>
      </c>
      <c r="LR3" s="434">
        <v>2030</v>
      </c>
      <c r="LS3" s="434">
        <v>2333</v>
      </c>
      <c r="LT3" s="434">
        <v>2072</v>
      </c>
      <c r="LU3" s="434">
        <v>2062</v>
      </c>
      <c r="LV3" s="434">
        <v>2053</v>
      </c>
      <c r="LW3" s="434">
        <v>2003</v>
      </c>
      <c r="LX3" s="434">
        <v>2003</v>
      </c>
      <c r="LY3" s="434">
        <v>2107</v>
      </c>
      <c r="LZ3" s="434">
        <v>2580</v>
      </c>
      <c r="MA3" s="435">
        <v>3320</v>
      </c>
      <c r="MB3" s="434">
        <v>2957</v>
      </c>
      <c r="MC3" s="434">
        <v>2025</v>
      </c>
      <c r="MD3" s="434">
        <v>2058</v>
      </c>
      <c r="ME3" s="434">
        <v>2506</v>
      </c>
      <c r="MF3" s="434">
        <v>2060</v>
      </c>
      <c r="MG3" s="435">
        <v>3190</v>
      </c>
      <c r="MH3" s="434">
        <v>2012</v>
      </c>
      <c r="MI3" s="434">
        <v>2065</v>
      </c>
      <c r="MJ3" s="434">
        <v>2300</v>
      </c>
      <c r="MK3" s="434">
        <v>2420</v>
      </c>
      <c r="ML3" s="434">
        <v>2246</v>
      </c>
      <c r="MM3" s="434">
        <v>2002</v>
      </c>
      <c r="MN3" s="434">
        <v>2029</v>
      </c>
      <c r="MO3" s="434">
        <v>2180</v>
      </c>
      <c r="MP3" s="434">
        <v>2020</v>
      </c>
      <c r="MQ3" s="434">
        <v>2077</v>
      </c>
      <c r="MR3" s="434">
        <v>2002</v>
      </c>
      <c r="MS3" s="434">
        <v>2001</v>
      </c>
      <c r="MT3" s="434">
        <v>2009</v>
      </c>
      <c r="MU3" s="434">
        <v>2014</v>
      </c>
      <c r="MV3" s="434">
        <v>2115</v>
      </c>
      <c r="MW3" s="434">
        <v>2548</v>
      </c>
      <c r="MX3" s="434">
        <v>2006</v>
      </c>
      <c r="MY3" s="434">
        <v>2021</v>
      </c>
      <c r="MZ3" s="434">
        <v>2090</v>
      </c>
      <c r="NA3" s="434">
        <v>2213</v>
      </c>
      <c r="NB3" s="434">
        <v>2021</v>
      </c>
      <c r="NC3" s="434">
        <v>2080</v>
      </c>
      <c r="ND3" s="434">
        <v>2018</v>
      </c>
      <c r="NE3" s="434">
        <v>2015</v>
      </c>
      <c r="NF3" s="434">
        <v>2094</v>
      </c>
      <c r="NG3" s="434">
        <v>2013</v>
      </c>
      <c r="NH3" s="434">
        <v>2231</v>
      </c>
      <c r="NI3" s="434">
        <v>2072</v>
      </c>
      <c r="NJ3" s="434">
        <v>2011</v>
      </c>
      <c r="NK3" s="434">
        <v>2020</v>
      </c>
      <c r="NL3" s="434">
        <v>2008</v>
      </c>
      <c r="NM3" s="434">
        <v>2152</v>
      </c>
      <c r="NN3" s="434">
        <v>2017</v>
      </c>
      <c r="NO3" s="434">
        <v>2091</v>
      </c>
      <c r="NP3" s="434">
        <v>2535</v>
      </c>
      <c r="NQ3" s="434">
        <v>2002</v>
      </c>
      <c r="NR3" s="434">
        <v>2010</v>
      </c>
      <c r="NS3" s="434">
        <v>2006</v>
      </c>
      <c r="NT3" s="434">
        <v>2006</v>
      </c>
      <c r="NU3" s="434">
        <v>2055</v>
      </c>
      <c r="NV3" s="434">
        <v>2017</v>
      </c>
      <c r="NW3" s="434">
        <v>2088</v>
      </c>
      <c r="NX3" s="434">
        <v>2253</v>
      </c>
      <c r="NY3" s="434">
        <v>2002</v>
      </c>
      <c r="NZ3" s="434">
        <v>2001</v>
      </c>
      <c r="OA3" s="434">
        <v>2430</v>
      </c>
      <c r="OB3" s="434">
        <v>2072</v>
      </c>
      <c r="OC3" s="434">
        <v>2025</v>
      </c>
      <c r="OD3" s="434">
        <v>2224</v>
      </c>
      <c r="OE3" s="434">
        <v>2600</v>
      </c>
      <c r="OF3" s="434">
        <v>2110</v>
      </c>
      <c r="OG3" s="434">
        <v>2059</v>
      </c>
      <c r="OH3" s="434">
        <v>2004</v>
      </c>
      <c r="OI3" s="434">
        <v>2001</v>
      </c>
      <c r="OJ3" s="434">
        <v>2005</v>
      </c>
      <c r="OK3" s="434">
        <v>2080</v>
      </c>
      <c r="OL3" s="434">
        <v>2038</v>
      </c>
      <c r="OM3" s="434">
        <v>2008</v>
      </c>
      <c r="ON3" s="434">
        <v>2017</v>
      </c>
      <c r="OO3" s="434">
        <v>2018</v>
      </c>
      <c r="OP3" s="434">
        <v>2013</v>
      </c>
      <c r="OQ3" s="434">
        <v>2040</v>
      </c>
      <c r="OR3" s="434">
        <v>2025</v>
      </c>
      <c r="OS3" s="434">
        <v>2001</v>
      </c>
      <c r="OT3" s="434">
        <v>2005</v>
      </c>
      <c r="OU3" s="434">
        <v>2001</v>
      </c>
      <c r="OV3" s="434">
        <v>2001</v>
      </c>
      <c r="OW3" s="434">
        <v>2001</v>
      </c>
      <c r="OX3" s="434">
        <v>2001</v>
      </c>
      <c r="OY3" s="434">
        <v>2001</v>
      </c>
      <c r="OZ3" s="434">
        <v>2001</v>
      </c>
      <c r="PA3" s="434">
        <v>2001</v>
      </c>
      <c r="PB3" s="434">
        <v>2001</v>
      </c>
      <c r="PC3" s="434">
        <v>2007</v>
      </c>
      <c r="PD3" s="434">
        <v>2002</v>
      </c>
      <c r="PE3" s="434">
        <v>2007</v>
      </c>
      <c r="PF3" s="434">
        <v>2005</v>
      </c>
      <c r="PG3" s="434">
        <v>2005</v>
      </c>
      <c r="PH3" s="434">
        <v>2001</v>
      </c>
      <c r="PI3" s="434">
        <v>2006</v>
      </c>
      <c r="PJ3" s="434">
        <v>2010</v>
      </c>
      <c r="PK3" s="434">
        <v>2001</v>
      </c>
      <c r="PL3" s="434">
        <v>2245</v>
      </c>
      <c r="PM3" s="434">
        <v>2407</v>
      </c>
      <c r="PN3" s="434">
        <v>2207</v>
      </c>
      <c r="PO3" s="434">
        <v>2093</v>
      </c>
      <c r="PP3" s="434">
        <v>2174</v>
      </c>
      <c r="PQ3" s="434">
        <v>2118</v>
      </c>
      <c r="PR3" s="434">
        <v>2166</v>
      </c>
      <c r="PS3" s="434">
        <v>2122</v>
      </c>
      <c r="PT3" s="434">
        <v>2308</v>
      </c>
      <c r="PU3" s="434">
        <v>2402</v>
      </c>
      <c r="PV3" s="434">
        <v>2005</v>
      </c>
      <c r="PW3" s="434">
        <v>2001</v>
      </c>
      <c r="PX3" s="434">
        <v>2255</v>
      </c>
      <c r="PY3" s="434">
        <v>2413</v>
      </c>
      <c r="PZ3" s="434">
        <v>2096</v>
      </c>
      <c r="QA3" s="434">
        <v>2016</v>
      </c>
      <c r="QB3" s="434">
        <v>2010</v>
      </c>
      <c r="QC3" s="434">
        <v>2330</v>
      </c>
      <c r="QD3" s="434">
        <v>2048</v>
      </c>
      <c r="QE3" s="434">
        <v>2005</v>
      </c>
      <c r="QF3" s="434">
        <v>2030</v>
      </c>
      <c r="QG3" s="434">
        <v>2003</v>
      </c>
      <c r="QH3" s="434">
        <v>2005</v>
      </c>
      <c r="QI3" s="435">
        <v>23200</v>
      </c>
      <c r="QJ3" s="435">
        <v>4792</v>
      </c>
      <c r="QK3" s="435">
        <v>3209</v>
      </c>
      <c r="QL3" s="434">
        <v>2493</v>
      </c>
      <c r="QM3" s="434">
        <v>2400</v>
      </c>
      <c r="QN3" s="435">
        <v>4310</v>
      </c>
      <c r="QO3" s="434">
        <v>2017</v>
      </c>
      <c r="QP3" s="435">
        <v>4486</v>
      </c>
      <c r="QQ3" s="434">
        <v>2283</v>
      </c>
      <c r="QR3" s="434">
        <v>2020</v>
      </c>
      <c r="QS3" s="435">
        <v>6410</v>
      </c>
      <c r="QT3" s="434">
        <v>2658</v>
      </c>
      <c r="QU3" s="434">
        <v>2016</v>
      </c>
      <c r="QV3" s="434">
        <v>2824</v>
      </c>
      <c r="QW3" s="434">
        <v>2424</v>
      </c>
      <c r="QX3" s="434">
        <v>2020</v>
      </c>
      <c r="QY3" s="435">
        <v>4020</v>
      </c>
      <c r="QZ3" s="434">
        <v>2052</v>
      </c>
      <c r="RA3" s="434">
        <v>2100</v>
      </c>
      <c r="RB3" s="434">
        <v>2130</v>
      </c>
      <c r="RC3" s="434">
        <v>2002</v>
      </c>
      <c r="RD3" s="434">
        <v>2006</v>
      </c>
      <c r="RE3" s="434">
        <v>2003</v>
      </c>
      <c r="RF3" s="434">
        <v>2045</v>
      </c>
      <c r="RG3" s="435">
        <v>3230</v>
      </c>
      <c r="RH3" s="434">
        <v>2290</v>
      </c>
      <c r="RI3" s="434">
        <v>2220</v>
      </c>
      <c r="RJ3" s="435">
        <v>8120</v>
      </c>
      <c r="RK3" s="434">
        <v>2064</v>
      </c>
      <c r="RL3" s="434">
        <v>2123</v>
      </c>
      <c r="RM3" s="434">
        <v>2333</v>
      </c>
      <c r="RN3" s="434">
        <v>2623</v>
      </c>
      <c r="RO3" s="434">
        <v>2010</v>
      </c>
      <c r="RP3" s="434">
        <v>2015</v>
      </c>
      <c r="RQ3" s="434">
        <v>2022</v>
      </c>
      <c r="RR3" s="434">
        <v>2013</v>
      </c>
      <c r="RS3" s="434">
        <v>2106</v>
      </c>
      <c r="RT3" s="434">
        <v>2006</v>
      </c>
      <c r="RU3" s="434">
        <v>2916</v>
      </c>
      <c r="RV3" s="435">
        <v>3033</v>
      </c>
      <c r="RW3" s="434">
        <v>2452</v>
      </c>
      <c r="RX3" s="434">
        <v>2603</v>
      </c>
      <c r="RY3" s="434">
        <v>2013</v>
      </c>
      <c r="RZ3" s="434">
        <v>2400</v>
      </c>
      <c r="SA3" s="434">
        <v>2240</v>
      </c>
      <c r="SB3" s="434">
        <v>2020</v>
      </c>
      <c r="SC3" s="434">
        <v>2115</v>
      </c>
      <c r="SD3" s="435">
        <v>9575</v>
      </c>
      <c r="SE3" s="435">
        <v>3190</v>
      </c>
      <c r="SF3" s="434">
        <v>2294</v>
      </c>
      <c r="SG3" s="434">
        <v>2250</v>
      </c>
      <c r="SH3" s="434">
        <v>2010</v>
      </c>
      <c r="SI3" s="434">
        <v>2010</v>
      </c>
      <c r="SJ3" s="434">
        <v>2125</v>
      </c>
      <c r="SK3" s="434">
        <v>2165</v>
      </c>
      <c r="SL3" s="435">
        <v>20500</v>
      </c>
      <c r="SM3" s="435">
        <v>18600</v>
      </c>
      <c r="SN3" s="434">
        <v>2191</v>
      </c>
      <c r="SO3" s="434">
        <v>2710</v>
      </c>
      <c r="SP3" s="434">
        <v>2078</v>
      </c>
      <c r="SQ3" s="434">
        <v>2010</v>
      </c>
      <c r="SR3" s="435">
        <v>3320</v>
      </c>
      <c r="SS3" s="435">
        <v>3574</v>
      </c>
      <c r="ST3" s="434">
        <v>2990</v>
      </c>
      <c r="SU3" s="434">
        <v>2233</v>
      </c>
      <c r="SV3" s="435">
        <v>3360</v>
      </c>
      <c r="SW3" s="434">
        <v>2142</v>
      </c>
      <c r="SX3" s="434">
        <v>2458</v>
      </c>
      <c r="SY3" s="434">
        <v>2210</v>
      </c>
      <c r="SZ3" s="434">
        <v>2210</v>
      </c>
      <c r="TA3" s="434">
        <v>2030</v>
      </c>
      <c r="TB3" s="434">
        <v>2112</v>
      </c>
      <c r="TC3" s="434">
        <v>2138</v>
      </c>
      <c r="TD3" s="434">
        <v>2112</v>
      </c>
      <c r="TE3" s="434">
        <v>2438</v>
      </c>
      <c r="TF3" s="434">
        <v>2120</v>
      </c>
      <c r="TG3" s="434">
        <v>2083</v>
      </c>
      <c r="TH3" s="434">
        <v>2158</v>
      </c>
      <c r="TI3" s="434">
        <v>2029</v>
      </c>
      <c r="TJ3" s="434">
        <v>2010</v>
      </c>
      <c r="TK3" s="434">
        <v>2050</v>
      </c>
      <c r="TL3" s="434">
        <v>2014</v>
      </c>
      <c r="TM3" s="434">
        <v>2106</v>
      </c>
      <c r="TN3" s="434">
        <v>2011</v>
      </c>
      <c r="TO3" s="434">
        <v>2020</v>
      </c>
      <c r="TP3" s="434">
        <v>2010</v>
      </c>
      <c r="TQ3" s="434">
        <v>2010</v>
      </c>
      <c r="TR3" s="434">
        <v>2020</v>
      </c>
      <c r="TS3" s="434">
        <v>2050</v>
      </c>
      <c r="TT3" s="434">
        <v>2005</v>
      </c>
      <c r="TU3" s="434">
        <v>2350</v>
      </c>
      <c r="TV3" s="434">
        <v>2003</v>
      </c>
      <c r="TW3" s="434">
        <v>2002</v>
      </c>
      <c r="TX3" s="435">
        <v>3110</v>
      </c>
      <c r="TY3" s="434">
        <v>2305</v>
      </c>
      <c r="TZ3" s="434">
        <v>2515</v>
      </c>
      <c r="UA3" s="434">
        <v>2028</v>
      </c>
      <c r="UB3" s="434">
        <v>2055</v>
      </c>
      <c r="UC3" s="434">
        <v>2098</v>
      </c>
      <c r="UD3" s="434">
        <v>2037</v>
      </c>
      <c r="UE3" s="434">
        <v>2259</v>
      </c>
      <c r="UF3" s="434">
        <v>2050</v>
      </c>
      <c r="UG3" s="434">
        <v>2037</v>
      </c>
      <c r="UH3" s="434">
        <v>2160</v>
      </c>
      <c r="UI3" s="434">
        <v>2005</v>
      </c>
      <c r="UJ3" s="434">
        <v>2005</v>
      </c>
      <c r="UK3" s="434">
        <v>2028</v>
      </c>
      <c r="UL3" s="434">
        <v>2012</v>
      </c>
      <c r="UM3" s="435">
        <v>3300</v>
      </c>
      <c r="UN3" s="434">
        <v>2044</v>
      </c>
      <c r="UO3" s="434">
        <v>2010</v>
      </c>
      <c r="UP3" s="434">
        <v>2329</v>
      </c>
      <c r="UQ3" s="434">
        <v>2255</v>
      </c>
      <c r="UR3" s="434">
        <v>2005</v>
      </c>
      <c r="US3" s="434">
        <v>2011</v>
      </c>
      <c r="UT3" s="434">
        <v>2004</v>
      </c>
      <c r="UU3" s="434">
        <v>2050</v>
      </c>
      <c r="UV3" s="434">
        <v>2019</v>
      </c>
      <c r="UW3" s="434">
        <v>2040</v>
      </c>
      <c r="UX3" s="434">
        <v>2020</v>
      </c>
      <c r="UY3" s="434">
        <v>2300</v>
      </c>
      <c r="UZ3" s="434">
        <v>2310</v>
      </c>
      <c r="VA3" s="434">
        <v>2200</v>
      </c>
      <c r="VB3" s="434">
        <v>2002</v>
      </c>
      <c r="VC3" s="434">
        <v>2005</v>
      </c>
      <c r="VD3" s="434">
        <v>2003</v>
      </c>
      <c r="VE3" s="434">
        <v>2087</v>
      </c>
      <c r="VF3" s="434">
        <v>2020</v>
      </c>
      <c r="VG3" s="434">
        <v>2010</v>
      </c>
      <c r="VH3" s="435">
        <v>3440</v>
      </c>
      <c r="VI3" s="434">
        <v>2025</v>
      </c>
      <c r="VJ3" s="434">
        <v>2090</v>
      </c>
      <c r="VK3" s="434">
        <v>2017</v>
      </c>
      <c r="VL3" s="434">
        <v>2005</v>
      </c>
      <c r="VM3" s="434">
        <v>2005</v>
      </c>
      <c r="VN3" s="434">
        <v>2092</v>
      </c>
      <c r="VO3" s="434">
        <v>2004</v>
      </c>
      <c r="VP3" s="434">
        <v>2011</v>
      </c>
      <c r="VQ3" s="434">
        <v>2005</v>
      </c>
      <c r="VR3" s="435">
        <v>6020</v>
      </c>
      <c r="VS3" s="434">
        <v>2002</v>
      </c>
      <c r="VT3" s="434">
        <v>2001</v>
      </c>
      <c r="VU3" s="434">
        <v>2002</v>
      </c>
      <c r="VV3" s="434">
        <v>2002</v>
      </c>
      <c r="VW3" s="434">
        <v>2001</v>
      </c>
      <c r="VX3" s="434">
        <v>2002</v>
      </c>
      <c r="VY3" s="434">
        <v>2053</v>
      </c>
      <c r="VZ3" s="434">
        <v>2006</v>
      </c>
      <c r="WA3" s="434">
        <v>2020</v>
      </c>
      <c r="WB3" s="434">
        <v>2542</v>
      </c>
      <c r="WC3" s="434">
        <v>2001</v>
      </c>
      <c r="WD3" s="434">
        <v>2002</v>
      </c>
      <c r="WE3" s="434">
        <v>2022</v>
      </c>
      <c r="WF3" s="434">
        <v>2003</v>
      </c>
      <c r="WG3" s="434">
        <v>2023</v>
      </c>
      <c r="WH3" s="434">
        <v>2081</v>
      </c>
      <c r="WI3" s="434">
        <v>2121</v>
      </c>
      <c r="WJ3" s="434">
        <v>2016</v>
      </c>
      <c r="WK3" s="434">
        <v>2004</v>
      </c>
      <c r="WL3" s="434">
        <v>2138</v>
      </c>
      <c r="WM3" s="434">
        <v>2041</v>
      </c>
      <c r="WN3" s="434">
        <v>2099</v>
      </c>
      <c r="WO3" s="434">
        <v>2012</v>
      </c>
      <c r="WP3" s="434">
        <v>2020</v>
      </c>
      <c r="WQ3" s="434">
        <v>2005</v>
      </c>
      <c r="WR3" s="434">
        <v>2010</v>
      </c>
      <c r="WS3" s="434">
        <v>2002</v>
      </c>
      <c r="WT3" s="434">
        <v>2001</v>
      </c>
      <c r="WU3" s="434">
        <v>2005</v>
      </c>
      <c r="WV3" s="434">
        <v>2008</v>
      </c>
      <c r="WW3" s="434">
        <v>2002</v>
      </c>
      <c r="WX3" s="434">
        <v>2005</v>
      </c>
      <c r="WY3" s="434">
        <v>2020</v>
      </c>
      <c r="WZ3" s="434">
        <v>2020</v>
      </c>
      <c r="XA3" s="434">
        <v>2010</v>
      </c>
      <c r="XB3" s="434">
        <v>2001</v>
      </c>
      <c r="XC3" s="434">
        <v>2001</v>
      </c>
      <c r="XD3" s="434">
        <v>2009</v>
      </c>
      <c r="XE3" s="434">
        <v>2001</v>
      </c>
      <c r="XF3" s="434">
        <v>2060</v>
      </c>
      <c r="XG3" s="434">
        <v>2001</v>
      </c>
      <c r="XH3" s="434">
        <v>2054</v>
      </c>
      <c r="XI3" s="434">
        <v>2026</v>
      </c>
      <c r="XJ3" s="434">
        <v>2004</v>
      </c>
      <c r="XK3" s="434">
        <v>2181</v>
      </c>
      <c r="XL3" s="434">
        <v>2073</v>
      </c>
      <c r="XM3" s="434">
        <v>2010</v>
      </c>
      <c r="XN3" s="434">
        <v>2007</v>
      </c>
      <c r="XO3" s="434">
        <v>2005</v>
      </c>
      <c r="XP3" s="434">
        <v>2050</v>
      </c>
      <c r="XQ3" s="434">
        <v>2106</v>
      </c>
      <c r="XR3" s="434">
        <v>2005</v>
      </c>
      <c r="XS3" s="434">
        <v>2003</v>
      </c>
      <c r="XT3" s="434">
        <v>2014</v>
      </c>
      <c r="XU3" s="434">
        <v>2147</v>
      </c>
      <c r="XV3" s="434">
        <v>2023</v>
      </c>
      <c r="XW3" s="434">
        <v>2036</v>
      </c>
      <c r="XX3" s="434">
        <v>2026</v>
      </c>
      <c r="XY3" s="434">
        <v>2010</v>
      </c>
      <c r="XZ3" s="434">
        <v>2012</v>
      </c>
      <c r="YA3" s="434">
        <v>2023</v>
      </c>
      <c r="YB3" s="434">
        <v>2003</v>
      </c>
      <c r="YC3" s="434">
        <v>2037</v>
      </c>
      <c r="YD3" s="434">
        <v>2015</v>
      </c>
      <c r="YE3" s="434">
        <v>2004</v>
      </c>
      <c r="YF3" s="434">
        <v>2002</v>
      </c>
      <c r="YG3" s="434">
        <v>2005</v>
      </c>
      <c r="YH3" s="434">
        <v>2001</v>
      </c>
      <c r="YI3" s="434">
        <v>2005</v>
      </c>
      <c r="YJ3" s="434">
        <v>2003</v>
      </c>
      <c r="YK3" s="434">
        <v>2003</v>
      </c>
      <c r="YL3" s="434">
        <v>2002</v>
      </c>
      <c r="YM3" s="434">
        <v>2002</v>
      </c>
      <c r="YN3" s="434">
        <v>2006</v>
      </c>
      <c r="YO3" s="434">
        <v>2005</v>
      </c>
      <c r="YP3" s="434">
        <v>2025</v>
      </c>
      <c r="YQ3" s="434">
        <v>2005</v>
      </c>
      <c r="YR3" s="434">
        <v>2020</v>
      </c>
      <c r="YS3" s="434">
        <v>2045</v>
      </c>
      <c r="YT3" s="434">
        <v>2016</v>
      </c>
      <c r="YU3" s="434">
        <v>2001</v>
      </c>
      <c r="YV3" s="434">
        <v>2318</v>
      </c>
      <c r="YW3" s="434">
        <v>2019</v>
      </c>
      <c r="YX3" s="435">
        <v>3090</v>
      </c>
      <c r="YY3" s="434">
        <v>2005</v>
      </c>
      <c r="YZ3" s="434">
        <v>2002</v>
      </c>
      <c r="ZA3" s="434">
        <v>2006</v>
      </c>
      <c r="ZB3" s="434">
        <v>2014</v>
      </c>
      <c r="ZC3" s="434">
        <v>2007</v>
      </c>
      <c r="ZD3" s="434">
        <v>2001</v>
      </c>
      <c r="ZE3" s="434">
        <v>2002</v>
      </c>
      <c r="ZF3" s="434">
        <v>2005</v>
      </c>
      <c r="ZG3" s="434">
        <v>2770</v>
      </c>
      <c r="ZH3" s="434">
        <v>2030</v>
      </c>
      <c r="ZI3" s="434">
        <v>2030</v>
      </c>
      <c r="ZJ3" s="434">
        <v>2015</v>
      </c>
      <c r="ZK3" s="434">
        <v>2002</v>
      </c>
      <c r="ZL3" s="434">
        <v>2004</v>
      </c>
      <c r="ZM3" s="434">
        <v>2130</v>
      </c>
      <c r="ZN3" s="434">
        <v>2030</v>
      </c>
      <c r="ZO3" s="434">
        <v>2040</v>
      </c>
      <c r="ZP3" s="434">
        <v>2830</v>
      </c>
      <c r="ZQ3" s="434">
        <v>2030</v>
      </c>
      <c r="ZR3" s="434">
        <v>2156</v>
      </c>
      <c r="ZS3" s="434">
        <v>2129</v>
      </c>
      <c r="ZT3" s="434">
        <v>2007</v>
      </c>
      <c r="ZU3" s="434">
        <v>2002</v>
      </c>
      <c r="ZV3" s="434">
        <v>2033</v>
      </c>
      <c r="ZW3" s="434">
        <v>2004</v>
      </c>
      <c r="ZX3" s="434">
        <v>2022</v>
      </c>
      <c r="ZY3" s="434">
        <v>2001</v>
      </c>
      <c r="ZZ3" s="435">
        <v>5720</v>
      </c>
      <c r="AAA3" s="434">
        <v>2020</v>
      </c>
      <c r="AAB3" s="434">
        <v>2440</v>
      </c>
      <c r="AAC3" s="435">
        <v>6480</v>
      </c>
      <c r="AAD3" s="434">
        <v>2015</v>
      </c>
      <c r="AAE3" s="434">
        <v>2180</v>
      </c>
      <c r="AAF3" s="434">
        <v>2005</v>
      </c>
      <c r="AAG3" s="434">
        <v>2010</v>
      </c>
      <c r="AAH3" s="434">
        <v>2020</v>
      </c>
      <c r="AAI3" s="434">
        <v>2020</v>
      </c>
      <c r="AAJ3" s="434">
        <v>2090</v>
      </c>
      <c r="AAK3" s="434">
        <v>2010</v>
      </c>
      <c r="AAL3" s="434">
        <v>2001</v>
      </c>
      <c r="AAM3" s="434">
        <v>2001</v>
      </c>
      <c r="AAN3" s="434">
        <v>2003</v>
      </c>
      <c r="AAO3" s="434">
        <v>2002</v>
      </c>
      <c r="AAP3" s="434">
        <v>2004</v>
      </c>
      <c r="AAQ3" s="434">
        <v>2013</v>
      </c>
      <c r="AAR3" s="434">
        <v>2004</v>
      </c>
      <c r="AAS3" s="434">
        <v>2019</v>
      </c>
      <c r="AAT3" s="434">
        <v>2078</v>
      </c>
      <c r="AAU3" s="434">
        <v>2005</v>
      </c>
      <c r="AAV3" s="434">
        <v>2020</v>
      </c>
      <c r="AAW3" s="434">
        <v>2020</v>
      </c>
      <c r="AAX3" s="434">
        <v>2420</v>
      </c>
      <c r="AAY3" s="434">
        <v>2321</v>
      </c>
      <c r="AAZ3" s="435">
        <v>3880</v>
      </c>
      <c r="ABA3" s="434">
        <v>2245</v>
      </c>
      <c r="ABB3" s="434">
        <v>2017</v>
      </c>
      <c r="ABC3" s="434">
        <v>2047</v>
      </c>
      <c r="ABD3" s="434">
        <v>2017</v>
      </c>
      <c r="ABE3" s="434">
        <v>2608</v>
      </c>
      <c r="ABF3" s="434">
        <v>2019</v>
      </c>
      <c r="ABG3" s="434">
        <v>2079</v>
      </c>
      <c r="ABH3" s="434">
        <v>2043</v>
      </c>
      <c r="ABI3" s="434">
        <v>2004</v>
      </c>
      <c r="ABJ3" s="434">
        <v>2002</v>
      </c>
      <c r="ABK3" s="434">
        <v>2450</v>
      </c>
      <c r="ABL3" s="434">
        <v>2070</v>
      </c>
      <c r="ABM3" s="434">
        <v>2010</v>
      </c>
      <c r="ABN3" s="434">
        <v>2017</v>
      </c>
      <c r="ABO3" s="434">
        <v>2004</v>
      </c>
      <c r="ABP3" s="434">
        <v>2035</v>
      </c>
      <c r="ABQ3" s="434">
        <v>2135</v>
      </c>
      <c r="ABR3" s="434">
        <v>2013</v>
      </c>
      <c r="ABS3" s="434">
        <v>2007</v>
      </c>
      <c r="ABT3" s="434">
        <v>2001</v>
      </c>
      <c r="ABU3" s="434">
        <v>2007</v>
      </c>
      <c r="ABV3" s="434">
        <v>2001</v>
      </c>
      <c r="ABW3" s="434">
        <v>2100</v>
      </c>
      <c r="ABX3" s="434">
        <v>2003</v>
      </c>
      <c r="ABY3" s="434">
        <v>2019</v>
      </c>
      <c r="ABZ3" s="434">
        <v>2020</v>
      </c>
      <c r="ACA3" s="434">
        <v>2003</v>
      </c>
      <c r="ACB3" s="434">
        <v>2031</v>
      </c>
      <c r="ACC3" s="434">
        <v>2003</v>
      </c>
      <c r="ACD3" s="435">
        <v>3627</v>
      </c>
      <c r="ACE3" s="434">
        <v>2002</v>
      </c>
      <c r="ACF3" s="434">
        <v>2012</v>
      </c>
      <c r="ACG3" s="435">
        <v>3070</v>
      </c>
      <c r="ACH3" s="434">
        <v>2400</v>
      </c>
      <c r="ACI3" s="435">
        <v>28000</v>
      </c>
      <c r="ACJ3" s="434">
        <v>2422</v>
      </c>
      <c r="ACK3" s="434">
        <v>2034</v>
      </c>
      <c r="ACL3" s="435">
        <v>9658</v>
      </c>
      <c r="ACM3" s="435">
        <v>3700</v>
      </c>
      <c r="ACN3" s="434">
        <v>2063</v>
      </c>
      <c r="ACO3" s="434">
        <v>2180</v>
      </c>
      <c r="ACP3" s="434">
        <v>2106</v>
      </c>
      <c r="ACQ3" s="434">
        <v>2029</v>
      </c>
      <c r="ACR3" s="435">
        <v>28050</v>
      </c>
      <c r="ACS3" s="434">
        <v>2816</v>
      </c>
      <c r="ACT3" s="434">
        <v>2005</v>
      </c>
      <c r="ACU3" s="435">
        <v>22320</v>
      </c>
      <c r="ACV3" s="434">
        <v>2010</v>
      </c>
      <c r="ACW3" s="434">
        <v>2014</v>
      </c>
      <c r="ACX3" s="434">
        <v>2239</v>
      </c>
      <c r="ACY3" s="434">
        <v>2005</v>
      </c>
      <c r="ACZ3" s="434">
        <v>2002</v>
      </c>
      <c r="ADA3" s="434">
        <v>2003</v>
      </c>
      <c r="ADB3" s="434">
        <v>2020</v>
      </c>
      <c r="ADC3" s="434">
        <v>2010</v>
      </c>
      <c r="ADD3" s="434">
        <v>2001</v>
      </c>
      <c r="ADE3" s="434">
        <v>2002</v>
      </c>
      <c r="ADF3" s="434">
        <v>2001</v>
      </c>
      <c r="ADG3" s="434">
        <v>2004</v>
      </c>
      <c r="ADH3" s="434">
        <v>2002</v>
      </c>
      <c r="ADI3" s="434">
        <v>2002</v>
      </c>
      <c r="ADJ3" s="434">
        <v>2002</v>
      </c>
      <c r="ADK3" s="434">
        <v>2008</v>
      </c>
      <c r="ADL3" s="434">
        <v>2020</v>
      </c>
      <c r="ADM3" s="434">
        <v>2009</v>
      </c>
      <c r="ADN3" s="434">
        <v>2002</v>
      </c>
      <c r="ADO3" s="434">
        <v>2005</v>
      </c>
      <c r="ADP3" s="434">
        <v>2001</v>
      </c>
      <c r="ADQ3" s="434">
        <v>2002</v>
      </c>
      <c r="ADR3" s="434">
        <v>2009</v>
      </c>
      <c r="ADS3" s="434">
        <v>2010</v>
      </c>
      <c r="ADT3" s="434">
        <v>2005</v>
      </c>
      <c r="ADU3" s="434">
        <v>2007</v>
      </c>
      <c r="ADV3" s="434">
        <v>2015</v>
      </c>
      <c r="ADW3" s="434">
        <v>2001</v>
      </c>
      <c r="ADX3" s="434">
        <v>2002</v>
      </c>
      <c r="ADY3" s="434">
        <v>2005</v>
      </c>
      <c r="ADZ3" s="434">
        <v>2044</v>
      </c>
      <c r="AEA3" s="434">
        <v>2005</v>
      </c>
      <c r="AEB3" s="434">
        <v>2018</v>
      </c>
      <c r="AEC3" s="434">
        <v>2002</v>
      </c>
      <c r="AED3" s="434">
        <v>2044</v>
      </c>
      <c r="AEE3" s="434">
        <v>2415</v>
      </c>
      <c r="AEF3" s="434">
        <v>2061</v>
      </c>
      <c r="AEG3" s="434">
        <v>2001</v>
      </c>
      <c r="AEH3" s="434">
        <v>2022</v>
      </c>
      <c r="AEI3" s="434">
        <v>2084</v>
      </c>
      <c r="AEJ3" s="434">
        <v>2015</v>
      </c>
      <c r="AEK3" s="434">
        <v>2004</v>
      </c>
      <c r="AEL3" s="434">
        <v>2011</v>
      </c>
      <c r="AEM3" s="434">
        <v>2072</v>
      </c>
      <c r="AEN3" s="434">
        <v>2001</v>
      </c>
      <c r="AEO3" s="434">
        <v>2005</v>
      </c>
      <c r="AEP3" s="434">
        <v>2005</v>
      </c>
      <c r="AEQ3" s="434">
        <v>2002</v>
      </c>
      <c r="AER3" s="434">
        <v>2002</v>
      </c>
      <c r="AES3" s="434">
        <v>2002</v>
      </c>
      <c r="AET3" s="434">
        <v>2002</v>
      </c>
      <c r="AEU3" s="434">
        <v>2001</v>
      </c>
      <c r="AEV3" s="434">
        <v>2002</v>
      </c>
      <c r="AEW3" s="434">
        <v>2001</v>
      </c>
      <c r="AEX3" s="434">
        <v>2001</v>
      </c>
      <c r="AEY3" s="434">
        <v>2001</v>
      </c>
      <c r="AEZ3" s="434">
        <v>2001</v>
      </c>
      <c r="AFA3" s="434">
        <v>2002</v>
      </c>
      <c r="AFB3" s="434">
        <v>2002</v>
      </c>
      <c r="AFC3" s="434">
        <v>2001</v>
      </c>
      <c r="AFD3" s="434">
        <v>2001</v>
      </c>
      <c r="AFE3" s="434">
        <v>2001</v>
      </c>
      <c r="AFF3" s="434">
        <v>2001</v>
      </c>
      <c r="AFG3" s="434">
        <v>2001</v>
      </c>
      <c r="AFH3" s="434">
        <v>2018</v>
      </c>
      <c r="AFI3" s="434">
        <v>2002</v>
      </c>
      <c r="AFJ3" s="434">
        <v>2002</v>
      </c>
      <c r="AFK3" s="434">
        <v>2003</v>
      </c>
      <c r="AFL3" s="434">
        <v>2004</v>
      </c>
      <c r="AFM3" s="434">
        <v>2004</v>
      </c>
      <c r="AFN3" s="434">
        <v>2001</v>
      </c>
      <c r="AFO3" s="434">
        <v>2006</v>
      </c>
      <c r="AFP3" s="434">
        <v>2007</v>
      </c>
      <c r="AFQ3" s="434">
        <v>2002</v>
      </c>
      <c r="AFR3" s="434">
        <v>2001</v>
      </c>
      <c r="AFS3" s="434">
        <v>2001</v>
      </c>
      <c r="AFT3" s="434">
        <v>2006</v>
      </c>
      <c r="AFU3" s="434">
        <v>2002</v>
      </c>
      <c r="AFV3" s="434">
        <v>2001</v>
      </c>
      <c r="AFW3" s="434">
        <v>2001</v>
      </c>
      <c r="AFX3" s="434">
        <v>2002</v>
      </c>
      <c r="AFY3" s="434">
        <v>2001</v>
      </c>
      <c r="AFZ3" s="434">
        <v>2003</v>
      </c>
      <c r="AGA3" s="434">
        <v>2001</v>
      </c>
      <c r="AGB3" s="434">
        <v>2002</v>
      </c>
      <c r="AGC3" s="434">
        <v>2001</v>
      </c>
      <c r="AGD3" s="434">
        <v>2003</v>
      </c>
      <c r="AGE3" s="434">
        <v>2008</v>
      </c>
      <c r="AGF3" s="434">
        <v>2002</v>
      </c>
      <c r="AGG3" s="434">
        <v>2001</v>
      </c>
      <c r="AGH3" s="434">
        <v>2004</v>
      </c>
      <c r="AGI3" s="434">
        <v>2002</v>
      </c>
      <c r="AGJ3" s="434">
        <v>2002</v>
      </c>
      <c r="AGK3" s="434">
        <v>2004</v>
      </c>
      <c r="AGL3" s="434">
        <v>2002</v>
      </c>
      <c r="AGM3" s="434">
        <v>2001</v>
      </c>
      <c r="AGN3" s="434">
        <v>2001</v>
      </c>
      <c r="AGO3" s="434">
        <v>2001</v>
      </c>
      <c r="AGP3" s="434">
        <v>2002</v>
      </c>
      <c r="AGQ3" s="434">
        <v>2004</v>
      </c>
      <c r="AGR3" s="434">
        <v>2002</v>
      </c>
      <c r="AGS3" s="434">
        <v>2009</v>
      </c>
      <c r="AGT3" s="434">
        <v>2001</v>
      </c>
      <c r="AGU3" s="434">
        <v>2010</v>
      </c>
      <c r="AGV3" s="434">
        <v>2007</v>
      </c>
      <c r="AGW3" s="434">
        <v>2007</v>
      </c>
      <c r="AGX3" s="434">
        <v>2005</v>
      </c>
      <c r="AGY3" s="434">
        <v>2013</v>
      </c>
      <c r="AGZ3" s="434">
        <v>2001</v>
      </c>
      <c r="AHA3" s="434">
        <v>2001</v>
      </c>
      <c r="AHB3" s="434">
        <v>2002</v>
      </c>
      <c r="AHC3" s="434">
        <v>2002</v>
      </c>
      <c r="AHD3" s="434">
        <v>2002</v>
      </c>
      <c r="AHE3" s="434">
        <v>2001</v>
      </c>
      <c r="AHF3" s="434">
        <v>2002</v>
      </c>
      <c r="AHG3" s="434">
        <v>2005</v>
      </c>
      <c r="AHH3" s="434">
        <v>2006</v>
      </c>
      <c r="AHI3" s="434">
        <v>2012</v>
      </c>
      <c r="AHJ3" s="434">
        <v>2011</v>
      </c>
      <c r="AHK3" s="434">
        <v>2001</v>
      </c>
      <c r="AHL3" s="434">
        <v>2044</v>
      </c>
      <c r="AHM3" s="434">
        <v>2005</v>
      </c>
      <c r="AHN3" s="434">
        <v>2001</v>
      </c>
      <c r="AHO3" s="434">
        <v>2029</v>
      </c>
      <c r="AHP3" s="434">
        <v>2010</v>
      </c>
      <c r="AHQ3" s="434">
        <v>2014</v>
      </c>
      <c r="AHR3" s="434">
        <v>2002</v>
      </c>
      <c r="AHS3" s="434">
        <v>2027</v>
      </c>
      <c r="AHT3" s="434">
        <v>2005</v>
      </c>
      <c r="AHU3" s="434">
        <v>2003</v>
      </c>
      <c r="AHV3" s="434">
        <v>2002</v>
      </c>
      <c r="AHW3" s="434">
        <v>2002</v>
      </c>
      <c r="AHX3" s="434">
        <v>2007</v>
      </c>
      <c r="AHY3" s="434">
        <v>2001</v>
      </c>
      <c r="AHZ3" s="434">
        <v>2001</v>
      </c>
      <c r="AIA3" s="434">
        <v>2017</v>
      </c>
      <c r="AIB3" s="434">
        <v>2001</v>
      </c>
      <c r="AIC3" s="434">
        <v>2001</v>
      </c>
      <c r="AID3" s="434">
        <v>2003</v>
      </c>
      <c r="AIE3" s="434">
        <v>2019</v>
      </c>
      <c r="AIF3" s="434">
        <v>2001</v>
      </c>
      <c r="AIG3" s="434">
        <v>2004</v>
      </c>
      <c r="AIH3" s="434">
        <v>2012</v>
      </c>
      <c r="AII3" s="434">
        <v>2002</v>
      </c>
      <c r="AIJ3" s="434">
        <v>2002</v>
      </c>
      <c r="AIK3" s="434">
        <v>2153</v>
      </c>
      <c r="AIL3" s="434">
        <v>2071</v>
      </c>
      <c r="AIM3" s="434">
        <v>2049</v>
      </c>
      <c r="AIN3" s="434">
        <v>2021</v>
      </c>
      <c r="AIO3" s="434">
        <v>2003</v>
      </c>
      <c r="AIP3" s="434">
        <v>2001</v>
      </c>
      <c r="AIQ3" s="434">
        <v>2001</v>
      </c>
      <c r="AIR3" s="434">
        <v>2026</v>
      </c>
      <c r="AIS3" s="434">
        <v>2010</v>
      </c>
      <c r="AIT3" s="434">
        <v>2029</v>
      </c>
      <c r="AIU3" s="434">
        <v>2022</v>
      </c>
      <c r="AIV3" s="434">
        <v>2020</v>
      </c>
      <c r="AIW3" s="434">
        <v>2024</v>
      </c>
      <c r="AIX3" s="434">
        <v>2001</v>
      </c>
      <c r="AIY3" s="434">
        <v>2003</v>
      </c>
      <c r="AIZ3" s="434">
        <v>2002</v>
      </c>
      <c r="AJA3" s="434">
        <v>2004</v>
      </c>
      <c r="AJB3" s="434">
        <v>2001</v>
      </c>
      <c r="AJC3" s="434">
        <v>2004</v>
      </c>
      <c r="AJD3" s="434">
        <v>2003</v>
      </c>
      <c r="AJE3" s="434">
        <v>2002</v>
      </c>
      <c r="AJF3" s="434">
        <v>2005</v>
      </c>
      <c r="AJG3" s="434">
        <v>2008</v>
      </c>
      <c r="AJH3" s="434">
        <v>2009</v>
      </c>
      <c r="AJI3" s="434">
        <v>2001</v>
      </c>
      <c r="AJJ3" s="434">
        <v>2004</v>
      </c>
      <c r="AJK3" s="434">
        <v>2001</v>
      </c>
      <c r="AJL3" s="434">
        <v>2002</v>
      </c>
      <c r="AJM3" s="434">
        <v>2020</v>
      </c>
      <c r="AJN3" s="434">
        <v>2002</v>
      </c>
      <c r="AJO3" s="434">
        <v>2002</v>
      </c>
      <c r="AJP3" s="434">
        <v>2003</v>
      </c>
      <c r="AJQ3" s="434">
        <v>2001</v>
      </c>
      <c r="AJR3" s="434">
        <v>2001</v>
      </c>
      <c r="AJS3" s="434">
        <v>2002</v>
      </c>
      <c r="AJT3" s="434">
        <v>2001</v>
      </c>
      <c r="AJU3" s="434">
        <v>2001</v>
      </c>
      <c r="AJV3" s="434">
        <v>2200</v>
      </c>
      <c r="AJW3" s="434">
        <v>2001</v>
      </c>
      <c r="AJX3" s="434">
        <v>2001</v>
      </c>
      <c r="AJY3" s="434">
        <v>2001</v>
      </c>
      <c r="AJZ3" s="434">
        <v>2001</v>
      </c>
      <c r="AKA3" s="434">
        <v>2001</v>
      </c>
      <c r="AKB3" s="434">
        <v>2003</v>
      </c>
      <c r="AKC3" s="434">
        <v>2015</v>
      </c>
      <c r="AKD3" s="434">
        <v>2050</v>
      </c>
      <c r="AKE3" s="434">
        <v>2035</v>
      </c>
      <c r="AKF3" s="434">
        <v>2058</v>
      </c>
      <c r="AKG3" s="434">
        <v>2024</v>
      </c>
      <c r="AKH3" s="434">
        <v>2099</v>
      </c>
      <c r="AKI3" s="434">
        <v>2003</v>
      </c>
      <c r="AKJ3" s="434">
        <v>2016</v>
      </c>
      <c r="AKK3" s="434">
        <v>2001</v>
      </c>
      <c r="AKL3" s="434">
        <v>2003</v>
      </c>
      <c r="AKM3" s="434">
        <v>2012</v>
      </c>
      <c r="AKN3" s="434">
        <v>2002</v>
      </c>
      <c r="AKO3" s="434">
        <v>2021</v>
      </c>
      <c r="AKP3" s="434">
        <v>2001</v>
      </c>
      <c r="AKQ3" s="434">
        <v>2001</v>
      </c>
      <c r="AKR3" s="434">
        <v>2001</v>
      </c>
      <c r="AKS3" s="434">
        <v>2001</v>
      </c>
      <c r="AKT3" s="435">
        <v>6595</v>
      </c>
      <c r="AKU3" s="434">
        <v>2005</v>
      </c>
      <c r="AKV3" s="434">
        <v>2004</v>
      </c>
      <c r="AKW3" s="434">
        <v>2010</v>
      </c>
      <c r="AKX3" s="434">
        <v>2001</v>
      </c>
      <c r="AKY3" s="434">
        <v>2003</v>
      </c>
      <c r="AKZ3" s="434">
        <v>2001</v>
      </c>
      <c r="ALA3" s="434">
        <v>2001</v>
      </c>
      <c r="ALB3" s="434">
        <v>2005</v>
      </c>
      <c r="ALC3" s="434">
        <v>2001</v>
      </c>
      <c r="ALD3" s="434">
        <v>2004</v>
      </c>
      <c r="ALE3" s="434">
        <v>2011</v>
      </c>
      <c r="ALF3" s="434">
        <v>2009</v>
      </c>
      <c r="ALG3" s="434">
        <v>2302</v>
      </c>
      <c r="ALH3" s="434">
        <v>2154</v>
      </c>
      <c r="ALI3" s="434">
        <v>2001</v>
      </c>
      <c r="ALJ3" s="434">
        <v>2005</v>
      </c>
      <c r="ALK3" s="434">
        <v>2002</v>
      </c>
      <c r="ALL3" s="434">
        <v>2002</v>
      </c>
      <c r="ALM3" s="434">
        <v>2390</v>
      </c>
      <c r="ALN3" s="434">
        <v>2002</v>
      </c>
      <c r="ALO3" s="434">
        <v>2003</v>
      </c>
      <c r="ALP3" s="434">
        <v>2004</v>
      </c>
      <c r="ALQ3" s="434">
        <v>2001</v>
      </c>
      <c r="ALR3" s="434">
        <v>2001</v>
      </c>
      <c r="ALS3" s="434">
        <v>2001</v>
      </c>
      <c r="ALT3" s="434">
        <v>2007</v>
      </c>
      <c r="ALU3" s="434">
        <v>2005</v>
      </c>
      <c r="ALV3" s="434">
        <v>2010</v>
      </c>
      <c r="ALW3" s="434">
        <v>2002</v>
      </c>
      <c r="ALX3" s="434">
        <v>2001</v>
      </c>
      <c r="ALY3" s="434">
        <v>2004</v>
      </c>
      <c r="ALZ3" s="434">
        <v>2005</v>
      </c>
      <c r="AMA3" s="434">
        <v>2001</v>
      </c>
      <c r="AMB3" s="434">
        <v>2001</v>
      </c>
      <c r="AMC3" s="434">
        <v>2002</v>
      </c>
      <c r="AMD3" s="434">
        <v>2004</v>
      </c>
      <c r="AME3" s="434">
        <v>2010</v>
      </c>
      <c r="AMF3" s="434">
        <v>2003</v>
      </c>
      <c r="AMG3" s="434">
        <v>2002</v>
      </c>
      <c r="AMH3" s="434">
        <v>2001</v>
      </c>
      <c r="AMI3" s="434">
        <v>2002</v>
      </c>
      <c r="AMJ3" s="434">
        <v>2008</v>
      </c>
      <c r="AMK3" s="434">
        <v>2005</v>
      </c>
      <c r="AML3" s="434">
        <v>2003</v>
      </c>
      <c r="AMM3" s="434">
        <v>2003</v>
      </c>
      <c r="AMN3" s="434">
        <v>2001</v>
      </c>
      <c r="AMO3" s="434">
        <v>2001</v>
      </c>
      <c r="AMP3" s="434">
        <v>2006</v>
      </c>
      <c r="AMQ3" s="434">
        <v>2001</v>
      </c>
      <c r="AMR3" s="434">
        <v>2002</v>
      </c>
      <c r="AMS3" s="434">
        <v>2001</v>
      </c>
      <c r="AMT3" s="434">
        <v>2001</v>
      </c>
      <c r="AMU3" s="434">
        <v>2002</v>
      </c>
      <c r="AMV3" s="434">
        <v>2001</v>
      </c>
      <c r="AMW3" s="434">
        <v>2001</v>
      </c>
      <c r="AMX3" s="434">
        <v>2002</v>
      </c>
      <c r="AMY3" s="434">
        <v>2010</v>
      </c>
      <c r="AMZ3" s="434">
        <v>2040</v>
      </c>
      <c r="ANA3" s="434">
        <v>2004</v>
      </c>
      <c r="ANB3" s="434">
        <v>2020</v>
      </c>
      <c r="ANC3" s="434">
        <v>2070</v>
      </c>
      <c r="AND3" s="434">
        <v>2030</v>
      </c>
      <c r="ANE3" s="434">
        <v>2020</v>
      </c>
      <c r="ANF3" s="434">
        <v>2020</v>
      </c>
      <c r="ANG3" s="434">
        <v>2111</v>
      </c>
      <c r="ANH3" s="434">
        <v>2005</v>
      </c>
      <c r="ANI3" s="434">
        <v>2064</v>
      </c>
      <c r="ANJ3" s="434">
        <v>2059</v>
      </c>
      <c r="ANK3" s="434">
        <v>2002</v>
      </c>
      <c r="ANL3" s="434">
        <v>2002</v>
      </c>
      <c r="ANM3" s="434">
        <v>2002</v>
      </c>
      <c r="ANN3" s="434">
        <v>2001</v>
      </c>
      <c r="ANO3" s="434">
        <v>2010</v>
      </c>
      <c r="ANP3" s="434">
        <v>2020</v>
      </c>
      <c r="ANQ3" s="434">
        <v>2009</v>
      </c>
      <c r="ANR3" s="434">
        <v>2002</v>
      </c>
      <c r="ANS3" s="434">
        <v>2059</v>
      </c>
      <c r="ANT3" s="434">
        <v>2629</v>
      </c>
      <c r="ANU3" s="434">
        <v>2057</v>
      </c>
      <c r="ANV3" s="434">
        <v>2052</v>
      </c>
      <c r="ANW3" s="434">
        <v>2005</v>
      </c>
      <c r="ANX3" s="434">
        <v>2060</v>
      </c>
      <c r="ANY3" s="434">
        <v>2034</v>
      </c>
      <c r="ANZ3" s="434">
        <v>2002</v>
      </c>
      <c r="AOA3" s="434">
        <v>2002</v>
      </c>
      <c r="AOB3" s="434">
        <v>2024</v>
      </c>
      <c r="AOC3" s="434">
        <v>2001</v>
      </c>
      <c r="AOD3" s="434">
        <v>2001</v>
      </c>
      <c r="AOE3" s="434">
        <v>2400</v>
      </c>
      <c r="AOF3" s="434">
        <v>2160</v>
      </c>
      <c r="AOG3" s="435">
        <v>16040</v>
      </c>
      <c r="AOH3" s="434">
        <v>2285</v>
      </c>
      <c r="AOI3" s="434">
        <v>2222</v>
      </c>
      <c r="AOJ3" s="434">
        <v>2522</v>
      </c>
      <c r="AOK3" s="434">
        <v>2177</v>
      </c>
      <c r="AOL3" s="434">
        <v>2130</v>
      </c>
      <c r="AOM3" s="435">
        <v>11340</v>
      </c>
      <c r="AON3" s="434">
        <v>2935</v>
      </c>
      <c r="AOO3" s="434">
        <v>2218</v>
      </c>
      <c r="AOP3" s="434">
        <v>2280</v>
      </c>
      <c r="AOQ3" s="434">
        <v>2081</v>
      </c>
      <c r="AOR3" s="434">
        <v>2015</v>
      </c>
      <c r="AOS3" s="434">
        <v>2391</v>
      </c>
      <c r="AOT3" s="435">
        <v>6305</v>
      </c>
      <c r="AOU3" s="434">
        <v>2170</v>
      </c>
      <c r="AOV3" s="434">
        <v>2263</v>
      </c>
      <c r="AOW3" s="435">
        <v>3750</v>
      </c>
      <c r="AOX3" s="435">
        <v>3980</v>
      </c>
      <c r="AOY3" s="434">
        <v>2020</v>
      </c>
      <c r="AOZ3" s="434">
        <v>2060</v>
      </c>
      <c r="APA3" s="434">
        <v>2010</v>
      </c>
      <c r="APB3" s="434">
        <v>2040</v>
      </c>
      <c r="APC3" s="434">
        <v>2780</v>
      </c>
      <c r="APD3" s="434">
        <v>2110</v>
      </c>
      <c r="APE3" s="434">
        <v>2405</v>
      </c>
      <c r="APF3" s="434">
        <v>2033</v>
      </c>
      <c r="APG3" s="434">
        <v>2265</v>
      </c>
      <c r="APH3" s="434">
        <v>2315</v>
      </c>
      <c r="API3" s="434">
        <v>2371</v>
      </c>
      <c r="APJ3" s="434">
        <v>2020</v>
      </c>
      <c r="APK3" s="434">
        <v>2067</v>
      </c>
      <c r="APL3" s="435">
        <v>3220</v>
      </c>
      <c r="APM3" s="434">
        <v>2025</v>
      </c>
      <c r="APN3" s="434">
        <v>2010</v>
      </c>
      <c r="APO3" s="434">
        <v>2388</v>
      </c>
      <c r="APP3" s="434">
        <v>2019</v>
      </c>
      <c r="APQ3" s="435">
        <v>3200</v>
      </c>
      <c r="APR3" s="434">
        <v>2170</v>
      </c>
      <c r="APS3" s="434">
        <v>2050</v>
      </c>
      <c r="APT3" s="434">
        <v>2538</v>
      </c>
      <c r="APU3" s="434">
        <v>2040</v>
      </c>
      <c r="APV3" s="434">
        <v>2325</v>
      </c>
      <c r="APW3" s="434">
        <v>2020</v>
      </c>
      <c r="APX3" s="434">
        <v>2010</v>
      </c>
      <c r="APY3" s="434">
        <v>2001</v>
      </c>
      <c r="APZ3" s="434">
        <v>2039</v>
      </c>
      <c r="AQA3" s="434">
        <v>2001</v>
      </c>
      <c r="AQB3" s="434">
        <v>2010</v>
      </c>
      <c r="AQC3" s="434">
        <v>2011</v>
      </c>
      <c r="AQD3" s="434">
        <v>2060</v>
      </c>
      <c r="AQE3" s="434">
        <v>2016</v>
      </c>
      <c r="AQF3" s="434">
        <v>2025</v>
      </c>
      <c r="AQG3" s="434">
        <v>2001</v>
      </c>
      <c r="AQH3" s="434">
        <v>2002</v>
      </c>
      <c r="AQI3" s="434">
        <v>2004</v>
      </c>
      <c r="AQJ3" s="434">
        <v>2004</v>
      </c>
      <c r="AQK3" s="434">
        <v>2211</v>
      </c>
      <c r="AQL3" s="434">
        <v>2017</v>
      </c>
      <c r="AQM3" s="434">
        <v>2117</v>
      </c>
      <c r="AQN3" s="434">
        <v>2074</v>
      </c>
      <c r="AQO3" s="434">
        <v>2113</v>
      </c>
      <c r="AQP3" s="434">
        <v>2070</v>
      </c>
      <c r="AQQ3" s="434">
        <v>2010</v>
      </c>
      <c r="AQR3" s="434">
        <v>2040</v>
      </c>
      <c r="AQS3" s="434">
        <v>2031</v>
      </c>
      <c r="AQT3" s="434">
        <v>2134</v>
      </c>
      <c r="AQU3" s="434">
        <v>2104</v>
      </c>
      <c r="AQV3" s="434">
        <v>2282</v>
      </c>
      <c r="AQW3" s="434">
        <v>2235</v>
      </c>
      <c r="AQX3" s="434">
        <v>2002</v>
      </c>
      <c r="AQY3" s="434">
        <v>2002</v>
      </c>
      <c r="AQZ3" s="434">
        <v>2013</v>
      </c>
      <c r="ARA3" s="434">
        <v>2010</v>
      </c>
      <c r="ARB3" s="434">
        <v>2003</v>
      </c>
      <c r="ARC3" s="434">
        <v>2003</v>
      </c>
      <c r="ARD3" s="434">
        <v>2005</v>
      </c>
      <c r="ARE3" s="434">
        <v>2564</v>
      </c>
      <c r="ARF3" s="434">
        <v>2115</v>
      </c>
      <c r="ARG3" s="434">
        <v>2145</v>
      </c>
      <c r="ARH3" s="434">
        <v>2036</v>
      </c>
      <c r="ARI3" s="434">
        <v>2005</v>
      </c>
      <c r="ARJ3" s="434">
        <v>2001</v>
      </c>
      <c r="ARK3" s="434">
        <v>2012</v>
      </c>
      <c r="ARL3" s="434">
        <v>2002</v>
      </c>
      <c r="ARM3" s="434">
        <v>2006</v>
      </c>
      <c r="ARN3" s="434">
        <v>2386</v>
      </c>
      <c r="ARO3" s="434">
        <v>2272</v>
      </c>
      <c r="ARP3" s="434">
        <v>2181</v>
      </c>
      <c r="ARQ3" s="434">
        <v>2066</v>
      </c>
      <c r="ARR3" s="434">
        <v>2112</v>
      </c>
      <c r="ARS3" s="434">
        <v>2268</v>
      </c>
      <c r="ART3" s="434">
        <v>2003</v>
      </c>
      <c r="ARU3" s="434">
        <v>2240</v>
      </c>
      <c r="ARV3" s="434">
        <v>2012</v>
      </c>
      <c r="ARW3" s="434">
        <v>2024</v>
      </c>
      <c r="ARX3" s="434">
        <v>2284</v>
      </c>
      <c r="ARY3" s="434">
        <v>2010</v>
      </c>
      <c r="ARZ3" s="434">
        <v>2030</v>
      </c>
      <c r="ASA3" s="434">
        <v>2022</v>
      </c>
      <c r="ASB3" s="434">
        <v>2010</v>
      </c>
      <c r="ASC3" s="434">
        <v>2028</v>
      </c>
      <c r="ASD3" s="434">
        <v>2026</v>
      </c>
      <c r="ASE3" s="434">
        <v>2028</v>
      </c>
      <c r="ASF3" s="434">
        <v>2008</v>
      </c>
      <c r="ASG3" s="434">
        <v>2002</v>
      </c>
      <c r="ASH3" s="434">
        <v>2012</v>
      </c>
      <c r="ASI3" s="434">
        <v>2056</v>
      </c>
      <c r="ASJ3" s="434">
        <v>2008</v>
      </c>
      <c r="ASK3" s="434">
        <v>2032</v>
      </c>
      <c r="ASL3" s="434">
        <v>2016</v>
      </c>
      <c r="ASM3" s="434">
        <v>2032</v>
      </c>
      <c r="ASN3" s="434">
        <v>2260</v>
      </c>
      <c r="ASO3" s="434">
        <v>2010</v>
      </c>
      <c r="ASP3" s="434">
        <v>2616</v>
      </c>
      <c r="ASQ3" s="434">
        <v>2026</v>
      </c>
      <c r="ASR3" s="434">
        <v>2005</v>
      </c>
      <c r="ASS3" s="434">
        <v>2045</v>
      </c>
      <c r="AST3" s="434">
        <v>2026</v>
      </c>
      <c r="ASU3" s="434">
        <v>2303</v>
      </c>
      <c r="ASV3" s="434">
        <v>2041</v>
      </c>
      <c r="ASW3" s="434">
        <v>2062</v>
      </c>
      <c r="ASX3" s="434">
        <v>2025</v>
      </c>
      <c r="ASY3" s="434">
        <v>2466</v>
      </c>
      <c r="ASZ3" s="434">
        <v>2006</v>
      </c>
      <c r="ATA3" s="434">
        <v>2082</v>
      </c>
      <c r="ATB3" s="434">
        <v>2017</v>
      </c>
      <c r="ATC3" s="434">
        <v>2002</v>
      </c>
      <c r="ATD3" s="434">
        <v>2024</v>
      </c>
      <c r="ATE3" s="434">
        <v>2027</v>
      </c>
      <c r="ATF3" s="434">
        <v>2003</v>
      </c>
      <c r="ATG3" s="434">
        <v>2075</v>
      </c>
      <c r="ATH3" s="434">
        <v>2050</v>
      </c>
      <c r="ATI3" s="434">
        <v>2010</v>
      </c>
      <c r="ATJ3" s="434">
        <v>2010</v>
      </c>
      <c r="ATK3" s="434">
        <v>2005</v>
      </c>
      <c r="ATL3" s="434">
        <v>2005</v>
      </c>
      <c r="ATM3" s="434">
        <v>2001</v>
      </c>
      <c r="ATN3" s="434">
        <v>2023</v>
      </c>
      <c r="ATO3" s="434">
        <v>2002</v>
      </c>
      <c r="ATP3" s="434">
        <v>2001</v>
      </c>
      <c r="ATQ3" s="434">
        <v>2009</v>
      </c>
      <c r="ATR3" s="434">
        <v>2002</v>
      </c>
      <c r="ATS3" s="434">
        <v>2002</v>
      </c>
      <c r="ATT3" s="434">
        <v>2002</v>
      </c>
      <c r="ATU3" s="434">
        <v>2002</v>
      </c>
      <c r="ATV3" s="434">
        <v>2001</v>
      </c>
      <c r="ATW3" s="434">
        <v>2005</v>
      </c>
      <c r="ATX3" s="434">
        <v>2002</v>
      </c>
      <c r="ATY3" s="434">
        <v>2002</v>
      </c>
      <c r="ATZ3" s="434">
        <v>2010</v>
      </c>
      <c r="AUA3" s="434">
        <v>2173</v>
      </c>
      <c r="AUB3" s="434">
        <v>2010</v>
      </c>
      <c r="AUC3" s="434">
        <v>2016</v>
      </c>
      <c r="AUD3" s="434">
        <v>2002</v>
      </c>
      <c r="AUE3" s="434">
        <v>2016</v>
      </c>
      <c r="AUF3" s="434">
        <v>2002</v>
      </c>
      <c r="AUG3" s="434">
        <v>2010</v>
      </c>
      <c r="AUH3" s="434">
        <v>2940</v>
      </c>
      <c r="AUI3" s="434">
        <v>2020</v>
      </c>
      <c r="AUJ3" s="434">
        <v>2178</v>
      </c>
      <c r="AUK3" s="434">
        <v>2018</v>
      </c>
      <c r="AUL3" s="434">
        <v>2002</v>
      </c>
      <c r="AUM3" s="434">
        <v>2010</v>
      </c>
      <c r="AUN3" s="434">
        <v>2022</v>
      </c>
      <c r="AUO3" s="434">
        <v>2005</v>
      </c>
      <c r="AUP3" s="434">
        <v>2021</v>
      </c>
      <c r="AUQ3" s="434">
        <v>2006</v>
      </c>
      <c r="AUR3" s="434">
        <v>2002</v>
      </c>
      <c r="AUS3" s="434">
        <v>2002</v>
      </c>
      <c r="AUT3" s="434">
        <v>2040</v>
      </c>
      <c r="AUU3" s="434">
        <v>2002</v>
      </c>
      <c r="AUV3" s="434">
        <v>2004</v>
      </c>
      <c r="AUW3" s="434">
        <v>2001</v>
      </c>
      <c r="AUX3" s="434">
        <v>2001</v>
      </c>
      <c r="AUY3" s="434">
        <v>2001</v>
      </c>
      <c r="AUZ3" s="434">
        <v>2001</v>
      </c>
      <c r="AVA3" s="434">
        <v>2001</v>
      </c>
      <c r="AVB3" s="434">
        <v>2001</v>
      </c>
      <c r="AVC3" s="434">
        <v>2001</v>
      </c>
      <c r="AVD3" s="434">
        <v>2001</v>
      </c>
      <c r="AVE3" s="434">
        <v>2001</v>
      </c>
      <c r="AVF3" s="434">
        <v>2002</v>
      </c>
      <c r="AVG3" s="434">
        <v>2012</v>
      </c>
      <c r="AVH3" s="434">
        <v>2002</v>
      </c>
      <c r="AVI3" s="434">
        <v>2012</v>
      </c>
      <c r="AVJ3" s="434">
        <v>2020</v>
      </c>
      <c r="AVK3" s="434">
        <v>2011</v>
      </c>
      <c r="AVL3" s="434">
        <v>2010</v>
      </c>
      <c r="AVM3" s="435">
        <v>5095</v>
      </c>
      <c r="AVN3" s="434">
        <v>2580</v>
      </c>
      <c r="AVO3" s="435">
        <v>5740</v>
      </c>
      <c r="AVP3" s="435">
        <v>4280</v>
      </c>
      <c r="AVQ3" s="434">
        <v>2265</v>
      </c>
      <c r="AVR3" s="435">
        <v>4800</v>
      </c>
      <c r="AVS3" s="435">
        <v>10750</v>
      </c>
      <c r="AVT3" s="434">
        <v>2554</v>
      </c>
      <c r="AVU3" s="435">
        <v>5850</v>
      </c>
      <c r="AVV3" s="435">
        <v>7350</v>
      </c>
      <c r="AVW3" s="435">
        <v>3175</v>
      </c>
      <c r="AVX3" s="434">
        <v>2486</v>
      </c>
      <c r="AVY3" s="435">
        <v>8720</v>
      </c>
      <c r="AVZ3" s="435">
        <v>6240</v>
      </c>
      <c r="AWA3" s="434">
        <v>993</v>
      </c>
      <c r="AWB3" s="434">
        <v>6</v>
      </c>
      <c r="AWC3" s="434">
        <v>265</v>
      </c>
      <c r="AWD3" s="435">
        <v>3252</v>
      </c>
      <c r="AWE3" s="435">
        <v>1260</v>
      </c>
      <c r="AWF3" s="435">
        <v>8262</v>
      </c>
      <c r="AWG3" s="435">
        <v>2046</v>
      </c>
      <c r="AWH3" s="434">
        <v>434</v>
      </c>
      <c r="AWI3" s="434">
        <v>348</v>
      </c>
      <c r="AWJ3" s="435">
        <v>1626</v>
      </c>
      <c r="AWK3" s="434">
        <v>172</v>
      </c>
      <c r="AWL3" s="434">
        <v>946</v>
      </c>
      <c r="AWM3" s="434">
        <v>305</v>
      </c>
      <c r="AWN3" s="435">
        <v>1414</v>
      </c>
      <c r="AWO3" s="435">
        <v>1518</v>
      </c>
      <c r="AWP3" s="434">
        <v>38</v>
      </c>
      <c r="AWQ3" s="434">
        <v>36</v>
      </c>
      <c r="AWR3" s="434">
        <v>111</v>
      </c>
      <c r="AWS3" s="434">
        <v>209</v>
      </c>
      <c r="AWT3" s="434">
        <v>308</v>
      </c>
      <c r="AWU3" s="434">
        <v>62</v>
      </c>
      <c r="AWV3" s="434">
        <v>68</v>
      </c>
      <c r="AWW3" s="434">
        <v>23</v>
      </c>
      <c r="AWX3" s="434">
        <v>89</v>
      </c>
      <c r="AWY3" s="434">
        <v>20</v>
      </c>
      <c r="AWZ3" s="434">
        <v>13</v>
      </c>
      <c r="AXA3" s="434">
        <v>2</v>
      </c>
      <c r="AXB3" s="434">
        <v>30</v>
      </c>
      <c r="AXC3" s="434">
        <v>508</v>
      </c>
      <c r="AXD3" s="434">
        <v>50</v>
      </c>
      <c r="AXE3" s="434">
        <v>13</v>
      </c>
      <c r="AXF3" s="434">
        <v>57</v>
      </c>
      <c r="AXG3" s="434">
        <v>29</v>
      </c>
      <c r="AXH3" s="434">
        <v>79</v>
      </c>
      <c r="AXI3" s="434">
        <v>2</v>
      </c>
      <c r="AXJ3" s="434">
        <v>7</v>
      </c>
      <c r="AXK3" s="434">
        <v>57</v>
      </c>
      <c r="AXL3" s="434">
        <v>456</v>
      </c>
      <c r="AXM3" s="434">
        <v>60</v>
      </c>
      <c r="AXN3" s="434">
        <v>2</v>
      </c>
      <c r="AXO3" s="434">
        <v>2</v>
      </c>
      <c r="AXP3" s="434">
        <v>115</v>
      </c>
      <c r="AXQ3" s="434">
        <v>7</v>
      </c>
      <c r="AXR3" s="434">
        <v>40</v>
      </c>
      <c r="AXS3" s="434">
        <v>4</v>
      </c>
      <c r="AXT3" s="435">
        <v>1237</v>
      </c>
      <c r="AXU3" s="435">
        <v>2459</v>
      </c>
      <c r="AXV3" s="435">
        <v>2680</v>
      </c>
      <c r="AXW3" s="434">
        <v>138</v>
      </c>
      <c r="AXX3" s="434">
        <v>69</v>
      </c>
      <c r="AXY3" s="434">
        <v>371</v>
      </c>
      <c r="AXZ3" s="434">
        <v>21</v>
      </c>
      <c r="AYA3" s="434">
        <v>30</v>
      </c>
      <c r="AYB3" s="434">
        <v>6</v>
      </c>
      <c r="AYC3" s="434">
        <v>1</v>
      </c>
      <c r="AYD3" s="434">
        <v>99</v>
      </c>
      <c r="AYE3" s="435">
        <v>65400</v>
      </c>
      <c r="AYF3" s="434">
        <v>204</v>
      </c>
      <c r="AYG3" s="434">
        <v>183</v>
      </c>
      <c r="AYH3" s="434">
        <v>177</v>
      </c>
      <c r="AYI3" s="434">
        <v>228</v>
      </c>
      <c r="AYJ3" s="434">
        <v>132</v>
      </c>
      <c r="AYK3" s="434">
        <v>66</v>
      </c>
      <c r="AYL3" s="435">
        <v>16200</v>
      </c>
      <c r="AYM3" s="435">
        <v>9252</v>
      </c>
      <c r="AYN3" s="435">
        <v>6471</v>
      </c>
      <c r="AYO3" s="434">
        <v>177</v>
      </c>
      <c r="AYP3" s="435">
        <v>3260</v>
      </c>
      <c r="AYQ3" s="435">
        <v>3393</v>
      </c>
      <c r="AYR3" s="434">
        <v>15</v>
      </c>
      <c r="AYS3" s="434">
        <v>1</v>
      </c>
      <c r="AYT3" s="434">
        <v>184</v>
      </c>
      <c r="AYU3" s="435">
        <v>1449</v>
      </c>
      <c r="AYV3" s="434">
        <v>58</v>
      </c>
      <c r="AYW3" s="434">
        <v>1</v>
      </c>
      <c r="AYX3" s="434">
        <v>142</v>
      </c>
      <c r="AYY3" s="434">
        <v>705</v>
      </c>
      <c r="AYZ3" s="434">
        <v>223</v>
      </c>
      <c r="AZA3" s="434">
        <v>22</v>
      </c>
      <c r="AZB3" s="434">
        <v>3</v>
      </c>
      <c r="AZC3" s="434">
        <v>800</v>
      </c>
      <c r="AZD3" s="434">
        <v>12</v>
      </c>
      <c r="AZE3" s="434">
        <v>186</v>
      </c>
      <c r="AZF3" s="434">
        <v>180</v>
      </c>
      <c r="AZG3" s="434">
        <v>270</v>
      </c>
      <c r="AZH3" s="434">
        <v>12</v>
      </c>
      <c r="AZI3" s="434">
        <v>124</v>
      </c>
      <c r="AZJ3" s="434">
        <v>233</v>
      </c>
      <c r="AZK3" s="434">
        <v>650</v>
      </c>
      <c r="AZL3" s="434">
        <v>32</v>
      </c>
      <c r="AZM3" s="434">
        <v>4</v>
      </c>
      <c r="AZN3" s="434">
        <v>5</v>
      </c>
      <c r="AZO3" s="435">
        <v>5350</v>
      </c>
      <c r="AZP3" s="434">
        <v>50</v>
      </c>
      <c r="AZQ3" s="434">
        <v>390</v>
      </c>
      <c r="AZR3" s="434">
        <v>155</v>
      </c>
      <c r="AZS3" s="435">
        <v>19480</v>
      </c>
      <c r="AZT3" s="434">
        <v>610</v>
      </c>
      <c r="AZU3" s="434">
        <v>760</v>
      </c>
      <c r="AZV3" s="434">
        <v>90</v>
      </c>
      <c r="AZW3" s="434">
        <v>460</v>
      </c>
      <c r="AZX3" s="434">
        <v>181</v>
      </c>
      <c r="AZY3" s="435">
        <v>7470</v>
      </c>
      <c r="AZZ3" s="434">
        <v>290</v>
      </c>
      <c r="BAA3" s="435">
        <v>1225</v>
      </c>
      <c r="BAB3" s="434">
        <v>501</v>
      </c>
      <c r="BAC3" s="434">
        <v>98</v>
      </c>
      <c r="BAD3" s="434">
        <v>324</v>
      </c>
      <c r="BAE3" s="435">
        <v>2350</v>
      </c>
      <c r="BAF3" s="434">
        <v>34</v>
      </c>
      <c r="BAG3" s="435">
        <v>2960</v>
      </c>
      <c r="BAH3" s="434">
        <v>360</v>
      </c>
      <c r="BAI3" s="434">
        <v>610</v>
      </c>
      <c r="BAJ3" s="434">
        <v>170</v>
      </c>
      <c r="BAK3" s="434">
        <v>13</v>
      </c>
      <c r="BAL3" s="434">
        <v>10</v>
      </c>
      <c r="BAM3" s="435">
        <v>8300</v>
      </c>
      <c r="BAN3" s="434">
        <v>148</v>
      </c>
      <c r="BAO3" s="434">
        <v>441</v>
      </c>
      <c r="BAP3" s="434">
        <v>129</v>
      </c>
      <c r="BAQ3" s="434">
        <v>595</v>
      </c>
      <c r="BAR3" s="434">
        <v>21</v>
      </c>
      <c r="BAS3" s="434">
        <v>22</v>
      </c>
      <c r="BAT3" s="434">
        <v>114</v>
      </c>
      <c r="BAU3" s="434">
        <v>195</v>
      </c>
      <c r="BAV3" s="434">
        <v>52</v>
      </c>
      <c r="BAW3" s="434">
        <v>116</v>
      </c>
      <c r="BAX3" s="434">
        <v>28</v>
      </c>
      <c r="BAY3" s="434">
        <v>26</v>
      </c>
      <c r="BAZ3" s="435">
        <v>4840</v>
      </c>
      <c r="BBA3" s="434">
        <v>165</v>
      </c>
      <c r="BBB3" s="434">
        <v>20</v>
      </c>
      <c r="BBC3" s="435">
        <v>1137</v>
      </c>
      <c r="BBD3" s="434">
        <v>53</v>
      </c>
      <c r="BBE3" s="434">
        <v>10</v>
      </c>
      <c r="BBF3" s="434">
        <v>88</v>
      </c>
      <c r="BBG3" s="434">
        <v>7</v>
      </c>
      <c r="BBH3" s="434">
        <v>1</v>
      </c>
      <c r="BBI3" s="434">
        <v>2</v>
      </c>
      <c r="BBJ3" s="434">
        <v>32</v>
      </c>
      <c r="BBK3" s="434">
        <v>2</v>
      </c>
      <c r="BBL3" s="434">
        <v>800</v>
      </c>
      <c r="BBM3" s="434">
        <v>20</v>
      </c>
      <c r="BBN3" s="434">
        <v>4</v>
      </c>
      <c r="BBO3" s="434">
        <v>7</v>
      </c>
      <c r="BBP3" s="434">
        <v>1</v>
      </c>
      <c r="BBQ3" s="434">
        <v>133</v>
      </c>
      <c r="BBR3" s="434">
        <v>23</v>
      </c>
      <c r="BBS3" s="434">
        <v>10</v>
      </c>
      <c r="BBT3" s="434">
        <v>17</v>
      </c>
      <c r="BBU3" s="434">
        <v>13</v>
      </c>
      <c r="BBV3" s="434">
        <v>42</v>
      </c>
      <c r="BBW3" s="434">
        <v>340</v>
      </c>
      <c r="BBX3" s="434">
        <v>375</v>
      </c>
      <c r="BBY3" s="434">
        <v>15</v>
      </c>
      <c r="BBZ3" s="434">
        <v>10</v>
      </c>
      <c r="BCA3" s="434">
        <v>34</v>
      </c>
      <c r="BCB3" s="434">
        <v>2</v>
      </c>
      <c r="BCC3" s="434">
        <v>16</v>
      </c>
      <c r="BCD3" s="434">
        <v>62</v>
      </c>
      <c r="BCE3" s="434">
        <v>11</v>
      </c>
      <c r="BCF3" s="434">
        <v>11</v>
      </c>
      <c r="BCG3" s="434">
        <v>14</v>
      </c>
      <c r="BCH3" s="434">
        <v>3</v>
      </c>
      <c r="BCI3" s="434">
        <v>71</v>
      </c>
      <c r="BCJ3" s="434">
        <v>4</v>
      </c>
      <c r="BCK3" s="434">
        <v>14</v>
      </c>
      <c r="BCL3" s="434">
        <v>2</v>
      </c>
      <c r="BCM3" s="434">
        <v>267</v>
      </c>
      <c r="BCN3" s="434">
        <v>26</v>
      </c>
      <c r="BCO3" s="434">
        <v>15</v>
      </c>
      <c r="BCP3" s="434">
        <v>25</v>
      </c>
      <c r="BCQ3" s="434">
        <v>12</v>
      </c>
      <c r="BCR3" s="434">
        <v>8</v>
      </c>
      <c r="BCS3" s="434">
        <v>140</v>
      </c>
      <c r="BCT3" s="434">
        <v>2</v>
      </c>
      <c r="BCU3" s="434">
        <v>72</v>
      </c>
      <c r="BCV3" s="434">
        <v>19</v>
      </c>
      <c r="BCW3" s="434">
        <v>17</v>
      </c>
      <c r="BCX3" s="434">
        <v>119</v>
      </c>
      <c r="BCY3" s="434">
        <v>45</v>
      </c>
      <c r="BCZ3" s="434">
        <v>16</v>
      </c>
      <c r="BDA3" s="434">
        <v>5</v>
      </c>
      <c r="BDB3" s="434">
        <v>3</v>
      </c>
      <c r="BDC3" s="434">
        <v>68</v>
      </c>
      <c r="BDD3" s="434">
        <v>118</v>
      </c>
      <c r="BDE3" s="434">
        <v>129</v>
      </c>
      <c r="BDF3" s="434">
        <v>212</v>
      </c>
      <c r="BDG3" s="434">
        <v>157</v>
      </c>
      <c r="BDH3" s="434">
        <v>2</v>
      </c>
      <c r="BDI3" s="434">
        <v>11</v>
      </c>
      <c r="BDJ3" s="434">
        <v>98</v>
      </c>
      <c r="BDK3" s="434">
        <v>154</v>
      </c>
      <c r="BDL3" s="434">
        <v>43</v>
      </c>
      <c r="BDM3" s="434">
        <v>51</v>
      </c>
      <c r="BDN3" s="434">
        <v>2</v>
      </c>
      <c r="BDO3" s="434">
        <v>66</v>
      </c>
      <c r="BDP3" s="434">
        <v>108</v>
      </c>
      <c r="BDQ3" s="434">
        <v>1</v>
      </c>
      <c r="BDR3" s="434">
        <v>7</v>
      </c>
      <c r="BDS3" s="434">
        <v>18</v>
      </c>
      <c r="BDT3" s="434">
        <v>5</v>
      </c>
      <c r="BDU3" s="434">
        <v>12</v>
      </c>
      <c r="BDV3" s="434">
        <v>58</v>
      </c>
      <c r="BDW3" s="434">
        <v>68</v>
      </c>
      <c r="BDX3" s="434">
        <v>51</v>
      </c>
      <c r="BDY3" s="434">
        <v>2</v>
      </c>
      <c r="BDZ3" s="434">
        <v>20</v>
      </c>
      <c r="BEA3" s="434">
        <v>73</v>
      </c>
      <c r="BEB3" s="434">
        <v>1</v>
      </c>
      <c r="BEC3" s="434">
        <v>4</v>
      </c>
      <c r="BED3" s="434">
        <v>5</v>
      </c>
      <c r="BEE3" s="434">
        <v>25</v>
      </c>
      <c r="BEF3" s="434">
        <v>12</v>
      </c>
      <c r="BEG3" s="434">
        <v>25</v>
      </c>
      <c r="BEH3" s="434">
        <v>2</v>
      </c>
      <c r="BEI3" s="435">
        <v>3705</v>
      </c>
      <c r="BEJ3" s="435">
        <v>6160</v>
      </c>
      <c r="BEK3" s="434">
        <v>590</v>
      </c>
      <c r="BEL3" s="434">
        <v>12</v>
      </c>
      <c r="BEM3" s="434">
        <v>70</v>
      </c>
      <c r="BEN3" s="434">
        <v>198</v>
      </c>
      <c r="BEO3" s="434">
        <v>430</v>
      </c>
      <c r="BEP3" s="434">
        <v>20</v>
      </c>
      <c r="BEQ3" s="434">
        <v>120</v>
      </c>
      <c r="BER3" s="434">
        <v>480</v>
      </c>
      <c r="BES3" s="434">
        <v>1</v>
      </c>
      <c r="BET3" s="434">
        <v>180</v>
      </c>
      <c r="BEU3" s="434">
        <v>4</v>
      </c>
      <c r="BEV3" s="434">
        <v>51</v>
      </c>
      <c r="BEW3" s="434">
        <v>7</v>
      </c>
      <c r="BEX3" s="434">
        <v>22</v>
      </c>
      <c r="BEY3" s="434">
        <v>28</v>
      </c>
      <c r="BEZ3" s="434">
        <v>4</v>
      </c>
      <c r="BFA3" s="434">
        <v>2</v>
      </c>
      <c r="BFB3" s="434">
        <v>2</v>
      </c>
      <c r="BFC3" s="434">
        <v>200</v>
      </c>
      <c r="BFD3" s="434">
        <v>20</v>
      </c>
      <c r="BFE3" s="434">
        <v>50</v>
      </c>
      <c r="BFF3" s="434">
        <v>2</v>
      </c>
      <c r="BFG3" s="434">
        <v>125</v>
      </c>
      <c r="BFH3" s="434">
        <v>34</v>
      </c>
      <c r="BFI3" s="434">
        <v>3</v>
      </c>
      <c r="BFJ3" s="434">
        <v>5</v>
      </c>
      <c r="BFK3" s="434">
        <v>2</v>
      </c>
      <c r="BFL3" s="434">
        <v>16</v>
      </c>
      <c r="BFM3" s="434">
        <v>40</v>
      </c>
      <c r="BFN3" s="434">
        <v>40</v>
      </c>
      <c r="BFO3" s="434">
        <v>80</v>
      </c>
      <c r="BFP3" s="434">
        <v>8</v>
      </c>
      <c r="BFQ3" s="434">
        <v>25</v>
      </c>
      <c r="BFR3" s="435">
        <v>1320</v>
      </c>
      <c r="BFS3" s="434">
        <v>195</v>
      </c>
      <c r="BFT3" s="434">
        <v>50</v>
      </c>
      <c r="BFU3" s="434">
        <v>25</v>
      </c>
      <c r="BFV3" s="434">
        <v>10</v>
      </c>
      <c r="BFW3" s="434">
        <v>80</v>
      </c>
      <c r="BFX3" s="434">
        <v>10</v>
      </c>
      <c r="BFY3" s="434">
        <v>7</v>
      </c>
      <c r="BFZ3" s="434">
        <v>5</v>
      </c>
      <c r="BGA3" s="434">
        <v>670</v>
      </c>
      <c r="BGB3" s="434">
        <v>59</v>
      </c>
      <c r="BGC3" s="434">
        <v>44</v>
      </c>
      <c r="BGD3" s="434">
        <v>168</v>
      </c>
      <c r="BGE3" s="434">
        <v>55</v>
      </c>
      <c r="BGF3" s="434">
        <v>653</v>
      </c>
      <c r="BGG3" s="434">
        <v>40</v>
      </c>
      <c r="BGH3" s="434">
        <v>2</v>
      </c>
      <c r="BGI3" s="434">
        <v>140</v>
      </c>
      <c r="BGJ3" s="434">
        <v>136</v>
      </c>
      <c r="BGK3" s="434">
        <v>140</v>
      </c>
      <c r="BGL3" s="434">
        <v>60</v>
      </c>
      <c r="BGM3" s="434">
        <v>20</v>
      </c>
      <c r="BGN3" s="435">
        <v>2450</v>
      </c>
      <c r="BGO3" s="434">
        <v>280</v>
      </c>
      <c r="BGP3" s="434">
        <v>10</v>
      </c>
      <c r="BGQ3" s="434">
        <v>17</v>
      </c>
      <c r="BGR3" s="434">
        <v>10</v>
      </c>
      <c r="BGS3" s="434">
        <v>14</v>
      </c>
      <c r="BGT3" s="434">
        <v>50</v>
      </c>
      <c r="BGU3" s="434">
        <v>224</v>
      </c>
      <c r="BGV3" s="434">
        <v>71</v>
      </c>
      <c r="BGW3" s="434">
        <v>869</v>
      </c>
      <c r="BGX3" s="434">
        <v>5</v>
      </c>
      <c r="BGY3" s="434">
        <v>8</v>
      </c>
      <c r="BGZ3" s="434">
        <v>10</v>
      </c>
      <c r="BHA3" s="434">
        <v>13</v>
      </c>
      <c r="BHB3" s="434">
        <v>10</v>
      </c>
      <c r="BHC3" s="434">
        <v>137</v>
      </c>
      <c r="BHD3" s="434">
        <v>54</v>
      </c>
      <c r="BHE3" s="434">
        <v>42</v>
      </c>
      <c r="BHF3" s="434">
        <v>17</v>
      </c>
      <c r="BHG3" s="434">
        <v>33</v>
      </c>
      <c r="BHH3" s="434">
        <v>7</v>
      </c>
      <c r="BHI3" s="434">
        <v>1</v>
      </c>
      <c r="BHJ3" s="434">
        <v>10</v>
      </c>
      <c r="BHK3" s="434">
        <v>10</v>
      </c>
      <c r="BHL3" s="435">
        <v>6450</v>
      </c>
      <c r="BHM3" s="435">
        <v>2650</v>
      </c>
      <c r="BHN3" s="435">
        <v>1301</v>
      </c>
      <c r="BHO3" s="434">
        <v>223</v>
      </c>
      <c r="BHP3" s="434">
        <v>121</v>
      </c>
      <c r="BHQ3" s="434">
        <v>133</v>
      </c>
      <c r="BHR3" s="435">
        <v>18100</v>
      </c>
      <c r="BHS3" s="435">
        <v>14800</v>
      </c>
      <c r="BHT3" s="434">
        <v>357</v>
      </c>
      <c r="BHU3" s="435">
        <v>8200</v>
      </c>
      <c r="BHV3" s="434">
        <v>720</v>
      </c>
      <c r="BHW3" s="434">
        <v>176</v>
      </c>
      <c r="BHX3" s="434">
        <v>366</v>
      </c>
      <c r="BHY3" s="434">
        <v>220</v>
      </c>
      <c r="BHZ3" s="434">
        <v>341</v>
      </c>
      <c r="BIA3" s="434">
        <v>352</v>
      </c>
      <c r="BIB3" s="434">
        <v>312</v>
      </c>
      <c r="BIC3" s="434">
        <v>1</v>
      </c>
      <c r="BID3" s="435">
        <v>1630</v>
      </c>
      <c r="BIE3" s="435">
        <v>7500</v>
      </c>
      <c r="BIF3" s="435">
        <v>6840</v>
      </c>
      <c r="BIG3" s="434">
        <v>254</v>
      </c>
      <c r="BIH3" s="434">
        <v>20</v>
      </c>
      <c r="BII3" s="434">
        <v>40</v>
      </c>
      <c r="BIJ3" s="434">
        <v>18</v>
      </c>
      <c r="BIK3" s="434">
        <v>19</v>
      </c>
      <c r="BIL3" s="434">
        <v>13</v>
      </c>
      <c r="BIM3" s="434">
        <v>5</v>
      </c>
      <c r="BIN3" s="434">
        <v>29</v>
      </c>
      <c r="BIO3" s="434">
        <v>62</v>
      </c>
      <c r="BIP3" s="434">
        <v>15</v>
      </c>
      <c r="BIQ3" s="434">
        <v>15</v>
      </c>
      <c r="BIR3" s="434">
        <v>65</v>
      </c>
      <c r="BIS3" s="434">
        <v>22</v>
      </c>
      <c r="BIT3" s="434">
        <v>3</v>
      </c>
      <c r="BIU3" s="434">
        <v>31</v>
      </c>
      <c r="BIV3" s="434">
        <v>8</v>
      </c>
      <c r="BIW3" s="434">
        <v>18</v>
      </c>
      <c r="BIX3" s="434">
        <v>4</v>
      </c>
      <c r="BIY3" s="434">
        <v>2</v>
      </c>
      <c r="BIZ3" s="434">
        <v>6</v>
      </c>
      <c r="BJA3" s="434">
        <v>10</v>
      </c>
      <c r="BJB3" s="434">
        <v>2</v>
      </c>
      <c r="BJC3" s="434">
        <v>61</v>
      </c>
      <c r="BJD3" s="434">
        <v>65</v>
      </c>
      <c r="BJE3" s="434">
        <v>12</v>
      </c>
      <c r="BJF3" s="434">
        <v>2</v>
      </c>
      <c r="BJG3" s="434">
        <v>2</v>
      </c>
      <c r="BJH3" s="434">
        <v>66</v>
      </c>
      <c r="BJI3" s="434">
        <v>93</v>
      </c>
      <c r="BJJ3" s="434">
        <v>39</v>
      </c>
      <c r="BJK3" s="434">
        <v>5</v>
      </c>
      <c r="BJL3" s="434">
        <v>2</v>
      </c>
      <c r="BJM3" s="434">
        <v>80</v>
      </c>
      <c r="BJN3" s="434">
        <v>20</v>
      </c>
      <c r="BJO3" s="435">
        <v>1131</v>
      </c>
      <c r="BJP3" s="434">
        <v>122</v>
      </c>
      <c r="BJQ3" s="434">
        <v>3</v>
      </c>
      <c r="BJR3" s="434">
        <v>5</v>
      </c>
      <c r="BJS3" s="434">
        <v>1</v>
      </c>
      <c r="BJT3" s="434">
        <v>116</v>
      </c>
      <c r="BJU3" s="434">
        <v>19</v>
      </c>
      <c r="BJV3" s="434">
        <v>8</v>
      </c>
      <c r="BJW3" s="435">
        <v>1090</v>
      </c>
      <c r="BJX3" s="434">
        <v>6</v>
      </c>
      <c r="BJY3" s="434">
        <v>27</v>
      </c>
      <c r="BJZ3" s="434">
        <v>16</v>
      </c>
      <c r="BKA3" s="434">
        <v>10</v>
      </c>
      <c r="BKB3" s="434">
        <v>8</v>
      </c>
      <c r="BKC3" s="434">
        <v>40</v>
      </c>
      <c r="BKD3" s="434">
        <v>30</v>
      </c>
      <c r="BKE3" s="434">
        <v>10</v>
      </c>
      <c r="BKF3" s="435">
        <v>2600</v>
      </c>
      <c r="BKG3" s="434">
        <v>600</v>
      </c>
      <c r="BKH3" s="434">
        <v>160</v>
      </c>
      <c r="BKI3" s="434">
        <v>9</v>
      </c>
      <c r="BKJ3" s="434">
        <v>5</v>
      </c>
      <c r="BKK3" s="434">
        <v>231</v>
      </c>
      <c r="BKL3" s="434">
        <v>120</v>
      </c>
      <c r="BKM3" s="434">
        <v>734</v>
      </c>
      <c r="BKN3" s="434">
        <v>48</v>
      </c>
      <c r="BKO3" s="434">
        <v>95</v>
      </c>
      <c r="BKP3" s="434">
        <v>33</v>
      </c>
      <c r="BKQ3" s="434">
        <v>80</v>
      </c>
      <c r="BKR3" s="434">
        <v>1</v>
      </c>
      <c r="BKS3" s="434">
        <v>9</v>
      </c>
      <c r="BKT3" s="434">
        <v>2</v>
      </c>
      <c r="BKU3" s="434">
        <v>57</v>
      </c>
      <c r="BKV3" s="434">
        <v>7</v>
      </c>
      <c r="BKW3" s="434">
        <v>38</v>
      </c>
      <c r="BKX3" s="434">
        <v>7</v>
      </c>
      <c r="BKY3" s="434">
        <v>21</v>
      </c>
      <c r="BKZ3" s="434">
        <v>1</v>
      </c>
      <c r="BLA3" s="435">
        <v>1920</v>
      </c>
      <c r="BLB3" s="434">
        <v>49</v>
      </c>
      <c r="BLC3" s="434">
        <v>21</v>
      </c>
      <c r="BLD3" s="434">
        <v>26</v>
      </c>
      <c r="BLE3" s="435">
        <v>1704</v>
      </c>
      <c r="BLF3" s="434">
        <v>2</v>
      </c>
      <c r="BLG3" s="434">
        <v>95</v>
      </c>
      <c r="BLH3" s="434">
        <v>7</v>
      </c>
      <c r="BLI3" s="434">
        <v>10</v>
      </c>
      <c r="BLJ3" s="434">
        <v>15</v>
      </c>
      <c r="BLK3" s="434">
        <v>4</v>
      </c>
      <c r="BLL3" s="434">
        <v>225</v>
      </c>
      <c r="BLM3" s="434">
        <v>5</v>
      </c>
      <c r="BLN3" s="434">
        <v>40</v>
      </c>
      <c r="BLO3" s="435">
        <v>1630</v>
      </c>
      <c r="BLP3" s="435">
        <v>1840</v>
      </c>
      <c r="BLQ3" s="434">
        <v>169</v>
      </c>
      <c r="BLR3" s="434">
        <v>536</v>
      </c>
      <c r="BLS3" s="434">
        <v>79</v>
      </c>
      <c r="BLT3" s="434">
        <v>218</v>
      </c>
      <c r="BLU3" s="434">
        <v>46</v>
      </c>
      <c r="BLV3" s="434">
        <v>39</v>
      </c>
      <c r="BLW3" s="434">
        <v>86</v>
      </c>
      <c r="BLX3" s="434">
        <v>32</v>
      </c>
      <c r="BLY3" s="434">
        <v>6</v>
      </c>
      <c r="BLZ3" s="434">
        <v>7</v>
      </c>
      <c r="BMA3" s="434">
        <v>26</v>
      </c>
      <c r="BMB3" s="434">
        <v>10</v>
      </c>
      <c r="BMC3" s="434">
        <v>10</v>
      </c>
      <c r="BMD3" s="434">
        <v>760</v>
      </c>
      <c r="BME3" s="435">
        <v>3440</v>
      </c>
      <c r="BMF3" s="434">
        <v>111</v>
      </c>
      <c r="BMG3" s="434">
        <v>174</v>
      </c>
      <c r="BMH3" s="434">
        <v>46</v>
      </c>
      <c r="BMI3" s="434">
        <v>5</v>
      </c>
      <c r="BMJ3" s="434">
        <v>1</v>
      </c>
      <c r="BMK3" s="434">
        <v>5</v>
      </c>
      <c r="BML3" s="434">
        <v>5</v>
      </c>
      <c r="BMM3" s="434">
        <v>40</v>
      </c>
      <c r="BMN3" s="434">
        <v>30</v>
      </c>
      <c r="BMO3" s="434">
        <v>123</v>
      </c>
      <c r="BMP3" s="434">
        <v>15</v>
      </c>
      <c r="BMQ3" s="434">
        <v>61</v>
      </c>
      <c r="BMR3" s="434">
        <v>26</v>
      </c>
      <c r="BMS3" s="434">
        <v>24</v>
      </c>
      <c r="BMT3" s="434">
        <v>268</v>
      </c>
      <c r="BMU3" s="434">
        <v>577</v>
      </c>
      <c r="BMV3" s="434">
        <v>51</v>
      </c>
      <c r="BMW3" s="434">
        <v>92</v>
      </c>
      <c r="BMX3" s="434">
        <v>72</v>
      </c>
      <c r="BMY3" s="434">
        <v>21</v>
      </c>
      <c r="BMZ3" s="434">
        <v>44</v>
      </c>
      <c r="BNA3" s="434">
        <v>16</v>
      </c>
      <c r="BNB3" s="434">
        <v>99</v>
      </c>
      <c r="BNC3" s="434">
        <v>9</v>
      </c>
      <c r="BND3" s="434">
        <v>59</v>
      </c>
      <c r="BNE3" s="434">
        <v>53</v>
      </c>
      <c r="BNF3" s="434">
        <v>9</v>
      </c>
      <c r="BNG3" s="434">
        <v>7</v>
      </c>
      <c r="BNH3" s="434">
        <v>7</v>
      </c>
      <c r="BNI3" s="434">
        <v>27</v>
      </c>
      <c r="BNJ3" s="434">
        <v>19</v>
      </c>
      <c r="BNK3" s="434">
        <v>5</v>
      </c>
      <c r="BNL3" s="434">
        <v>38</v>
      </c>
      <c r="BNM3" s="434">
        <v>72</v>
      </c>
      <c r="BNN3" s="434">
        <v>136</v>
      </c>
      <c r="BNO3" s="434">
        <v>22</v>
      </c>
      <c r="BNP3" s="434">
        <v>23</v>
      </c>
      <c r="BNQ3" s="434">
        <v>5</v>
      </c>
      <c r="BNR3" s="434">
        <v>42</v>
      </c>
      <c r="BNS3" s="434">
        <v>21</v>
      </c>
      <c r="BNT3" s="434">
        <v>31</v>
      </c>
      <c r="BNU3" s="434">
        <v>210</v>
      </c>
      <c r="BNV3" s="434">
        <v>15</v>
      </c>
      <c r="BNW3" s="434">
        <v>69</v>
      </c>
      <c r="BNX3" s="434">
        <v>42</v>
      </c>
      <c r="BNY3" s="434">
        <v>42</v>
      </c>
      <c r="BNZ3" s="434">
        <v>32</v>
      </c>
      <c r="BOA3" s="434">
        <v>5</v>
      </c>
      <c r="BOB3" s="434">
        <v>2</v>
      </c>
      <c r="BOC3" s="434">
        <v>24</v>
      </c>
      <c r="BOD3" s="434">
        <v>9</v>
      </c>
      <c r="BOE3" s="434">
        <v>1</v>
      </c>
      <c r="BOF3" s="434">
        <v>34</v>
      </c>
      <c r="BOG3" s="434">
        <v>29</v>
      </c>
      <c r="BOH3" s="434">
        <v>1</v>
      </c>
      <c r="BOI3" s="434">
        <v>12</v>
      </c>
      <c r="BOJ3" s="434">
        <v>4</v>
      </c>
      <c r="BOK3" s="435">
        <v>1770</v>
      </c>
      <c r="BOL3" s="434">
        <v>80</v>
      </c>
      <c r="BOM3" s="435">
        <v>1311</v>
      </c>
      <c r="BON3" s="435">
        <v>1850</v>
      </c>
      <c r="BOO3" s="434">
        <v>37</v>
      </c>
      <c r="BOP3" s="434">
        <v>1</v>
      </c>
      <c r="BOQ3" s="434">
        <v>10</v>
      </c>
      <c r="BOR3" s="434">
        <v>228</v>
      </c>
      <c r="BOS3" s="434">
        <v>33</v>
      </c>
      <c r="BOT3" s="434">
        <v>25</v>
      </c>
      <c r="BOU3" s="434">
        <v>170</v>
      </c>
      <c r="BOV3" s="434">
        <v>8</v>
      </c>
      <c r="BOW3" s="434">
        <v>10</v>
      </c>
      <c r="BOX3" s="434">
        <v>74</v>
      </c>
      <c r="BOY3" s="434">
        <v>795</v>
      </c>
      <c r="BOZ3" s="434">
        <v>14</v>
      </c>
      <c r="BPA3" s="434">
        <v>12</v>
      </c>
      <c r="BPB3" s="434">
        <v>1</v>
      </c>
      <c r="BPC3" s="434">
        <v>1</v>
      </c>
      <c r="BPD3" s="434">
        <v>23</v>
      </c>
      <c r="BPE3" s="434">
        <v>1</v>
      </c>
      <c r="BPF3" s="434">
        <v>1</v>
      </c>
      <c r="BPG3" s="434">
        <v>3</v>
      </c>
      <c r="BPH3" s="434">
        <v>4</v>
      </c>
      <c r="BPI3" s="434">
        <v>6</v>
      </c>
      <c r="BPJ3" s="434">
        <v>4</v>
      </c>
      <c r="BPK3" s="434">
        <v>2</v>
      </c>
      <c r="BPL3" s="434">
        <v>11</v>
      </c>
      <c r="BPM3" s="434">
        <v>3</v>
      </c>
      <c r="BPN3" s="434">
        <v>3</v>
      </c>
      <c r="BPO3" s="434">
        <v>3</v>
      </c>
      <c r="BPP3" s="434">
        <v>2</v>
      </c>
      <c r="BPQ3" s="434">
        <v>1</v>
      </c>
      <c r="BPR3" s="434">
        <v>1</v>
      </c>
      <c r="BPS3" s="434">
        <v>10</v>
      </c>
      <c r="BPT3" s="434">
        <v>1</v>
      </c>
      <c r="BPU3" s="434">
        <v>2</v>
      </c>
      <c r="BPV3" s="434">
        <v>4</v>
      </c>
      <c r="BPW3" s="434">
        <v>2</v>
      </c>
      <c r="BPX3" s="434">
        <v>3</v>
      </c>
      <c r="BPY3" s="434">
        <v>2</v>
      </c>
      <c r="BPZ3" s="434">
        <v>7</v>
      </c>
      <c r="BQA3" s="434">
        <v>6</v>
      </c>
      <c r="BQB3" s="434">
        <v>19</v>
      </c>
      <c r="BQC3" s="434">
        <v>26</v>
      </c>
      <c r="BQD3" s="434">
        <v>23</v>
      </c>
      <c r="BQE3" s="434">
        <v>81</v>
      </c>
      <c r="BQF3" s="434">
        <v>2</v>
      </c>
      <c r="BQG3" s="434">
        <v>7</v>
      </c>
      <c r="BQH3" s="434">
        <v>22</v>
      </c>
      <c r="BQI3" s="434">
        <v>1</v>
      </c>
      <c r="BQJ3" s="434">
        <v>3</v>
      </c>
      <c r="BQK3" s="434">
        <v>2</v>
      </c>
      <c r="BQL3" s="434">
        <v>1</v>
      </c>
      <c r="BQM3" s="434">
        <v>1</v>
      </c>
      <c r="BQN3" s="434">
        <v>1</v>
      </c>
      <c r="BQO3" s="434">
        <v>1</v>
      </c>
      <c r="BQP3" s="434">
        <v>3</v>
      </c>
      <c r="BQQ3" s="434">
        <v>2</v>
      </c>
      <c r="BQR3" s="434">
        <v>1</v>
      </c>
      <c r="BQS3" s="434">
        <v>2</v>
      </c>
      <c r="BQT3" s="434">
        <v>2</v>
      </c>
      <c r="BQU3" s="434">
        <v>1</v>
      </c>
      <c r="BQV3" s="434">
        <v>1</v>
      </c>
      <c r="BQW3" s="434">
        <v>17</v>
      </c>
      <c r="BQX3" s="434">
        <v>9</v>
      </c>
      <c r="BQY3" s="434">
        <v>2</v>
      </c>
      <c r="BQZ3" s="434">
        <v>3</v>
      </c>
      <c r="BRA3" s="434">
        <v>8</v>
      </c>
      <c r="BRB3" s="434">
        <v>54</v>
      </c>
      <c r="BRC3" s="434">
        <v>1</v>
      </c>
      <c r="BRD3" s="434">
        <v>56</v>
      </c>
      <c r="BRE3" s="434">
        <v>125</v>
      </c>
      <c r="BRF3" s="434">
        <v>25</v>
      </c>
      <c r="BRG3" s="434">
        <v>43</v>
      </c>
      <c r="BRH3" s="434">
        <v>35</v>
      </c>
      <c r="BRI3" s="434">
        <v>18</v>
      </c>
      <c r="BRJ3" s="434">
        <v>47</v>
      </c>
      <c r="BRK3" s="434">
        <v>9</v>
      </c>
      <c r="BRL3" s="434">
        <v>19</v>
      </c>
      <c r="BRM3" s="434">
        <v>10</v>
      </c>
      <c r="BRN3" s="434">
        <v>47</v>
      </c>
      <c r="BRO3" s="434">
        <v>26</v>
      </c>
      <c r="BRP3" s="434">
        <v>90</v>
      </c>
      <c r="BRQ3" s="434">
        <v>41</v>
      </c>
      <c r="BRR3" s="434">
        <v>39</v>
      </c>
      <c r="BRS3" s="434">
        <v>22</v>
      </c>
      <c r="BRT3" s="434">
        <v>67</v>
      </c>
      <c r="BRU3" s="434">
        <v>7</v>
      </c>
      <c r="BRV3" s="434">
        <v>23</v>
      </c>
      <c r="BRW3" s="434">
        <v>3</v>
      </c>
      <c r="BRX3" s="434">
        <v>37</v>
      </c>
      <c r="BRY3" s="434">
        <v>3</v>
      </c>
      <c r="BRZ3" s="434">
        <v>4</v>
      </c>
      <c r="BSA3" s="434">
        <v>79</v>
      </c>
      <c r="BSB3" s="434">
        <v>105</v>
      </c>
      <c r="BSC3" s="434">
        <v>184</v>
      </c>
      <c r="BSD3" s="434">
        <v>1</v>
      </c>
      <c r="BSE3" s="434">
        <v>5</v>
      </c>
      <c r="BSF3" s="434">
        <v>5</v>
      </c>
      <c r="BSG3" s="434">
        <v>7</v>
      </c>
      <c r="BSH3" s="434">
        <v>12</v>
      </c>
      <c r="BSI3" s="434">
        <v>5</v>
      </c>
      <c r="BSJ3" s="434">
        <v>1</v>
      </c>
      <c r="BSK3" s="434">
        <v>78</v>
      </c>
      <c r="BSL3" s="434">
        <v>61</v>
      </c>
      <c r="BSM3" s="434">
        <v>274</v>
      </c>
      <c r="BSN3" s="434">
        <v>389</v>
      </c>
      <c r="BSO3" s="435">
        <v>3360</v>
      </c>
      <c r="BSP3" s="434">
        <v>88</v>
      </c>
      <c r="BSQ3" s="434">
        <v>7</v>
      </c>
      <c r="BSR3" s="434">
        <v>10</v>
      </c>
      <c r="BSS3" s="434">
        <v>8</v>
      </c>
      <c r="BST3" s="434">
        <v>67</v>
      </c>
      <c r="BSU3" s="434">
        <v>1</v>
      </c>
      <c r="BSV3" s="434">
        <v>30</v>
      </c>
      <c r="BSW3" s="434">
        <v>15</v>
      </c>
      <c r="BSX3" s="434">
        <v>19</v>
      </c>
      <c r="BSY3" s="434">
        <v>3</v>
      </c>
      <c r="BSZ3" s="434">
        <v>11</v>
      </c>
      <c r="BTA3" s="434">
        <v>35</v>
      </c>
      <c r="BTB3" s="434">
        <v>12</v>
      </c>
      <c r="BTC3" s="434">
        <v>4</v>
      </c>
      <c r="BTD3" s="434">
        <v>5</v>
      </c>
      <c r="BTE3" s="434">
        <v>4</v>
      </c>
      <c r="BTF3" s="434">
        <v>14</v>
      </c>
      <c r="BTG3" s="434">
        <v>2</v>
      </c>
      <c r="BTH3" s="434">
        <v>176</v>
      </c>
      <c r="BTI3" s="434">
        <v>9</v>
      </c>
      <c r="BTJ3" s="434">
        <v>27</v>
      </c>
      <c r="BTK3" s="434">
        <v>1</v>
      </c>
      <c r="BTL3" s="434">
        <v>21</v>
      </c>
      <c r="BTM3" s="434">
        <v>34</v>
      </c>
      <c r="BTN3" s="434">
        <v>9</v>
      </c>
      <c r="BTO3" s="434">
        <v>44</v>
      </c>
      <c r="BTP3" s="434">
        <v>57</v>
      </c>
      <c r="BTQ3" s="434">
        <v>31</v>
      </c>
      <c r="BTR3" s="434">
        <v>37</v>
      </c>
      <c r="BTS3" s="434">
        <v>47</v>
      </c>
      <c r="BTT3" s="434">
        <v>17</v>
      </c>
      <c r="BTU3" s="434">
        <v>10</v>
      </c>
      <c r="BTV3" s="434">
        <v>8</v>
      </c>
      <c r="BTW3" s="434">
        <v>3</v>
      </c>
      <c r="BTX3" s="434">
        <v>11</v>
      </c>
      <c r="BTY3" s="434">
        <v>3</v>
      </c>
      <c r="BTZ3" s="434">
        <v>806</v>
      </c>
      <c r="BUA3" s="435">
        <v>5060</v>
      </c>
      <c r="BUB3" s="435">
        <v>3410</v>
      </c>
      <c r="BUC3" s="434">
        <v>270</v>
      </c>
      <c r="BUD3" s="434">
        <v>23</v>
      </c>
      <c r="BUE3" s="434">
        <v>30</v>
      </c>
      <c r="BUF3" s="434">
        <v>37</v>
      </c>
      <c r="BUG3" s="434">
        <v>44</v>
      </c>
      <c r="BUH3" s="434">
        <v>16</v>
      </c>
      <c r="BUI3" s="434">
        <v>1</v>
      </c>
      <c r="BUJ3" s="434">
        <v>12</v>
      </c>
      <c r="BUK3" s="434">
        <v>5</v>
      </c>
      <c r="BUL3" s="434">
        <v>19</v>
      </c>
      <c r="BUM3" s="434">
        <v>22</v>
      </c>
      <c r="BUN3" s="434">
        <v>37</v>
      </c>
      <c r="BUO3" s="434">
        <v>10</v>
      </c>
      <c r="BUP3" s="434">
        <v>4</v>
      </c>
      <c r="BUQ3" s="434">
        <v>1</v>
      </c>
      <c r="BUR3" s="434">
        <v>4</v>
      </c>
      <c r="BUS3" s="434">
        <v>2</v>
      </c>
      <c r="BUT3" s="434">
        <v>10</v>
      </c>
      <c r="BUU3" s="434">
        <v>6</v>
      </c>
      <c r="BUV3" s="434">
        <v>1</v>
      </c>
      <c r="BUW3" s="434">
        <v>2</v>
      </c>
      <c r="BUX3" s="434">
        <v>5</v>
      </c>
      <c r="BUY3" s="434">
        <v>7</v>
      </c>
      <c r="BUZ3" s="434">
        <v>1</v>
      </c>
      <c r="BVA3" s="434">
        <v>3</v>
      </c>
      <c r="BVB3" s="434">
        <v>8</v>
      </c>
      <c r="BVC3" s="434">
        <v>8</v>
      </c>
      <c r="BVD3" s="434">
        <v>64</v>
      </c>
      <c r="BVE3" s="434">
        <v>12</v>
      </c>
      <c r="BVF3" s="434">
        <v>3</v>
      </c>
      <c r="BVG3" s="434">
        <v>1</v>
      </c>
      <c r="BVH3" s="434">
        <v>19</v>
      </c>
      <c r="BVI3" s="434">
        <v>8</v>
      </c>
      <c r="BVJ3" s="434">
        <v>6</v>
      </c>
      <c r="BVK3" s="434">
        <v>46</v>
      </c>
      <c r="BVL3" s="434">
        <v>1</v>
      </c>
      <c r="BVM3" s="434">
        <v>1</v>
      </c>
      <c r="BVN3" s="434">
        <v>7</v>
      </c>
      <c r="BVO3" s="434">
        <v>11</v>
      </c>
      <c r="BVP3" s="434">
        <v>1</v>
      </c>
      <c r="BVQ3" s="434">
        <v>7</v>
      </c>
      <c r="BVR3" s="434">
        <v>4</v>
      </c>
      <c r="BVS3" s="434">
        <v>2</v>
      </c>
      <c r="BVT3" s="434">
        <v>3</v>
      </c>
      <c r="BVU3" s="434">
        <v>2</v>
      </c>
      <c r="BVV3" s="434">
        <v>2</v>
      </c>
      <c r="BVW3" s="434">
        <v>1</v>
      </c>
      <c r="BVX3" s="434">
        <v>4</v>
      </c>
      <c r="BVY3" s="434">
        <v>9</v>
      </c>
      <c r="BVZ3" s="434">
        <v>2</v>
      </c>
      <c r="BWA3" s="434">
        <v>2</v>
      </c>
      <c r="BWB3" s="434">
        <v>10</v>
      </c>
      <c r="BWC3" s="434">
        <v>5</v>
      </c>
      <c r="BWD3" s="434">
        <v>10</v>
      </c>
      <c r="BWE3" s="435">
        <v>1600</v>
      </c>
      <c r="BWF3" s="434">
        <v>4</v>
      </c>
      <c r="BWG3" s="434">
        <v>46</v>
      </c>
      <c r="BWH3" s="434">
        <v>4</v>
      </c>
      <c r="BWI3" s="435">
        <v>9320</v>
      </c>
      <c r="BWJ3" s="434">
        <v>22</v>
      </c>
      <c r="BWK3" s="434">
        <v>276</v>
      </c>
      <c r="BWL3" s="434">
        <v>190</v>
      </c>
      <c r="BWM3" s="434">
        <v>13</v>
      </c>
      <c r="BWN3" s="434">
        <v>2</v>
      </c>
      <c r="BWO3" s="434">
        <v>15</v>
      </c>
      <c r="BWP3" s="434">
        <v>1</v>
      </c>
      <c r="BWQ3" s="434">
        <v>5</v>
      </c>
      <c r="BWR3" s="434">
        <v>5</v>
      </c>
      <c r="BWS3" s="434">
        <v>96</v>
      </c>
      <c r="BWT3" s="434">
        <v>16</v>
      </c>
      <c r="BWU3" s="434">
        <v>140</v>
      </c>
      <c r="BWV3" s="434">
        <v>11</v>
      </c>
      <c r="BWW3" s="434">
        <v>20</v>
      </c>
      <c r="BWX3" s="434">
        <v>5</v>
      </c>
      <c r="BWY3" s="434">
        <v>100</v>
      </c>
      <c r="BWZ3" s="434">
        <v>1</v>
      </c>
      <c r="BXA3" s="434">
        <v>44</v>
      </c>
      <c r="BXB3" s="434">
        <v>11</v>
      </c>
      <c r="BXC3" s="434">
        <v>31</v>
      </c>
      <c r="BXD3" s="434">
        <v>10</v>
      </c>
      <c r="BXE3" s="434">
        <v>2</v>
      </c>
      <c r="BXF3" s="434">
        <v>5</v>
      </c>
      <c r="BXG3" s="434">
        <v>5</v>
      </c>
      <c r="BXH3" s="434">
        <v>5</v>
      </c>
      <c r="BXI3" s="434">
        <v>11</v>
      </c>
      <c r="BXJ3" s="434">
        <v>5</v>
      </c>
      <c r="BXK3" s="434">
        <v>36</v>
      </c>
      <c r="BXL3" s="434">
        <v>799</v>
      </c>
      <c r="BXM3" s="434">
        <v>302</v>
      </c>
      <c r="BXN3" s="434">
        <v>242</v>
      </c>
      <c r="BXO3" s="434">
        <v>26</v>
      </c>
      <c r="BXP3" s="434">
        <v>111</v>
      </c>
      <c r="BXQ3" s="435">
        <v>1140</v>
      </c>
      <c r="BXR3" s="435">
        <v>1614</v>
      </c>
      <c r="BXS3" s="434">
        <v>87</v>
      </c>
      <c r="BXT3" s="434">
        <v>227</v>
      </c>
      <c r="BXU3" s="434">
        <v>40</v>
      </c>
      <c r="BXV3" s="434">
        <v>8</v>
      </c>
      <c r="BXW3" s="434">
        <v>187</v>
      </c>
      <c r="BXX3" s="434">
        <v>424</v>
      </c>
      <c r="BXY3" s="434">
        <v>856</v>
      </c>
      <c r="BXZ3" s="434">
        <v>460</v>
      </c>
      <c r="BYA3" s="434">
        <v>4</v>
      </c>
      <c r="BYB3" s="434">
        <v>283</v>
      </c>
      <c r="BYC3" s="434">
        <v>858</v>
      </c>
      <c r="BYD3" s="434">
        <v>515</v>
      </c>
      <c r="BYE3" s="434">
        <v>20</v>
      </c>
      <c r="BYF3" s="434">
        <v>2</v>
      </c>
      <c r="BYG3" s="434">
        <v>26</v>
      </c>
      <c r="BYH3" s="434">
        <v>120</v>
      </c>
      <c r="BYI3" s="434">
        <v>23</v>
      </c>
      <c r="BYJ3" s="434">
        <v>195</v>
      </c>
      <c r="BYK3" s="434">
        <v>66</v>
      </c>
      <c r="BYL3" s="434">
        <v>39</v>
      </c>
      <c r="BYM3" s="434">
        <v>404</v>
      </c>
      <c r="BYN3" s="434">
        <v>612</v>
      </c>
      <c r="BYO3" s="434">
        <v>248</v>
      </c>
      <c r="BYP3" s="434">
        <v>138</v>
      </c>
      <c r="BYQ3" s="434">
        <v>254</v>
      </c>
      <c r="BYR3" s="434">
        <v>345</v>
      </c>
      <c r="BYS3" s="434">
        <v>66</v>
      </c>
      <c r="BYT3" s="434">
        <v>41</v>
      </c>
      <c r="BYU3" s="434">
        <v>29</v>
      </c>
      <c r="BYV3" s="434">
        <v>32</v>
      </c>
      <c r="BYW3" s="434">
        <v>10</v>
      </c>
      <c r="BYX3" s="434">
        <v>18</v>
      </c>
      <c r="BYY3" s="434">
        <v>10</v>
      </c>
      <c r="BYZ3" s="434">
        <v>1</v>
      </c>
      <c r="BZA3" s="434">
        <v>50</v>
      </c>
      <c r="BZB3" s="434">
        <v>65</v>
      </c>
      <c r="BZC3" s="434">
        <v>252</v>
      </c>
      <c r="BZD3" s="434">
        <v>180</v>
      </c>
      <c r="BZE3" s="434">
        <v>193</v>
      </c>
      <c r="BZF3" s="434">
        <v>168</v>
      </c>
      <c r="BZG3" s="434">
        <v>73</v>
      </c>
      <c r="BZH3" s="434">
        <v>224</v>
      </c>
      <c r="BZI3" s="434">
        <v>21</v>
      </c>
      <c r="BZJ3" s="434">
        <v>120</v>
      </c>
      <c r="BZK3" s="434">
        <v>1</v>
      </c>
      <c r="BZL3" s="434">
        <v>5</v>
      </c>
      <c r="BZM3" s="434">
        <v>52</v>
      </c>
      <c r="BZN3" s="434">
        <v>216</v>
      </c>
      <c r="BZO3" s="434">
        <v>15</v>
      </c>
      <c r="BZP3" s="434">
        <v>8</v>
      </c>
      <c r="BZQ3" s="434">
        <v>2</v>
      </c>
      <c r="BZR3" s="434">
        <v>28</v>
      </c>
      <c r="BZS3" s="434">
        <v>4</v>
      </c>
      <c r="BZT3" s="434">
        <v>4</v>
      </c>
      <c r="BZU3" s="434">
        <v>41</v>
      </c>
      <c r="BZV3" s="434">
        <v>138</v>
      </c>
      <c r="BZW3" s="434">
        <v>22</v>
      </c>
      <c r="BZX3" s="434">
        <v>22</v>
      </c>
      <c r="BZY3" s="434">
        <v>20</v>
      </c>
      <c r="BZZ3" s="434">
        <v>1</v>
      </c>
      <c r="CAA3" s="434">
        <v>2</v>
      </c>
      <c r="CAB3" s="434">
        <v>5</v>
      </c>
      <c r="CAC3" s="434">
        <v>1</v>
      </c>
      <c r="CAD3" s="434">
        <v>129</v>
      </c>
      <c r="CAE3" s="434">
        <v>8</v>
      </c>
      <c r="CAF3" s="434">
        <v>164</v>
      </c>
      <c r="CAG3" s="434">
        <v>19</v>
      </c>
      <c r="CAH3" s="434">
        <v>320</v>
      </c>
      <c r="CAI3" s="434">
        <v>700</v>
      </c>
      <c r="CAJ3" s="434">
        <v>185</v>
      </c>
      <c r="CAK3" s="434">
        <v>98</v>
      </c>
      <c r="CAL3" s="434">
        <v>16</v>
      </c>
      <c r="CAM3" s="434">
        <v>9</v>
      </c>
      <c r="CAN3" s="434">
        <v>30</v>
      </c>
      <c r="CAO3" s="434">
        <v>20</v>
      </c>
      <c r="CAP3" s="434">
        <v>40</v>
      </c>
      <c r="CAQ3" s="434">
        <v>2</v>
      </c>
      <c r="CAR3" s="434">
        <v>7</v>
      </c>
      <c r="CAS3" s="434">
        <v>23</v>
      </c>
      <c r="CAT3" s="434">
        <v>475</v>
      </c>
      <c r="CAU3" s="434">
        <v>17</v>
      </c>
      <c r="CAV3" s="434">
        <v>95</v>
      </c>
      <c r="CAW3" s="434">
        <v>55</v>
      </c>
      <c r="CAX3" s="434">
        <v>27</v>
      </c>
      <c r="CAY3" s="434">
        <v>10</v>
      </c>
      <c r="CAZ3" s="434">
        <v>42</v>
      </c>
      <c r="CBA3" s="434">
        <v>16</v>
      </c>
      <c r="CBB3" s="434">
        <v>264</v>
      </c>
      <c r="CBC3" s="434">
        <v>60</v>
      </c>
      <c r="CBD3" s="434">
        <v>60</v>
      </c>
      <c r="CBE3" s="434">
        <v>900</v>
      </c>
      <c r="CBF3" s="434">
        <v>220</v>
      </c>
      <c r="CBG3" s="434">
        <v>5</v>
      </c>
      <c r="CBH3" s="434">
        <v>33</v>
      </c>
      <c r="CBI3" s="434">
        <v>5</v>
      </c>
      <c r="CBJ3" s="434">
        <v>62</v>
      </c>
      <c r="CBK3" s="434">
        <v>60</v>
      </c>
      <c r="CBL3" s="435">
        <v>1200</v>
      </c>
      <c r="CBM3" s="434">
        <v>90</v>
      </c>
      <c r="CBN3" s="434">
        <v>52</v>
      </c>
      <c r="CBO3" s="434">
        <v>100</v>
      </c>
      <c r="CBP3" s="434">
        <v>110</v>
      </c>
      <c r="CBQ3" s="434">
        <v>171</v>
      </c>
      <c r="CBR3" s="434">
        <v>713</v>
      </c>
      <c r="CBS3" s="435">
        <v>1030</v>
      </c>
      <c r="CBT3" s="434">
        <v>36</v>
      </c>
      <c r="CBU3" s="434">
        <v>227</v>
      </c>
      <c r="CBV3" s="434">
        <v>186</v>
      </c>
      <c r="CBW3" s="434">
        <v>242</v>
      </c>
      <c r="CBX3" s="434">
        <v>261</v>
      </c>
      <c r="CBY3" s="434">
        <v>505</v>
      </c>
      <c r="CBZ3" s="434">
        <v>215</v>
      </c>
      <c r="CCA3" s="434">
        <v>164</v>
      </c>
      <c r="CCB3" s="434">
        <v>8</v>
      </c>
      <c r="CCC3" s="434">
        <v>19</v>
      </c>
      <c r="CCD3" s="434">
        <v>3</v>
      </c>
      <c r="CCE3" s="434">
        <v>88</v>
      </c>
      <c r="CCF3" s="434">
        <v>50</v>
      </c>
      <c r="CCG3" s="434">
        <v>13</v>
      </c>
      <c r="CCH3" s="434">
        <v>94</v>
      </c>
      <c r="CCI3" s="434">
        <v>806</v>
      </c>
      <c r="CCJ3" s="434">
        <v>300</v>
      </c>
      <c r="CCK3" s="434">
        <v>469</v>
      </c>
      <c r="CCL3" s="434">
        <v>17</v>
      </c>
      <c r="CCM3" s="434">
        <v>31</v>
      </c>
      <c r="CCN3" s="434">
        <v>2</v>
      </c>
      <c r="CCO3" s="434">
        <v>110</v>
      </c>
      <c r="CCP3" s="434">
        <v>22</v>
      </c>
      <c r="CCQ3" s="434">
        <v>10</v>
      </c>
      <c r="CCR3" s="434">
        <v>7</v>
      </c>
      <c r="CCS3" s="434">
        <v>8</v>
      </c>
      <c r="CCT3" s="434">
        <v>9</v>
      </c>
      <c r="CCU3" s="434">
        <v>19</v>
      </c>
      <c r="CCV3" s="434">
        <v>46</v>
      </c>
      <c r="CCW3" s="434">
        <v>11</v>
      </c>
      <c r="CCX3" s="434">
        <v>271</v>
      </c>
      <c r="CCY3" s="434">
        <v>67</v>
      </c>
      <c r="CCZ3" s="434">
        <v>121</v>
      </c>
      <c r="CDA3" s="434">
        <v>48</v>
      </c>
      <c r="CDB3" s="434">
        <v>48</v>
      </c>
      <c r="CDC3" s="434">
        <v>60</v>
      </c>
      <c r="CDD3" s="435">
        <v>1680</v>
      </c>
      <c r="CDE3" s="434">
        <v>200</v>
      </c>
      <c r="CDF3" s="434">
        <v>30</v>
      </c>
      <c r="CDG3" s="434">
        <v>11</v>
      </c>
      <c r="CDH3" s="434">
        <v>10</v>
      </c>
      <c r="CDI3" s="434">
        <v>10</v>
      </c>
      <c r="CDJ3" s="434">
        <v>84</v>
      </c>
      <c r="CDK3" s="434">
        <v>2</v>
      </c>
      <c r="CDL3" s="435">
        <v>1080</v>
      </c>
      <c r="CDM3" s="434">
        <v>50</v>
      </c>
      <c r="CDN3" s="434">
        <v>30</v>
      </c>
      <c r="CDO3" s="434">
        <v>1</v>
      </c>
      <c r="CDP3" s="434">
        <v>130</v>
      </c>
      <c r="CDQ3" s="434">
        <v>131</v>
      </c>
      <c r="CDR3" s="434">
        <v>562</v>
      </c>
      <c r="CDS3" s="435">
        <v>1140</v>
      </c>
      <c r="CDT3" s="434">
        <v>54</v>
      </c>
      <c r="CDU3" s="434">
        <v>136</v>
      </c>
      <c r="CDV3" s="434">
        <v>172</v>
      </c>
      <c r="CDW3" s="434">
        <v>252</v>
      </c>
      <c r="CDX3" s="434">
        <v>258</v>
      </c>
      <c r="CDY3" s="434">
        <v>503</v>
      </c>
      <c r="CDZ3" s="434">
        <v>195</v>
      </c>
      <c r="CEA3" s="434">
        <v>73</v>
      </c>
      <c r="CEB3" s="434">
        <v>14</v>
      </c>
      <c r="CEC3" s="434">
        <v>6</v>
      </c>
      <c r="CED3" s="434">
        <v>187</v>
      </c>
      <c r="CEE3" s="434">
        <v>50</v>
      </c>
      <c r="CEF3" s="434">
        <v>12</v>
      </c>
      <c r="CEG3" s="434">
        <v>82</v>
      </c>
      <c r="CEH3" s="434">
        <v>560</v>
      </c>
      <c r="CEI3" s="434">
        <v>308</v>
      </c>
      <c r="CEJ3" s="434">
        <v>567</v>
      </c>
      <c r="CEK3" s="434">
        <v>18</v>
      </c>
      <c r="CEL3" s="434">
        <v>35</v>
      </c>
      <c r="CEM3" s="434">
        <v>2</v>
      </c>
      <c r="CEN3" s="434">
        <v>154</v>
      </c>
      <c r="CEO3" s="434">
        <v>22</v>
      </c>
      <c r="CEP3" s="434">
        <v>5</v>
      </c>
      <c r="CEQ3" s="434">
        <v>410</v>
      </c>
      <c r="CER3" s="435">
        <v>3800</v>
      </c>
      <c r="CES3" s="434">
        <v>418</v>
      </c>
      <c r="CET3" s="434">
        <v>10</v>
      </c>
      <c r="CEU3" s="434">
        <v>215</v>
      </c>
      <c r="CEV3" s="434">
        <v>50</v>
      </c>
      <c r="CEW3" s="434">
        <v>12</v>
      </c>
      <c r="CEX3" s="434">
        <v>9</v>
      </c>
      <c r="CEY3" s="434">
        <v>37</v>
      </c>
      <c r="CEZ3" s="434">
        <v>40</v>
      </c>
      <c r="CFA3" s="434">
        <v>20</v>
      </c>
      <c r="CFB3" s="434">
        <v>2</v>
      </c>
      <c r="CFC3" s="434">
        <v>161</v>
      </c>
      <c r="CFD3" s="434">
        <v>32</v>
      </c>
      <c r="CFE3" s="434">
        <v>202</v>
      </c>
      <c r="CFF3" s="434">
        <v>50</v>
      </c>
      <c r="CFG3" s="434">
        <v>25</v>
      </c>
      <c r="CFH3" s="434">
        <v>20</v>
      </c>
      <c r="CFI3" s="434">
        <v>16</v>
      </c>
      <c r="CFJ3" s="434">
        <v>31</v>
      </c>
      <c r="CFK3" s="434">
        <v>144</v>
      </c>
      <c r="CFL3" s="434">
        <v>391</v>
      </c>
      <c r="CFM3" s="434">
        <v>350</v>
      </c>
      <c r="CFN3" s="434">
        <v>14</v>
      </c>
      <c r="CFO3" s="434">
        <v>55</v>
      </c>
      <c r="CFP3" s="434">
        <v>229</v>
      </c>
      <c r="CFQ3" s="434">
        <v>48</v>
      </c>
      <c r="CFR3" s="434">
        <v>66</v>
      </c>
      <c r="CFS3" s="434">
        <v>335</v>
      </c>
      <c r="CFT3" s="434">
        <v>4</v>
      </c>
      <c r="CFU3" s="434">
        <v>10</v>
      </c>
      <c r="CFV3" s="434">
        <v>513</v>
      </c>
      <c r="CFW3" s="434">
        <v>149</v>
      </c>
      <c r="CFX3" s="434">
        <v>58</v>
      </c>
      <c r="CFY3" s="434">
        <v>154</v>
      </c>
      <c r="CFZ3" s="434">
        <v>60</v>
      </c>
      <c r="CGA3" s="434">
        <v>1</v>
      </c>
      <c r="CGB3" s="434">
        <v>4</v>
      </c>
      <c r="CGC3" s="434">
        <v>56</v>
      </c>
      <c r="CGD3" s="434">
        <v>17</v>
      </c>
      <c r="CGE3" s="434">
        <v>30</v>
      </c>
      <c r="CGF3" s="434">
        <v>28</v>
      </c>
      <c r="CGG3" s="434">
        <v>32</v>
      </c>
      <c r="CGH3" s="434">
        <v>24</v>
      </c>
      <c r="CGI3" s="434">
        <v>179</v>
      </c>
      <c r="CGJ3" s="434">
        <v>2</v>
      </c>
      <c r="CGK3" s="434">
        <v>51</v>
      </c>
      <c r="CGL3" s="434">
        <v>4</v>
      </c>
      <c r="CGM3" s="434">
        <v>35</v>
      </c>
      <c r="CGN3" s="434">
        <v>7</v>
      </c>
      <c r="CGO3" s="434">
        <v>139</v>
      </c>
      <c r="CGP3" s="434">
        <v>456</v>
      </c>
      <c r="CGQ3" s="434">
        <v>460</v>
      </c>
      <c r="CGR3" s="434">
        <v>27</v>
      </c>
      <c r="CGS3" s="434">
        <v>99</v>
      </c>
      <c r="CGT3" s="434">
        <v>327</v>
      </c>
      <c r="CGU3" s="434">
        <v>84</v>
      </c>
      <c r="CGV3" s="434">
        <v>88</v>
      </c>
      <c r="CGW3" s="434">
        <v>314</v>
      </c>
      <c r="CGX3" s="434">
        <v>13</v>
      </c>
      <c r="CGY3" s="434">
        <v>5</v>
      </c>
      <c r="CGZ3" s="434">
        <v>490</v>
      </c>
      <c r="CHA3" s="434">
        <v>165</v>
      </c>
      <c r="CHB3" s="434">
        <v>43</v>
      </c>
      <c r="CHC3" s="434">
        <v>151</v>
      </c>
      <c r="CHD3" s="434">
        <v>34</v>
      </c>
      <c r="CHE3" s="434">
        <v>1</v>
      </c>
      <c r="CHF3" s="434">
        <v>14</v>
      </c>
      <c r="CHG3" s="434">
        <v>66</v>
      </c>
      <c r="CHH3" s="434">
        <v>26</v>
      </c>
      <c r="CHI3" s="434">
        <v>140</v>
      </c>
      <c r="CHJ3" s="434">
        <v>14</v>
      </c>
      <c r="CHK3" s="434">
        <v>8</v>
      </c>
      <c r="CHL3" s="434">
        <v>5</v>
      </c>
      <c r="CHM3" s="434">
        <v>42</v>
      </c>
      <c r="CHN3" s="434">
        <v>82</v>
      </c>
      <c r="CHO3" s="434">
        <v>146</v>
      </c>
      <c r="CHP3" s="434">
        <v>87</v>
      </c>
      <c r="CHQ3" s="434">
        <v>117</v>
      </c>
      <c r="CHR3" s="434">
        <v>277</v>
      </c>
      <c r="CHS3" s="434">
        <v>33</v>
      </c>
      <c r="CHT3" s="434">
        <v>11</v>
      </c>
      <c r="CHU3" s="434">
        <v>28</v>
      </c>
      <c r="CHV3" s="434">
        <v>4</v>
      </c>
      <c r="CHW3" s="434">
        <v>544</v>
      </c>
      <c r="CHX3" s="434">
        <v>107</v>
      </c>
      <c r="CHY3" s="434">
        <v>72</v>
      </c>
      <c r="CHZ3" s="434">
        <v>35</v>
      </c>
      <c r="CIA3" s="434">
        <v>755</v>
      </c>
      <c r="CIB3" s="434">
        <v>649</v>
      </c>
      <c r="CIC3" s="434">
        <v>42</v>
      </c>
      <c r="CID3" s="434">
        <v>2</v>
      </c>
      <c r="CIE3" s="434">
        <v>322</v>
      </c>
      <c r="CIF3" s="434">
        <v>391</v>
      </c>
      <c r="CIG3" s="434">
        <v>164</v>
      </c>
      <c r="CIH3" s="434">
        <v>39</v>
      </c>
      <c r="CII3" s="434">
        <v>482</v>
      </c>
      <c r="CIJ3" s="434">
        <v>3</v>
      </c>
      <c r="CIK3" s="434">
        <v>1</v>
      </c>
      <c r="CIL3" s="434">
        <v>282</v>
      </c>
      <c r="CIM3" s="434">
        <v>10</v>
      </c>
      <c r="CIN3" s="434">
        <v>20</v>
      </c>
      <c r="CIO3" s="434">
        <v>135</v>
      </c>
      <c r="CIP3" s="434">
        <v>2</v>
      </c>
      <c r="CIQ3" s="434">
        <v>1</v>
      </c>
      <c r="CIR3" s="434">
        <v>26</v>
      </c>
      <c r="CIS3" s="434">
        <v>26</v>
      </c>
      <c r="CIT3" s="434">
        <v>7</v>
      </c>
      <c r="CIU3" s="434">
        <v>1</v>
      </c>
      <c r="CIV3" s="434">
        <v>26</v>
      </c>
      <c r="CIW3" s="434">
        <v>36</v>
      </c>
      <c r="CIX3" s="434">
        <v>25</v>
      </c>
      <c r="CIY3" s="434">
        <v>1</v>
      </c>
      <c r="CIZ3" s="434">
        <v>68</v>
      </c>
      <c r="CJA3" s="434">
        <v>65</v>
      </c>
      <c r="CJB3" s="434">
        <v>50</v>
      </c>
      <c r="CJC3" s="434">
        <v>12</v>
      </c>
      <c r="CJD3" s="434">
        <v>78</v>
      </c>
      <c r="CJE3" s="434">
        <v>4</v>
      </c>
      <c r="CJF3" s="434">
        <v>147</v>
      </c>
      <c r="CJG3" s="434">
        <v>2</v>
      </c>
      <c r="CJH3" s="434">
        <v>4</v>
      </c>
      <c r="CJI3" s="434">
        <v>52</v>
      </c>
      <c r="CJJ3" s="434">
        <v>1</v>
      </c>
      <c r="CJK3" s="434">
        <v>6</v>
      </c>
      <c r="CJL3" s="434">
        <v>3</v>
      </c>
      <c r="CJM3" s="434">
        <v>2</v>
      </c>
      <c r="CJN3" s="434">
        <v>33</v>
      </c>
      <c r="CJO3" s="434">
        <v>86</v>
      </c>
      <c r="CJP3" s="434">
        <v>2</v>
      </c>
      <c r="CJQ3" s="434">
        <v>261</v>
      </c>
      <c r="CJR3" s="434">
        <v>75</v>
      </c>
      <c r="CJS3" s="434">
        <v>182</v>
      </c>
      <c r="CJT3" s="434">
        <v>82</v>
      </c>
      <c r="CJU3" s="434">
        <v>176</v>
      </c>
      <c r="CJV3" s="434">
        <v>10</v>
      </c>
      <c r="CJW3" s="434">
        <v>63</v>
      </c>
      <c r="CJX3" s="434">
        <v>65</v>
      </c>
      <c r="CJY3" s="434">
        <v>77</v>
      </c>
      <c r="CJZ3" s="434">
        <v>5</v>
      </c>
      <c r="CKA3" s="434">
        <v>25</v>
      </c>
      <c r="CKB3" s="434">
        <v>49</v>
      </c>
      <c r="CKC3" s="434">
        <v>315</v>
      </c>
      <c r="CKD3" s="434">
        <v>90</v>
      </c>
      <c r="CKE3" s="434">
        <v>50</v>
      </c>
      <c r="CKF3" s="434">
        <v>96</v>
      </c>
      <c r="CKG3" s="434">
        <v>564</v>
      </c>
      <c r="CKH3" s="434">
        <v>263</v>
      </c>
      <c r="CKI3" s="434">
        <v>13</v>
      </c>
      <c r="CKJ3" s="434">
        <v>13</v>
      </c>
      <c r="CKK3" s="434">
        <v>1</v>
      </c>
      <c r="CKL3" s="434">
        <v>11</v>
      </c>
      <c r="CKM3" s="434">
        <v>8</v>
      </c>
      <c r="CKN3" s="434">
        <v>22</v>
      </c>
      <c r="CKO3" s="434">
        <v>45</v>
      </c>
      <c r="CKP3" s="434">
        <v>5</v>
      </c>
      <c r="CKQ3" s="434">
        <v>30</v>
      </c>
      <c r="CKR3" s="434">
        <v>855</v>
      </c>
      <c r="CKS3" s="434">
        <v>18</v>
      </c>
      <c r="CKT3" s="434">
        <v>72</v>
      </c>
      <c r="CKU3" s="434">
        <v>59</v>
      </c>
      <c r="CKV3" s="434">
        <v>42</v>
      </c>
      <c r="CKW3" s="434">
        <v>82</v>
      </c>
      <c r="CKX3" s="434">
        <v>404</v>
      </c>
      <c r="CKY3" s="434">
        <v>5</v>
      </c>
      <c r="CKZ3" s="434">
        <v>80</v>
      </c>
      <c r="CLA3" s="434">
        <v>19</v>
      </c>
      <c r="CLB3" s="434">
        <v>5</v>
      </c>
      <c r="CLC3" s="434">
        <v>6</v>
      </c>
      <c r="CLD3" s="434">
        <v>50</v>
      </c>
      <c r="CLE3" s="434">
        <v>15</v>
      </c>
      <c r="CLF3" s="434">
        <v>111</v>
      </c>
      <c r="CLG3" s="434">
        <v>5</v>
      </c>
      <c r="CLH3" s="434">
        <v>70</v>
      </c>
      <c r="CLI3" s="434">
        <v>70</v>
      </c>
      <c r="CLJ3" s="434">
        <v>15</v>
      </c>
      <c r="CLK3" s="434">
        <v>9</v>
      </c>
      <c r="CLL3" s="434">
        <v>10</v>
      </c>
      <c r="CLM3" s="434">
        <v>60</v>
      </c>
      <c r="CLN3" s="434">
        <v>530</v>
      </c>
      <c r="CLO3" s="434">
        <v>140</v>
      </c>
      <c r="CLP3" s="435">
        <v>1710</v>
      </c>
      <c r="CLQ3" s="435">
        <v>3940</v>
      </c>
      <c r="CLR3" s="434">
        <v>100</v>
      </c>
      <c r="CLS3" s="434">
        <v>860</v>
      </c>
      <c r="CLT3" s="435">
        <v>1240</v>
      </c>
      <c r="CLU3" s="434">
        <v>380</v>
      </c>
      <c r="CLV3" s="434">
        <v>120</v>
      </c>
      <c r="CLW3" s="434">
        <v>400</v>
      </c>
      <c r="CLX3" s="435">
        <v>13960</v>
      </c>
      <c r="CLY3" s="435">
        <v>5520</v>
      </c>
      <c r="CLZ3" s="435">
        <v>8080</v>
      </c>
      <c r="CMA3" s="435">
        <v>2800</v>
      </c>
      <c r="CMB3" s="435">
        <v>1240</v>
      </c>
      <c r="CMC3" s="434">
        <v>480</v>
      </c>
      <c r="CMD3" s="434">
        <v>50</v>
      </c>
      <c r="CME3" s="434">
        <v>135</v>
      </c>
      <c r="CMF3" s="435">
        <v>1000</v>
      </c>
      <c r="CMG3" s="434">
        <v>60</v>
      </c>
      <c r="CMH3" s="434">
        <v>40</v>
      </c>
      <c r="CMI3" s="435">
        <v>2664</v>
      </c>
      <c r="CMJ3" s="434">
        <v>500</v>
      </c>
      <c r="CMK3" s="434">
        <v>14</v>
      </c>
      <c r="CML3" s="434">
        <v>20</v>
      </c>
      <c r="CMM3" s="435">
        <v>2120</v>
      </c>
      <c r="CMN3" s="434">
        <v>560</v>
      </c>
      <c r="CMO3" s="434">
        <v>3</v>
      </c>
      <c r="CMP3" s="434">
        <v>10</v>
      </c>
      <c r="CMQ3" s="434">
        <v>10</v>
      </c>
      <c r="CMR3" s="434">
        <v>478</v>
      </c>
      <c r="CMS3" s="434">
        <v>149</v>
      </c>
      <c r="CMT3" s="434">
        <v>970</v>
      </c>
      <c r="CMU3" s="435">
        <v>1009</v>
      </c>
      <c r="CMV3" s="435">
        <v>1180</v>
      </c>
      <c r="CMW3" s="434">
        <v>55</v>
      </c>
      <c r="CMX3" s="434">
        <v>10</v>
      </c>
      <c r="CMY3" s="434">
        <v>49</v>
      </c>
      <c r="CMZ3" s="434">
        <v>282</v>
      </c>
      <c r="CNA3" s="434">
        <v>226</v>
      </c>
      <c r="CNB3" s="434">
        <v>23</v>
      </c>
      <c r="CNC3" s="434">
        <v>61</v>
      </c>
      <c r="CND3" s="434">
        <v>44</v>
      </c>
      <c r="CNE3" s="434">
        <v>108</v>
      </c>
      <c r="CNF3" s="434">
        <v>31</v>
      </c>
      <c r="CNG3" s="434">
        <v>51</v>
      </c>
      <c r="CNH3" s="434">
        <v>117</v>
      </c>
      <c r="CNI3" s="434">
        <v>44</v>
      </c>
      <c r="CNJ3" s="434">
        <v>146</v>
      </c>
      <c r="CNK3" s="434">
        <v>47</v>
      </c>
      <c r="CNL3" s="434">
        <v>293</v>
      </c>
      <c r="CNM3" s="434">
        <v>22</v>
      </c>
      <c r="CNN3" s="435">
        <v>1475</v>
      </c>
      <c r="CNO3" s="434">
        <v>299</v>
      </c>
      <c r="CNP3" s="434">
        <v>215</v>
      </c>
      <c r="CNQ3" s="434">
        <v>423</v>
      </c>
      <c r="CNR3" s="434">
        <v>106</v>
      </c>
      <c r="CNS3" s="434">
        <v>593</v>
      </c>
      <c r="CNT3" s="435">
        <v>1151</v>
      </c>
      <c r="CNU3" s="434">
        <v>54</v>
      </c>
      <c r="CNV3" s="434">
        <v>260</v>
      </c>
      <c r="CNW3" s="434">
        <v>34</v>
      </c>
      <c r="CNX3" s="434">
        <v>142</v>
      </c>
      <c r="CNY3" s="434">
        <v>143</v>
      </c>
      <c r="CNZ3" s="434">
        <v>315</v>
      </c>
      <c r="COA3" s="434">
        <v>35</v>
      </c>
      <c r="COB3" s="434">
        <v>45</v>
      </c>
      <c r="COC3" s="434">
        <v>389</v>
      </c>
      <c r="COD3" s="434">
        <v>322</v>
      </c>
      <c r="COE3" s="434">
        <v>89</v>
      </c>
      <c r="COF3" s="434">
        <v>10</v>
      </c>
      <c r="COG3" s="434">
        <v>35</v>
      </c>
      <c r="COH3" s="434">
        <v>1</v>
      </c>
      <c r="COI3" s="434">
        <v>10</v>
      </c>
      <c r="COJ3" s="434">
        <v>10</v>
      </c>
      <c r="COK3" s="434">
        <v>119</v>
      </c>
      <c r="COL3" s="434">
        <v>379</v>
      </c>
      <c r="COM3" s="435">
        <v>1050</v>
      </c>
      <c r="CON3" s="434">
        <v>462</v>
      </c>
      <c r="COO3" s="434">
        <v>14</v>
      </c>
      <c r="COP3" s="434">
        <v>1</v>
      </c>
      <c r="COQ3" s="434">
        <v>2</v>
      </c>
      <c r="COR3" s="434">
        <v>6</v>
      </c>
      <c r="COS3" s="434">
        <v>68</v>
      </c>
      <c r="COT3" s="434">
        <v>21</v>
      </c>
      <c r="COU3" s="434">
        <v>40</v>
      </c>
      <c r="COV3" s="434">
        <v>46</v>
      </c>
      <c r="COW3" s="434">
        <v>482</v>
      </c>
      <c r="COX3" s="434">
        <v>10</v>
      </c>
      <c r="COY3" s="434">
        <v>30</v>
      </c>
      <c r="COZ3" s="434">
        <v>15</v>
      </c>
      <c r="CPA3" s="434">
        <v>24</v>
      </c>
      <c r="CPB3" s="434">
        <v>34</v>
      </c>
      <c r="CPC3" s="434">
        <v>9</v>
      </c>
      <c r="CPD3" s="434">
        <v>15</v>
      </c>
      <c r="CPE3" s="434">
        <v>11</v>
      </c>
      <c r="CPF3" s="434">
        <v>102</v>
      </c>
      <c r="CPG3" s="434">
        <v>1</v>
      </c>
      <c r="CPH3" s="434">
        <v>62</v>
      </c>
      <c r="CPI3" s="434">
        <v>74</v>
      </c>
      <c r="CPJ3" s="434">
        <v>7</v>
      </c>
      <c r="CPK3" s="434">
        <v>3</v>
      </c>
      <c r="CPL3" s="434">
        <v>2</v>
      </c>
      <c r="CPM3" s="434">
        <v>10</v>
      </c>
      <c r="CPN3" s="434">
        <v>20</v>
      </c>
      <c r="CPO3" s="434">
        <v>140</v>
      </c>
      <c r="CPP3" s="434">
        <v>10</v>
      </c>
      <c r="CPQ3" s="434">
        <v>10</v>
      </c>
      <c r="CPR3" s="434">
        <v>200</v>
      </c>
      <c r="CPS3" s="434">
        <v>20</v>
      </c>
      <c r="CPT3" s="434">
        <v>10</v>
      </c>
      <c r="CPU3" s="434">
        <v>40</v>
      </c>
      <c r="CPV3" s="434">
        <v>25</v>
      </c>
      <c r="CPW3" s="434">
        <v>20</v>
      </c>
      <c r="CPX3" s="434">
        <v>80</v>
      </c>
      <c r="CPY3" s="434">
        <v>195</v>
      </c>
      <c r="CPZ3" s="434">
        <v>20</v>
      </c>
      <c r="CQA3" s="434">
        <v>100</v>
      </c>
      <c r="CQB3" s="434">
        <v>10</v>
      </c>
      <c r="CQC3" s="434">
        <v>10</v>
      </c>
      <c r="CQD3" s="434">
        <v>45</v>
      </c>
      <c r="CQE3" s="434">
        <v>30</v>
      </c>
      <c r="CQF3" s="434">
        <v>178</v>
      </c>
      <c r="CQG3" s="434">
        <v>315</v>
      </c>
      <c r="CQH3" s="434">
        <v>5</v>
      </c>
      <c r="CQI3" s="434">
        <v>4</v>
      </c>
      <c r="CQJ3" s="434">
        <v>10</v>
      </c>
      <c r="CQK3" s="434">
        <v>10</v>
      </c>
      <c r="CQL3" s="434">
        <v>3</v>
      </c>
      <c r="CQM3" s="434">
        <v>1</v>
      </c>
      <c r="CQN3" s="434">
        <v>7</v>
      </c>
      <c r="CQO3" s="434">
        <v>68</v>
      </c>
      <c r="CQP3" s="434">
        <v>4</v>
      </c>
      <c r="CQQ3" s="435">
        <v>1896</v>
      </c>
      <c r="CQR3" s="434">
        <v>431</v>
      </c>
      <c r="CQS3" s="434">
        <v>28</v>
      </c>
      <c r="CQT3" s="434">
        <v>30</v>
      </c>
      <c r="CQU3" s="434">
        <v>34</v>
      </c>
      <c r="CQV3" s="434">
        <v>86</v>
      </c>
      <c r="CQW3" s="434">
        <v>56</v>
      </c>
      <c r="CQX3" s="434">
        <v>344</v>
      </c>
      <c r="CQY3" s="434">
        <v>2</v>
      </c>
      <c r="CQZ3" s="434">
        <v>86</v>
      </c>
      <c r="CRA3" s="434">
        <v>231</v>
      </c>
      <c r="CRB3" s="434">
        <v>4</v>
      </c>
      <c r="CRC3" s="434">
        <v>407</v>
      </c>
      <c r="CRD3" s="434">
        <v>16</v>
      </c>
      <c r="CRE3" s="434">
        <v>2</v>
      </c>
      <c r="CRF3" s="434">
        <v>3</v>
      </c>
      <c r="CRG3" s="434">
        <v>5</v>
      </c>
      <c r="CRH3" s="434">
        <v>136</v>
      </c>
      <c r="CRI3" s="434">
        <v>316</v>
      </c>
      <c r="CRJ3" s="434">
        <v>15</v>
      </c>
      <c r="CRK3" s="434">
        <v>604</v>
      </c>
      <c r="CRL3" s="434">
        <v>166</v>
      </c>
      <c r="CRM3" s="434">
        <v>30</v>
      </c>
      <c r="CRN3" s="434">
        <v>9</v>
      </c>
      <c r="CRO3" s="434">
        <v>22</v>
      </c>
      <c r="CRP3" s="434">
        <v>35</v>
      </c>
      <c r="CRQ3" s="434">
        <v>15</v>
      </c>
      <c r="CRR3" s="434">
        <v>6</v>
      </c>
      <c r="CRS3" s="434">
        <v>22</v>
      </c>
      <c r="CRT3" s="434">
        <v>33</v>
      </c>
      <c r="CRU3" s="434">
        <v>13</v>
      </c>
      <c r="CRV3" s="434">
        <v>90</v>
      </c>
      <c r="CRW3" s="434">
        <v>95</v>
      </c>
      <c r="CRX3" s="434">
        <v>845</v>
      </c>
      <c r="CRY3" s="434">
        <v>107</v>
      </c>
      <c r="CRZ3" s="434">
        <v>35</v>
      </c>
      <c r="CSA3" s="434">
        <v>86</v>
      </c>
      <c r="CSB3" s="434">
        <v>116</v>
      </c>
      <c r="CSC3" s="434">
        <v>60</v>
      </c>
      <c r="CSD3" s="434">
        <v>136</v>
      </c>
      <c r="CSE3" s="434">
        <v>524</v>
      </c>
      <c r="CSF3" s="434">
        <v>41</v>
      </c>
      <c r="CSG3" s="434">
        <v>10</v>
      </c>
      <c r="CSH3" s="434">
        <v>4</v>
      </c>
      <c r="CSI3" s="434">
        <v>87</v>
      </c>
      <c r="CSJ3" s="434">
        <v>63</v>
      </c>
      <c r="CSK3" s="434">
        <v>10</v>
      </c>
      <c r="CSL3" s="434">
        <v>1</v>
      </c>
      <c r="CSM3" s="434">
        <v>97</v>
      </c>
      <c r="CSN3" s="434">
        <v>45</v>
      </c>
      <c r="CSO3" s="434">
        <v>37</v>
      </c>
      <c r="CSP3" s="434">
        <v>3</v>
      </c>
      <c r="CSQ3" s="434">
        <v>13</v>
      </c>
      <c r="CSR3" s="434">
        <v>2</v>
      </c>
      <c r="CSS3" s="434">
        <v>45</v>
      </c>
      <c r="CST3" s="434">
        <v>1</v>
      </c>
      <c r="CSU3" s="434">
        <v>190</v>
      </c>
      <c r="CSV3" s="434">
        <v>459</v>
      </c>
      <c r="CSW3" s="434">
        <v>18</v>
      </c>
      <c r="CSX3" s="435">
        <v>9380</v>
      </c>
      <c r="CSY3" s="434">
        <v>96</v>
      </c>
      <c r="CSZ3" s="435">
        <v>3790</v>
      </c>
      <c r="CTA3" s="434">
        <v>14</v>
      </c>
      <c r="CTB3" s="434">
        <v>8</v>
      </c>
      <c r="CTC3" s="434">
        <v>4</v>
      </c>
      <c r="CTD3" s="434">
        <v>55</v>
      </c>
      <c r="CTE3" s="434">
        <v>120</v>
      </c>
      <c r="CTF3" s="434">
        <v>151</v>
      </c>
      <c r="CTG3" s="434">
        <v>10</v>
      </c>
      <c r="CTH3" s="434">
        <v>3</v>
      </c>
      <c r="CTI3" s="434">
        <v>1</v>
      </c>
      <c r="CTJ3" s="435">
        <v>1380</v>
      </c>
      <c r="CTK3" s="434">
        <v>225</v>
      </c>
      <c r="CTL3" s="434">
        <v>32</v>
      </c>
      <c r="CTM3" s="434">
        <v>916</v>
      </c>
      <c r="CTN3" s="434">
        <v>170</v>
      </c>
      <c r="CTO3" s="434">
        <v>36</v>
      </c>
      <c r="CTP3" s="434">
        <v>15</v>
      </c>
      <c r="CTQ3" s="434">
        <v>135</v>
      </c>
      <c r="CTR3" s="434">
        <v>345</v>
      </c>
      <c r="CTS3" s="434">
        <v>2</v>
      </c>
      <c r="CTT3" s="434">
        <v>375</v>
      </c>
      <c r="CTU3" s="434">
        <v>35</v>
      </c>
      <c r="CTV3" s="434">
        <v>50</v>
      </c>
      <c r="CTW3" s="434">
        <v>73</v>
      </c>
      <c r="CTX3" s="434">
        <v>15</v>
      </c>
      <c r="CTY3" s="434">
        <v>84</v>
      </c>
      <c r="CTZ3" s="434">
        <v>7</v>
      </c>
      <c r="CUA3" s="434">
        <v>13</v>
      </c>
      <c r="CUB3" s="434">
        <v>400</v>
      </c>
      <c r="CUC3" s="434">
        <v>140</v>
      </c>
      <c r="CUD3" s="434">
        <v>900</v>
      </c>
      <c r="CUE3" s="434">
        <v>415</v>
      </c>
      <c r="CUF3" s="435">
        <v>1080</v>
      </c>
      <c r="CUG3" s="434">
        <v>40</v>
      </c>
      <c r="CUH3" s="434">
        <v>110</v>
      </c>
      <c r="CUI3" s="434">
        <v>615</v>
      </c>
      <c r="CUJ3" s="434">
        <v>761</v>
      </c>
      <c r="CUK3" s="434">
        <v>387</v>
      </c>
      <c r="CUL3" s="434">
        <v>59</v>
      </c>
      <c r="CUM3" s="434">
        <v>168</v>
      </c>
      <c r="CUN3" s="434">
        <v>471</v>
      </c>
      <c r="CUO3" s="434">
        <v>477</v>
      </c>
      <c r="CUP3" s="435">
        <v>39970</v>
      </c>
      <c r="CUQ3" s="434">
        <v>940</v>
      </c>
      <c r="CUR3" s="434">
        <v>858</v>
      </c>
      <c r="CUS3" s="434">
        <v>860</v>
      </c>
      <c r="CUT3" s="434">
        <v>446</v>
      </c>
      <c r="CUU3" s="434">
        <v>20</v>
      </c>
      <c r="CUV3" s="434">
        <v>399</v>
      </c>
      <c r="CUW3" s="434">
        <v>426</v>
      </c>
      <c r="CUX3" s="434">
        <v>457</v>
      </c>
      <c r="CUY3" s="434">
        <v>439</v>
      </c>
      <c r="CUZ3" s="435">
        <v>6421</v>
      </c>
      <c r="CVA3" s="435">
        <v>3299</v>
      </c>
      <c r="CVB3" s="434">
        <v>43</v>
      </c>
      <c r="CVC3" s="434">
        <v>2</v>
      </c>
      <c r="CVD3" s="434">
        <v>4</v>
      </c>
      <c r="CVE3" s="434">
        <v>4</v>
      </c>
      <c r="CVF3" s="434">
        <v>4</v>
      </c>
      <c r="CVG3" s="434">
        <v>4</v>
      </c>
      <c r="CVH3" s="434">
        <v>59</v>
      </c>
      <c r="CVI3" s="434">
        <v>128</v>
      </c>
      <c r="CVJ3" s="434">
        <v>28</v>
      </c>
      <c r="CVK3" s="434">
        <v>18</v>
      </c>
      <c r="CVL3" s="434">
        <v>8</v>
      </c>
      <c r="CVM3" s="434">
        <v>20</v>
      </c>
      <c r="CVN3" s="434">
        <v>7</v>
      </c>
      <c r="CVO3" s="434">
        <v>1</v>
      </c>
      <c r="CVP3" s="434">
        <v>20</v>
      </c>
      <c r="CVQ3" s="434">
        <v>13</v>
      </c>
      <c r="CVR3" s="434">
        <v>3</v>
      </c>
      <c r="CVS3" s="434">
        <v>10</v>
      </c>
      <c r="CVT3" s="434">
        <v>46</v>
      </c>
      <c r="CVU3" s="434">
        <v>17</v>
      </c>
      <c r="CVV3" s="434">
        <v>64</v>
      </c>
      <c r="CVW3" s="434">
        <v>29</v>
      </c>
      <c r="CVX3" s="434">
        <v>133</v>
      </c>
      <c r="CVY3" s="434">
        <v>95</v>
      </c>
      <c r="CVZ3" s="434">
        <v>55</v>
      </c>
      <c r="CWA3" s="434">
        <v>20</v>
      </c>
      <c r="CWB3" s="434">
        <v>5</v>
      </c>
      <c r="CWC3" s="434">
        <v>36</v>
      </c>
      <c r="CWD3" s="434">
        <v>1</v>
      </c>
      <c r="CWE3" s="434">
        <v>53</v>
      </c>
      <c r="CWF3" s="434">
        <v>29</v>
      </c>
      <c r="CWG3" s="434">
        <v>64</v>
      </c>
      <c r="CWH3" s="434">
        <v>45</v>
      </c>
      <c r="CWI3" s="434">
        <v>2</v>
      </c>
      <c r="CWJ3" s="434">
        <v>125</v>
      </c>
      <c r="CWK3" s="434">
        <v>7</v>
      </c>
      <c r="CWL3" s="434">
        <v>9</v>
      </c>
      <c r="CWM3" s="434">
        <v>7</v>
      </c>
      <c r="CWN3" s="434">
        <v>70</v>
      </c>
      <c r="CWO3" s="434">
        <v>35</v>
      </c>
      <c r="CWP3" s="434">
        <v>96</v>
      </c>
      <c r="CWQ3" s="434">
        <v>22</v>
      </c>
      <c r="CWR3" s="434">
        <v>9</v>
      </c>
      <c r="CWS3" s="434">
        <v>27</v>
      </c>
      <c r="CWT3" s="434">
        <v>68</v>
      </c>
      <c r="CWU3" s="434">
        <v>38</v>
      </c>
      <c r="CWV3" s="434">
        <v>65</v>
      </c>
      <c r="CWW3" s="434">
        <v>15</v>
      </c>
      <c r="CWX3" s="434">
        <v>14</v>
      </c>
      <c r="CWY3" s="434">
        <v>20</v>
      </c>
      <c r="CWZ3" s="434">
        <v>12</v>
      </c>
      <c r="CXA3" s="434">
        <v>9</v>
      </c>
      <c r="CXB3" s="434">
        <v>15</v>
      </c>
      <c r="CXC3" s="434">
        <v>57</v>
      </c>
      <c r="CXD3" s="434">
        <v>6</v>
      </c>
      <c r="CXE3" s="434">
        <v>5</v>
      </c>
      <c r="CXF3" s="434">
        <v>10</v>
      </c>
      <c r="CXG3" s="434">
        <v>20</v>
      </c>
      <c r="CXH3" s="434">
        <v>50</v>
      </c>
      <c r="CXI3" s="434">
        <v>10</v>
      </c>
      <c r="CXJ3" s="434">
        <v>14</v>
      </c>
      <c r="CXK3" s="434">
        <v>13</v>
      </c>
      <c r="CXL3" s="434">
        <v>3</v>
      </c>
      <c r="CXM3" s="434">
        <v>3</v>
      </c>
      <c r="CXN3" s="434">
        <v>2</v>
      </c>
      <c r="CXO3" s="434">
        <v>1</v>
      </c>
      <c r="CXP3" s="434">
        <v>2</v>
      </c>
      <c r="CXQ3" s="434">
        <v>2</v>
      </c>
      <c r="CXR3" s="434">
        <v>19</v>
      </c>
      <c r="CXS3" s="434">
        <v>108</v>
      </c>
      <c r="CXT3" s="434">
        <v>196</v>
      </c>
      <c r="CXU3" s="434">
        <v>106</v>
      </c>
      <c r="CXV3" s="434">
        <v>2</v>
      </c>
      <c r="CXW3" s="434">
        <v>34</v>
      </c>
      <c r="CXX3" s="434">
        <v>8</v>
      </c>
      <c r="CXY3" s="434">
        <v>1</v>
      </c>
      <c r="CXZ3" s="434">
        <v>14</v>
      </c>
      <c r="CYA3" s="434">
        <v>8</v>
      </c>
      <c r="CYB3" s="434">
        <v>17</v>
      </c>
      <c r="CYC3" s="434">
        <v>1</v>
      </c>
      <c r="CYD3" s="434">
        <v>2</v>
      </c>
      <c r="CYE3" s="434">
        <v>5</v>
      </c>
      <c r="CYF3" s="434">
        <v>17</v>
      </c>
      <c r="CYG3" s="434">
        <v>5</v>
      </c>
      <c r="CYH3" s="434">
        <v>3</v>
      </c>
      <c r="CYI3" s="434">
        <v>5</v>
      </c>
      <c r="CYJ3" s="434">
        <v>4</v>
      </c>
      <c r="CYK3" s="434">
        <v>35</v>
      </c>
      <c r="CYL3" s="434">
        <v>2</v>
      </c>
      <c r="CYM3" s="434">
        <v>38</v>
      </c>
      <c r="CYN3" s="434">
        <v>29</v>
      </c>
      <c r="CYO3" s="434">
        <v>5</v>
      </c>
      <c r="CYP3" s="434">
        <v>2</v>
      </c>
      <c r="CYQ3" s="434">
        <v>23</v>
      </c>
      <c r="CYR3" s="434">
        <v>7</v>
      </c>
      <c r="CYS3" s="434">
        <v>10</v>
      </c>
      <c r="CYT3" s="434">
        <v>1</v>
      </c>
      <c r="CYU3" s="434">
        <v>38</v>
      </c>
      <c r="CYV3" s="434">
        <v>22</v>
      </c>
      <c r="CYW3" s="434">
        <v>2</v>
      </c>
      <c r="CYX3" s="434">
        <v>9</v>
      </c>
      <c r="CYY3" s="434">
        <v>30</v>
      </c>
      <c r="CYZ3" s="434">
        <v>4</v>
      </c>
      <c r="CZA3" s="434">
        <v>2</v>
      </c>
      <c r="CZB3" s="434">
        <v>7</v>
      </c>
      <c r="CZC3" s="434">
        <v>2</v>
      </c>
      <c r="CZD3" s="434">
        <v>1</v>
      </c>
      <c r="CZE3" s="434">
        <v>2</v>
      </c>
      <c r="CZF3" s="434">
        <v>2</v>
      </c>
      <c r="CZG3" s="434">
        <v>2</v>
      </c>
      <c r="CZH3" s="434">
        <v>2</v>
      </c>
      <c r="CZI3" s="434">
        <v>2</v>
      </c>
      <c r="CZJ3" s="434">
        <v>69</v>
      </c>
      <c r="CZK3" s="434">
        <v>39</v>
      </c>
      <c r="CZL3" s="434">
        <v>100</v>
      </c>
      <c r="CZM3" s="434">
        <v>6</v>
      </c>
      <c r="CZN3" s="434">
        <v>8</v>
      </c>
      <c r="CZO3" s="434">
        <v>4</v>
      </c>
      <c r="CZP3" s="434">
        <v>13</v>
      </c>
      <c r="CZQ3" s="434">
        <v>17</v>
      </c>
      <c r="CZR3" s="434">
        <v>12</v>
      </c>
      <c r="CZS3" s="434">
        <v>4</v>
      </c>
      <c r="CZT3" s="434">
        <v>5</v>
      </c>
      <c r="CZU3" s="434">
        <v>17</v>
      </c>
      <c r="CZV3" s="434">
        <v>2</v>
      </c>
      <c r="CZW3" s="434">
        <v>6</v>
      </c>
      <c r="CZX3" s="434">
        <v>14</v>
      </c>
      <c r="CZY3" s="434">
        <v>4</v>
      </c>
      <c r="CZZ3" s="434">
        <v>13</v>
      </c>
      <c r="DAA3" s="434">
        <v>3</v>
      </c>
      <c r="DAB3" s="434">
        <v>20</v>
      </c>
      <c r="DAC3" s="434">
        <v>2</v>
      </c>
      <c r="DAD3" s="434">
        <v>6</v>
      </c>
      <c r="DAE3" s="434">
        <v>11</v>
      </c>
      <c r="DAF3" s="434">
        <v>9</v>
      </c>
      <c r="DAG3" s="434">
        <v>6</v>
      </c>
      <c r="DAH3" s="434">
        <v>3</v>
      </c>
      <c r="DAI3" s="434">
        <v>10</v>
      </c>
      <c r="DAJ3" s="434">
        <v>141</v>
      </c>
      <c r="DAK3" s="434">
        <v>162</v>
      </c>
      <c r="DAL3" s="434">
        <v>14</v>
      </c>
      <c r="DAM3" s="434">
        <v>81</v>
      </c>
      <c r="DAN3" s="434">
        <v>2</v>
      </c>
      <c r="DAO3" s="434">
        <v>142</v>
      </c>
      <c r="DAP3" s="434">
        <v>73</v>
      </c>
      <c r="DAQ3" s="434">
        <v>51</v>
      </c>
      <c r="DAR3" s="434">
        <v>9</v>
      </c>
      <c r="DAS3" s="434">
        <v>177</v>
      </c>
      <c r="DAT3" s="434">
        <v>45</v>
      </c>
      <c r="DAU3" s="434">
        <v>286</v>
      </c>
      <c r="DAV3" s="434">
        <v>71</v>
      </c>
      <c r="DAW3" s="434">
        <v>14</v>
      </c>
      <c r="DAX3" s="434">
        <v>2</v>
      </c>
      <c r="DAY3" s="434">
        <v>198</v>
      </c>
      <c r="DAZ3" s="434">
        <v>18</v>
      </c>
      <c r="DBA3" s="434">
        <v>20</v>
      </c>
      <c r="DBB3" s="434">
        <v>7</v>
      </c>
      <c r="DBC3" s="434">
        <v>59</v>
      </c>
      <c r="DBD3" s="434">
        <v>19</v>
      </c>
      <c r="DBE3" s="434">
        <v>12</v>
      </c>
      <c r="DBF3" s="434">
        <v>31</v>
      </c>
      <c r="DBG3" s="434">
        <v>10</v>
      </c>
      <c r="DBH3" s="434">
        <v>6</v>
      </c>
      <c r="DBI3" s="434">
        <v>4</v>
      </c>
      <c r="DBJ3" s="434">
        <v>45</v>
      </c>
      <c r="DBK3" s="434">
        <v>51</v>
      </c>
      <c r="DBL3" s="434">
        <v>29</v>
      </c>
      <c r="DBM3" s="434">
        <v>7</v>
      </c>
      <c r="DBN3" s="434">
        <v>33</v>
      </c>
      <c r="DBO3" s="434">
        <v>3</v>
      </c>
      <c r="DBP3" s="434">
        <v>53</v>
      </c>
      <c r="DBQ3" s="434">
        <v>31</v>
      </c>
      <c r="DBR3" s="434">
        <v>14</v>
      </c>
      <c r="DBS3" s="434">
        <v>6</v>
      </c>
      <c r="DBT3" s="434">
        <v>4</v>
      </c>
      <c r="DBU3" s="434">
        <v>10</v>
      </c>
      <c r="DBV3" s="434">
        <v>5</v>
      </c>
      <c r="DBW3" s="434">
        <v>10</v>
      </c>
      <c r="DBX3" s="434">
        <v>50</v>
      </c>
      <c r="DBY3" s="434">
        <v>5</v>
      </c>
      <c r="DBZ3" s="434">
        <v>150</v>
      </c>
      <c r="DCA3" s="434">
        <v>4</v>
      </c>
      <c r="DCB3" s="434">
        <v>33</v>
      </c>
      <c r="DCC3" s="434">
        <v>3</v>
      </c>
      <c r="DCD3" s="434">
        <v>306</v>
      </c>
      <c r="DCE3" s="434">
        <v>480</v>
      </c>
      <c r="DCF3" s="434">
        <v>2</v>
      </c>
      <c r="DCG3" s="434">
        <v>8</v>
      </c>
      <c r="DCH3" s="434">
        <v>2</v>
      </c>
      <c r="DCI3" s="434">
        <v>12</v>
      </c>
      <c r="DCJ3" s="434">
        <v>4</v>
      </c>
      <c r="DCK3" s="434">
        <v>2</v>
      </c>
      <c r="DCL3" s="434">
        <v>2</v>
      </c>
      <c r="DCM3" s="434">
        <v>2</v>
      </c>
      <c r="DCN3" s="434">
        <v>1</v>
      </c>
      <c r="DCO3" s="434">
        <v>1</v>
      </c>
      <c r="DCP3" s="434">
        <v>19</v>
      </c>
      <c r="DCQ3" s="434">
        <v>12</v>
      </c>
      <c r="DCR3" s="434">
        <v>20</v>
      </c>
      <c r="DCS3" s="434">
        <v>4</v>
      </c>
      <c r="DCT3" s="434">
        <v>15</v>
      </c>
      <c r="DCU3" s="434">
        <v>6</v>
      </c>
      <c r="DCV3" s="434">
        <v>8</v>
      </c>
      <c r="DCW3" s="434">
        <v>9</v>
      </c>
      <c r="DCX3" s="434">
        <v>24</v>
      </c>
      <c r="DCY3" s="434">
        <v>3</v>
      </c>
      <c r="DCZ3" s="434">
        <v>25</v>
      </c>
      <c r="DDA3" s="434">
        <v>32</v>
      </c>
      <c r="DDB3" s="434">
        <v>14</v>
      </c>
      <c r="DDC3" s="434">
        <v>13</v>
      </c>
      <c r="DDD3" s="434">
        <v>7</v>
      </c>
      <c r="DDE3" s="434">
        <v>3</v>
      </c>
      <c r="DDF3" s="434">
        <v>3</v>
      </c>
      <c r="DDG3" s="434">
        <v>5</v>
      </c>
      <c r="DDH3" s="434">
        <v>28</v>
      </c>
      <c r="DDI3" s="434">
        <v>2</v>
      </c>
      <c r="DDJ3" s="434">
        <v>2</v>
      </c>
      <c r="DDK3" s="434">
        <v>3</v>
      </c>
      <c r="DDL3" s="434">
        <v>27</v>
      </c>
      <c r="DDM3" s="434">
        <v>4</v>
      </c>
      <c r="DDN3" s="434">
        <v>40</v>
      </c>
      <c r="DDO3" s="434">
        <v>13</v>
      </c>
      <c r="DDP3" s="434">
        <v>1</v>
      </c>
      <c r="DDQ3" s="434">
        <v>3</v>
      </c>
      <c r="DDR3" s="434">
        <v>3</v>
      </c>
      <c r="DDS3" s="434">
        <v>21</v>
      </c>
      <c r="DDT3" s="434">
        <v>41</v>
      </c>
      <c r="DDU3" s="434">
        <v>68</v>
      </c>
      <c r="DDV3" s="434">
        <v>166</v>
      </c>
      <c r="DDW3" s="434">
        <v>1</v>
      </c>
      <c r="DDX3" s="434">
        <v>3</v>
      </c>
      <c r="DDY3" s="434">
        <v>2</v>
      </c>
      <c r="DDZ3" s="434">
        <v>14</v>
      </c>
      <c r="DEA3" s="434">
        <v>20</v>
      </c>
      <c r="DEB3" s="434">
        <v>12</v>
      </c>
      <c r="DEC3" s="434">
        <v>46</v>
      </c>
      <c r="DED3" s="434">
        <v>33</v>
      </c>
      <c r="DEE3" s="434">
        <v>126</v>
      </c>
      <c r="DEF3" s="434">
        <v>6</v>
      </c>
      <c r="DEG3" s="434">
        <v>10</v>
      </c>
      <c r="DEH3" s="434">
        <v>2</v>
      </c>
      <c r="DEI3" s="434">
        <v>6</v>
      </c>
      <c r="DEJ3" s="434">
        <v>2</v>
      </c>
      <c r="DEK3" s="434">
        <v>3</v>
      </c>
      <c r="DEL3" s="434">
        <v>2</v>
      </c>
      <c r="DEM3" s="434">
        <v>70</v>
      </c>
      <c r="DEN3" s="434">
        <v>33</v>
      </c>
      <c r="DEO3" s="434">
        <v>25</v>
      </c>
      <c r="DEP3" s="434">
        <v>2</v>
      </c>
      <c r="DEQ3" s="434">
        <v>1</v>
      </c>
      <c r="DER3" s="434">
        <v>1</v>
      </c>
      <c r="DES3" s="434">
        <v>90</v>
      </c>
      <c r="DET3" s="434">
        <v>73</v>
      </c>
      <c r="DEU3" s="434">
        <v>4</v>
      </c>
      <c r="DEV3" s="434">
        <v>1</v>
      </c>
      <c r="DEW3" s="434">
        <v>3</v>
      </c>
      <c r="DEX3" s="434">
        <v>9</v>
      </c>
      <c r="DEY3" s="434">
        <v>20</v>
      </c>
      <c r="DEZ3" s="434">
        <v>2</v>
      </c>
      <c r="DFA3" s="434">
        <v>1</v>
      </c>
      <c r="DFB3" s="434">
        <v>12</v>
      </c>
      <c r="DFC3" s="434">
        <v>24</v>
      </c>
      <c r="DFD3" s="434">
        <v>5</v>
      </c>
      <c r="DFE3" s="434">
        <v>281</v>
      </c>
      <c r="DFF3" s="434">
        <v>70</v>
      </c>
      <c r="DFG3" s="434">
        <v>6</v>
      </c>
      <c r="DFH3" s="434">
        <v>5</v>
      </c>
      <c r="DFI3" s="434">
        <v>12</v>
      </c>
      <c r="DFJ3" s="434">
        <v>159</v>
      </c>
      <c r="DFK3" s="434">
        <v>355</v>
      </c>
      <c r="DFL3" s="434">
        <v>37</v>
      </c>
      <c r="DFM3" s="434">
        <v>7</v>
      </c>
      <c r="DFN3" s="434">
        <v>38</v>
      </c>
      <c r="DFO3" s="434">
        <v>59</v>
      </c>
      <c r="DFP3" s="434">
        <v>52</v>
      </c>
      <c r="DFQ3" s="434">
        <v>214</v>
      </c>
      <c r="DFR3" s="434">
        <v>34</v>
      </c>
      <c r="DFS3" s="434">
        <v>271</v>
      </c>
      <c r="DFT3" s="434">
        <v>48</v>
      </c>
      <c r="DFU3" s="434">
        <v>97</v>
      </c>
      <c r="DFV3" s="434">
        <v>4</v>
      </c>
      <c r="DFW3" s="434">
        <v>12</v>
      </c>
      <c r="DFX3" s="434">
        <v>185</v>
      </c>
      <c r="DFY3" s="434">
        <v>17</v>
      </c>
      <c r="DFZ3" s="434">
        <v>30</v>
      </c>
      <c r="DGA3" s="434">
        <v>5</v>
      </c>
      <c r="DGB3" s="435">
        <v>5592</v>
      </c>
      <c r="DGC3" s="434">
        <v>20</v>
      </c>
      <c r="DGD3" s="434">
        <v>4</v>
      </c>
      <c r="DGE3" s="434">
        <v>116</v>
      </c>
      <c r="DGF3" s="435">
        <v>4960</v>
      </c>
      <c r="DGG3" s="434">
        <v>28</v>
      </c>
      <c r="DGH3" s="434">
        <v>23</v>
      </c>
      <c r="DGI3" s="434">
        <v>34</v>
      </c>
      <c r="DGJ3" s="435">
        <v>4060</v>
      </c>
      <c r="DGK3" s="434">
        <v>231</v>
      </c>
      <c r="DGL3" s="434">
        <v>46</v>
      </c>
      <c r="DGM3" s="434">
        <v>22</v>
      </c>
      <c r="DGN3" s="434">
        <v>44</v>
      </c>
      <c r="DGO3" s="434">
        <v>27</v>
      </c>
      <c r="DGP3" s="434">
        <v>64</v>
      </c>
      <c r="DGQ3" s="434">
        <v>3</v>
      </c>
      <c r="DGR3" s="434">
        <v>1</v>
      </c>
      <c r="DGS3" s="434">
        <v>32</v>
      </c>
      <c r="DGT3" s="434">
        <v>97</v>
      </c>
      <c r="DGU3" s="435">
        <v>1590</v>
      </c>
      <c r="DGV3" s="434">
        <v>34</v>
      </c>
      <c r="DGW3" s="434">
        <v>330</v>
      </c>
      <c r="DGX3" s="434">
        <v>11</v>
      </c>
      <c r="DGY3" s="434">
        <v>5</v>
      </c>
      <c r="DGZ3" s="434">
        <v>118</v>
      </c>
      <c r="DHA3" s="434">
        <v>209</v>
      </c>
      <c r="DHB3" s="434">
        <v>31</v>
      </c>
      <c r="DHC3" s="434">
        <v>10</v>
      </c>
      <c r="DHD3" s="434">
        <v>6</v>
      </c>
      <c r="DHE3" s="435">
        <v>3014</v>
      </c>
      <c r="DHF3" s="434">
        <v>72</v>
      </c>
      <c r="DHG3" s="434">
        <v>113</v>
      </c>
      <c r="DHH3" s="435">
        <v>1079</v>
      </c>
      <c r="DHI3" s="434">
        <v>14</v>
      </c>
      <c r="DHJ3" s="434">
        <v>2</v>
      </c>
      <c r="DHK3" s="434">
        <v>22</v>
      </c>
      <c r="DHL3" s="434">
        <v>6</v>
      </c>
      <c r="DHM3" s="434">
        <v>9</v>
      </c>
      <c r="DHN3" s="435">
        <v>2136</v>
      </c>
      <c r="DHO3" s="435">
        <v>1948</v>
      </c>
      <c r="DHP3" s="435">
        <v>1441</v>
      </c>
      <c r="DHQ3" s="434">
        <v>4</v>
      </c>
      <c r="DHR3" s="434">
        <v>41</v>
      </c>
      <c r="DHS3" s="434">
        <v>10</v>
      </c>
      <c r="DHT3" s="434">
        <v>54</v>
      </c>
      <c r="DHU3" s="434">
        <v>10</v>
      </c>
      <c r="DHV3" s="434">
        <v>4</v>
      </c>
      <c r="DHW3" s="434">
        <v>105</v>
      </c>
      <c r="DHX3" s="434">
        <v>6</v>
      </c>
      <c r="DHY3" s="434">
        <v>24</v>
      </c>
      <c r="DHZ3" s="434">
        <v>2</v>
      </c>
      <c r="DIA3" s="434">
        <v>14</v>
      </c>
      <c r="DIB3" s="434">
        <v>16</v>
      </c>
      <c r="DIC3" s="434">
        <v>19</v>
      </c>
      <c r="DID3" s="434">
        <v>71</v>
      </c>
      <c r="DIE3" s="434">
        <v>13</v>
      </c>
      <c r="DIF3" s="434">
        <v>22</v>
      </c>
      <c r="DIG3" s="434">
        <v>11</v>
      </c>
      <c r="DIH3" s="434">
        <v>82</v>
      </c>
      <c r="DII3" s="434">
        <v>34</v>
      </c>
      <c r="DIJ3" s="434">
        <v>31</v>
      </c>
      <c r="DIK3" s="434">
        <v>7</v>
      </c>
      <c r="DIL3" s="434">
        <v>66</v>
      </c>
      <c r="DIM3" s="434">
        <v>24</v>
      </c>
      <c r="DIN3" s="434">
        <v>129</v>
      </c>
      <c r="DIO3" s="434">
        <v>34</v>
      </c>
      <c r="DIP3" s="434">
        <v>6</v>
      </c>
      <c r="DIQ3" s="434">
        <v>11</v>
      </c>
      <c r="DIR3" s="434">
        <v>5</v>
      </c>
      <c r="DIS3" s="434">
        <v>11</v>
      </c>
      <c r="DIT3" s="434">
        <v>5</v>
      </c>
      <c r="DIU3" s="434">
        <v>54</v>
      </c>
      <c r="DIV3" s="434">
        <v>4</v>
      </c>
      <c r="DIW3" s="434">
        <v>1</v>
      </c>
      <c r="DIX3" s="434">
        <v>1</v>
      </c>
      <c r="DIY3" s="434">
        <v>79</v>
      </c>
      <c r="DIZ3" s="434">
        <v>20</v>
      </c>
      <c r="DJA3" s="434">
        <v>42</v>
      </c>
      <c r="DJB3" s="434">
        <v>12</v>
      </c>
      <c r="DJC3" s="434">
        <v>19</v>
      </c>
      <c r="DJD3" s="434">
        <v>51</v>
      </c>
      <c r="DJE3" s="434">
        <v>41</v>
      </c>
      <c r="DJF3" s="434">
        <v>18</v>
      </c>
      <c r="DJG3" s="434">
        <v>3</v>
      </c>
      <c r="DJH3" s="434">
        <v>12</v>
      </c>
      <c r="DJI3" s="434">
        <v>73</v>
      </c>
      <c r="DJJ3" s="434">
        <v>28</v>
      </c>
      <c r="DJK3" s="434">
        <v>5</v>
      </c>
      <c r="DJL3" s="434">
        <v>78</v>
      </c>
      <c r="DJM3" s="434">
        <v>110</v>
      </c>
      <c r="DJN3" s="434">
        <v>47</v>
      </c>
      <c r="DJO3" s="434">
        <v>452</v>
      </c>
      <c r="DJP3" s="434">
        <v>1</v>
      </c>
      <c r="DJQ3" s="434">
        <v>14</v>
      </c>
      <c r="DJR3" s="435">
        <v>19150</v>
      </c>
      <c r="DJS3" s="435">
        <v>1050</v>
      </c>
      <c r="DJT3" s="434">
        <v>320</v>
      </c>
      <c r="DJU3" s="434">
        <v>200</v>
      </c>
      <c r="DJV3" s="434">
        <v>930</v>
      </c>
      <c r="DJW3" s="435">
        <v>3040</v>
      </c>
      <c r="DJX3" s="434">
        <v>120</v>
      </c>
      <c r="DJY3" s="434">
        <v>120</v>
      </c>
      <c r="DJZ3" s="434">
        <v>20</v>
      </c>
      <c r="DKA3" s="434">
        <v>2</v>
      </c>
      <c r="DKB3" s="434">
        <v>69</v>
      </c>
      <c r="DKC3" s="434">
        <v>10</v>
      </c>
      <c r="DKD3" s="434">
        <v>290</v>
      </c>
      <c r="DKE3" s="434">
        <v>140</v>
      </c>
      <c r="DKF3" s="434">
        <v>150</v>
      </c>
      <c r="DKG3" s="434">
        <v>80</v>
      </c>
      <c r="DKH3" s="434">
        <v>66</v>
      </c>
      <c r="DKI3" s="434">
        <v>10</v>
      </c>
      <c r="DKJ3" s="435">
        <v>15400</v>
      </c>
      <c r="DKK3" s="434">
        <v>200</v>
      </c>
      <c r="DKL3" s="434">
        <v>635</v>
      </c>
      <c r="DKM3" s="434">
        <v>10</v>
      </c>
      <c r="DKN3" s="434">
        <v>55</v>
      </c>
      <c r="DKO3" s="434">
        <v>106</v>
      </c>
      <c r="DKP3" s="434">
        <v>5</v>
      </c>
      <c r="DKQ3" s="434">
        <v>10</v>
      </c>
      <c r="DKR3" s="434">
        <v>25</v>
      </c>
      <c r="DKS3" s="435">
        <v>7170</v>
      </c>
      <c r="DKT3" s="434">
        <v>309</v>
      </c>
      <c r="DKU3" s="434">
        <v>25</v>
      </c>
      <c r="DKV3" s="434">
        <v>5</v>
      </c>
      <c r="DKW3" s="434">
        <v>19</v>
      </c>
      <c r="DKX3" s="435">
        <v>22500</v>
      </c>
      <c r="DKY3" s="435">
        <v>1820</v>
      </c>
      <c r="DKZ3" s="435">
        <v>1480</v>
      </c>
      <c r="DLA3" s="434">
        <v>448</v>
      </c>
      <c r="DLB3" s="435">
        <v>7080</v>
      </c>
      <c r="DLC3" s="435">
        <v>4500</v>
      </c>
      <c r="DLD3" s="435">
        <v>40640</v>
      </c>
      <c r="DLE3" s="434">
        <v>96</v>
      </c>
      <c r="DLF3" s="434">
        <v>6</v>
      </c>
      <c r="DLG3" s="434">
        <v>3</v>
      </c>
      <c r="DLH3" s="434">
        <v>2</v>
      </c>
      <c r="DLI3" s="434">
        <v>25</v>
      </c>
      <c r="DLJ3" s="434">
        <v>45</v>
      </c>
      <c r="DLK3" s="434">
        <v>57</v>
      </c>
      <c r="DLL3" s="434">
        <v>77</v>
      </c>
      <c r="DLM3" s="434">
        <v>58</v>
      </c>
      <c r="DLN3" s="434">
        <v>165</v>
      </c>
      <c r="DLO3" s="434">
        <v>41</v>
      </c>
      <c r="DLP3" s="434">
        <v>141</v>
      </c>
      <c r="DLQ3" s="435">
        <v>3700</v>
      </c>
      <c r="DLR3" s="434">
        <v>830</v>
      </c>
      <c r="DLS3" s="434">
        <v>63</v>
      </c>
      <c r="DLT3" s="434">
        <v>5</v>
      </c>
      <c r="DLU3" s="434">
        <v>107</v>
      </c>
      <c r="DLV3" s="434">
        <v>255</v>
      </c>
      <c r="DLW3" s="434">
        <v>50</v>
      </c>
      <c r="DLX3" s="434">
        <v>789</v>
      </c>
      <c r="DLY3" s="435">
        <v>1456</v>
      </c>
      <c r="DLZ3" s="434">
        <v>90</v>
      </c>
      <c r="DMA3" s="434">
        <v>19</v>
      </c>
      <c r="DMB3" s="434">
        <v>4</v>
      </c>
      <c r="DMC3" s="434">
        <v>4</v>
      </c>
      <c r="DMD3" s="434">
        <v>5</v>
      </c>
      <c r="DME3" s="434">
        <v>10</v>
      </c>
      <c r="DMF3" s="435">
        <v>1752</v>
      </c>
      <c r="DMG3" s="434">
        <v>20</v>
      </c>
      <c r="DMH3" s="434">
        <v>1</v>
      </c>
      <c r="DMI3" s="434">
        <v>25</v>
      </c>
      <c r="DMJ3" s="434">
        <v>2</v>
      </c>
      <c r="DMK3" s="434">
        <v>3</v>
      </c>
      <c r="DML3" s="434">
        <v>27</v>
      </c>
      <c r="DMM3" s="434">
        <v>8</v>
      </c>
      <c r="DMN3" s="434">
        <v>100</v>
      </c>
      <c r="DMO3" s="434">
        <v>13</v>
      </c>
      <c r="DMP3" s="434">
        <v>95</v>
      </c>
      <c r="DMQ3" s="434">
        <v>51</v>
      </c>
      <c r="DMR3" s="434">
        <v>17</v>
      </c>
      <c r="DMS3" s="434">
        <v>3</v>
      </c>
      <c r="DMT3" s="434">
        <v>43</v>
      </c>
      <c r="DMU3" s="434">
        <v>13</v>
      </c>
      <c r="DMV3" s="434">
        <v>48</v>
      </c>
      <c r="DMW3" s="434">
        <v>2</v>
      </c>
      <c r="DMX3" s="434">
        <v>1</v>
      </c>
      <c r="DMY3" s="434">
        <v>44</v>
      </c>
      <c r="DMZ3" s="434">
        <v>24</v>
      </c>
      <c r="DNA3" s="434">
        <v>3</v>
      </c>
      <c r="DNB3" s="434">
        <v>2</v>
      </c>
      <c r="DNC3" s="434">
        <v>3</v>
      </c>
      <c r="DND3" s="434">
        <v>550</v>
      </c>
      <c r="DNE3" s="434">
        <v>40</v>
      </c>
      <c r="DNF3" s="434">
        <v>360</v>
      </c>
      <c r="DNG3" s="434">
        <v>20</v>
      </c>
      <c r="DNH3" s="434">
        <v>14</v>
      </c>
      <c r="DNI3" s="434">
        <v>7</v>
      </c>
      <c r="DNJ3" s="434">
        <v>2</v>
      </c>
      <c r="DNK3" s="434">
        <v>18</v>
      </c>
      <c r="DNL3" s="434">
        <v>7</v>
      </c>
      <c r="DNM3" s="434">
        <v>15</v>
      </c>
      <c r="DNN3" s="434">
        <v>3</v>
      </c>
      <c r="DNO3" s="434">
        <v>200</v>
      </c>
      <c r="DNP3" s="434">
        <v>20</v>
      </c>
      <c r="DNQ3" s="434">
        <v>20</v>
      </c>
      <c r="DNR3" s="434">
        <v>10</v>
      </c>
      <c r="DNS3" s="434">
        <v>10</v>
      </c>
      <c r="DNT3" s="434">
        <v>10</v>
      </c>
      <c r="DNU3" s="434">
        <v>2</v>
      </c>
      <c r="DNV3" s="434">
        <v>21</v>
      </c>
      <c r="DNW3" s="434">
        <v>568</v>
      </c>
      <c r="DNX3" s="434">
        <v>28</v>
      </c>
      <c r="DNY3" s="434">
        <v>20</v>
      </c>
      <c r="DNZ3" s="434">
        <v>37</v>
      </c>
      <c r="DOA3" s="434">
        <v>5</v>
      </c>
      <c r="DOB3" s="434">
        <v>5</v>
      </c>
      <c r="DOC3" s="434">
        <v>6</v>
      </c>
      <c r="DOD3" s="434">
        <v>15</v>
      </c>
      <c r="DOE3" s="434">
        <v>78</v>
      </c>
      <c r="DOF3" s="434">
        <v>11</v>
      </c>
      <c r="DOG3" s="434">
        <v>14</v>
      </c>
      <c r="DOH3" s="434">
        <v>15</v>
      </c>
      <c r="DOI3" s="434">
        <v>19</v>
      </c>
      <c r="DOJ3" s="434">
        <v>25</v>
      </c>
      <c r="DOK3" s="434">
        <v>23</v>
      </c>
      <c r="DOL3" s="434">
        <v>39</v>
      </c>
      <c r="DOM3" s="434">
        <v>264</v>
      </c>
      <c r="DON3" s="434">
        <v>25</v>
      </c>
      <c r="DOO3" s="434">
        <v>66</v>
      </c>
      <c r="DOP3" s="434">
        <v>190</v>
      </c>
      <c r="DOQ3" s="434">
        <v>3</v>
      </c>
      <c r="DOR3" s="434">
        <v>18</v>
      </c>
      <c r="DOS3" s="434">
        <v>30</v>
      </c>
      <c r="DOT3" s="434">
        <v>44</v>
      </c>
      <c r="DOU3" s="434">
        <v>2</v>
      </c>
      <c r="DOV3" s="434">
        <v>2</v>
      </c>
      <c r="DOW3" s="434">
        <v>6</v>
      </c>
      <c r="DOX3" s="434">
        <v>2</v>
      </c>
      <c r="DOY3" s="434">
        <v>5</v>
      </c>
      <c r="DOZ3" s="434">
        <v>5</v>
      </c>
      <c r="DPA3" s="434">
        <v>2</v>
      </c>
      <c r="DPB3" s="434">
        <v>4</v>
      </c>
      <c r="DPC3" s="434">
        <v>29</v>
      </c>
      <c r="DPD3" s="434">
        <v>35</v>
      </c>
      <c r="DPE3" s="434">
        <v>3</v>
      </c>
      <c r="DPF3" s="434">
        <v>2</v>
      </c>
      <c r="DPG3" s="435">
        <v>56800</v>
      </c>
      <c r="DPH3" s="435">
        <v>14960</v>
      </c>
      <c r="DPI3" s="434">
        <v>224</v>
      </c>
      <c r="DPJ3" s="434">
        <v>20</v>
      </c>
      <c r="DPK3" s="435">
        <v>1802</v>
      </c>
      <c r="DPL3" s="435">
        <v>2916</v>
      </c>
      <c r="DPM3" s="434">
        <v>57</v>
      </c>
      <c r="DPN3" s="434">
        <v>1</v>
      </c>
      <c r="DPO3" s="434">
        <v>10</v>
      </c>
      <c r="DPP3" s="434">
        <v>4</v>
      </c>
      <c r="DPQ3" s="434">
        <v>2</v>
      </c>
      <c r="DPR3" s="434">
        <v>10</v>
      </c>
      <c r="DPS3" s="434">
        <v>6</v>
      </c>
      <c r="DPT3" s="435">
        <v>2150</v>
      </c>
      <c r="DPU3" s="434">
        <v>8</v>
      </c>
      <c r="DPV3" s="434">
        <v>80</v>
      </c>
      <c r="DPW3" s="434">
        <v>5</v>
      </c>
      <c r="DPX3" s="434">
        <v>5</v>
      </c>
      <c r="DPY3" s="434">
        <v>16</v>
      </c>
      <c r="DPZ3" s="434">
        <v>7</v>
      </c>
      <c r="DQA3" s="434">
        <v>1</v>
      </c>
      <c r="DQB3" s="434">
        <v>4</v>
      </c>
      <c r="DQC3" s="434">
        <v>1</v>
      </c>
      <c r="DQD3" s="434">
        <v>5</v>
      </c>
      <c r="DQE3" s="434">
        <v>21</v>
      </c>
      <c r="DQF3" s="434">
        <v>60</v>
      </c>
      <c r="DQG3" s="434">
        <v>82</v>
      </c>
      <c r="DQH3" s="434">
        <v>4</v>
      </c>
      <c r="DQI3" s="434">
        <v>32</v>
      </c>
      <c r="DQJ3" s="434">
        <v>18</v>
      </c>
      <c r="DQK3" s="434">
        <v>12</v>
      </c>
      <c r="DQL3" s="434">
        <v>4</v>
      </c>
      <c r="DQM3" s="434">
        <v>2</v>
      </c>
      <c r="DQN3" s="434">
        <v>116</v>
      </c>
      <c r="DQO3" s="434">
        <v>107</v>
      </c>
      <c r="DQP3" s="434">
        <v>6</v>
      </c>
      <c r="DQQ3" s="434">
        <v>1</v>
      </c>
      <c r="DQR3" s="435">
        <v>3760</v>
      </c>
      <c r="DQS3" s="434">
        <v>60</v>
      </c>
      <c r="DQT3" s="434">
        <v>310</v>
      </c>
      <c r="DQU3" s="434">
        <v>28</v>
      </c>
      <c r="DQV3" s="434">
        <v>88</v>
      </c>
      <c r="DQW3" s="434">
        <v>157</v>
      </c>
      <c r="DQX3" s="434">
        <v>5</v>
      </c>
      <c r="DQY3" s="434">
        <v>5</v>
      </c>
      <c r="DQZ3" s="434">
        <v>19</v>
      </c>
      <c r="DRA3" s="434">
        <v>75</v>
      </c>
      <c r="DRB3" s="434">
        <v>204</v>
      </c>
      <c r="DRC3" s="434">
        <v>11</v>
      </c>
      <c r="DRD3" s="434">
        <v>83</v>
      </c>
      <c r="DRE3" s="434">
        <v>2</v>
      </c>
      <c r="DRF3" s="434">
        <v>10</v>
      </c>
      <c r="DRG3" s="434">
        <v>90</v>
      </c>
      <c r="DRH3" s="434">
        <v>480</v>
      </c>
      <c r="DRI3" s="434">
        <v>40</v>
      </c>
      <c r="DRJ3" s="434">
        <v>7</v>
      </c>
      <c r="DRK3" s="434">
        <v>4</v>
      </c>
      <c r="DRL3" s="434">
        <v>1</v>
      </c>
      <c r="DRM3" s="434">
        <v>162</v>
      </c>
      <c r="DRN3" s="434">
        <v>1</v>
      </c>
      <c r="DRO3" s="434">
        <v>154</v>
      </c>
      <c r="DRP3" s="434">
        <v>219</v>
      </c>
      <c r="DRQ3" s="434">
        <v>632</v>
      </c>
      <c r="DRR3" s="434">
        <v>20</v>
      </c>
      <c r="DRS3" s="434">
        <v>10</v>
      </c>
      <c r="DRT3" s="434">
        <v>12</v>
      </c>
      <c r="DRU3" s="434">
        <v>102</v>
      </c>
      <c r="DRV3" s="434">
        <v>35</v>
      </c>
      <c r="DRW3" s="434">
        <v>10</v>
      </c>
      <c r="DRX3" s="434">
        <v>27</v>
      </c>
      <c r="DRY3" s="434">
        <v>22</v>
      </c>
      <c r="DRZ3" s="434">
        <v>39</v>
      </c>
      <c r="DSA3" s="434">
        <v>1</v>
      </c>
      <c r="DSB3" s="434">
        <v>3</v>
      </c>
      <c r="DSC3" s="434">
        <v>33</v>
      </c>
      <c r="DSD3" s="434">
        <v>6</v>
      </c>
      <c r="DSE3" s="434">
        <v>30</v>
      </c>
      <c r="DSF3" s="434">
        <v>5</v>
      </c>
      <c r="DSG3" s="434">
        <v>42</v>
      </c>
      <c r="DSH3" s="434">
        <v>15</v>
      </c>
      <c r="DSI3" s="434">
        <v>361</v>
      </c>
      <c r="DSJ3" s="434">
        <v>119</v>
      </c>
      <c r="DSK3" s="434">
        <v>26</v>
      </c>
      <c r="DSL3" s="434">
        <v>1</v>
      </c>
      <c r="DSM3" s="434">
        <v>83</v>
      </c>
      <c r="DSN3" s="434">
        <v>146</v>
      </c>
      <c r="DSO3" s="434">
        <v>4</v>
      </c>
      <c r="DSP3" s="434">
        <v>92</v>
      </c>
      <c r="DSQ3" s="434">
        <v>31</v>
      </c>
      <c r="DSR3" s="434">
        <v>33</v>
      </c>
      <c r="DSS3" s="434">
        <v>3</v>
      </c>
      <c r="DST3" s="434">
        <v>3</v>
      </c>
      <c r="DSU3" s="434">
        <v>100</v>
      </c>
      <c r="DSV3" s="434">
        <v>1</v>
      </c>
      <c r="DSW3" s="434">
        <v>20</v>
      </c>
      <c r="DSX3" s="434">
        <v>50</v>
      </c>
      <c r="DSY3" s="434">
        <v>10</v>
      </c>
      <c r="DSZ3" s="434">
        <v>4</v>
      </c>
      <c r="DTA3" s="434">
        <v>7</v>
      </c>
      <c r="DTB3" s="434">
        <v>60</v>
      </c>
      <c r="DTC3" s="434">
        <v>10</v>
      </c>
      <c r="DTD3" s="434">
        <v>12</v>
      </c>
      <c r="DTE3" s="435">
        <v>1240</v>
      </c>
      <c r="DTF3" s="435">
        <v>3396</v>
      </c>
      <c r="DTG3" s="434">
        <v>12</v>
      </c>
      <c r="DTH3" s="434">
        <v>8</v>
      </c>
      <c r="DTI3" s="434">
        <v>8</v>
      </c>
      <c r="DTJ3" s="434">
        <v>11</v>
      </c>
      <c r="DTK3" s="434">
        <v>52</v>
      </c>
      <c r="DTL3" s="434">
        <v>48</v>
      </c>
      <c r="DTM3" s="434">
        <v>5</v>
      </c>
      <c r="DTN3" s="434">
        <v>10</v>
      </c>
      <c r="DTO3" s="434">
        <v>2</v>
      </c>
      <c r="DTP3" s="434">
        <v>2</v>
      </c>
      <c r="DTQ3" s="434">
        <v>141</v>
      </c>
      <c r="DTR3" s="434">
        <v>73</v>
      </c>
      <c r="DTS3" s="434">
        <v>28</v>
      </c>
      <c r="DTT3" s="434">
        <v>19</v>
      </c>
      <c r="DTU3" s="434">
        <v>47</v>
      </c>
      <c r="DTV3" s="435">
        <v>2406</v>
      </c>
      <c r="DTW3" s="434">
        <v>99</v>
      </c>
      <c r="DTX3" s="434">
        <v>23</v>
      </c>
      <c r="DTY3" s="434">
        <v>20</v>
      </c>
      <c r="DTZ3" s="434">
        <v>430</v>
      </c>
      <c r="DUA3" s="435">
        <v>1108</v>
      </c>
      <c r="DUB3" s="434">
        <v>375</v>
      </c>
      <c r="DUC3" s="434">
        <v>4</v>
      </c>
      <c r="DUD3" s="435">
        <v>27200</v>
      </c>
      <c r="DUE3" s="434">
        <v>345</v>
      </c>
      <c r="DUF3" s="434">
        <v>960</v>
      </c>
      <c r="DUG3" s="434">
        <v>30</v>
      </c>
      <c r="DUH3" s="435">
        <v>23850</v>
      </c>
      <c r="DUI3" s="434">
        <v>60</v>
      </c>
      <c r="DUJ3" s="435">
        <v>3700</v>
      </c>
      <c r="DUK3" s="434">
        <v>336</v>
      </c>
      <c r="DUL3" s="434">
        <v>320</v>
      </c>
      <c r="DUM3" s="434">
        <v>90</v>
      </c>
      <c r="DUN3" s="435">
        <v>5720</v>
      </c>
      <c r="DUO3" s="434">
        <v>458</v>
      </c>
      <c r="DUP3" s="434">
        <v>328</v>
      </c>
      <c r="DUQ3" s="434">
        <v>720</v>
      </c>
      <c r="DUR3" s="434">
        <v>770</v>
      </c>
      <c r="DUS3" s="434">
        <v>558</v>
      </c>
      <c r="DUT3" s="434">
        <v>193</v>
      </c>
      <c r="DUU3" s="434">
        <v>420</v>
      </c>
      <c r="DUV3" s="434">
        <v>840</v>
      </c>
      <c r="DUW3" s="435">
        <v>16360</v>
      </c>
      <c r="DUX3" s="434">
        <v>77</v>
      </c>
      <c r="DUY3" s="434">
        <v>165</v>
      </c>
      <c r="DUZ3" s="434">
        <v>30</v>
      </c>
      <c r="DVA3" s="435">
        <v>3890</v>
      </c>
      <c r="DVB3" s="434">
        <v>110</v>
      </c>
      <c r="DVC3" s="435">
        <v>3050</v>
      </c>
      <c r="DVD3" s="435">
        <v>3680</v>
      </c>
      <c r="DVE3" s="435">
        <v>3120</v>
      </c>
      <c r="DVF3" s="434">
        <v>60</v>
      </c>
      <c r="DVG3" s="434">
        <v>200</v>
      </c>
      <c r="DVH3" s="434">
        <v>40</v>
      </c>
      <c r="DVI3" s="434">
        <v>520</v>
      </c>
      <c r="DVJ3" s="435">
        <v>2160</v>
      </c>
      <c r="DVK3" s="434">
        <v>20</v>
      </c>
      <c r="DVL3" s="434">
        <v>10</v>
      </c>
      <c r="DVM3" s="434">
        <v>960</v>
      </c>
      <c r="DVN3" s="435">
        <v>1180</v>
      </c>
      <c r="DVO3" s="435">
        <v>9650</v>
      </c>
      <c r="DVP3" s="434">
        <v>100</v>
      </c>
      <c r="DVQ3" s="434">
        <v>80</v>
      </c>
      <c r="DVR3" s="434">
        <v>70</v>
      </c>
      <c r="DVS3" s="434">
        <v>100</v>
      </c>
      <c r="DVT3" s="434">
        <v>386</v>
      </c>
      <c r="DVU3" s="434">
        <v>100</v>
      </c>
      <c r="DVV3" s="434">
        <v>540</v>
      </c>
      <c r="DVW3" s="434">
        <v>670</v>
      </c>
      <c r="DVX3" s="435">
        <v>1700</v>
      </c>
      <c r="DVY3" s="434">
        <v>2</v>
      </c>
      <c r="DVZ3" s="434">
        <v>21</v>
      </c>
      <c r="DWA3" s="434">
        <v>38</v>
      </c>
      <c r="DWB3" s="434">
        <v>2</v>
      </c>
      <c r="DWC3" s="434">
        <v>3</v>
      </c>
      <c r="DWD3" s="434">
        <v>1</v>
      </c>
      <c r="DWE3" s="434">
        <v>167</v>
      </c>
      <c r="DWF3" s="434">
        <v>2</v>
      </c>
      <c r="DWG3" s="434">
        <v>25</v>
      </c>
      <c r="DWH3" s="434">
        <v>133</v>
      </c>
      <c r="DWI3" s="434">
        <v>13</v>
      </c>
      <c r="DWJ3" s="434">
        <v>2</v>
      </c>
      <c r="DWK3" s="434">
        <v>57</v>
      </c>
      <c r="DWL3" s="434">
        <v>36</v>
      </c>
      <c r="DWM3" s="434">
        <v>6</v>
      </c>
      <c r="DWN3" s="434">
        <v>104</v>
      </c>
      <c r="DWO3" s="434">
        <v>7</v>
      </c>
      <c r="DWP3" s="434">
        <v>5</v>
      </c>
      <c r="DWQ3" s="434">
        <v>23</v>
      </c>
      <c r="DWR3" s="434">
        <v>5</v>
      </c>
      <c r="DWS3" s="435">
        <v>39200</v>
      </c>
      <c r="DWT3" s="434">
        <v>12</v>
      </c>
      <c r="DWU3" s="434">
        <v>1</v>
      </c>
      <c r="DWV3" s="434">
        <v>6</v>
      </c>
      <c r="DWW3" s="434">
        <v>8</v>
      </c>
      <c r="DWX3" s="434">
        <v>6</v>
      </c>
      <c r="DWY3" s="434">
        <v>14</v>
      </c>
      <c r="DWZ3" s="434">
        <v>8</v>
      </c>
      <c r="DXA3" s="434">
        <v>61</v>
      </c>
      <c r="DXB3" s="434">
        <v>375</v>
      </c>
      <c r="DXC3" s="434">
        <v>303</v>
      </c>
      <c r="DXD3" s="435">
        <v>1880</v>
      </c>
      <c r="DXE3" s="434">
        <v>4</v>
      </c>
      <c r="DXF3" s="434">
        <v>4</v>
      </c>
      <c r="DXG3" s="434">
        <v>2</v>
      </c>
      <c r="DXH3" s="434">
        <v>7</v>
      </c>
      <c r="DXI3" s="434">
        <v>1</v>
      </c>
      <c r="DXJ3" s="434">
        <v>2</v>
      </c>
      <c r="DXK3" s="434">
        <v>4</v>
      </c>
      <c r="DXL3" s="434">
        <v>2</v>
      </c>
      <c r="DXM3" s="434">
        <v>1</v>
      </c>
      <c r="DXN3" s="434">
        <v>1</v>
      </c>
      <c r="DXO3" s="434">
        <v>1</v>
      </c>
      <c r="DXP3" s="434">
        <v>2</v>
      </c>
      <c r="DXQ3" s="434">
        <v>8</v>
      </c>
      <c r="DXR3" s="434">
        <v>32</v>
      </c>
      <c r="DXS3" s="434">
        <v>78</v>
      </c>
      <c r="DXT3" s="434">
        <v>7</v>
      </c>
      <c r="DXU3" s="434">
        <v>4</v>
      </c>
      <c r="DXV3" s="434">
        <v>3</v>
      </c>
      <c r="DXW3" s="434">
        <v>13</v>
      </c>
      <c r="DXX3" s="434">
        <v>49</v>
      </c>
      <c r="DXY3" s="434">
        <v>11</v>
      </c>
      <c r="DXZ3" s="434">
        <v>39</v>
      </c>
      <c r="DYA3" s="434">
        <v>14</v>
      </c>
      <c r="DYB3" s="434">
        <v>1</v>
      </c>
      <c r="DYC3" s="434">
        <v>88</v>
      </c>
      <c r="DYD3" s="434">
        <v>6</v>
      </c>
      <c r="DYE3" s="434">
        <v>12</v>
      </c>
      <c r="DYF3" s="434">
        <v>49</v>
      </c>
      <c r="DYG3" s="434">
        <v>144</v>
      </c>
      <c r="DYH3" s="434">
        <v>26</v>
      </c>
      <c r="DYI3" s="434">
        <v>4</v>
      </c>
      <c r="DYJ3" s="434">
        <v>3</v>
      </c>
      <c r="DYK3" s="434">
        <v>20</v>
      </c>
      <c r="DYL3" s="434">
        <v>50</v>
      </c>
      <c r="DYM3" s="434">
        <v>15</v>
      </c>
      <c r="DYN3" s="434">
        <v>10</v>
      </c>
      <c r="DYO3" s="434">
        <v>10</v>
      </c>
      <c r="DYP3" s="434">
        <v>12</v>
      </c>
      <c r="DYQ3" s="434">
        <v>200</v>
      </c>
      <c r="DYR3" s="434">
        <v>55</v>
      </c>
      <c r="DYS3" s="434">
        <v>500</v>
      </c>
      <c r="DYT3" s="434">
        <v>840</v>
      </c>
      <c r="DYU3" s="435">
        <v>6680</v>
      </c>
      <c r="DYV3" s="434">
        <v>30</v>
      </c>
      <c r="DYW3" s="434">
        <v>330</v>
      </c>
      <c r="DYX3" s="434">
        <v>100</v>
      </c>
      <c r="DYY3" s="434">
        <v>950</v>
      </c>
      <c r="DYZ3" s="434">
        <v>224</v>
      </c>
      <c r="DZA3" s="434">
        <v>230</v>
      </c>
      <c r="DZB3" s="434">
        <v>8</v>
      </c>
      <c r="DZC3" s="434">
        <v>14</v>
      </c>
      <c r="DZD3" s="434">
        <v>65</v>
      </c>
      <c r="DZE3" s="435">
        <v>8600</v>
      </c>
      <c r="DZF3" s="434">
        <v>10</v>
      </c>
      <c r="DZG3" s="434">
        <v>45</v>
      </c>
      <c r="DZH3" s="434">
        <v>21</v>
      </c>
      <c r="DZI3" s="434">
        <v>90</v>
      </c>
      <c r="DZJ3" s="434">
        <v>11</v>
      </c>
      <c r="DZK3" s="434">
        <v>48</v>
      </c>
      <c r="DZL3" s="434">
        <v>2</v>
      </c>
      <c r="DZM3" s="434">
        <v>1</v>
      </c>
      <c r="DZN3" s="434">
        <v>10</v>
      </c>
      <c r="DZO3" s="434">
        <v>5</v>
      </c>
      <c r="DZP3" s="434">
        <v>16</v>
      </c>
      <c r="DZQ3" s="434">
        <v>50</v>
      </c>
      <c r="DZR3" s="434">
        <v>2</v>
      </c>
      <c r="DZS3" s="434">
        <v>17</v>
      </c>
      <c r="DZT3" s="434">
        <v>6</v>
      </c>
      <c r="DZU3" s="434">
        <v>2</v>
      </c>
      <c r="DZV3" s="434">
        <v>3</v>
      </c>
      <c r="DZW3" s="434">
        <v>5</v>
      </c>
      <c r="DZX3" s="434">
        <v>59</v>
      </c>
      <c r="DZY3" s="435">
        <v>1221</v>
      </c>
      <c r="DZZ3" s="434">
        <v>2</v>
      </c>
      <c r="EAA3" s="434">
        <v>13</v>
      </c>
      <c r="EAB3" s="434">
        <v>10</v>
      </c>
      <c r="EAC3" s="434">
        <v>275</v>
      </c>
      <c r="EAD3" s="434">
        <v>40</v>
      </c>
      <c r="EAE3" s="434">
        <v>36</v>
      </c>
      <c r="EAF3" s="434">
        <v>54</v>
      </c>
      <c r="EAG3" s="434">
        <v>6</v>
      </c>
      <c r="EAH3" s="434">
        <v>14</v>
      </c>
      <c r="EAI3" s="434">
        <v>17</v>
      </c>
      <c r="EAJ3" s="434">
        <v>154</v>
      </c>
      <c r="EAK3" s="434">
        <v>46</v>
      </c>
      <c r="EAL3" s="434">
        <v>34</v>
      </c>
      <c r="EAM3" s="434">
        <v>16</v>
      </c>
      <c r="EAN3" s="434">
        <v>10</v>
      </c>
      <c r="EAO3" s="434">
        <v>69</v>
      </c>
      <c r="EAP3" s="434">
        <v>21</v>
      </c>
      <c r="EAQ3" s="434">
        <v>9</v>
      </c>
      <c r="EAR3" s="434">
        <v>24</v>
      </c>
      <c r="EAS3" s="434">
        <v>35</v>
      </c>
      <c r="EAT3" s="434">
        <v>13</v>
      </c>
      <c r="EAU3" s="434">
        <v>300</v>
      </c>
      <c r="EAV3" s="434">
        <v>860</v>
      </c>
      <c r="EAW3" s="434">
        <v>71</v>
      </c>
      <c r="EAX3" s="434">
        <v>20</v>
      </c>
      <c r="EAY3" s="434">
        <v>10</v>
      </c>
      <c r="EAZ3" s="434">
        <v>10</v>
      </c>
      <c r="EBA3" s="434">
        <v>2</v>
      </c>
      <c r="EBB3" s="434">
        <v>3</v>
      </c>
      <c r="EBC3" s="434">
        <v>3</v>
      </c>
      <c r="EBD3" s="434">
        <v>3</v>
      </c>
      <c r="EBE3" s="434">
        <v>1</v>
      </c>
      <c r="EBF3" s="434">
        <v>7</v>
      </c>
      <c r="EBG3" s="434">
        <v>10</v>
      </c>
      <c r="EBH3" s="434">
        <v>2</v>
      </c>
      <c r="EBI3" s="434">
        <v>1</v>
      </c>
      <c r="EBJ3" s="434">
        <v>13</v>
      </c>
      <c r="EBK3" s="434">
        <v>10</v>
      </c>
      <c r="EBL3" s="434">
        <v>1</v>
      </c>
      <c r="EBM3" s="434">
        <v>5</v>
      </c>
      <c r="EBN3" s="434">
        <v>1</v>
      </c>
      <c r="EBO3" s="434">
        <v>1</v>
      </c>
      <c r="EBP3" s="434">
        <v>1</v>
      </c>
      <c r="EBQ3" s="434">
        <v>8</v>
      </c>
      <c r="EBR3" s="434">
        <v>1</v>
      </c>
      <c r="EBS3" s="434">
        <v>6</v>
      </c>
      <c r="EBT3" s="434">
        <v>3</v>
      </c>
      <c r="EBU3" s="434">
        <v>6</v>
      </c>
      <c r="EBV3" s="434">
        <v>17</v>
      </c>
      <c r="EBW3" s="434">
        <v>23</v>
      </c>
      <c r="EBX3" s="434">
        <v>1</v>
      </c>
      <c r="EBY3" s="434">
        <v>8</v>
      </c>
      <c r="EBZ3" s="434">
        <v>16</v>
      </c>
      <c r="ECA3" s="434">
        <v>4</v>
      </c>
      <c r="ECB3" s="434">
        <v>4</v>
      </c>
      <c r="ECC3" s="434">
        <v>2</v>
      </c>
      <c r="ECD3" s="434">
        <v>1</v>
      </c>
      <c r="ECE3" s="434">
        <v>23</v>
      </c>
      <c r="ECF3" s="434">
        <v>23</v>
      </c>
      <c r="ECG3" s="434">
        <v>11</v>
      </c>
      <c r="ECH3" s="434">
        <v>4</v>
      </c>
      <c r="ECI3" s="434">
        <v>21</v>
      </c>
      <c r="ECJ3" s="434">
        <v>1</v>
      </c>
      <c r="ECK3" s="434">
        <v>5</v>
      </c>
      <c r="ECL3" s="434">
        <v>5</v>
      </c>
      <c r="ECM3" s="434">
        <v>2</v>
      </c>
      <c r="ECN3" s="434">
        <v>3</v>
      </c>
      <c r="ECO3" s="434">
        <v>31</v>
      </c>
      <c r="ECP3" s="434">
        <v>9</v>
      </c>
      <c r="ECQ3" s="434">
        <v>8</v>
      </c>
      <c r="ECR3" s="434">
        <v>4</v>
      </c>
      <c r="ECS3" s="434">
        <v>1</v>
      </c>
      <c r="ECT3" s="434">
        <v>6</v>
      </c>
      <c r="ECU3" s="434">
        <v>12</v>
      </c>
      <c r="ECV3" s="434">
        <v>4</v>
      </c>
      <c r="ECW3" s="434">
        <v>6</v>
      </c>
      <c r="ECX3" s="434">
        <v>4</v>
      </c>
      <c r="ECY3" s="434">
        <v>6</v>
      </c>
      <c r="ECZ3" s="434">
        <v>5</v>
      </c>
      <c r="EDA3" s="434">
        <v>2</v>
      </c>
      <c r="EDB3" s="434">
        <v>5</v>
      </c>
      <c r="EDC3" s="434">
        <v>2</v>
      </c>
      <c r="EDD3" s="434">
        <v>29</v>
      </c>
      <c r="EDE3" s="434">
        <v>17</v>
      </c>
      <c r="EDF3" s="434">
        <v>3</v>
      </c>
      <c r="EDG3" s="434">
        <v>5</v>
      </c>
      <c r="EDH3" s="434">
        <v>1</v>
      </c>
      <c r="EDI3" s="434">
        <v>13</v>
      </c>
      <c r="EDJ3" s="434">
        <v>23</v>
      </c>
      <c r="EDK3" s="434">
        <v>16</v>
      </c>
      <c r="EDL3" s="434">
        <v>6</v>
      </c>
      <c r="EDM3" s="434">
        <v>21</v>
      </c>
      <c r="EDN3" s="434">
        <v>5</v>
      </c>
      <c r="EDO3" s="434">
        <v>6</v>
      </c>
      <c r="EDP3" s="434">
        <v>32</v>
      </c>
      <c r="EDQ3" s="434">
        <v>15</v>
      </c>
      <c r="EDR3" s="434">
        <v>2</v>
      </c>
      <c r="EDS3" s="434">
        <v>4</v>
      </c>
      <c r="EDT3" s="434">
        <v>5</v>
      </c>
      <c r="EDU3" s="434">
        <v>13</v>
      </c>
      <c r="EDV3" s="434">
        <v>15</v>
      </c>
      <c r="EDW3" s="434">
        <v>3</v>
      </c>
      <c r="EDX3" s="434">
        <v>9</v>
      </c>
      <c r="EDY3" s="434">
        <v>15</v>
      </c>
      <c r="EDZ3" s="434">
        <v>13</v>
      </c>
      <c r="EEA3" s="434">
        <v>2</v>
      </c>
      <c r="EEB3" s="434">
        <v>6</v>
      </c>
      <c r="EEC3" s="434">
        <v>2</v>
      </c>
      <c r="EED3" s="434">
        <v>6</v>
      </c>
      <c r="EEE3" s="434">
        <v>26</v>
      </c>
      <c r="EEF3" s="434">
        <v>12</v>
      </c>
      <c r="EEG3" s="434">
        <v>9</v>
      </c>
      <c r="EEH3" s="434">
        <v>22</v>
      </c>
      <c r="EEI3" s="434">
        <v>6</v>
      </c>
      <c r="EEJ3" s="434">
        <v>7</v>
      </c>
      <c r="EEK3" s="434">
        <v>9</v>
      </c>
      <c r="EEL3" s="434">
        <v>13</v>
      </c>
      <c r="EEM3" s="434">
        <v>5</v>
      </c>
      <c r="EEN3" s="434">
        <v>2</v>
      </c>
      <c r="EEO3" s="434">
        <v>4</v>
      </c>
      <c r="EEP3" s="434">
        <v>50</v>
      </c>
      <c r="EEQ3" s="434">
        <v>5</v>
      </c>
      <c r="EER3" s="434">
        <v>1</v>
      </c>
      <c r="EES3" s="434">
        <v>50</v>
      </c>
      <c r="EET3" s="434">
        <v>5</v>
      </c>
      <c r="EEU3" s="434">
        <v>3</v>
      </c>
      <c r="EEV3" s="434">
        <v>5</v>
      </c>
      <c r="EEW3" s="434">
        <v>2</v>
      </c>
      <c r="EEX3" s="434">
        <v>2</v>
      </c>
      <c r="EEY3" s="434">
        <v>1</v>
      </c>
      <c r="EEZ3" s="434">
        <v>1</v>
      </c>
      <c r="EFA3" s="434">
        <v>10</v>
      </c>
      <c r="EFB3" s="434">
        <v>7</v>
      </c>
      <c r="EFC3" s="434">
        <v>90</v>
      </c>
      <c r="EFD3" s="434">
        <v>30</v>
      </c>
      <c r="EFE3" s="434">
        <v>8</v>
      </c>
      <c r="EFF3" s="434">
        <v>2</v>
      </c>
      <c r="EFG3" s="434">
        <v>3</v>
      </c>
      <c r="EFH3" s="434">
        <v>5</v>
      </c>
      <c r="EFI3" s="434">
        <v>11</v>
      </c>
      <c r="EFJ3" s="434">
        <v>9</v>
      </c>
      <c r="EFK3" s="434">
        <v>1</v>
      </c>
      <c r="EFL3" s="434">
        <v>2</v>
      </c>
      <c r="EFM3" s="434">
        <v>21</v>
      </c>
      <c r="EFN3" s="434">
        <v>84</v>
      </c>
      <c r="EFO3" s="434">
        <v>14</v>
      </c>
      <c r="EFP3" s="434">
        <v>7</v>
      </c>
      <c r="EFQ3" s="434">
        <v>4</v>
      </c>
      <c r="EFR3" s="434">
        <v>5</v>
      </c>
      <c r="EFS3" s="434">
        <v>9</v>
      </c>
      <c r="EFT3" s="434">
        <v>23</v>
      </c>
      <c r="EFU3" s="434">
        <v>18</v>
      </c>
      <c r="EFV3" s="434">
        <v>1</v>
      </c>
      <c r="EFW3" s="434">
        <v>32</v>
      </c>
      <c r="EFX3" s="434">
        <v>18</v>
      </c>
      <c r="EFY3" s="434">
        <v>10</v>
      </c>
      <c r="EFZ3" s="434">
        <v>5</v>
      </c>
      <c r="EGA3" s="434">
        <v>6</v>
      </c>
      <c r="EGB3" s="434">
        <v>31</v>
      </c>
      <c r="EGC3" s="434">
        <v>7</v>
      </c>
      <c r="EGD3" s="434">
        <v>6</v>
      </c>
      <c r="EGE3" s="434">
        <v>1</v>
      </c>
      <c r="EGF3" s="434">
        <v>3</v>
      </c>
      <c r="EGG3" s="434">
        <v>2</v>
      </c>
      <c r="EGH3" s="434">
        <v>10</v>
      </c>
      <c r="EGI3" s="434">
        <v>5</v>
      </c>
      <c r="EGJ3" s="434">
        <v>2</v>
      </c>
      <c r="EGK3" s="434">
        <v>2</v>
      </c>
      <c r="EGL3" s="434">
        <v>60</v>
      </c>
      <c r="EGM3" s="434">
        <v>40</v>
      </c>
      <c r="EGN3" s="434">
        <v>4</v>
      </c>
      <c r="EGO3" s="434">
        <v>11</v>
      </c>
      <c r="EGP3" s="434">
        <v>2</v>
      </c>
      <c r="EGQ3" s="434">
        <v>3</v>
      </c>
      <c r="EGR3" s="434">
        <v>13</v>
      </c>
      <c r="EGS3" s="434">
        <v>7</v>
      </c>
      <c r="EGT3" s="434">
        <v>9</v>
      </c>
      <c r="EGU3" s="434">
        <v>20</v>
      </c>
      <c r="EGV3" s="434">
        <v>13</v>
      </c>
      <c r="EGW3" s="434">
        <v>36</v>
      </c>
      <c r="EGX3" s="434">
        <v>118</v>
      </c>
      <c r="EGY3" s="435">
        <v>3590</v>
      </c>
      <c r="EGZ3" s="434">
        <v>143</v>
      </c>
      <c r="EHA3" s="434">
        <v>103</v>
      </c>
      <c r="EHB3" s="434">
        <v>12</v>
      </c>
      <c r="EHC3" s="434">
        <v>2</v>
      </c>
      <c r="EHD3" s="434">
        <v>125</v>
      </c>
      <c r="EHE3" s="434">
        <v>601</v>
      </c>
      <c r="EHF3" s="434">
        <v>3</v>
      </c>
      <c r="EHG3" s="434">
        <v>99</v>
      </c>
      <c r="EHH3" s="434">
        <v>107</v>
      </c>
      <c r="EHI3" s="434">
        <v>288</v>
      </c>
      <c r="EHJ3" s="434">
        <v>237</v>
      </c>
      <c r="EHK3" s="434">
        <v>1</v>
      </c>
      <c r="EHL3" s="434">
        <v>2</v>
      </c>
      <c r="EHM3" s="434">
        <v>90</v>
      </c>
      <c r="EHN3" s="434">
        <v>1</v>
      </c>
      <c r="EHO3" s="435">
        <v>2150</v>
      </c>
      <c r="EHP3" s="435">
        <v>1892</v>
      </c>
      <c r="EHQ3" s="434">
        <v>45</v>
      </c>
      <c r="EHR3" s="434">
        <v>127</v>
      </c>
      <c r="EHS3" s="434">
        <v>143</v>
      </c>
      <c r="EHT3" s="435">
        <v>6900</v>
      </c>
      <c r="EHU3" s="434">
        <v>240</v>
      </c>
      <c r="EHV3" s="434">
        <v>103</v>
      </c>
      <c r="EHW3" s="434">
        <v>41</v>
      </c>
      <c r="EHX3" s="434">
        <v>80</v>
      </c>
      <c r="EHY3" s="434">
        <v>53</v>
      </c>
      <c r="EHZ3" s="434">
        <v>63</v>
      </c>
      <c r="EIA3" s="434">
        <v>271</v>
      </c>
      <c r="EIB3" s="434">
        <v>47</v>
      </c>
      <c r="EIC3" s="434">
        <v>4</v>
      </c>
      <c r="EID3" s="434">
        <v>10</v>
      </c>
      <c r="EIE3" s="434">
        <v>26</v>
      </c>
      <c r="EIF3" s="434">
        <v>215</v>
      </c>
      <c r="EIG3" s="434">
        <v>10</v>
      </c>
      <c r="EIH3" s="434">
        <v>320</v>
      </c>
      <c r="EII3" s="434">
        <v>27</v>
      </c>
      <c r="EIJ3" s="434">
        <v>108</v>
      </c>
      <c r="EIK3" s="434">
        <v>32</v>
      </c>
      <c r="EIL3" s="434">
        <v>29</v>
      </c>
      <c r="EIM3" s="434">
        <v>48</v>
      </c>
      <c r="EIN3" s="434">
        <v>8</v>
      </c>
      <c r="EIO3" s="434">
        <v>15</v>
      </c>
      <c r="EIP3" s="434">
        <v>60</v>
      </c>
      <c r="EIQ3" s="434">
        <v>206</v>
      </c>
      <c r="EIR3" s="434">
        <v>10</v>
      </c>
      <c r="EIS3" s="434">
        <v>13</v>
      </c>
      <c r="EIT3" s="434">
        <v>13</v>
      </c>
      <c r="EIU3" s="434">
        <v>7</v>
      </c>
      <c r="EIV3" s="434">
        <v>8</v>
      </c>
      <c r="EIW3" s="434">
        <v>2</v>
      </c>
      <c r="EIX3" s="434">
        <v>572</v>
      </c>
      <c r="EIY3" s="434">
        <v>240</v>
      </c>
      <c r="EIZ3" s="434">
        <v>860</v>
      </c>
      <c r="EJA3" s="434">
        <v>90</v>
      </c>
      <c r="EJB3" s="435">
        <v>1280</v>
      </c>
      <c r="EJC3" s="434">
        <v>190</v>
      </c>
      <c r="EJD3" s="434">
        <v>95</v>
      </c>
      <c r="EJE3" s="434">
        <v>312</v>
      </c>
      <c r="EJF3" s="434">
        <v>570</v>
      </c>
      <c r="EJG3" s="434">
        <v>520</v>
      </c>
      <c r="EJH3" s="434">
        <v>21</v>
      </c>
      <c r="EJI3" s="434">
        <v>2</v>
      </c>
      <c r="EJJ3" s="434">
        <v>36</v>
      </c>
      <c r="EJK3" s="434">
        <v>238</v>
      </c>
      <c r="EJL3" s="434">
        <v>7</v>
      </c>
      <c r="EJM3" s="434">
        <v>80</v>
      </c>
      <c r="EJN3" s="434">
        <v>35</v>
      </c>
      <c r="EJO3" s="434">
        <v>35</v>
      </c>
      <c r="EJP3" s="434">
        <v>224</v>
      </c>
      <c r="EJQ3" s="434">
        <v>13</v>
      </c>
      <c r="EJR3" s="434">
        <v>2</v>
      </c>
      <c r="EJS3" s="434">
        <v>394</v>
      </c>
      <c r="EJT3" s="434">
        <v>114</v>
      </c>
      <c r="EJU3" s="434">
        <v>29</v>
      </c>
      <c r="EJV3" s="434">
        <v>330</v>
      </c>
      <c r="EJW3" s="434">
        <v>423</v>
      </c>
      <c r="EJX3" s="434">
        <v>620</v>
      </c>
      <c r="EJY3" s="434">
        <v>60</v>
      </c>
      <c r="EJZ3" s="434">
        <v>4</v>
      </c>
      <c r="EKA3" s="434">
        <v>302</v>
      </c>
      <c r="EKB3" s="434">
        <v>251</v>
      </c>
      <c r="EKC3" s="434">
        <v>359</v>
      </c>
      <c r="EKD3" s="434">
        <v>55</v>
      </c>
      <c r="EKE3" s="434">
        <v>1</v>
      </c>
      <c r="EKF3" s="434">
        <v>147</v>
      </c>
      <c r="EKG3" s="434">
        <v>66</v>
      </c>
      <c r="EKH3" s="434">
        <v>21</v>
      </c>
      <c r="EKI3" s="434">
        <v>39</v>
      </c>
      <c r="EKJ3" s="434">
        <v>29</v>
      </c>
      <c r="EKK3" s="434">
        <v>64</v>
      </c>
      <c r="EKL3" s="434">
        <v>15</v>
      </c>
      <c r="EKM3" s="434">
        <v>120</v>
      </c>
      <c r="EKN3" s="434">
        <v>77</v>
      </c>
      <c r="EKO3" s="434">
        <v>229</v>
      </c>
      <c r="EKP3" s="434">
        <v>191</v>
      </c>
      <c r="EKQ3" s="434">
        <v>155</v>
      </c>
      <c r="EKR3" s="434">
        <v>39</v>
      </c>
      <c r="EKS3" s="434">
        <v>12</v>
      </c>
      <c r="EKT3" s="434">
        <v>17</v>
      </c>
      <c r="EKU3" s="434">
        <v>15</v>
      </c>
      <c r="EKV3" s="434">
        <v>9</v>
      </c>
      <c r="EKW3" s="434">
        <v>5</v>
      </c>
      <c r="EKX3" s="434">
        <v>16</v>
      </c>
      <c r="EKY3" s="434">
        <v>1</v>
      </c>
      <c r="EKZ3" s="434">
        <v>7</v>
      </c>
      <c r="ELA3" s="434">
        <v>8</v>
      </c>
      <c r="ELB3" s="434">
        <v>2</v>
      </c>
      <c r="ELC3" s="434">
        <v>2</v>
      </c>
      <c r="ELD3" s="434">
        <v>59</v>
      </c>
      <c r="ELE3" s="434">
        <v>107</v>
      </c>
      <c r="ELF3" s="434">
        <v>25</v>
      </c>
      <c r="ELG3" s="434">
        <v>5</v>
      </c>
      <c r="ELH3" s="434">
        <v>21</v>
      </c>
      <c r="ELI3" s="434">
        <v>159</v>
      </c>
      <c r="ELJ3" s="434">
        <v>121</v>
      </c>
      <c r="ELK3" s="434">
        <v>12</v>
      </c>
      <c r="ELL3" s="434">
        <v>9</v>
      </c>
      <c r="ELM3" s="434">
        <v>13</v>
      </c>
      <c r="ELN3" s="434">
        <v>2</v>
      </c>
      <c r="ELO3" s="434">
        <v>3</v>
      </c>
      <c r="ELP3" s="434">
        <v>190</v>
      </c>
      <c r="ELQ3" s="434">
        <v>4</v>
      </c>
      <c r="ELR3" s="434">
        <v>5</v>
      </c>
      <c r="ELS3" s="434">
        <v>50</v>
      </c>
      <c r="ELT3" s="434">
        <v>250</v>
      </c>
      <c r="ELU3" s="434">
        <v>5</v>
      </c>
      <c r="ELV3" s="434">
        <v>56</v>
      </c>
      <c r="ELW3" s="434">
        <v>20</v>
      </c>
      <c r="ELX3" s="434">
        <v>120</v>
      </c>
      <c r="ELY3" s="434">
        <v>5</v>
      </c>
      <c r="ELZ3" s="434">
        <v>5</v>
      </c>
      <c r="EMA3" s="434">
        <v>36</v>
      </c>
      <c r="EMB3" s="434">
        <v>22</v>
      </c>
      <c r="EMC3" s="434">
        <v>78</v>
      </c>
      <c r="EMD3" s="434">
        <v>5</v>
      </c>
      <c r="EME3" s="434">
        <v>92</v>
      </c>
      <c r="EMF3" s="434">
        <v>31</v>
      </c>
      <c r="EMG3" s="434">
        <v>6</v>
      </c>
      <c r="EMH3" s="434">
        <v>101</v>
      </c>
      <c r="EMI3" s="434">
        <v>6</v>
      </c>
      <c r="EMJ3" s="434">
        <v>168</v>
      </c>
      <c r="EMK3" s="434">
        <v>10</v>
      </c>
      <c r="EML3" s="434">
        <v>13</v>
      </c>
      <c r="EMM3" s="434">
        <v>40</v>
      </c>
      <c r="EMN3" s="434">
        <v>250</v>
      </c>
      <c r="EMO3" s="434">
        <v>47</v>
      </c>
      <c r="EMP3" s="434">
        <v>380</v>
      </c>
      <c r="EMQ3" s="434">
        <v>47</v>
      </c>
      <c r="EMR3" s="434">
        <v>170</v>
      </c>
      <c r="EMS3" s="434">
        <v>310</v>
      </c>
      <c r="EMT3" s="434">
        <v>156</v>
      </c>
      <c r="EMU3" s="434">
        <v>445</v>
      </c>
      <c r="EMV3" s="434">
        <v>58</v>
      </c>
      <c r="EMW3" s="434">
        <v>652</v>
      </c>
      <c r="EMX3" s="434">
        <v>50</v>
      </c>
      <c r="EMY3" s="434">
        <v>200</v>
      </c>
      <c r="EMZ3" s="434">
        <v>18</v>
      </c>
      <c r="ENA3" s="434">
        <v>12</v>
      </c>
      <c r="ENB3" s="434">
        <v>10</v>
      </c>
      <c r="ENC3" s="434">
        <v>955</v>
      </c>
      <c r="END3" s="434">
        <v>4</v>
      </c>
      <c r="ENE3" s="434">
        <v>2</v>
      </c>
      <c r="ENF3" s="434">
        <v>3</v>
      </c>
      <c r="ENG3" s="434">
        <v>6</v>
      </c>
      <c r="ENH3" s="434">
        <v>2</v>
      </c>
      <c r="ENI3" s="434">
        <v>9</v>
      </c>
      <c r="ENJ3" s="435">
        <v>2425</v>
      </c>
      <c r="ENK3" s="434">
        <v>17</v>
      </c>
      <c r="ENL3" s="434">
        <v>7</v>
      </c>
      <c r="ENM3" s="434">
        <v>38</v>
      </c>
      <c r="ENN3" s="434">
        <v>13</v>
      </c>
      <c r="ENO3" s="434">
        <v>2</v>
      </c>
      <c r="ENP3" s="434">
        <v>18</v>
      </c>
      <c r="ENQ3" s="434">
        <v>6</v>
      </c>
      <c r="ENR3" s="434">
        <v>18</v>
      </c>
      <c r="ENS3" s="434">
        <v>7</v>
      </c>
      <c r="ENT3" s="434">
        <v>54</v>
      </c>
      <c r="ENU3" s="434">
        <v>13</v>
      </c>
      <c r="ENV3" s="434">
        <v>18</v>
      </c>
      <c r="ENW3" s="434">
        <v>7</v>
      </c>
      <c r="ENX3" s="434">
        <v>468</v>
      </c>
      <c r="ENY3" s="434">
        <v>16</v>
      </c>
      <c r="ENZ3" s="434">
        <v>11</v>
      </c>
      <c r="EOA3" s="434">
        <v>10</v>
      </c>
      <c r="EOB3" s="434">
        <v>15</v>
      </c>
      <c r="EOC3" s="434">
        <v>16</v>
      </c>
      <c r="EOD3" s="434">
        <v>7</v>
      </c>
      <c r="EOE3" s="434">
        <v>2</v>
      </c>
      <c r="EOF3" s="434">
        <v>9</v>
      </c>
      <c r="EOG3" s="434">
        <v>7</v>
      </c>
      <c r="EOH3" s="434">
        <v>5</v>
      </c>
      <c r="EOI3" s="434">
        <v>250</v>
      </c>
      <c r="EOJ3" s="434">
        <v>4</v>
      </c>
      <c r="EOK3" s="434">
        <v>1</v>
      </c>
      <c r="EOL3" s="434">
        <v>18</v>
      </c>
      <c r="EOM3" s="434">
        <v>62</v>
      </c>
      <c r="EON3" s="434">
        <v>29</v>
      </c>
      <c r="EOO3" s="434">
        <v>10</v>
      </c>
      <c r="EOP3" s="434">
        <v>324</v>
      </c>
      <c r="EOQ3" s="434">
        <v>2</v>
      </c>
      <c r="EOR3" s="434">
        <v>18</v>
      </c>
      <c r="EOS3" s="434">
        <v>165</v>
      </c>
      <c r="EOT3" s="434">
        <v>4</v>
      </c>
      <c r="EOU3" s="434">
        <v>45</v>
      </c>
      <c r="EOV3" s="434">
        <v>40</v>
      </c>
      <c r="EOW3" s="434">
        <v>253</v>
      </c>
      <c r="EOX3" s="434">
        <v>2</v>
      </c>
      <c r="EOY3" s="434">
        <v>60</v>
      </c>
      <c r="EOZ3" s="434">
        <v>260</v>
      </c>
      <c r="EPA3" s="434">
        <v>3</v>
      </c>
      <c r="EPB3" s="434">
        <v>6</v>
      </c>
      <c r="EPC3" s="434">
        <v>2</v>
      </c>
      <c r="EPD3" s="434">
        <v>13</v>
      </c>
      <c r="EPE3" s="434">
        <v>4</v>
      </c>
      <c r="EPF3" s="434">
        <v>3</v>
      </c>
      <c r="EPG3" s="434">
        <v>3</v>
      </c>
      <c r="EPH3" s="434">
        <v>1</v>
      </c>
      <c r="EPI3" s="434">
        <v>133</v>
      </c>
      <c r="EPJ3" s="434">
        <v>6</v>
      </c>
      <c r="EPK3" s="434">
        <v>23</v>
      </c>
      <c r="EPL3" s="434">
        <v>9</v>
      </c>
      <c r="EPM3" s="434">
        <v>2</v>
      </c>
      <c r="EPN3" s="434">
        <v>6</v>
      </c>
      <c r="EPO3" s="434">
        <v>5</v>
      </c>
      <c r="EPP3" s="434">
        <v>5</v>
      </c>
      <c r="EPQ3" s="434">
        <v>15</v>
      </c>
      <c r="EPR3" s="434">
        <v>4</v>
      </c>
      <c r="EPS3" s="434">
        <v>8</v>
      </c>
      <c r="EPT3" s="434">
        <v>10</v>
      </c>
      <c r="EPU3" s="434">
        <v>2</v>
      </c>
      <c r="EPV3" s="434">
        <v>43</v>
      </c>
      <c r="EPW3" s="434">
        <v>15</v>
      </c>
      <c r="EPX3" s="434">
        <v>2</v>
      </c>
      <c r="EPY3" s="434">
        <v>19</v>
      </c>
      <c r="EPZ3" s="434">
        <v>9</v>
      </c>
      <c r="EQA3" s="434">
        <v>8</v>
      </c>
      <c r="EQB3" s="434">
        <v>14</v>
      </c>
      <c r="EQC3" s="434">
        <v>2</v>
      </c>
      <c r="EQD3" s="434">
        <v>3</v>
      </c>
      <c r="EQE3" s="434">
        <v>5</v>
      </c>
      <c r="EQF3" s="434">
        <v>44</v>
      </c>
      <c r="EQG3" s="434">
        <v>2</v>
      </c>
      <c r="EQH3" s="434">
        <v>10</v>
      </c>
      <c r="EQI3" s="434">
        <v>5</v>
      </c>
      <c r="EQJ3" s="434">
        <v>5</v>
      </c>
      <c r="EQK3" s="434">
        <v>1</v>
      </c>
      <c r="EQL3" s="434">
        <v>104</v>
      </c>
      <c r="EQM3" s="434">
        <v>34</v>
      </c>
      <c r="EQN3" s="434">
        <v>32</v>
      </c>
      <c r="EQO3" s="435">
        <v>1167</v>
      </c>
      <c r="EQP3" s="434">
        <v>120</v>
      </c>
      <c r="EQQ3" s="434">
        <v>49</v>
      </c>
      <c r="EQR3" s="434">
        <v>232</v>
      </c>
      <c r="EQS3" s="434">
        <v>24</v>
      </c>
      <c r="EQT3" s="434">
        <v>384</v>
      </c>
      <c r="EQU3" s="434">
        <v>20</v>
      </c>
      <c r="EQV3" s="434">
        <v>20</v>
      </c>
      <c r="EQW3" s="434">
        <v>110</v>
      </c>
      <c r="EQX3" s="434">
        <v>5</v>
      </c>
      <c r="EQY3" s="434">
        <v>263</v>
      </c>
      <c r="EQZ3" s="434">
        <v>47</v>
      </c>
      <c r="ERA3" s="434">
        <v>70</v>
      </c>
      <c r="ERB3" s="435">
        <v>3187</v>
      </c>
      <c r="ERC3" s="434">
        <v>152</v>
      </c>
      <c r="ERD3" s="434">
        <v>2</v>
      </c>
      <c r="ERE3" s="434">
        <v>13</v>
      </c>
      <c r="ERF3" s="434">
        <v>84</v>
      </c>
      <c r="ERG3" s="434">
        <v>27</v>
      </c>
      <c r="ERH3" s="434">
        <v>897</v>
      </c>
      <c r="ERI3" s="435">
        <v>1101</v>
      </c>
      <c r="ERJ3" s="434">
        <v>410</v>
      </c>
      <c r="ERK3" s="434">
        <v>362</v>
      </c>
      <c r="ERL3" s="434">
        <v>258</v>
      </c>
      <c r="ERM3" s="434">
        <v>19</v>
      </c>
      <c r="ERN3" s="434">
        <v>20</v>
      </c>
      <c r="ERO3" s="434">
        <v>20</v>
      </c>
      <c r="ERP3" s="434">
        <v>50</v>
      </c>
      <c r="ERQ3" s="434">
        <v>20</v>
      </c>
      <c r="ERR3" s="434">
        <v>5</v>
      </c>
      <c r="ERS3" s="434">
        <v>590</v>
      </c>
      <c r="ERT3" s="434">
        <v>7</v>
      </c>
      <c r="ERU3" s="434">
        <v>20</v>
      </c>
      <c r="ERV3" s="434">
        <v>4</v>
      </c>
      <c r="ERW3" s="434">
        <v>3</v>
      </c>
      <c r="ERX3" s="434">
        <v>7</v>
      </c>
      <c r="ERY3" s="434">
        <v>6</v>
      </c>
      <c r="ERZ3" s="434">
        <v>1</v>
      </c>
      <c r="ESA3" s="434">
        <v>45</v>
      </c>
      <c r="ESB3" s="434">
        <v>30</v>
      </c>
      <c r="ESC3" s="434">
        <v>5</v>
      </c>
      <c r="ESD3" s="434">
        <v>45</v>
      </c>
      <c r="ESE3" s="434">
        <v>16</v>
      </c>
      <c r="ESF3" s="434">
        <v>2</v>
      </c>
      <c r="ESG3" s="434">
        <v>12</v>
      </c>
      <c r="ESH3" s="434">
        <v>13</v>
      </c>
      <c r="ESI3" s="434">
        <v>4</v>
      </c>
      <c r="ESJ3" s="434">
        <v>3</v>
      </c>
      <c r="ESK3" s="434">
        <v>15</v>
      </c>
      <c r="ESL3" s="434">
        <v>4</v>
      </c>
      <c r="ESM3" s="434">
        <v>6</v>
      </c>
      <c r="ESN3" s="434">
        <v>6</v>
      </c>
      <c r="ESO3" s="434">
        <v>333</v>
      </c>
      <c r="ESP3" s="434">
        <v>571</v>
      </c>
      <c r="ESQ3" s="434">
        <v>72</v>
      </c>
      <c r="ESR3" s="434">
        <v>15</v>
      </c>
      <c r="ESS3" s="434">
        <v>20</v>
      </c>
      <c r="EST3" s="434">
        <v>410</v>
      </c>
      <c r="ESU3" s="434">
        <v>20</v>
      </c>
      <c r="ESV3" s="434">
        <v>30</v>
      </c>
      <c r="ESW3" s="434">
        <v>45</v>
      </c>
      <c r="ESX3" s="434">
        <v>43</v>
      </c>
      <c r="ESY3" s="434">
        <v>30</v>
      </c>
      <c r="ESZ3" s="434">
        <v>6</v>
      </c>
      <c r="ETA3" s="434">
        <v>21</v>
      </c>
      <c r="ETB3" s="434">
        <v>32</v>
      </c>
      <c r="ETC3" s="434">
        <v>190</v>
      </c>
      <c r="ETD3" s="434">
        <v>205</v>
      </c>
      <c r="ETE3" s="434">
        <v>20</v>
      </c>
      <c r="ETF3" s="434">
        <v>10</v>
      </c>
      <c r="ETG3" s="434">
        <v>5</v>
      </c>
      <c r="ETH3" s="434">
        <v>5</v>
      </c>
      <c r="ETI3" s="434">
        <v>2</v>
      </c>
      <c r="ETJ3" s="434">
        <v>16</v>
      </c>
      <c r="ETK3" s="434">
        <v>4</v>
      </c>
      <c r="ETL3" s="434">
        <v>2</v>
      </c>
      <c r="ETM3" s="434">
        <v>2</v>
      </c>
      <c r="ETN3" s="434">
        <v>172</v>
      </c>
      <c r="ETO3" s="434">
        <v>8</v>
      </c>
      <c r="ETP3" s="434">
        <v>20</v>
      </c>
      <c r="ETQ3" s="434">
        <v>8</v>
      </c>
      <c r="ETR3" s="434">
        <v>4</v>
      </c>
      <c r="ETS3" s="434">
        <v>5</v>
      </c>
      <c r="ETT3" s="434">
        <v>5</v>
      </c>
      <c r="ETU3" s="434">
        <v>15</v>
      </c>
      <c r="ETV3" s="434">
        <v>2</v>
      </c>
      <c r="ETW3" s="434">
        <v>2</v>
      </c>
      <c r="ETX3" s="434">
        <v>7</v>
      </c>
      <c r="ETY3" s="434">
        <v>9</v>
      </c>
      <c r="ETZ3" s="434">
        <v>3</v>
      </c>
      <c r="EUA3" s="434">
        <v>51</v>
      </c>
      <c r="EUB3" s="434">
        <v>11</v>
      </c>
      <c r="EUC3" s="434">
        <v>3</v>
      </c>
      <c r="EUD3" s="434">
        <v>23</v>
      </c>
      <c r="EUE3" s="434">
        <v>8</v>
      </c>
      <c r="EUF3" s="434">
        <v>7</v>
      </c>
      <c r="EUG3" s="434">
        <v>17</v>
      </c>
      <c r="EUH3" s="434">
        <v>4</v>
      </c>
      <c r="EUI3" s="434">
        <v>4</v>
      </c>
      <c r="EUJ3" s="434">
        <v>4</v>
      </c>
      <c r="EUK3" s="434">
        <v>46</v>
      </c>
      <c r="EUL3" s="434">
        <v>8</v>
      </c>
      <c r="EUM3" s="434">
        <v>2</v>
      </c>
      <c r="EUN3" s="434">
        <v>5</v>
      </c>
      <c r="EUO3" s="434">
        <v>7</v>
      </c>
      <c r="EUP3" s="434">
        <v>1</v>
      </c>
      <c r="EUQ3" s="434">
        <v>2</v>
      </c>
      <c r="EUR3" s="434">
        <v>34</v>
      </c>
      <c r="EUS3" s="434">
        <v>4</v>
      </c>
      <c r="EUT3" s="434">
        <v>5</v>
      </c>
      <c r="EUU3" s="434">
        <v>9</v>
      </c>
      <c r="EUV3" s="434">
        <v>11</v>
      </c>
      <c r="EUW3" s="434">
        <v>1</v>
      </c>
      <c r="EUX3" s="434">
        <v>5</v>
      </c>
      <c r="EUY3" s="434">
        <v>1</v>
      </c>
      <c r="EUZ3" s="434">
        <v>37</v>
      </c>
      <c r="EVA3" s="434">
        <v>28</v>
      </c>
      <c r="EVB3" s="434">
        <v>6</v>
      </c>
      <c r="EVC3" s="434">
        <v>46</v>
      </c>
      <c r="EVD3" s="434">
        <v>27</v>
      </c>
      <c r="EVE3" s="434">
        <v>3</v>
      </c>
      <c r="EVF3" s="434">
        <v>2</v>
      </c>
      <c r="EVG3" s="434">
        <v>10</v>
      </c>
      <c r="EVH3" s="434">
        <v>4</v>
      </c>
      <c r="EVI3" s="434">
        <v>6</v>
      </c>
      <c r="EVJ3" s="434">
        <v>6</v>
      </c>
      <c r="EVK3" s="434">
        <v>2</v>
      </c>
      <c r="EVL3" s="434">
        <v>24</v>
      </c>
      <c r="EVM3" s="434">
        <v>1</v>
      </c>
      <c r="EVN3" s="434">
        <v>2</v>
      </c>
      <c r="EVO3" s="434">
        <v>11</v>
      </c>
      <c r="EVP3" s="434">
        <v>20</v>
      </c>
      <c r="EVQ3" s="434">
        <v>1</v>
      </c>
      <c r="EVR3" s="434">
        <v>1</v>
      </c>
      <c r="EVS3" s="435">
        <v>1650</v>
      </c>
      <c r="EVT3" s="434">
        <v>20</v>
      </c>
      <c r="EVU3" s="434">
        <v>2</v>
      </c>
      <c r="EVV3" s="434">
        <v>30</v>
      </c>
      <c r="EVW3" s="434">
        <v>46</v>
      </c>
      <c r="EVX3" s="434">
        <v>63</v>
      </c>
      <c r="EVY3" s="434">
        <v>275</v>
      </c>
      <c r="EVZ3" s="434">
        <v>33</v>
      </c>
      <c r="EWA3" s="434">
        <v>2</v>
      </c>
      <c r="EWB3" s="434">
        <v>10</v>
      </c>
      <c r="EWC3" s="434">
        <v>85</v>
      </c>
      <c r="EWD3" s="434">
        <v>44</v>
      </c>
      <c r="EWE3" s="434">
        <v>108</v>
      </c>
      <c r="EWF3" s="434">
        <v>2</v>
      </c>
      <c r="EWG3" s="434">
        <v>4</v>
      </c>
      <c r="EWH3" s="434">
        <v>3</v>
      </c>
      <c r="EWI3" s="434">
        <v>6</v>
      </c>
      <c r="EWJ3" s="434">
        <v>17</v>
      </c>
      <c r="EWK3" s="434">
        <v>25</v>
      </c>
      <c r="EWL3" s="434">
        <v>3</v>
      </c>
      <c r="EWM3" s="434">
        <v>2</v>
      </c>
      <c r="EWN3" s="434">
        <v>7</v>
      </c>
      <c r="EWO3" s="434">
        <v>71</v>
      </c>
      <c r="EWP3" s="434">
        <v>8</v>
      </c>
      <c r="EWQ3" s="434">
        <v>1</v>
      </c>
      <c r="EWR3" s="434">
        <v>4</v>
      </c>
      <c r="EWS3" s="434">
        <v>7</v>
      </c>
      <c r="EWT3" s="434">
        <v>5</v>
      </c>
      <c r="EWU3" s="434">
        <v>2</v>
      </c>
      <c r="EWV3" s="434">
        <v>27</v>
      </c>
      <c r="EWW3" s="434">
        <v>4</v>
      </c>
      <c r="EWX3" s="434">
        <v>14</v>
      </c>
      <c r="EWY3" s="434">
        <v>376</v>
      </c>
      <c r="EWZ3" s="434">
        <v>469</v>
      </c>
      <c r="EXA3" s="434">
        <v>26</v>
      </c>
      <c r="EXB3" s="434">
        <v>954</v>
      </c>
      <c r="EXC3" s="434">
        <v>350</v>
      </c>
      <c r="EXD3" s="434">
        <v>507</v>
      </c>
      <c r="EXE3" s="434">
        <v>6</v>
      </c>
      <c r="EXF3" s="434">
        <v>2</v>
      </c>
      <c r="EXG3" s="434">
        <v>11</v>
      </c>
      <c r="EXH3" s="434">
        <v>9</v>
      </c>
      <c r="EXI3" s="434">
        <v>5</v>
      </c>
      <c r="EXJ3" s="434">
        <v>7</v>
      </c>
      <c r="EXK3" s="434">
        <v>52</v>
      </c>
      <c r="EXL3" s="434">
        <v>10</v>
      </c>
      <c r="EXM3" s="435">
        <v>1680</v>
      </c>
      <c r="EXN3" s="434">
        <v>11</v>
      </c>
      <c r="EXO3" s="434">
        <v>18</v>
      </c>
      <c r="EXP3" s="434">
        <v>24</v>
      </c>
      <c r="EXQ3" s="434">
        <v>6</v>
      </c>
      <c r="EXR3" s="434">
        <v>59</v>
      </c>
      <c r="EXS3" s="434">
        <v>745</v>
      </c>
      <c r="EXT3" s="434">
        <v>4</v>
      </c>
      <c r="EXU3" s="435">
        <v>4222</v>
      </c>
      <c r="EXV3" s="434">
        <v>4</v>
      </c>
      <c r="EXW3" s="434">
        <v>1</v>
      </c>
      <c r="EXX3" s="434">
        <v>32</v>
      </c>
      <c r="EXY3" s="434">
        <v>14</v>
      </c>
      <c r="EXZ3" s="434">
        <v>31</v>
      </c>
      <c r="EYA3" s="435">
        <v>2241</v>
      </c>
      <c r="EYB3" s="434">
        <v>692</v>
      </c>
      <c r="EYC3" s="434">
        <v>35</v>
      </c>
      <c r="EYD3" s="434">
        <v>79</v>
      </c>
      <c r="EYE3" s="434">
        <v>15</v>
      </c>
      <c r="EYF3" s="434">
        <v>6</v>
      </c>
      <c r="EYG3" s="434">
        <v>8</v>
      </c>
      <c r="EYH3" s="434">
        <v>2</v>
      </c>
      <c r="EYI3" s="434">
        <v>1</v>
      </c>
      <c r="EYJ3" s="434">
        <v>2</v>
      </c>
      <c r="EYK3" s="434">
        <v>4</v>
      </c>
      <c r="EYL3" s="434">
        <v>6</v>
      </c>
      <c r="EYM3" s="434">
        <v>18</v>
      </c>
      <c r="EYN3" s="434">
        <v>18</v>
      </c>
      <c r="EYO3" s="434">
        <v>723</v>
      </c>
      <c r="EYP3" s="434">
        <v>215</v>
      </c>
      <c r="EYQ3" s="434">
        <v>63</v>
      </c>
      <c r="EYR3" s="434">
        <v>65</v>
      </c>
      <c r="EYS3" s="434">
        <v>25</v>
      </c>
      <c r="EYT3" s="434">
        <v>680</v>
      </c>
      <c r="EYU3" s="434">
        <v>605</v>
      </c>
      <c r="EYV3" s="434">
        <v>586</v>
      </c>
      <c r="EYW3" s="434">
        <v>106</v>
      </c>
      <c r="EYX3" s="434">
        <v>143</v>
      </c>
      <c r="EYY3" s="434">
        <v>9</v>
      </c>
      <c r="EYZ3" s="434">
        <v>15</v>
      </c>
      <c r="EZA3" s="434">
        <v>7</v>
      </c>
      <c r="EZB3" s="434">
        <v>304</v>
      </c>
      <c r="EZC3" s="434">
        <v>164</v>
      </c>
      <c r="EZD3" s="434">
        <v>128</v>
      </c>
      <c r="EZE3" s="434">
        <v>281</v>
      </c>
      <c r="EZF3" s="434">
        <v>11</v>
      </c>
      <c r="EZG3" s="434">
        <v>20</v>
      </c>
      <c r="EZH3" s="434">
        <v>4</v>
      </c>
      <c r="EZI3" s="434">
        <v>3</v>
      </c>
      <c r="EZJ3" s="434">
        <v>8</v>
      </c>
      <c r="EZK3" s="434">
        <v>212</v>
      </c>
      <c r="EZL3" s="434">
        <v>38</v>
      </c>
      <c r="EZM3" s="434">
        <v>58</v>
      </c>
      <c r="EZN3" s="434">
        <v>69</v>
      </c>
      <c r="EZO3" s="434">
        <v>5</v>
      </c>
      <c r="EZP3" s="434">
        <v>4</v>
      </c>
      <c r="EZQ3" s="434">
        <v>21</v>
      </c>
      <c r="EZR3" s="434">
        <v>46</v>
      </c>
      <c r="EZS3" s="434">
        <v>41</v>
      </c>
      <c r="EZT3" s="434">
        <v>60</v>
      </c>
      <c r="EZU3" s="434">
        <v>68</v>
      </c>
      <c r="EZV3" s="434">
        <v>60</v>
      </c>
      <c r="EZW3" s="434">
        <v>118</v>
      </c>
      <c r="EZX3" s="434">
        <v>90</v>
      </c>
      <c r="EZY3" s="434">
        <v>20</v>
      </c>
      <c r="EZZ3" s="434">
        <v>10</v>
      </c>
      <c r="FAA3" s="434">
        <v>30</v>
      </c>
      <c r="FAB3" s="435">
        <v>1010</v>
      </c>
      <c r="FAC3" s="434">
        <v>9</v>
      </c>
      <c r="FAD3" s="434">
        <v>740</v>
      </c>
      <c r="FAE3" s="434">
        <v>15</v>
      </c>
      <c r="FAF3" s="434">
        <v>90</v>
      </c>
      <c r="FAG3" s="434">
        <v>650</v>
      </c>
      <c r="FAH3" s="435">
        <v>2580</v>
      </c>
      <c r="FAI3" s="434">
        <v>445</v>
      </c>
      <c r="FAJ3" s="434">
        <v>44</v>
      </c>
      <c r="FAK3" s="434">
        <v>30</v>
      </c>
      <c r="FAL3" s="434">
        <v>60</v>
      </c>
      <c r="FAM3" s="434">
        <v>15</v>
      </c>
      <c r="FAN3" s="434">
        <v>145</v>
      </c>
      <c r="FAO3" s="435">
        <v>3580</v>
      </c>
      <c r="FAP3" s="434">
        <v>478</v>
      </c>
      <c r="FAQ3" s="434">
        <v>127</v>
      </c>
      <c r="FAR3" s="434">
        <v>47</v>
      </c>
      <c r="FAS3" s="434">
        <v>150</v>
      </c>
      <c r="FAT3" s="434">
        <v>166</v>
      </c>
      <c r="FAU3" s="434">
        <v>241</v>
      </c>
      <c r="FAV3" s="434">
        <v>14</v>
      </c>
      <c r="FAW3" s="434">
        <v>7</v>
      </c>
      <c r="FAX3" s="434">
        <v>440</v>
      </c>
      <c r="FAY3" s="434">
        <v>430</v>
      </c>
      <c r="FAZ3" s="434">
        <v>43</v>
      </c>
      <c r="FBA3" s="434">
        <v>12</v>
      </c>
      <c r="FBB3" s="434">
        <v>7</v>
      </c>
      <c r="FBC3" s="434">
        <v>100</v>
      </c>
      <c r="FBD3" s="434">
        <v>74</v>
      </c>
      <c r="FBE3" s="434">
        <v>547</v>
      </c>
      <c r="FBF3" s="434">
        <v>45</v>
      </c>
      <c r="FBG3" s="435">
        <v>38440</v>
      </c>
      <c r="FBH3" s="434">
        <v>90</v>
      </c>
      <c r="FBI3" s="434">
        <v>20</v>
      </c>
      <c r="FBJ3" s="434">
        <v>21</v>
      </c>
      <c r="FBK3" s="434">
        <v>720</v>
      </c>
      <c r="FBL3" s="434">
        <v>410</v>
      </c>
      <c r="FBM3" s="434">
        <v>4</v>
      </c>
      <c r="FBN3" s="434">
        <v>4</v>
      </c>
      <c r="FBO3" s="434">
        <v>10</v>
      </c>
      <c r="FBP3" s="434">
        <v>2</v>
      </c>
      <c r="FBQ3" s="434">
        <v>17</v>
      </c>
      <c r="FBR3" s="434">
        <v>4</v>
      </c>
      <c r="FBS3" s="434">
        <v>6</v>
      </c>
      <c r="FBT3" s="434">
        <v>35</v>
      </c>
      <c r="FBU3" s="434">
        <v>4</v>
      </c>
      <c r="FBV3" s="434">
        <v>608</v>
      </c>
      <c r="FBW3" s="434">
        <v>28</v>
      </c>
      <c r="FBX3" s="434">
        <v>55</v>
      </c>
      <c r="FBY3" s="434">
        <v>20</v>
      </c>
      <c r="FBZ3" s="434">
        <v>2</v>
      </c>
      <c r="FCA3" s="435">
        <v>16500</v>
      </c>
      <c r="FCB3" s="434">
        <v>5</v>
      </c>
      <c r="FCC3" s="435">
        <v>17150</v>
      </c>
      <c r="FCD3" s="434">
        <v>80</v>
      </c>
      <c r="FCE3" s="434">
        <v>60</v>
      </c>
      <c r="FCF3" s="434">
        <v>100</v>
      </c>
      <c r="FCG3" s="434">
        <v>10</v>
      </c>
      <c r="FCH3" s="434">
        <v>690</v>
      </c>
      <c r="FCI3" s="435">
        <v>1105</v>
      </c>
      <c r="FCJ3" s="434">
        <v>300</v>
      </c>
      <c r="FCK3" s="434">
        <v>33</v>
      </c>
      <c r="FCL3" s="434">
        <v>12</v>
      </c>
      <c r="FCM3" s="434">
        <v>499</v>
      </c>
      <c r="FCN3" s="434">
        <v>114</v>
      </c>
      <c r="FCO3" s="434">
        <v>75</v>
      </c>
      <c r="FCP3" s="434">
        <v>85</v>
      </c>
      <c r="FCQ3" s="434">
        <v>156</v>
      </c>
      <c r="FCR3" s="434">
        <v>17</v>
      </c>
      <c r="FCS3" s="434">
        <v>6</v>
      </c>
      <c r="FCT3" s="434">
        <v>15</v>
      </c>
      <c r="FCU3" s="434">
        <v>5</v>
      </c>
      <c r="FCV3" s="434">
        <v>31</v>
      </c>
      <c r="FCW3" s="434">
        <v>23</v>
      </c>
      <c r="FCX3" s="434">
        <v>44</v>
      </c>
      <c r="FCY3" s="434">
        <v>10</v>
      </c>
      <c r="FCZ3" s="434">
        <v>10</v>
      </c>
      <c r="FDA3" s="434">
        <v>586</v>
      </c>
      <c r="FDB3" s="434">
        <v>110</v>
      </c>
      <c r="FDC3" s="434">
        <v>2</v>
      </c>
      <c r="FDD3" s="434">
        <v>197</v>
      </c>
      <c r="FDE3" s="434">
        <v>38</v>
      </c>
      <c r="FDF3" s="434">
        <v>83</v>
      </c>
      <c r="FDG3" s="434">
        <v>67</v>
      </c>
      <c r="FDH3" s="434">
        <v>25</v>
      </c>
      <c r="FDI3" s="434">
        <v>21</v>
      </c>
      <c r="FDJ3" s="434">
        <v>165</v>
      </c>
      <c r="FDK3" s="434">
        <v>3</v>
      </c>
      <c r="FDL3" s="434">
        <v>13</v>
      </c>
      <c r="FDM3" s="434">
        <v>485</v>
      </c>
      <c r="FDN3" s="434">
        <v>27</v>
      </c>
      <c r="FDO3" s="434">
        <v>105</v>
      </c>
      <c r="FDP3" s="435">
        <v>1469</v>
      </c>
      <c r="FDQ3" s="434">
        <v>40</v>
      </c>
      <c r="FDR3" s="435">
        <v>1100</v>
      </c>
      <c r="FDS3" s="434">
        <v>550</v>
      </c>
      <c r="FDT3" s="434">
        <v>31</v>
      </c>
      <c r="FDU3" s="434">
        <v>160</v>
      </c>
      <c r="FDV3" s="435">
        <v>1980</v>
      </c>
      <c r="FDW3" s="434">
        <v>420</v>
      </c>
      <c r="FDX3" s="434">
        <v>40</v>
      </c>
      <c r="FDY3" s="434">
        <v>86</v>
      </c>
      <c r="FDZ3" s="434">
        <v>15</v>
      </c>
      <c r="FEA3" s="434">
        <v>99</v>
      </c>
      <c r="FEB3" s="434">
        <v>836</v>
      </c>
      <c r="FEC3" s="434">
        <v>313</v>
      </c>
      <c r="FED3" s="434">
        <v>26</v>
      </c>
      <c r="FEE3" s="434">
        <v>4</v>
      </c>
      <c r="FEF3" s="434">
        <v>30</v>
      </c>
      <c r="FEG3" s="434">
        <v>572</v>
      </c>
      <c r="FEH3" s="434">
        <v>82</v>
      </c>
      <c r="FEI3" s="435">
        <v>4780</v>
      </c>
      <c r="FEJ3" s="434">
        <v>100</v>
      </c>
      <c r="FEK3" s="434">
        <v>122</v>
      </c>
      <c r="FEL3" s="434">
        <v>825</v>
      </c>
      <c r="FEM3" s="434">
        <v>150</v>
      </c>
      <c r="FEN3" s="434">
        <v>6</v>
      </c>
      <c r="FEO3" s="435">
        <v>2770</v>
      </c>
      <c r="FEP3" s="434">
        <v>300</v>
      </c>
      <c r="FEQ3" s="434">
        <v>176</v>
      </c>
      <c r="FER3" s="434">
        <v>35</v>
      </c>
      <c r="FES3" s="434">
        <v>10</v>
      </c>
      <c r="FET3" s="435">
        <v>7420</v>
      </c>
      <c r="FEU3" s="434">
        <v>100</v>
      </c>
      <c r="FEV3" s="435">
        <v>1920</v>
      </c>
      <c r="FEW3" s="434">
        <v>325</v>
      </c>
      <c r="FEX3" s="434">
        <v>199</v>
      </c>
      <c r="FEY3" s="434">
        <v>10</v>
      </c>
      <c r="FEZ3" s="434">
        <v>30</v>
      </c>
      <c r="FFA3" s="434">
        <v>72</v>
      </c>
      <c r="FFB3" s="434">
        <v>10</v>
      </c>
      <c r="FFC3" s="434">
        <v>5</v>
      </c>
      <c r="FFD3" s="434">
        <v>72</v>
      </c>
      <c r="FFE3" s="434">
        <v>5</v>
      </c>
      <c r="FFF3" s="434">
        <v>1</v>
      </c>
      <c r="FFG3" s="434">
        <v>1</v>
      </c>
      <c r="FFH3" s="434">
        <v>24</v>
      </c>
      <c r="FFI3" s="434">
        <v>7</v>
      </c>
      <c r="FFJ3" s="434">
        <v>336</v>
      </c>
      <c r="FFK3" s="434">
        <v>127</v>
      </c>
      <c r="FFL3" s="434">
        <v>96</v>
      </c>
      <c r="FFM3" s="434">
        <v>75</v>
      </c>
      <c r="FFN3" s="434">
        <v>32</v>
      </c>
      <c r="FFO3" s="434">
        <v>22</v>
      </c>
      <c r="FFP3" s="434">
        <v>5</v>
      </c>
      <c r="FFQ3" s="434">
        <v>9</v>
      </c>
      <c r="FFR3" s="434">
        <v>20</v>
      </c>
      <c r="FFS3" s="434">
        <v>246</v>
      </c>
      <c r="FFT3" s="434">
        <v>287</v>
      </c>
      <c r="FFU3" s="434">
        <v>200</v>
      </c>
      <c r="FFV3" s="434">
        <v>313</v>
      </c>
      <c r="FFW3" s="434">
        <v>310</v>
      </c>
      <c r="FFX3" s="434">
        <v>240</v>
      </c>
      <c r="FFY3" s="434">
        <v>249</v>
      </c>
      <c r="FFZ3" s="434">
        <v>18</v>
      </c>
      <c r="FGA3" s="434">
        <v>86</v>
      </c>
      <c r="FGB3" s="434">
        <v>6</v>
      </c>
      <c r="FGC3" s="434">
        <v>1</v>
      </c>
      <c r="FGD3" s="434">
        <v>308</v>
      </c>
      <c r="FGE3" s="434">
        <v>130</v>
      </c>
      <c r="FGF3" s="434">
        <v>8</v>
      </c>
      <c r="FGG3" s="434">
        <v>10</v>
      </c>
      <c r="FGH3" s="434">
        <v>14</v>
      </c>
      <c r="FGI3" s="434">
        <v>4</v>
      </c>
      <c r="FGJ3" s="434">
        <v>11</v>
      </c>
      <c r="FGK3" s="434">
        <v>3</v>
      </c>
      <c r="FGL3" s="434">
        <v>6</v>
      </c>
      <c r="FGM3" s="434">
        <v>6</v>
      </c>
      <c r="FGN3" s="434">
        <v>146</v>
      </c>
      <c r="FGO3" s="434">
        <v>93</v>
      </c>
      <c r="FGP3" s="434">
        <v>20</v>
      </c>
      <c r="FGQ3" s="434">
        <v>4</v>
      </c>
      <c r="FGR3" s="434">
        <v>123</v>
      </c>
      <c r="FGS3" s="434">
        <v>16</v>
      </c>
      <c r="FGT3" s="434">
        <v>8</v>
      </c>
      <c r="FGU3" s="434">
        <v>7</v>
      </c>
      <c r="FGV3" s="434">
        <v>7</v>
      </c>
      <c r="FGW3" s="434">
        <v>76</v>
      </c>
      <c r="FGX3" s="434">
        <v>17</v>
      </c>
      <c r="FGY3" s="434">
        <v>2</v>
      </c>
      <c r="FGZ3" s="434">
        <v>140</v>
      </c>
      <c r="FHA3" s="434">
        <v>11</v>
      </c>
      <c r="FHB3" s="434">
        <v>1</v>
      </c>
      <c r="FHC3" s="434">
        <v>9</v>
      </c>
      <c r="FHD3" s="434">
        <v>4</v>
      </c>
      <c r="FHE3" s="434">
        <v>111</v>
      </c>
      <c r="FHF3" s="434">
        <v>27</v>
      </c>
      <c r="FHG3" s="434">
        <v>31</v>
      </c>
      <c r="FHH3" s="434">
        <v>18</v>
      </c>
      <c r="FHI3" s="434">
        <v>1</v>
      </c>
      <c r="FHJ3" s="434">
        <v>17</v>
      </c>
      <c r="FHK3" s="434">
        <v>10</v>
      </c>
      <c r="FHL3" s="435">
        <v>11600</v>
      </c>
      <c r="FHM3" s="434">
        <v>20</v>
      </c>
      <c r="FHN3" s="434">
        <v>35</v>
      </c>
      <c r="FHO3" s="434">
        <v>30</v>
      </c>
      <c r="FHP3" s="435">
        <v>1010</v>
      </c>
      <c r="FHQ3" s="434">
        <v>5</v>
      </c>
      <c r="FHR3" s="434">
        <v>5</v>
      </c>
      <c r="FHS3" s="434">
        <v>240</v>
      </c>
      <c r="FHT3" s="435">
        <v>3170</v>
      </c>
      <c r="FHU3" s="434">
        <v>4</v>
      </c>
      <c r="FHV3" s="434">
        <v>29</v>
      </c>
      <c r="FHW3" s="434">
        <v>59</v>
      </c>
      <c r="FHX3" s="434">
        <v>5</v>
      </c>
      <c r="FHY3" s="434">
        <v>30</v>
      </c>
      <c r="FHZ3" s="434">
        <v>10</v>
      </c>
      <c r="FIA3" s="434">
        <v>74</v>
      </c>
      <c r="FIB3" s="434">
        <v>2</v>
      </c>
      <c r="FIC3" s="434">
        <v>20</v>
      </c>
      <c r="FID3" s="434">
        <v>4</v>
      </c>
      <c r="FIE3" s="434">
        <v>105</v>
      </c>
      <c r="FIF3" s="434">
        <v>24</v>
      </c>
      <c r="FIG3" s="434">
        <v>1</v>
      </c>
      <c r="FIH3" s="434">
        <v>51</v>
      </c>
      <c r="FII3" s="434">
        <v>53</v>
      </c>
      <c r="FIJ3" s="434">
        <v>40</v>
      </c>
      <c r="FIK3" s="434">
        <v>25</v>
      </c>
      <c r="FIL3" s="434">
        <v>102</v>
      </c>
      <c r="FIM3" s="434">
        <v>37</v>
      </c>
      <c r="FIN3" s="434">
        <v>7</v>
      </c>
      <c r="FIO3" s="434">
        <v>5</v>
      </c>
      <c r="FIP3" s="434">
        <v>3</v>
      </c>
      <c r="FIQ3" s="434">
        <v>24</v>
      </c>
      <c r="FIR3" s="434">
        <v>270</v>
      </c>
      <c r="FIS3" s="434">
        <v>11</v>
      </c>
      <c r="FIT3" s="434">
        <v>20</v>
      </c>
      <c r="FIU3" s="434">
        <v>4</v>
      </c>
      <c r="FIV3" s="434">
        <v>4</v>
      </c>
      <c r="FIW3" s="434">
        <v>5</v>
      </c>
      <c r="FIX3" s="434">
        <v>2</v>
      </c>
      <c r="FIY3" s="434">
        <v>68</v>
      </c>
      <c r="FIZ3" s="434">
        <v>1</v>
      </c>
      <c r="FJA3" s="434">
        <v>4</v>
      </c>
      <c r="FJB3" s="434">
        <v>10</v>
      </c>
      <c r="FJC3" s="434">
        <v>2</v>
      </c>
      <c r="FJD3" s="434">
        <v>1</v>
      </c>
      <c r="FJE3" s="435">
        <v>1118</v>
      </c>
      <c r="FJF3" s="434">
        <v>356</v>
      </c>
      <c r="FJG3" s="434">
        <v>10</v>
      </c>
      <c r="FJH3" s="434">
        <v>16</v>
      </c>
      <c r="FJI3" s="434">
        <v>38</v>
      </c>
      <c r="FJJ3" s="434">
        <v>44</v>
      </c>
      <c r="FJK3" s="434">
        <v>36</v>
      </c>
      <c r="FJL3" s="434">
        <v>4</v>
      </c>
      <c r="FJM3" s="434">
        <v>2</v>
      </c>
      <c r="FJN3" s="434">
        <v>15</v>
      </c>
      <c r="FJO3" s="434">
        <v>170</v>
      </c>
      <c r="FJP3" s="434">
        <v>126</v>
      </c>
      <c r="FJQ3" s="434">
        <v>95</v>
      </c>
      <c r="FJR3" s="434">
        <v>9</v>
      </c>
      <c r="FJS3" s="434">
        <v>18</v>
      </c>
      <c r="FJT3" s="434">
        <v>12</v>
      </c>
      <c r="FJU3" s="434">
        <v>5</v>
      </c>
      <c r="FJV3" s="434">
        <v>2</v>
      </c>
      <c r="FJW3" s="434">
        <v>32</v>
      </c>
      <c r="FJX3" s="434">
        <v>12</v>
      </c>
      <c r="FJY3" s="434">
        <v>137</v>
      </c>
      <c r="FJZ3" s="434">
        <v>14</v>
      </c>
      <c r="FKA3" s="434">
        <v>25</v>
      </c>
      <c r="FKB3" s="434">
        <v>4</v>
      </c>
      <c r="FKC3" s="434">
        <v>124</v>
      </c>
      <c r="FKD3" s="434">
        <v>6</v>
      </c>
      <c r="FKE3" s="434">
        <v>15</v>
      </c>
      <c r="FKF3" s="434">
        <v>23</v>
      </c>
      <c r="FKG3" s="434">
        <v>10</v>
      </c>
      <c r="FKH3" s="434">
        <v>75</v>
      </c>
      <c r="FKI3" s="434">
        <v>7</v>
      </c>
      <c r="FKJ3" s="434">
        <v>5</v>
      </c>
      <c r="FKK3" s="434">
        <v>4</v>
      </c>
      <c r="FKL3" s="434">
        <v>7</v>
      </c>
      <c r="FKM3" s="434">
        <v>2</v>
      </c>
      <c r="FKN3" s="434">
        <v>279</v>
      </c>
      <c r="FKO3" s="434">
        <v>34</v>
      </c>
      <c r="FKP3" s="434">
        <v>233</v>
      </c>
      <c r="FKQ3" s="434">
        <v>5</v>
      </c>
      <c r="FKR3" s="434">
        <v>5</v>
      </c>
      <c r="FKS3" s="434">
        <v>424</v>
      </c>
      <c r="FKT3" s="434">
        <v>32</v>
      </c>
      <c r="FKU3" s="434">
        <v>49</v>
      </c>
      <c r="FKV3" s="434">
        <v>400</v>
      </c>
      <c r="FKW3" s="434">
        <v>71</v>
      </c>
      <c r="FKX3" s="434">
        <v>27</v>
      </c>
      <c r="FKY3" s="434">
        <v>318</v>
      </c>
      <c r="FKZ3" s="434">
        <v>21</v>
      </c>
      <c r="FLA3" s="434">
        <v>241</v>
      </c>
      <c r="FLB3" s="434">
        <v>23</v>
      </c>
      <c r="FLC3" s="434">
        <v>34</v>
      </c>
      <c r="FLD3" s="434">
        <v>22</v>
      </c>
      <c r="FLE3" s="434">
        <v>2</v>
      </c>
      <c r="FLF3" s="434">
        <v>315</v>
      </c>
      <c r="FLG3" s="434">
        <v>3</v>
      </c>
      <c r="FLH3" s="434">
        <v>343</v>
      </c>
      <c r="FLI3" s="434">
        <v>14</v>
      </c>
      <c r="FLJ3" s="434">
        <v>2</v>
      </c>
      <c r="FLK3" s="434">
        <v>27</v>
      </c>
      <c r="FLL3" s="434">
        <v>113</v>
      </c>
      <c r="FLM3" s="434">
        <v>6</v>
      </c>
      <c r="FLN3" s="434">
        <v>86</v>
      </c>
      <c r="FLO3" s="434">
        <v>5</v>
      </c>
      <c r="FLP3" s="434">
        <v>475</v>
      </c>
      <c r="FLQ3" s="434">
        <v>3</v>
      </c>
      <c r="FLR3" s="434">
        <v>27</v>
      </c>
      <c r="FLS3" s="434">
        <v>4</v>
      </c>
      <c r="FLT3" s="434">
        <v>9</v>
      </c>
      <c r="FLU3" s="434">
        <v>15</v>
      </c>
      <c r="FLV3" s="434">
        <v>279</v>
      </c>
      <c r="FLW3" s="434">
        <v>14</v>
      </c>
      <c r="FLX3" s="434">
        <v>65</v>
      </c>
      <c r="FLY3" s="434">
        <v>72</v>
      </c>
      <c r="FLZ3" s="434">
        <v>317</v>
      </c>
      <c r="FMA3" s="434">
        <v>9</v>
      </c>
      <c r="FMB3" s="434">
        <v>2</v>
      </c>
      <c r="FMC3" s="434">
        <v>1</v>
      </c>
      <c r="FMD3" s="434">
        <v>50</v>
      </c>
      <c r="FME3" s="434">
        <v>1</v>
      </c>
      <c r="FMF3" s="434">
        <v>10</v>
      </c>
      <c r="FMG3" s="434">
        <v>564</v>
      </c>
      <c r="FMH3" s="434">
        <v>273</v>
      </c>
      <c r="FMI3" s="434">
        <v>10</v>
      </c>
      <c r="FMJ3" s="434">
        <v>200</v>
      </c>
      <c r="FMK3" s="434">
        <v>61</v>
      </c>
      <c r="FML3" s="434">
        <v>8</v>
      </c>
      <c r="FMM3" s="434">
        <v>19</v>
      </c>
      <c r="FMN3" s="434">
        <v>3</v>
      </c>
      <c r="FMO3" s="434">
        <v>74</v>
      </c>
      <c r="FMP3" s="434">
        <v>5</v>
      </c>
      <c r="FMQ3" s="434">
        <v>2</v>
      </c>
      <c r="FMR3" s="434">
        <v>22</v>
      </c>
      <c r="FMS3" s="434">
        <v>1</v>
      </c>
      <c r="FMT3" s="434">
        <v>1</v>
      </c>
      <c r="FMU3" s="434">
        <v>1</v>
      </c>
      <c r="FMV3" s="434">
        <v>134</v>
      </c>
      <c r="FMW3" s="434">
        <v>7</v>
      </c>
      <c r="FMX3" s="434">
        <v>4</v>
      </c>
      <c r="FMY3" s="434">
        <v>116</v>
      </c>
      <c r="FMZ3" s="434">
        <v>66</v>
      </c>
      <c r="FNA3" s="434">
        <v>26</v>
      </c>
      <c r="FNB3" s="434">
        <v>4</v>
      </c>
      <c r="FNC3" s="434">
        <v>56</v>
      </c>
      <c r="FND3" s="434">
        <v>10</v>
      </c>
      <c r="FNE3" s="434">
        <v>2</v>
      </c>
      <c r="FNF3" s="434">
        <v>3</v>
      </c>
      <c r="FNG3" s="434">
        <v>59</v>
      </c>
      <c r="FNH3" s="434">
        <v>7</v>
      </c>
      <c r="FNI3" s="434">
        <v>21</v>
      </c>
      <c r="FNJ3" s="434">
        <v>2</v>
      </c>
      <c r="FNK3" s="434">
        <v>218</v>
      </c>
      <c r="FNL3" s="434">
        <v>152</v>
      </c>
      <c r="FNM3" s="434">
        <v>3</v>
      </c>
      <c r="FNN3" s="434">
        <v>9</v>
      </c>
      <c r="FNO3" s="434">
        <v>2</v>
      </c>
      <c r="FNP3" s="434">
        <v>5</v>
      </c>
      <c r="FNQ3" s="434">
        <v>2</v>
      </c>
      <c r="FNR3" s="434">
        <v>10</v>
      </c>
      <c r="FNS3" s="434">
        <v>10</v>
      </c>
      <c r="FNT3" s="434">
        <v>350</v>
      </c>
      <c r="FNU3" s="434">
        <v>6</v>
      </c>
      <c r="FNV3" s="434">
        <v>190</v>
      </c>
      <c r="FNW3" s="434">
        <v>58</v>
      </c>
      <c r="FNX3" s="434">
        <v>2</v>
      </c>
      <c r="FNY3" s="434">
        <v>277</v>
      </c>
      <c r="FNZ3" s="434">
        <v>368</v>
      </c>
      <c r="FOA3" s="434">
        <v>23</v>
      </c>
      <c r="FOB3" s="434">
        <v>2</v>
      </c>
      <c r="FOC3" s="434">
        <v>3</v>
      </c>
      <c r="FOD3" s="434">
        <v>31</v>
      </c>
      <c r="FOE3" s="434">
        <v>58</v>
      </c>
      <c r="FOF3" s="434">
        <v>24</v>
      </c>
      <c r="FOG3" s="434">
        <v>6</v>
      </c>
      <c r="FOH3" s="434">
        <v>5</v>
      </c>
      <c r="FOI3" s="434">
        <v>8</v>
      </c>
      <c r="FOJ3" s="434">
        <v>86</v>
      </c>
      <c r="FOK3" s="434">
        <v>7</v>
      </c>
      <c r="FOL3" s="434">
        <v>5</v>
      </c>
      <c r="FOM3" s="434">
        <v>30</v>
      </c>
      <c r="FON3" s="434">
        <v>42</v>
      </c>
      <c r="FOO3" s="434">
        <v>4</v>
      </c>
      <c r="FOP3" s="434">
        <v>4</v>
      </c>
      <c r="FOQ3" s="434">
        <v>461</v>
      </c>
      <c r="FOR3" s="434">
        <v>174</v>
      </c>
      <c r="FOS3" s="434">
        <v>200</v>
      </c>
      <c r="FOT3" s="434">
        <v>301</v>
      </c>
      <c r="FOU3" s="434">
        <v>94</v>
      </c>
      <c r="FOV3" s="434">
        <v>932</v>
      </c>
      <c r="FOW3" s="435">
        <v>1407</v>
      </c>
      <c r="FOX3" s="434">
        <v>161</v>
      </c>
      <c r="FOY3" s="434">
        <v>328</v>
      </c>
      <c r="FOZ3" s="434">
        <v>161</v>
      </c>
      <c r="FPA3" s="434">
        <v>750</v>
      </c>
      <c r="FPB3" s="434">
        <v>60</v>
      </c>
      <c r="FPC3" s="434">
        <v>80</v>
      </c>
      <c r="FPD3" s="434">
        <v>25</v>
      </c>
      <c r="FPE3" s="434">
        <v>60</v>
      </c>
      <c r="FPF3" s="434">
        <v>270</v>
      </c>
      <c r="FPG3" s="434">
        <v>100</v>
      </c>
      <c r="FPH3" s="434">
        <v>120</v>
      </c>
      <c r="FPI3" s="434">
        <v>805</v>
      </c>
      <c r="FPJ3" s="435">
        <v>10060</v>
      </c>
      <c r="FPK3" s="434">
        <v>8</v>
      </c>
      <c r="FPL3" s="434">
        <v>5</v>
      </c>
      <c r="FPM3" s="434">
        <v>21</v>
      </c>
      <c r="FPN3" s="434">
        <v>30</v>
      </c>
      <c r="FPO3" s="434">
        <v>360</v>
      </c>
      <c r="FPP3" s="434">
        <v>13</v>
      </c>
      <c r="FPQ3" s="434">
        <v>5</v>
      </c>
      <c r="FPR3" s="434">
        <v>17</v>
      </c>
      <c r="FPS3" s="434">
        <v>5</v>
      </c>
      <c r="FPT3" s="434">
        <v>6</v>
      </c>
      <c r="FPU3" s="434">
        <v>6</v>
      </c>
      <c r="FPV3" s="434">
        <v>5</v>
      </c>
      <c r="FPW3" s="434">
        <v>4</v>
      </c>
      <c r="FPX3" s="434">
        <v>4</v>
      </c>
      <c r="FPY3" s="434">
        <v>4</v>
      </c>
      <c r="FPZ3" s="434">
        <v>5</v>
      </c>
      <c r="FQA3" s="435">
        <v>1314</v>
      </c>
      <c r="FQB3" s="434">
        <v>562</v>
      </c>
      <c r="FQC3" s="434">
        <v>36</v>
      </c>
      <c r="FQD3" s="434">
        <v>36</v>
      </c>
      <c r="FQE3" s="434">
        <v>72</v>
      </c>
      <c r="FQF3" s="434">
        <v>8</v>
      </c>
      <c r="FQG3" s="434">
        <v>2</v>
      </c>
      <c r="FQH3" s="434">
        <v>48</v>
      </c>
      <c r="FQI3" s="434">
        <v>172</v>
      </c>
      <c r="FQJ3" s="434">
        <v>42</v>
      </c>
      <c r="FQK3" s="434">
        <v>8</v>
      </c>
      <c r="FQL3" s="434">
        <v>16</v>
      </c>
      <c r="FQM3" s="434">
        <v>10</v>
      </c>
      <c r="FQN3" s="434">
        <v>19</v>
      </c>
      <c r="FQO3" s="434">
        <v>11</v>
      </c>
      <c r="FQP3" s="434">
        <v>5</v>
      </c>
      <c r="FQQ3" s="434">
        <v>10</v>
      </c>
      <c r="FQR3" s="434">
        <v>13</v>
      </c>
      <c r="FQS3" s="434">
        <v>17</v>
      </c>
      <c r="FQT3" s="434">
        <v>9</v>
      </c>
      <c r="FQU3" s="434">
        <v>10</v>
      </c>
      <c r="FQV3" s="434">
        <v>2</v>
      </c>
      <c r="FQW3" s="434">
        <v>68</v>
      </c>
      <c r="FQX3" s="434">
        <v>28</v>
      </c>
      <c r="FQY3" s="434">
        <v>20</v>
      </c>
      <c r="FQZ3" s="434">
        <v>3</v>
      </c>
      <c r="FRA3" s="434">
        <v>20</v>
      </c>
      <c r="FRB3" s="434">
        <v>15</v>
      </c>
      <c r="FRC3" s="434">
        <v>2</v>
      </c>
      <c r="FRD3" s="434">
        <v>111</v>
      </c>
      <c r="FRE3" s="434">
        <v>71</v>
      </c>
      <c r="FRF3" s="434">
        <v>20</v>
      </c>
      <c r="FRG3" s="434">
        <v>207</v>
      </c>
      <c r="FRH3" s="434">
        <v>73</v>
      </c>
      <c r="FRI3" s="434">
        <v>570</v>
      </c>
      <c r="FRJ3" s="434">
        <v>489</v>
      </c>
      <c r="FRK3" s="434">
        <v>91</v>
      </c>
      <c r="FRL3" s="434">
        <v>890</v>
      </c>
      <c r="FRM3" s="434">
        <v>124</v>
      </c>
      <c r="FRN3" s="434">
        <v>181</v>
      </c>
      <c r="FRO3" s="434">
        <v>354</v>
      </c>
      <c r="FRP3" s="434">
        <v>269</v>
      </c>
      <c r="FRQ3" s="434">
        <v>253</v>
      </c>
      <c r="FRR3" s="434">
        <v>77</v>
      </c>
      <c r="FRS3" s="434">
        <v>596</v>
      </c>
      <c r="FRT3" s="434">
        <v>60</v>
      </c>
      <c r="FRU3" s="434">
        <v>112</v>
      </c>
      <c r="FRV3" s="434">
        <v>142</v>
      </c>
      <c r="FRW3" s="434">
        <v>59</v>
      </c>
      <c r="FRX3" s="434">
        <v>88</v>
      </c>
      <c r="FRY3" s="434">
        <v>161</v>
      </c>
      <c r="FRZ3" s="434">
        <v>6</v>
      </c>
      <c r="FSA3" s="434">
        <v>97</v>
      </c>
      <c r="FSB3" s="434">
        <v>87</v>
      </c>
      <c r="FSC3" s="434">
        <v>126</v>
      </c>
      <c r="FSD3" s="434">
        <v>175</v>
      </c>
      <c r="FSE3" s="434">
        <v>11</v>
      </c>
      <c r="FSF3" s="434">
        <v>37</v>
      </c>
      <c r="FSG3" s="434">
        <v>25</v>
      </c>
      <c r="FSH3" s="434">
        <v>8</v>
      </c>
      <c r="FSI3" s="434">
        <v>3</v>
      </c>
      <c r="FSJ3" s="434">
        <v>6</v>
      </c>
      <c r="FSK3" s="434">
        <v>3</v>
      </c>
      <c r="FSL3" s="434">
        <v>3</v>
      </c>
      <c r="FSM3" s="434">
        <v>25</v>
      </c>
      <c r="FSN3" s="434">
        <v>1</v>
      </c>
      <c r="FSO3" s="434">
        <v>2</v>
      </c>
      <c r="FSP3" s="434">
        <v>8</v>
      </c>
      <c r="FSQ3" s="434">
        <v>6</v>
      </c>
      <c r="FSR3" s="434">
        <v>166</v>
      </c>
      <c r="FSS3" s="434">
        <v>79</v>
      </c>
      <c r="FST3" s="434">
        <v>43</v>
      </c>
      <c r="FSU3" s="434">
        <v>200</v>
      </c>
      <c r="FSV3" s="434">
        <v>22</v>
      </c>
      <c r="FSW3" s="434">
        <v>44</v>
      </c>
      <c r="FSX3" s="434">
        <v>704</v>
      </c>
      <c r="FSY3" s="434">
        <v>318</v>
      </c>
      <c r="FSZ3" s="434">
        <v>304</v>
      </c>
      <c r="FTA3" s="434">
        <v>700</v>
      </c>
      <c r="FTB3" s="434">
        <v>168</v>
      </c>
      <c r="FTC3" s="434">
        <v>15</v>
      </c>
      <c r="FTD3" s="434">
        <v>5</v>
      </c>
      <c r="FTE3" s="435">
        <v>1193</v>
      </c>
      <c r="FTF3" s="434">
        <v>346</v>
      </c>
      <c r="FTG3" s="434">
        <v>19</v>
      </c>
      <c r="FTH3" s="434">
        <v>35</v>
      </c>
      <c r="FTI3" s="434">
        <v>24</v>
      </c>
      <c r="FTJ3" s="434">
        <v>23</v>
      </c>
      <c r="FTK3" s="434">
        <v>4</v>
      </c>
      <c r="FTL3" s="434">
        <v>9</v>
      </c>
      <c r="FTM3" s="434">
        <v>83</v>
      </c>
      <c r="FTN3" s="434">
        <v>4</v>
      </c>
      <c r="FTO3" s="434">
        <v>2</v>
      </c>
      <c r="FTP3" s="434">
        <v>2</v>
      </c>
      <c r="FTQ3" s="434">
        <v>6</v>
      </c>
      <c r="FTR3" s="434">
        <v>18</v>
      </c>
      <c r="FTS3" s="434">
        <v>10</v>
      </c>
      <c r="FTT3" s="434">
        <v>19</v>
      </c>
      <c r="FTU3" s="434">
        <v>28</v>
      </c>
      <c r="FTV3" s="434">
        <v>16</v>
      </c>
      <c r="FTW3" s="434">
        <v>2</v>
      </c>
      <c r="FTX3" s="434">
        <v>2</v>
      </c>
      <c r="FTY3" s="434">
        <v>34</v>
      </c>
      <c r="FTZ3" s="434">
        <v>2</v>
      </c>
      <c r="FUA3" s="434">
        <v>5</v>
      </c>
      <c r="FUB3" s="434">
        <v>4</v>
      </c>
      <c r="FUC3" s="434">
        <v>3</v>
      </c>
      <c r="FUD3" s="434">
        <v>3</v>
      </c>
      <c r="FUE3" s="434">
        <v>11</v>
      </c>
      <c r="FUF3" s="434">
        <v>330</v>
      </c>
      <c r="FUG3" s="434">
        <v>790</v>
      </c>
      <c r="FUH3" s="434">
        <v>11</v>
      </c>
      <c r="FUI3" s="434">
        <v>199</v>
      </c>
      <c r="FUJ3" s="434">
        <v>8</v>
      </c>
      <c r="FUK3" s="434">
        <v>2</v>
      </c>
      <c r="FUL3" s="434">
        <v>6</v>
      </c>
      <c r="FUM3" s="434">
        <v>2</v>
      </c>
      <c r="FUN3" s="434">
        <v>28</v>
      </c>
      <c r="FUO3" s="434">
        <v>1</v>
      </c>
      <c r="FUP3" s="434">
        <v>5</v>
      </c>
      <c r="FUQ3" s="434">
        <v>8</v>
      </c>
      <c r="FUR3" s="434">
        <v>4</v>
      </c>
      <c r="FUS3" s="434">
        <v>7</v>
      </c>
      <c r="FUT3" s="434">
        <v>4</v>
      </c>
      <c r="FUU3" s="434">
        <v>32</v>
      </c>
      <c r="FUV3" s="434">
        <v>1</v>
      </c>
      <c r="FUW3" s="434">
        <v>29</v>
      </c>
      <c r="FUX3" s="434">
        <v>2</v>
      </c>
      <c r="FUY3" s="434">
        <v>1</v>
      </c>
      <c r="FUZ3" s="434">
        <v>352</v>
      </c>
      <c r="FVA3" s="434">
        <v>139</v>
      </c>
      <c r="FVB3" s="434">
        <v>7</v>
      </c>
      <c r="FVC3" s="434">
        <v>86</v>
      </c>
      <c r="FVD3" s="434">
        <v>2</v>
      </c>
      <c r="FVE3" s="434">
        <v>444</v>
      </c>
      <c r="FVF3" s="434">
        <v>16</v>
      </c>
      <c r="FVG3" s="434">
        <v>18</v>
      </c>
      <c r="FVH3" s="434">
        <v>207</v>
      </c>
      <c r="FVI3" s="434">
        <v>23</v>
      </c>
      <c r="FVJ3" s="434">
        <v>100</v>
      </c>
      <c r="FVK3" s="434">
        <v>42</v>
      </c>
      <c r="FVL3" s="434">
        <v>19</v>
      </c>
      <c r="FVM3" s="434">
        <v>61</v>
      </c>
      <c r="FVN3" s="434">
        <v>32</v>
      </c>
      <c r="FVO3" s="434">
        <v>445</v>
      </c>
      <c r="FVP3" s="434">
        <v>8</v>
      </c>
      <c r="FVQ3" s="434">
        <v>48</v>
      </c>
      <c r="FVR3" s="434">
        <v>430</v>
      </c>
      <c r="FVS3" s="434">
        <v>12</v>
      </c>
      <c r="FVT3" s="434">
        <v>12</v>
      </c>
      <c r="FVU3" s="434">
        <v>8</v>
      </c>
      <c r="FVV3" s="434">
        <v>336</v>
      </c>
      <c r="FVW3" s="434">
        <v>62</v>
      </c>
      <c r="FVX3" s="434">
        <v>542</v>
      </c>
      <c r="FVY3" s="434">
        <v>7</v>
      </c>
      <c r="FVZ3" s="434">
        <v>177</v>
      </c>
      <c r="FWA3" s="434">
        <v>40</v>
      </c>
      <c r="FWB3" s="434">
        <v>40</v>
      </c>
      <c r="FWC3" s="434">
        <v>9</v>
      </c>
      <c r="FWD3" s="434">
        <v>121</v>
      </c>
      <c r="FWE3" s="434">
        <v>2</v>
      </c>
      <c r="FWF3" s="434">
        <v>18</v>
      </c>
      <c r="FWG3" s="434">
        <v>14</v>
      </c>
      <c r="FWH3" s="434">
        <v>2</v>
      </c>
      <c r="FWI3" s="434">
        <v>1</v>
      </c>
      <c r="FWJ3" s="434">
        <v>64</v>
      </c>
      <c r="FWK3" s="434">
        <v>289</v>
      </c>
      <c r="FWL3" s="434">
        <v>478</v>
      </c>
      <c r="FWM3" s="434">
        <v>133</v>
      </c>
      <c r="FWN3" s="434">
        <v>22</v>
      </c>
      <c r="FWO3" s="434">
        <v>6</v>
      </c>
      <c r="FWP3" s="434">
        <v>157</v>
      </c>
      <c r="FWQ3" s="434">
        <v>786</v>
      </c>
      <c r="FWR3" s="434">
        <v>604</v>
      </c>
      <c r="FWS3" s="434">
        <v>6</v>
      </c>
      <c r="FWT3" s="434">
        <v>520</v>
      </c>
      <c r="FWU3" s="434">
        <v>460</v>
      </c>
      <c r="FWV3" s="434">
        <v>293</v>
      </c>
      <c r="FWW3" s="434">
        <v>501</v>
      </c>
      <c r="FWX3" s="434">
        <v>138</v>
      </c>
      <c r="FWY3" s="434">
        <v>370</v>
      </c>
      <c r="FWZ3" s="434">
        <v>113</v>
      </c>
      <c r="FXA3" s="434">
        <v>100</v>
      </c>
      <c r="FXB3" s="434">
        <v>1</v>
      </c>
      <c r="FXC3" s="435">
        <v>10000</v>
      </c>
      <c r="FXD3" s="434">
        <v>35</v>
      </c>
      <c r="FXE3" s="434">
        <v>855</v>
      </c>
      <c r="FXF3" s="434">
        <v>26</v>
      </c>
      <c r="FXG3" s="434">
        <v>134</v>
      </c>
      <c r="FXH3" s="434">
        <v>60</v>
      </c>
      <c r="FXI3" s="434">
        <v>337</v>
      </c>
      <c r="FXJ3" s="434">
        <v>258</v>
      </c>
      <c r="FXK3" s="434">
        <v>3</v>
      </c>
      <c r="FXL3" s="434">
        <v>440</v>
      </c>
      <c r="FXM3" s="434">
        <v>340</v>
      </c>
      <c r="FXN3" s="434">
        <v>1</v>
      </c>
      <c r="FXO3" s="434">
        <v>19</v>
      </c>
      <c r="FXP3" s="434">
        <v>62</v>
      </c>
      <c r="FXQ3" s="434">
        <v>19</v>
      </c>
      <c r="FXR3" s="434">
        <v>57</v>
      </c>
      <c r="FXS3" s="434">
        <v>48</v>
      </c>
      <c r="FXT3" s="434">
        <v>40</v>
      </c>
      <c r="FXU3" s="434">
        <v>14</v>
      </c>
      <c r="FXV3" s="434">
        <v>11</v>
      </c>
      <c r="FXW3" s="434">
        <v>244</v>
      </c>
      <c r="FXX3" s="434">
        <v>18</v>
      </c>
      <c r="FXY3" s="434">
        <v>576</v>
      </c>
      <c r="FXZ3" s="434">
        <v>61</v>
      </c>
      <c r="FYA3" s="434">
        <v>45</v>
      </c>
      <c r="FYB3" s="434">
        <v>13</v>
      </c>
      <c r="FYC3" s="434">
        <v>50</v>
      </c>
      <c r="FYD3" s="434">
        <v>75</v>
      </c>
      <c r="FYE3" s="434">
        <v>13</v>
      </c>
      <c r="FYF3" s="434">
        <v>35</v>
      </c>
      <c r="FYG3" s="434">
        <v>65</v>
      </c>
      <c r="FYH3" s="434">
        <v>5</v>
      </c>
      <c r="FYI3" s="434">
        <v>250</v>
      </c>
      <c r="FYJ3" s="434">
        <v>11</v>
      </c>
      <c r="FYK3" s="434">
        <v>368</v>
      </c>
      <c r="FYL3" s="434">
        <v>568</v>
      </c>
      <c r="FYM3" s="434">
        <v>41</v>
      </c>
      <c r="FYN3" s="434">
        <v>25</v>
      </c>
      <c r="FYO3" s="434">
        <v>3</v>
      </c>
      <c r="FYP3" s="434">
        <v>307</v>
      </c>
      <c r="FYQ3" s="434">
        <v>7</v>
      </c>
      <c r="FYR3" s="434">
        <v>629</v>
      </c>
      <c r="FYS3" s="434">
        <v>175</v>
      </c>
      <c r="FYT3" s="434">
        <v>138</v>
      </c>
      <c r="FYU3" s="434">
        <v>5</v>
      </c>
      <c r="FYV3" s="434">
        <v>118</v>
      </c>
      <c r="FYW3" s="434">
        <v>82</v>
      </c>
      <c r="FYX3" s="434">
        <v>14</v>
      </c>
      <c r="FYY3" s="434">
        <v>11</v>
      </c>
      <c r="FYZ3" s="434">
        <v>2</v>
      </c>
      <c r="FZA3" s="434">
        <v>3</v>
      </c>
      <c r="FZB3" s="434">
        <v>33</v>
      </c>
      <c r="FZC3" s="434">
        <v>51</v>
      </c>
      <c r="FZD3" s="434">
        <v>9</v>
      </c>
      <c r="FZE3" s="434">
        <v>4</v>
      </c>
      <c r="FZF3" s="434">
        <v>28</v>
      </c>
      <c r="FZG3" s="434">
        <v>20</v>
      </c>
      <c r="FZH3" s="434">
        <v>25</v>
      </c>
      <c r="FZI3" s="434">
        <v>10</v>
      </c>
      <c r="FZJ3" s="434">
        <v>15</v>
      </c>
      <c r="FZK3" s="434">
        <v>101</v>
      </c>
      <c r="FZL3" s="434">
        <v>101</v>
      </c>
      <c r="FZM3" s="434">
        <v>11</v>
      </c>
      <c r="FZN3" s="434">
        <v>222</v>
      </c>
      <c r="FZO3" s="434">
        <v>31</v>
      </c>
      <c r="FZP3" s="434">
        <v>82</v>
      </c>
      <c r="FZQ3" s="434">
        <v>20</v>
      </c>
      <c r="FZR3" s="434">
        <v>216</v>
      </c>
      <c r="FZS3" s="434">
        <v>125</v>
      </c>
      <c r="FZT3" s="434">
        <v>470</v>
      </c>
      <c r="FZU3" s="434">
        <v>53</v>
      </c>
      <c r="FZV3" s="434">
        <v>697</v>
      </c>
      <c r="FZW3" s="435">
        <v>1136</v>
      </c>
      <c r="FZX3" s="434">
        <v>554</v>
      </c>
      <c r="FZY3" s="434">
        <v>28</v>
      </c>
      <c r="FZZ3" s="434">
        <v>394</v>
      </c>
      <c r="GAA3" s="434">
        <v>238</v>
      </c>
      <c r="GAB3" s="434">
        <v>93</v>
      </c>
      <c r="GAC3" s="434">
        <v>385</v>
      </c>
      <c r="GAD3" s="434">
        <v>210</v>
      </c>
      <c r="GAE3" s="434">
        <v>340</v>
      </c>
      <c r="GAF3" s="434">
        <v>103</v>
      </c>
      <c r="GAG3" s="434">
        <v>11</v>
      </c>
      <c r="GAH3" s="434">
        <v>225</v>
      </c>
      <c r="GAI3" s="434">
        <v>86</v>
      </c>
      <c r="GAJ3" s="434">
        <v>294</v>
      </c>
      <c r="GAK3" s="434">
        <v>13</v>
      </c>
      <c r="GAL3" s="434">
        <v>30</v>
      </c>
      <c r="GAM3" s="434">
        <v>7</v>
      </c>
      <c r="GAN3" s="434">
        <v>2</v>
      </c>
      <c r="GAO3" s="434">
        <v>36</v>
      </c>
      <c r="GAP3" s="434">
        <v>257</v>
      </c>
      <c r="GAQ3" s="435">
        <v>1523</v>
      </c>
      <c r="GAR3" s="435">
        <v>1022</v>
      </c>
      <c r="GAS3" s="435">
        <v>1099</v>
      </c>
      <c r="GAT3" s="434">
        <v>93</v>
      </c>
      <c r="GAU3" s="434">
        <v>39</v>
      </c>
      <c r="GAV3" s="434">
        <v>20</v>
      </c>
      <c r="GAW3" s="434">
        <v>51</v>
      </c>
      <c r="GAX3" s="434">
        <v>5</v>
      </c>
      <c r="GAY3" s="434">
        <v>7</v>
      </c>
      <c r="GAZ3" s="434">
        <v>13</v>
      </c>
      <c r="GBA3" s="434">
        <v>3</v>
      </c>
      <c r="GBB3" s="434">
        <v>157</v>
      </c>
      <c r="GBC3" s="434">
        <v>18</v>
      </c>
      <c r="GBD3" s="434">
        <v>7</v>
      </c>
      <c r="GBE3" s="434">
        <v>9</v>
      </c>
      <c r="GBF3" s="434">
        <v>11</v>
      </c>
      <c r="GBG3" s="434">
        <v>119</v>
      </c>
      <c r="GBH3" s="434">
        <v>26</v>
      </c>
      <c r="GBI3" s="434">
        <v>15</v>
      </c>
      <c r="GBJ3" s="434">
        <v>21</v>
      </c>
      <c r="GBK3" s="434">
        <v>81</v>
      </c>
      <c r="GBL3" s="434">
        <v>10</v>
      </c>
      <c r="GBM3" s="434">
        <v>4</v>
      </c>
      <c r="GBN3" s="434">
        <v>6</v>
      </c>
      <c r="GBO3" s="434">
        <v>8</v>
      </c>
      <c r="GBP3" s="434">
        <v>74</v>
      </c>
      <c r="GBQ3" s="434">
        <v>63</v>
      </c>
      <c r="GBR3" s="434">
        <v>54</v>
      </c>
      <c r="GBS3" s="434">
        <v>132</v>
      </c>
      <c r="GBT3" s="434">
        <v>17</v>
      </c>
      <c r="GBU3" s="434">
        <v>44</v>
      </c>
      <c r="GBV3" s="434">
        <v>6</v>
      </c>
      <c r="GBW3" s="434">
        <v>6</v>
      </c>
      <c r="GBX3" s="434">
        <v>18</v>
      </c>
      <c r="GBY3" s="434">
        <v>4</v>
      </c>
      <c r="GBZ3" s="434">
        <v>23</v>
      </c>
      <c r="GCA3" s="434">
        <v>2</v>
      </c>
      <c r="GCB3" s="434">
        <v>15</v>
      </c>
      <c r="GCC3" s="434">
        <v>1</v>
      </c>
      <c r="GCD3" s="434">
        <v>8</v>
      </c>
      <c r="GCE3" s="434">
        <v>13</v>
      </c>
      <c r="GCF3" s="434">
        <v>3</v>
      </c>
      <c r="GCG3" s="434">
        <v>5</v>
      </c>
      <c r="GCH3" s="434">
        <v>4</v>
      </c>
      <c r="GCI3" s="434">
        <v>6</v>
      </c>
      <c r="GCJ3" s="434">
        <v>14</v>
      </c>
      <c r="GCK3" s="434">
        <v>15</v>
      </c>
      <c r="GCL3" s="434">
        <v>6</v>
      </c>
      <c r="GCM3" s="434">
        <v>2</v>
      </c>
      <c r="GCN3" s="434">
        <v>12</v>
      </c>
      <c r="GCO3" s="434">
        <v>4</v>
      </c>
      <c r="GCP3" s="434">
        <v>3</v>
      </c>
      <c r="GCQ3" s="434">
        <v>51</v>
      </c>
      <c r="GCR3" s="434">
        <v>26</v>
      </c>
      <c r="GCS3" s="434">
        <v>20</v>
      </c>
      <c r="GCT3" s="434">
        <v>45</v>
      </c>
      <c r="GCU3" s="434">
        <v>12</v>
      </c>
      <c r="GCV3" s="434">
        <v>9</v>
      </c>
      <c r="GCW3" s="434">
        <v>5</v>
      </c>
      <c r="GCX3" s="434">
        <v>8</v>
      </c>
      <c r="GCY3" s="434">
        <v>3</v>
      </c>
      <c r="GCZ3" s="434">
        <v>43</v>
      </c>
      <c r="GDA3" s="434">
        <v>20</v>
      </c>
      <c r="GDB3" s="434">
        <v>24</v>
      </c>
      <c r="GDC3" s="434">
        <v>5</v>
      </c>
      <c r="GDD3" s="434">
        <v>8</v>
      </c>
      <c r="GDE3" s="434">
        <v>2</v>
      </c>
      <c r="GDF3" s="434">
        <v>22</v>
      </c>
      <c r="GDG3" s="434">
        <v>12</v>
      </c>
      <c r="GDH3" s="434">
        <v>2</v>
      </c>
      <c r="GDI3" s="434">
        <v>13</v>
      </c>
      <c r="GDJ3" s="434">
        <v>140</v>
      </c>
      <c r="GDK3" s="434">
        <v>113</v>
      </c>
      <c r="GDL3" s="434">
        <v>10</v>
      </c>
      <c r="GDM3" s="434">
        <v>32</v>
      </c>
      <c r="GDN3" s="434">
        <v>12</v>
      </c>
      <c r="GDO3" s="434">
        <v>7</v>
      </c>
      <c r="GDP3" s="434">
        <v>36</v>
      </c>
      <c r="GDQ3" s="434">
        <v>17</v>
      </c>
      <c r="GDR3" s="434">
        <v>41</v>
      </c>
      <c r="GDS3" s="434">
        <v>1</v>
      </c>
      <c r="GDT3" s="434">
        <v>7</v>
      </c>
      <c r="GDU3" s="434">
        <v>2</v>
      </c>
      <c r="GDV3" s="434">
        <v>7</v>
      </c>
      <c r="GDW3" s="434">
        <v>17</v>
      </c>
      <c r="GDX3" s="434">
        <v>2</v>
      </c>
      <c r="GDY3" s="434">
        <v>125</v>
      </c>
      <c r="GDZ3" s="434">
        <v>78</v>
      </c>
      <c r="GEA3" s="434">
        <v>10</v>
      </c>
      <c r="GEB3" s="434">
        <v>30</v>
      </c>
      <c r="GEC3" s="434">
        <v>11</v>
      </c>
      <c r="GED3" s="434">
        <v>2</v>
      </c>
      <c r="GEE3" s="434">
        <v>7</v>
      </c>
      <c r="GEF3" s="434">
        <v>12</v>
      </c>
      <c r="GEG3" s="434">
        <v>23</v>
      </c>
      <c r="GEH3" s="434">
        <v>3</v>
      </c>
      <c r="GEI3" s="434">
        <v>134</v>
      </c>
      <c r="GEJ3" s="434">
        <v>3</v>
      </c>
      <c r="GEK3" s="434">
        <v>105</v>
      </c>
      <c r="GEL3" s="434">
        <v>72</v>
      </c>
      <c r="GEM3" s="434">
        <v>50</v>
      </c>
      <c r="GEN3" s="434">
        <v>15</v>
      </c>
      <c r="GEO3" s="434">
        <v>7</v>
      </c>
      <c r="GEP3" s="434">
        <v>138</v>
      </c>
      <c r="GEQ3" s="434">
        <v>4</v>
      </c>
      <c r="GER3" s="434">
        <v>2</v>
      </c>
      <c r="GES3" s="434">
        <v>25</v>
      </c>
      <c r="GET3" s="434">
        <v>26</v>
      </c>
      <c r="GEU3" s="434">
        <v>97</v>
      </c>
      <c r="GEV3" s="434">
        <v>18</v>
      </c>
      <c r="GEW3" s="434">
        <v>6</v>
      </c>
      <c r="GEX3" s="434">
        <v>2</v>
      </c>
      <c r="GEY3" s="434">
        <v>5</v>
      </c>
      <c r="GEZ3" s="434">
        <v>9</v>
      </c>
      <c r="GFA3" s="434">
        <v>9</v>
      </c>
      <c r="GFB3" s="434">
        <v>1</v>
      </c>
      <c r="GFC3" s="434">
        <v>153</v>
      </c>
      <c r="GFD3" s="434">
        <v>85</v>
      </c>
      <c r="GFE3" s="434">
        <v>3</v>
      </c>
      <c r="GFF3" s="434">
        <v>8</v>
      </c>
      <c r="GFG3" s="434">
        <v>9</v>
      </c>
      <c r="GFH3" s="434">
        <v>33</v>
      </c>
      <c r="GFI3" s="434">
        <v>4</v>
      </c>
      <c r="GFJ3" s="434">
        <v>1</v>
      </c>
      <c r="GFK3" s="434">
        <v>55</v>
      </c>
      <c r="GFL3" s="434">
        <v>4</v>
      </c>
      <c r="GFM3" s="434">
        <v>39</v>
      </c>
      <c r="GFN3" s="434">
        <v>1</v>
      </c>
      <c r="GFO3" s="434">
        <v>40</v>
      </c>
      <c r="GFP3" s="434">
        <v>40</v>
      </c>
      <c r="GFQ3" s="434">
        <v>7</v>
      </c>
      <c r="GFR3" s="434">
        <v>32</v>
      </c>
      <c r="GFS3" s="434">
        <v>13</v>
      </c>
      <c r="GFT3" s="434">
        <v>38</v>
      </c>
      <c r="GFU3" s="434">
        <v>2</v>
      </c>
      <c r="GFV3" s="434">
        <v>5</v>
      </c>
      <c r="GFW3" s="434">
        <v>2</v>
      </c>
      <c r="GFX3" s="434">
        <v>45</v>
      </c>
      <c r="GFY3" s="434">
        <v>43</v>
      </c>
      <c r="GFZ3" s="434">
        <v>2</v>
      </c>
      <c r="GGA3" s="434">
        <v>1</v>
      </c>
      <c r="GGB3" s="434">
        <v>236</v>
      </c>
      <c r="GGC3" s="434">
        <v>16</v>
      </c>
      <c r="GGD3" s="434">
        <v>11</v>
      </c>
      <c r="GGE3" s="434">
        <v>33</v>
      </c>
      <c r="GGF3" s="434">
        <v>4</v>
      </c>
      <c r="GGG3" s="434">
        <v>1</v>
      </c>
      <c r="GGH3" s="434">
        <v>9</v>
      </c>
      <c r="GGI3" s="434">
        <v>1</v>
      </c>
      <c r="GGJ3" s="434">
        <v>34</v>
      </c>
      <c r="GGK3" s="434">
        <v>8</v>
      </c>
      <c r="GGL3" s="434">
        <v>4</v>
      </c>
      <c r="GGM3" s="434">
        <v>5</v>
      </c>
      <c r="GGN3" s="434">
        <v>21</v>
      </c>
      <c r="GGO3" s="434">
        <v>26</v>
      </c>
      <c r="GGP3" s="434">
        <v>2</v>
      </c>
      <c r="GGQ3" s="434">
        <v>1</v>
      </c>
      <c r="GGR3" s="434">
        <v>6</v>
      </c>
      <c r="GGS3" s="434">
        <v>1</v>
      </c>
      <c r="GGT3" s="434">
        <v>3</v>
      </c>
      <c r="GGU3" s="434">
        <v>3</v>
      </c>
      <c r="GGV3" s="434">
        <v>2</v>
      </c>
      <c r="GGW3" s="434">
        <v>10</v>
      </c>
      <c r="GGX3" s="434">
        <v>4</v>
      </c>
      <c r="GGY3" s="434">
        <v>2</v>
      </c>
      <c r="GGZ3" s="434">
        <v>2</v>
      </c>
      <c r="GHA3" s="434">
        <v>5</v>
      </c>
      <c r="GHB3" s="434">
        <v>40</v>
      </c>
      <c r="GHC3" s="434">
        <v>14</v>
      </c>
      <c r="GHD3" s="434">
        <v>17</v>
      </c>
      <c r="GHE3" s="434">
        <v>32</v>
      </c>
      <c r="GHF3" s="434">
        <v>6</v>
      </c>
      <c r="GHG3" s="434">
        <v>8</v>
      </c>
      <c r="GHH3" s="434">
        <v>3</v>
      </c>
      <c r="GHI3" s="434">
        <v>2</v>
      </c>
      <c r="GHJ3" s="434">
        <v>8</v>
      </c>
      <c r="GHK3" s="434">
        <v>19</v>
      </c>
      <c r="GHL3" s="434">
        <v>11</v>
      </c>
      <c r="GHM3" s="434">
        <v>8</v>
      </c>
      <c r="GHN3" s="434">
        <v>183</v>
      </c>
      <c r="GHO3" s="434">
        <v>65</v>
      </c>
      <c r="GHP3" s="434">
        <v>8</v>
      </c>
      <c r="GHQ3" s="434">
        <v>4</v>
      </c>
      <c r="GHR3" s="434">
        <v>11</v>
      </c>
      <c r="GHS3" s="434">
        <v>1</v>
      </c>
      <c r="GHT3" s="434">
        <v>6</v>
      </c>
      <c r="GHU3" s="434">
        <v>1</v>
      </c>
      <c r="GHV3" s="434">
        <v>114</v>
      </c>
      <c r="GHW3" s="434">
        <v>137</v>
      </c>
      <c r="GHX3" s="434">
        <v>77</v>
      </c>
      <c r="GHY3" s="434">
        <v>16</v>
      </c>
      <c r="GHZ3" s="434">
        <v>25</v>
      </c>
      <c r="GIA3" s="434">
        <v>2</v>
      </c>
      <c r="GIB3" s="434">
        <v>198</v>
      </c>
      <c r="GIC3" s="434">
        <v>38</v>
      </c>
      <c r="GID3" s="434">
        <v>6</v>
      </c>
      <c r="GIE3" s="434">
        <v>3</v>
      </c>
      <c r="GIF3" s="434">
        <v>10</v>
      </c>
      <c r="GIG3" s="434">
        <v>1</v>
      </c>
      <c r="GIH3" s="434">
        <v>4</v>
      </c>
      <c r="GII3" s="434">
        <v>2</v>
      </c>
      <c r="GIJ3" s="434">
        <v>47</v>
      </c>
      <c r="GIK3" s="434">
        <v>11</v>
      </c>
      <c r="GIL3" s="434">
        <v>90</v>
      </c>
      <c r="GIM3" s="434">
        <v>2</v>
      </c>
      <c r="GIN3" s="434">
        <v>8</v>
      </c>
      <c r="GIO3" s="434">
        <v>4</v>
      </c>
      <c r="GIP3" s="434">
        <v>9</v>
      </c>
      <c r="GIQ3" s="434">
        <v>75</v>
      </c>
      <c r="GIR3" s="434">
        <v>10</v>
      </c>
      <c r="GIS3" s="434">
        <v>6</v>
      </c>
      <c r="GIT3" s="434">
        <v>6</v>
      </c>
      <c r="GIU3" s="434">
        <v>9</v>
      </c>
      <c r="GIV3" s="434">
        <v>1</v>
      </c>
      <c r="GIW3" s="434">
        <v>5</v>
      </c>
      <c r="GIX3" s="434">
        <v>2</v>
      </c>
      <c r="GIY3" s="434">
        <v>15</v>
      </c>
      <c r="GIZ3" s="434">
        <v>56</v>
      </c>
      <c r="GJA3" s="434">
        <v>374</v>
      </c>
      <c r="GJB3" s="434">
        <v>47</v>
      </c>
      <c r="GJC3" s="434">
        <v>4</v>
      </c>
      <c r="GJD3" s="434">
        <v>1</v>
      </c>
      <c r="GJE3" s="434">
        <v>67</v>
      </c>
      <c r="GJF3" s="434">
        <v>25</v>
      </c>
      <c r="GJG3" s="434">
        <v>72</v>
      </c>
      <c r="GJH3" s="434">
        <v>5</v>
      </c>
      <c r="GJI3" s="434">
        <v>21</v>
      </c>
      <c r="GJJ3" s="434">
        <v>31</v>
      </c>
      <c r="GJK3" s="434">
        <v>12</v>
      </c>
      <c r="GJL3" s="434">
        <v>138</v>
      </c>
      <c r="GJM3" s="434">
        <v>245</v>
      </c>
      <c r="GJN3" s="434">
        <v>694</v>
      </c>
      <c r="GJO3" s="434">
        <v>147</v>
      </c>
      <c r="GJP3" s="434">
        <v>84</v>
      </c>
      <c r="GJQ3" s="434">
        <v>170</v>
      </c>
      <c r="GJR3" s="434">
        <v>110</v>
      </c>
      <c r="GJS3" s="434">
        <v>120</v>
      </c>
      <c r="GJT3" s="434">
        <v>28</v>
      </c>
      <c r="GJU3" s="434">
        <v>33</v>
      </c>
      <c r="GJV3" s="434">
        <v>13</v>
      </c>
      <c r="GJW3" s="434">
        <v>8</v>
      </c>
      <c r="GJX3" s="434">
        <v>10</v>
      </c>
      <c r="GJY3" s="434">
        <v>14</v>
      </c>
      <c r="GJZ3" s="434">
        <v>51</v>
      </c>
      <c r="GKA3" s="434">
        <v>31</v>
      </c>
      <c r="GKB3" s="434">
        <v>17</v>
      </c>
      <c r="GKC3" s="434">
        <v>13</v>
      </c>
      <c r="GKD3" s="434">
        <v>64</v>
      </c>
      <c r="GKE3" s="434">
        <v>2</v>
      </c>
      <c r="GKF3" s="434">
        <v>4</v>
      </c>
      <c r="GKG3" s="434">
        <v>4</v>
      </c>
      <c r="GKH3" s="434">
        <v>5</v>
      </c>
      <c r="GKI3" s="434">
        <v>34</v>
      </c>
      <c r="GKJ3" s="434">
        <v>9</v>
      </c>
      <c r="GKK3" s="434">
        <v>4</v>
      </c>
      <c r="GKL3" s="434">
        <v>4</v>
      </c>
      <c r="GKM3" s="434">
        <v>1</v>
      </c>
      <c r="GKN3" s="434">
        <v>5</v>
      </c>
      <c r="GKO3" s="434">
        <v>1</v>
      </c>
      <c r="GKP3" s="434">
        <v>2</v>
      </c>
      <c r="GKQ3" s="434">
        <v>1</v>
      </c>
      <c r="GKR3" s="434">
        <v>27</v>
      </c>
      <c r="GKS3" s="434">
        <v>10</v>
      </c>
      <c r="GKT3" s="434">
        <v>9</v>
      </c>
      <c r="GKU3" s="434">
        <v>10</v>
      </c>
      <c r="GKV3" s="434">
        <v>17</v>
      </c>
      <c r="GKW3" s="434">
        <v>94</v>
      </c>
      <c r="GKX3" s="434">
        <v>4</v>
      </c>
      <c r="GKY3" s="434">
        <v>12</v>
      </c>
      <c r="GKZ3" s="434">
        <v>5</v>
      </c>
      <c r="GLA3" s="434">
        <v>2</v>
      </c>
      <c r="GLB3" s="434">
        <v>2</v>
      </c>
      <c r="GLC3" s="434">
        <v>24</v>
      </c>
      <c r="GLD3" s="434">
        <v>23</v>
      </c>
      <c r="GLE3" s="434">
        <v>21</v>
      </c>
      <c r="GLF3" s="434">
        <v>4</v>
      </c>
      <c r="GLG3" s="434">
        <v>18</v>
      </c>
      <c r="GLH3" s="434">
        <v>5</v>
      </c>
      <c r="GLI3" s="434">
        <v>1</v>
      </c>
      <c r="GLJ3" s="434">
        <v>8</v>
      </c>
      <c r="GLK3" s="434">
        <v>1</v>
      </c>
      <c r="GLL3" s="434">
        <v>2</v>
      </c>
      <c r="GLM3" s="434">
        <v>1</v>
      </c>
      <c r="GLN3" s="434">
        <v>26</v>
      </c>
      <c r="GLO3" s="434">
        <v>6</v>
      </c>
      <c r="GLP3" s="434">
        <v>37</v>
      </c>
      <c r="GLQ3" s="434">
        <v>48</v>
      </c>
      <c r="GLR3" s="434">
        <v>18</v>
      </c>
      <c r="GLS3" s="434">
        <v>18</v>
      </c>
      <c r="GLT3" s="434">
        <v>0</v>
      </c>
      <c r="GLU3" s="434">
        <v>2</v>
      </c>
      <c r="GLV3" s="434">
        <v>23</v>
      </c>
      <c r="GLW3" s="434">
        <v>20</v>
      </c>
      <c r="GLX3" s="434">
        <v>11</v>
      </c>
      <c r="GLY3" s="434">
        <v>29</v>
      </c>
      <c r="GLZ3" s="434">
        <v>6</v>
      </c>
      <c r="GMA3" s="434">
        <v>7</v>
      </c>
      <c r="GMB3" s="434">
        <v>2</v>
      </c>
      <c r="GMC3" s="434">
        <v>87</v>
      </c>
      <c r="GMD3" s="434">
        <v>6</v>
      </c>
      <c r="GME3" s="434">
        <v>4</v>
      </c>
      <c r="GMF3" s="434">
        <v>7</v>
      </c>
      <c r="GMG3" s="434">
        <v>6</v>
      </c>
      <c r="GMH3" s="434">
        <v>23</v>
      </c>
      <c r="GMI3" s="434">
        <v>10</v>
      </c>
      <c r="GMJ3" s="434">
        <v>18</v>
      </c>
      <c r="GMK3" s="434">
        <v>13</v>
      </c>
      <c r="GML3" s="434">
        <v>45</v>
      </c>
      <c r="GMM3" s="434">
        <v>12</v>
      </c>
      <c r="GMN3" s="434">
        <v>6</v>
      </c>
      <c r="GMO3" s="434">
        <v>5</v>
      </c>
      <c r="GMP3" s="434">
        <v>51</v>
      </c>
      <c r="GMQ3" s="434">
        <v>4</v>
      </c>
      <c r="GMR3" s="434">
        <v>29</v>
      </c>
      <c r="GMS3" s="434">
        <v>4</v>
      </c>
      <c r="GMT3" s="434">
        <v>6</v>
      </c>
      <c r="GMU3" s="434">
        <v>4</v>
      </c>
      <c r="GMV3" s="434">
        <v>7</v>
      </c>
      <c r="GMW3" s="434">
        <v>3</v>
      </c>
      <c r="GMX3" s="434">
        <v>5</v>
      </c>
      <c r="GMY3" s="434">
        <v>7</v>
      </c>
      <c r="GMZ3" s="434">
        <v>2</v>
      </c>
      <c r="GNA3" s="434">
        <v>1</v>
      </c>
      <c r="GNB3" s="434">
        <v>8</v>
      </c>
      <c r="GNC3" s="434">
        <v>4</v>
      </c>
      <c r="GND3" s="434">
        <v>1</v>
      </c>
      <c r="GNE3" s="434">
        <v>6</v>
      </c>
      <c r="GNF3" s="434">
        <v>3</v>
      </c>
      <c r="GNG3" s="434">
        <v>35</v>
      </c>
      <c r="GNH3" s="434">
        <v>11</v>
      </c>
      <c r="GNI3" s="434">
        <v>11</v>
      </c>
      <c r="GNJ3" s="434">
        <v>68</v>
      </c>
      <c r="GNK3" s="434">
        <v>1</v>
      </c>
      <c r="GNL3" s="434">
        <v>54</v>
      </c>
      <c r="GNM3" s="434">
        <v>35</v>
      </c>
      <c r="GNN3" s="434">
        <v>14</v>
      </c>
      <c r="GNO3" s="435">
        <v>2120</v>
      </c>
      <c r="GNP3" s="434">
        <v>30</v>
      </c>
      <c r="GNQ3" s="434">
        <v>1</v>
      </c>
      <c r="GNR3" s="434">
        <v>2</v>
      </c>
      <c r="GNS3" s="434">
        <v>4</v>
      </c>
      <c r="GNT3" s="434">
        <v>2</v>
      </c>
      <c r="GNU3" s="434">
        <v>34</v>
      </c>
      <c r="GNV3" s="434">
        <v>5</v>
      </c>
      <c r="GNW3" s="434">
        <v>1</v>
      </c>
      <c r="GNX3" s="434">
        <v>108</v>
      </c>
      <c r="GNY3" s="434">
        <v>14</v>
      </c>
      <c r="GNZ3" s="434">
        <v>19</v>
      </c>
      <c r="GOA3" s="434">
        <v>2</v>
      </c>
      <c r="GOB3" s="434">
        <v>1</v>
      </c>
      <c r="GOC3" s="434">
        <v>2</v>
      </c>
      <c r="GOD3" s="434">
        <v>232</v>
      </c>
      <c r="GOE3" s="434">
        <v>14</v>
      </c>
      <c r="GOF3" s="434">
        <v>12</v>
      </c>
      <c r="GOG3" s="434">
        <v>10</v>
      </c>
      <c r="GOH3" s="434">
        <v>1</v>
      </c>
      <c r="GOI3" s="434">
        <v>2</v>
      </c>
      <c r="GOJ3" s="434">
        <v>1</v>
      </c>
      <c r="GOK3" s="434">
        <v>5</v>
      </c>
      <c r="GOL3" s="434">
        <v>2</v>
      </c>
      <c r="GOM3" s="434">
        <v>11</v>
      </c>
      <c r="GON3" s="434">
        <v>2</v>
      </c>
      <c r="GOO3" s="434">
        <v>6</v>
      </c>
      <c r="GOP3" s="434">
        <v>6</v>
      </c>
      <c r="GOQ3" s="434">
        <v>15</v>
      </c>
      <c r="GOR3" s="434">
        <v>58</v>
      </c>
      <c r="GOS3" s="434">
        <v>23</v>
      </c>
      <c r="GOT3" s="434">
        <v>3</v>
      </c>
      <c r="GOU3" s="434">
        <v>1</v>
      </c>
      <c r="GOV3" s="434">
        <v>7</v>
      </c>
      <c r="GOW3" s="434">
        <v>3</v>
      </c>
      <c r="GOX3" s="434">
        <v>4</v>
      </c>
      <c r="GOY3" s="434">
        <v>6</v>
      </c>
      <c r="GOZ3" s="434">
        <v>3</v>
      </c>
      <c r="GPA3" s="434">
        <v>3</v>
      </c>
      <c r="GPB3" s="434">
        <v>210</v>
      </c>
      <c r="GPC3" s="434">
        <v>4</v>
      </c>
      <c r="GPD3" s="434">
        <v>4</v>
      </c>
      <c r="GPE3" s="434">
        <v>2</v>
      </c>
      <c r="GPF3" s="434">
        <v>2</v>
      </c>
      <c r="GPG3" s="434">
        <v>1</v>
      </c>
      <c r="GPH3" s="434">
        <v>1</v>
      </c>
      <c r="GPI3" s="434">
        <v>2</v>
      </c>
      <c r="GPJ3" s="434">
        <v>7</v>
      </c>
      <c r="GPK3" s="434">
        <v>1</v>
      </c>
      <c r="GPL3" s="434">
        <v>2</v>
      </c>
      <c r="GPM3" s="434">
        <v>2</v>
      </c>
      <c r="GPN3" s="434">
        <v>1</v>
      </c>
      <c r="GPO3" s="434">
        <v>4</v>
      </c>
      <c r="GPP3" s="434">
        <v>35</v>
      </c>
      <c r="GPQ3" s="434">
        <v>15</v>
      </c>
      <c r="GPR3" s="434">
        <v>4</v>
      </c>
      <c r="GPS3" s="434">
        <v>90</v>
      </c>
      <c r="GPT3" s="434">
        <v>37</v>
      </c>
      <c r="GPU3" s="434">
        <v>1</v>
      </c>
      <c r="GPV3" s="434">
        <v>1</v>
      </c>
      <c r="GPW3" s="434">
        <v>1</v>
      </c>
      <c r="GPX3" s="434">
        <v>1</v>
      </c>
      <c r="GPY3" s="434">
        <v>2</v>
      </c>
      <c r="GPZ3" s="434">
        <v>5</v>
      </c>
      <c r="GQA3" s="434">
        <v>6</v>
      </c>
      <c r="GQB3" s="434">
        <v>4</v>
      </c>
      <c r="GQC3" s="434">
        <v>7</v>
      </c>
      <c r="GQD3" s="434">
        <v>3</v>
      </c>
      <c r="GQE3" s="434">
        <v>3</v>
      </c>
      <c r="GQF3" s="434">
        <v>6</v>
      </c>
      <c r="GQG3" s="434">
        <v>6</v>
      </c>
      <c r="GQH3" s="434">
        <v>3</v>
      </c>
      <c r="GQI3" s="434">
        <v>1</v>
      </c>
      <c r="GQJ3" s="434">
        <v>3</v>
      </c>
      <c r="GQK3" s="434">
        <v>1</v>
      </c>
      <c r="GQL3" s="434">
        <v>31</v>
      </c>
      <c r="GQM3" s="434">
        <v>17</v>
      </c>
      <c r="GQN3" s="434">
        <v>2</v>
      </c>
      <c r="GQO3" s="434">
        <v>1</v>
      </c>
      <c r="GQP3" s="434">
        <v>13</v>
      </c>
      <c r="GQQ3" s="434">
        <v>2</v>
      </c>
      <c r="GQR3" s="434">
        <v>20</v>
      </c>
      <c r="GQS3" s="434">
        <v>2</v>
      </c>
      <c r="GQT3" s="434">
        <v>2</v>
      </c>
      <c r="GQU3" s="434">
        <v>2</v>
      </c>
      <c r="GQV3" s="434">
        <v>1</v>
      </c>
      <c r="GQW3" s="434">
        <v>1</v>
      </c>
      <c r="GQX3" s="434">
        <v>2</v>
      </c>
      <c r="GQY3" s="434">
        <v>1</v>
      </c>
      <c r="GQZ3" s="434">
        <v>1</v>
      </c>
      <c r="GRA3" s="434">
        <v>2</v>
      </c>
      <c r="GRB3" s="434">
        <v>7</v>
      </c>
      <c r="GRC3" s="434">
        <v>1</v>
      </c>
      <c r="GRD3" s="434">
        <v>10</v>
      </c>
      <c r="GRE3" s="434">
        <v>5</v>
      </c>
      <c r="GRF3" s="434">
        <v>1</v>
      </c>
      <c r="GRG3" s="434">
        <v>11</v>
      </c>
      <c r="GRH3" s="434">
        <v>13</v>
      </c>
      <c r="GRI3" s="434">
        <v>8</v>
      </c>
      <c r="GRJ3" s="434">
        <v>18</v>
      </c>
      <c r="GRK3" s="434">
        <v>1</v>
      </c>
      <c r="GRL3" s="434">
        <v>11</v>
      </c>
      <c r="GRM3" s="434">
        <v>7</v>
      </c>
      <c r="GRN3" s="434">
        <v>15</v>
      </c>
      <c r="GRO3" s="434">
        <v>9</v>
      </c>
      <c r="GRP3" s="434">
        <v>1</v>
      </c>
      <c r="GRQ3" s="434">
        <v>68</v>
      </c>
      <c r="GRR3" s="434">
        <v>45</v>
      </c>
      <c r="GRS3" s="434">
        <v>7</v>
      </c>
      <c r="GRT3" s="434">
        <v>1</v>
      </c>
      <c r="GRU3" s="434">
        <v>6</v>
      </c>
      <c r="GRV3" s="434">
        <v>5</v>
      </c>
      <c r="GRW3" s="434">
        <v>4</v>
      </c>
      <c r="GRX3" s="434">
        <v>10</v>
      </c>
      <c r="GRY3" s="434">
        <v>2</v>
      </c>
      <c r="GRZ3" s="434">
        <v>1</v>
      </c>
      <c r="GSA3" s="434">
        <v>4</v>
      </c>
      <c r="GSB3" s="434">
        <v>6</v>
      </c>
      <c r="GSC3" s="434">
        <v>3</v>
      </c>
      <c r="GSD3" s="434">
        <v>1</v>
      </c>
      <c r="GSE3" s="434">
        <v>2</v>
      </c>
      <c r="GSF3" s="434">
        <v>1</v>
      </c>
      <c r="GSG3" s="434">
        <v>2</v>
      </c>
      <c r="GSH3" s="434">
        <v>1</v>
      </c>
      <c r="GSI3" s="434">
        <v>2</v>
      </c>
      <c r="GSJ3" s="434">
        <v>10</v>
      </c>
      <c r="GSK3" s="434">
        <v>6</v>
      </c>
      <c r="GSL3" s="434">
        <v>7</v>
      </c>
      <c r="GSM3" s="434">
        <v>1</v>
      </c>
      <c r="GSN3" s="434">
        <v>2</v>
      </c>
      <c r="GSO3" s="434">
        <v>7</v>
      </c>
      <c r="GSP3" s="434">
        <v>4</v>
      </c>
      <c r="GSQ3" s="434">
        <v>4</v>
      </c>
      <c r="GSR3" s="434">
        <v>6</v>
      </c>
      <c r="GSS3" s="434">
        <v>2</v>
      </c>
      <c r="GST3" s="434">
        <v>6</v>
      </c>
      <c r="GSU3" s="434">
        <v>3</v>
      </c>
      <c r="GSV3" s="434">
        <v>1</v>
      </c>
      <c r="GSW3" s="434">
        <v>4</v>
      </c>
      <c r="GSX3" s="434">
        <v>1</v>
      </c>
      <c r="GSY3" s="434">
        <v>15</v>
      </c>
      <c r="GSZ3" s="434">
        <v>2</v>
      </c>
      <c r="GTA3" s="434">
        <v>2</v>
      </c>
      <c r="GTB3" s="434">
        <v>12</v>
      </c>
      <c r="GTC3" s="434">
        <v>1</v>
      </c>
      <c r="GTD3" s="435">
        <v>1940</v>
      </c>
      <c r="GTE3" s="434">
        <v>49</v>
      </c>
      <c r="GTF3" s="434">
        <v>2</v>
      </c>
      <c r="GTG3" s="434">
        <v>1</v>
      </c>
      <c r="GTH3" s="434">
        <v>4</v>
      </c>
      <c r="GTI3" s="434">
        <v>10</v>
      </c>
      <c r="GTJ3" s="434">
        <v>14</v>
      </c>
      <c r="GTK3" s="434">
        <v>5</v>
      </c>
      <c r="GTL3" s="434">
        <v>1</v>
      </c>
      <c r="GTM3" s="434">
        <v>1</v>
      </c>
      <c r="GTN3" s="434">
        <v>10</v>
      </c>
      <c r="GTO3" s="434">
        <v>20</v>
      </c>
      <c r="GTP3" s="434">
        <v>8</v>
      </c>
      <c r="GTQ3" s="434">
        <v>18</v>
      </c>
      <c r="GTR3" s="434">
        <v>9</v>
      </c>
      <c r="GTS3" s="434">
        <v>2</v>
      </c>
      <c r="GTT3" s="434">
        <v>20</v>
      </c>
      <c r="GTU3" s="434">
        <v>15</v>
      </c>
      <c r="GTV3" s="434">
        <v>2</v>
      </c>
      <c r="GTW3" s="434">
        <v>82</v>
      </c>
      <c r="GTX3" s="434">
        <v>57</v>
      </c>
      <c r="GTY3" s="434">
        <v>5</v>
      </c>
      <c r="GTZ3" s="434">
        <v>20</v>
      </c>
      <c r="GUA3" s="434">
        <v>5</v>
      </c>
      <c r="GUB3" s="434">
        <v>7</v>
      </c>
      <c r="GUC3" s="434">
        <v>1</v>
      </c>
      <c r="GUD3" s="434">
        <v>10</v>
      </c>
      <c r="GUE3" s="434">
        <v>1</v>
      </c>
      <c r="GUF3" s="434">
        <v>2</v>
      </c>
      <c r="GUG3" s="434">
        <v>1</v>
      </c>
      <c r="GUH3" s="434">
        <v>25</v>
      </c>
      <c r="GUI3" s="434">
        <v>13</v>
      </c>
      <c r="GUJ3" s="434">
        <v>2</v>
      </c>
      <c r="GUK3" s="434">
        <v>2</v>
      </c>
      <c r="GUL3" s="434">
        <v>5</v>
      </c>
      <c r="GUM3" s="434">
        <v>5</v>
      </c>
      <c r="GUN3" s="434">
        <v>5</v>
      </c>
      <c r="GUO3" s="434">
        <v>2</v>
      </c>
      <c r="GUP3" s="434">
        <v>2</v>
      </c>
      <c r="GUQ3" s="434">
        <v>4</v>
      </c>
      <c r="GUR3" s="434">
        <v>50</v>
      </c>
      <c r="GUS3" s="434">
        <v>1</v>
      </c>
      <c r="GUT3" s="434">
        <v>7</v>
      </c>
      <c r="GUU3" s="434">
        <v>2</v>
      </c>
      <c r="GUV3" s="434">
        <v>11</v>
      </c>
      <c r="GUW3" s="434">
        <v>3</v>
      </c>
      <c r="GUX3" s="434">
        <v>11</v>
      </c>
      <c r="GUY3" s="434">
        <v>1</v>
      </c>
      <c r="GUZ3" s="434">
        <v>235</v>
      </c>
      <c r="GVA3" s="434">
        <v>380</v>
      </c>
      <c r="GVB3" s="434">
        <v>79</v>
      </c>
      <c r="GVC3" s="434">
        <v>96</v>
      </c>
      <c r="GVD3" s="434">
        <v>1</v>
      </c>
      <c r="GVE3" s="434">
        <v>252</v>
      </c>
      <c r="GVF3" s="434">
        <v>54</v>
      </c>
      <c r="GVG3" s="434">
        <v>46</v>
      </c>
      <c r="GVH3" s="434">
        <v>23</v>
      </c>
      <c r="GVI3" s="434">
        <v>23</v>
      </c>
      <c r="GVJ3" s="434">
        <v>63</v>
      </c>
      <c r="GVK3" s="434">
        <v>34</v>
      </c>
      <c r="GVL3" s="434">
        <v>54</v>
      </c>
      <c r="GVM3" s="434">
        <v>114</v>
      </c>
      <c r="GVN3" s="434">
        <v>45</v>
      </c>
      <c r="GVO3" s="434">
        <v>6</v>
      </c>
      <c r="GVP3" s="434">
        <v>36</v>
      </c>
      <c r="GVQ3" s="434">
        <v>31</v>
      </c>
      <c r="GVR3" s="434">
        <v>17</v>
      </c>
      <c r="GVS3" s="434">
        <v>14</v>
      </c>
      <c r="GVT3" s="434">
        <v>2</v>
      </c>
      <c r="GVU3" s="434">
        <v>4</v>
      </c>
      <c r="GVV3" s="434">
        <v>2</v>
      </c>
      <c r="GVW3" s="434">
        <v>2</v>
      </c>
      <c r="GVX3" s="434">
        <v>2</v>
      </c>
      <c r="GVY3" s="434">
        <v>2</v>
      </c>
      <c r="GVZ3" s="434">
        <v>1</v>
      </c>
      <c r="GWA3" s="434">
        <v>2</v>
      </c>
      <c r="GWB3" s="434">
        <v>2</v>
      </c>
      <c r="GWC3" s="434">
        <v>6</v>
      </c>
      <c r="GWD3" s="434">
        <v>1</v>
      </c>
      <c r="GWE3" s="434">
        <v>22</v>
      </c>
      <c r="GWF3" s="434">
        <v>11</v>
      </c>
      <c r="GWG3" s="434">
        <v>5</v>
      </c>
      <c r="GWH3" s="434">
        <v>1</v>
      </c>
      <c r="GWI3" s="434">
        <v>19</v>
      </c>
      <c r="GWJ3" s="434">
        <v>24</v>
      </c>
      <c r="GWK3" s="434">
        <v>0</v>
      </c>
      <c r="GWL3" s="434">
        <v>2</v>
      </c>
      <c r="GWM3" s="434">
        <v>7</v>
      </c>
      <c r="GWN3" s="434">
        <v>1</v>
      </c>
      <c r="GWO3" s="434">
        <v>1</v>
      </c>
      <c r="GWP3" s="434">
        <v>3</v>
      </c>
      <c r="GWQ3" s="434">
        <v>2</v>
      </c>
      <c r="GWR3" s="434">
        <v>1</v>
      </c>
      <c r="GWS3" s="434">
        <v>2</v>
      </c>
      <c r="GWT3" s="434">
        <v>4</v>
      </c>
      <c r="GWU3" s="434">
        <v>3</v>
      </c>
      <c r="GWV3" s="434">
        <v>14</v>
      </c>
      <c r="GWW3" s="434">
        <v>16</v>
      </c>
      <c r="GWX3" s="434">
        <v>6</v>
      </c>
      <c r="GWY3" s="434">
        <v>5</v>
      </c>
      <c r="GWZ3" s="434">
        <v>52</v>
      </c>
      <c r="GXA3" s="434">
        <v>3</v>
      </c>
      <c r="GXB3" s="434">
        <v>1</v>
      </c>
      <c r="GXC3" s="434">
        <v>5</v>
      </c>
      <c r="GXD3" s="434">
        <v>5</v>
      </c>
      <c r="GXE3" s="434">
        <v>3</v>
      </c>
      <c r="GXF3" s="434">
        <v>28</v>
      </c>
      <c r="GXG3" s="434">
        <v>15</v>
      </c>
      <c r="GXH3" s="434">
        <v>4</v>
      </c>
      <c r="GXI3" s="434">
        <v>7</v>
      </c>
      <c r="GXJ3" s="434">
        <v>161</v>
      </c>
      <c r="GXK3" s="434">
        <v>11</v>
      </c>
      <c r="GXL3" s="434">
        <v>16</v>
      </c>
      <c r="GXM3" s="434">
        <v>3</v>
      </c>
      <c r="GXN3" s="434">
        <v>11</v>
      </c>
      <c r="GXO3" s="434">
        <v>3</v>
      </c>
      <c r="GXP3" s="434">
        <v>6</v>
      </c>
      <c r="GXQ3" s="434">
        <v>11</v>
      </c>
      <c r="GXR3" s="434">
        <v>2</v>
      </c>
      <c r="GXS3" s="434">
        <v>1</v>
      </c>
      <c r="GXT3" s="434">
        <v>23</v>
      </c>
      <c r="GXU3" s="434">
        <v>5</v>
      </c>
      <c r="GXV3" s="434">
        <v>1</v>
      </c>
      <c r="GXW3" s="434">
        <v>1</v>
      </c>
      <c r="GXX3" s="434">
        <v>29</v>
      </c>
      <c r="GXY3" s="434">
        <v>11</v>
      </c>
      <c r="GXZ3" s="434">
        <v>15</v>
      </c>
      <c r="GYA3" s="434">
        <v>4</v>
      </c>
      <c r="GYB3" s="434">
        <v>2</v>
      </c>
      <c r="GYC3" s="434">
        <v>5</v>
      </c>
      <c r="GYD3" s="434">
        <v>8</v>
      </c>
      <c r="GYE3" s="434">
        <v>2</v>
      </c>
      <c r="GYF3" s="434">
        <v>2</v>
      </c>
      <c r="GYG3" s="434">
        <v>2</v>
      </c>
      <c r="GYH3" s="434">
        <v>16</v>
      </c>
      <c r="GYI3" s="434">
        <v>13</v>
      </c>
      <c r="GYJ3" s="434">
        <v>2</v>
      </c>
      <c r="GYK3" s="434">
        <v>1</v>
      </c>
      <c r="GYL3" s="434">
        <v>2</v>
      </c>
      <c r="GYM3" s="434">
        <v>1</v>
      </c>
      <c r="GYN3" s="434">
        <v>1</v>
      </c>
      <c r="GYO3" s="434">
        <v>1</v>
      </c>
      <c r="GYP3" s="434">
        <v>1</v>
      </c>
      <c r="GYQ3" s="434">
        <v>1</v>
      </c>
      <c r="GYR3" s="434">
        <v>1</v>
      </c>
      <c r="GYS3" s="434">
        <v>2</v>
      </c>
      <c r="GYT3" s="434">
        <v>1</v>
      </c>
      <c r="GYU3" s="434">
        <v>14</v>
      </c>
      <c r="GYV3" s="434">
        <v>14</v>
      </c>
      <c r="GYW3" s="434">
        <v>6</v>
      </c>
      <c r="GYX3" s="434">
        <v>17</v>
      </c>
      <c r="GYY3" s="434">
        <v>5</v>
      </c>
      <c r="GYZ3" s="434">
        <v>25</v>
      </c>
      <c r="GZA3" s="434">
        <v>11</v>
      </c>
      <c r="GZB3" s="434">
        <v>19</v>
      </c>
      <c r="GZC3" s="434">
        <v>2</v>
      </c>
      <c r="GZD3" s="434">
        <v>48</v>
      </c>
      <c r="GZE3" s="434">
        <v>4</v>
      </c>
      <c r="GZF3" s="434">
        <v>7</v>
      </c>
      <c r="GZG3" s="434">
        <v>45</v>
      </c>
      <c r="GZH3" s="434">
        <v>1</v>
      </c>
      <c r="GZI3" s="434">
        <v>111</v>
      </c>
      <c r="GZJ3" s="434">
        <v>49</v>
      </c>
      <c r="GZK3" s="434">
        <v>31</v>
      </c>
      <c r="GZL3" s="434">
        <v>140</v>
      </c>
      <c r="GZM3" s="434">
        <v>5</v>
      </c>
      <c r="GZN3" s="434">
        <v>94</v>
      </c>
      <c r="GZO3" s="434">
        <v>60</v>
      </c>
      <c r="GZP3" s="434">
        <v>43</v>
      </c>
      <c r="GZQ3" s="434">
        <v>76</v>
      </c>
      <c r="GZR3" s="434">
        <v>10</v>
      </c>
      <c r="GZS3" s="434">
        <v>5</v>
      </c>
      <c r="GZT3" s="434">
        <v>3</v>
      </c>
      <c r="GZU3" s="434">
        <v>7</v>
      </c>
      <c r="GZV3" s="434">
        <v>7</v>
      </c>
      <c r="GZW3" s="434">
        <v>1</v>
      </c>
      <c r="GZX3" s="434">
        <v>3</v>
      </c>
      <c r="GZY3" s="434">
        <v>3</v>
      </c>
      <c r="GZZ3" s="434">
        <v>6</v>
      </c>
      <c r="HAA3" s="434">
        <v>6</v>
      </c>
      <c r="HAB3" s="434">
        <v>108</v>
      </c>
      <c r="HAC3" s="434">
        <v>33</v>
      </c>
      <c r="HAD3" s="434">
        <v>18</v>
      </c>
      <c r="HAE3" s="434">
        <v>80</v>
      </c>
      <c r="HAF3" s="434">
        <v>6</v>
      </c>
      <c r="HAG3" s="434">
        <v>31</v>
      </c>
      <c r="HAH3" s="434">
        <v>163</v>
      </c>
      <c r="HAI3" s="434">
        <v>75</v>
      </c>
      <c r="HAJ3" s="434">
        <v>65</v>
      </c>
      <c r="HAK3" s="434">
        <v>122</v>
      </c>
      <c r="HAL3" s="434">
        <v>29</v>
      </c>
      <c r="HAM3" s="434">
        <v>2</v>
      </c>
      <c r="HAN3" s="434">
        <v>2</v>
      </c>
      <c r="HAO3" s="434">
        <v>26</v>
      </c>
      <c r="HAP3" s="434">
        <v>11</v>
      </c>
      <c r="HAQ3" s="434">
        <v>13</v>
      </c>
      <c r="HAR3" s="434">
        <v>7</v>
      </c>
      <c r="HAS3" s="434">
        <v>7</v>
      </c>
      <c r="HAT3" s="434">
        <v>2</v>
      </c>
      <c r="HAU3" s="434">
        <v>1</v>
      </c>
      <c r="HAV3" s="434">
        <v>2</v>
      </c>
      <c r="HAW3" s="434">
        <v>4</v>
      </c>
      <c r="HAX3" s="434">
        <v>2</v>
      </c>
      <c r="HAY3" s="434">
        <v>6</v>
      </c>
      <c r="HAZ3" s="434">
        <v>2</v>
      </c>
      <c r="HBA3" s="434">
        <v>1</v>
      </c>
      <c r="HBB3" s="434">
        <v>5</v>
      </c>
      <c r="HBC3" s="434">
        <v>3</v>
      </c>
      <c r="HBD3" s="434">
        <v>3</v>
      </c>
      <c r="HBE3" s="434">
        <v>1</v>
      </c>
      <c r="HBF3" s="434">
        <v>2</v>
      </c>
      <c r="HBG3" s="434">
        <v>2</v>
      </c>
      <c r="HBH3" s="434">
        <v>1</v>
      </c>
      <c r="HBI3" s="434">
        <v>4</v>
      </c>
      <c r="HBJ3" s="434">
        <v>1</v>
      </c>
      <c r="HBK3" s="434">
        <v>80</v>
      </c>
      <c r="HBL3" s="434">
        <v>5</v>
      </c>
      <c r="HBM3" s="434">
        <v>15</v>
      </c>
      <c r="HBN3" s="434">
        <v>4</v>
      </c>
      <c r="HBO3" s="434">
        <v>2</v>
      </c>
      <c r="HBP3" s="434">
        <v>3</v>
      </c>
      <c r="HBQ3" s="434">
        <v>8</v>
      </c>
      <c r="HBR3" s="434">
        <v>4</v>
      </c>
      <c r="HBS3" s="434">
        <v>5</v>
      </c>
      <c r="HBT3" s="434">
        <v>1</v>
      </c>
      <c r="HBU3" s="434">
        <v>39</v>
      </c>
      <c r="HBV3" s="434">
        <v>6</v>
      </c>
      <c r="HBW3" s="434">
        <v>2</v>
      </c>
      <c r="HBX3" s="434">
        <v>1</v>
      </c>
      <c r="HBY3" s="434">
        <v>1</v>
      </c>
      <c r="HBZ3" s="434">
        <v>1</v>
      </c>
      <c r="HCA3" s="434">
        <v>1</v>
      </c>
      <c r="HCB3" s="434">
        <v>1</v>
      </c>
      <c r="HCC3" s="434">
        <v>1</v>
      </c>
      <c r="HCD3" s="434">
        <v>1</v>
      </c>
      <c r="HCE3" s="434">
        <v>1</v>
      </c>
      <c r="HCF3" s="434">
        <v>1</v>
      </c>
      <c r="HCG3" s="434">
        <v>7</v>
      </c>
      <c r="HCH3" s="434">
        <v>2</v>
      </c>
      <c r="HCI3" s="434">
        <v>7</v>
      </c>
      <c r="HCJ3" s="434">
        <v>1</v>
      </c>
      <c r="HCK3" s="434">
        <v>16</v>
      </c>
      <c r="HCL3" s="434">
        <v>8</v>
      </c>
      <c r="HCM3" s="434">
        <v>32</v>
      </c>
      <c r="HCN3" s="434">
        <v>14</v>
      </c>
      <c r="HCO3" s="434">
        <v>19</v>
      </c>
      <c r="HCP3" s="434">
        <v>4</v>
      </c>
      <c r="HCQ3" s="434">
        <v>63</v>
      </c>
      <c r="HCR3" s="434">
        <v>2</v>
      </c>
      <c r="HCS3" s="434">
        <v>7</v>
      </c>
      <c r="HCT3" s="434">
        <v>94</v>
      </c>
      <c r="HCU3" s="434">
        <v>35</v>
      </c>
      <c r="HCV3" s="434">
        <v>46</v>
      </c>
      <c r="HCW3" s="434">
        <v>144</v>
      </c>
      <c r="HCX3" s="434">
        <v>3</v>
      </c>
      <c r="HCY3" s="434">
        <v>69</v>
      </c>
      <c r="HCZ3" s="434">
        <v>55</v>
      </c>
      <c r="HDA3" s="434">
        <v>54</v>
      </c>
      <c r="HDB3" s="434">
        <v>162</v>
      </c>
      <c r="HDC3" s="434">
        <v>9</v>
      </c>
      <c r="HDD3" s="434">
        <v>6</v>
      </c>
      <c r="HDE3" s="434">
        <v>4</v>
      </c>
      <c r="HDF3" s="434">
        <v>11</v>
      </c>
      <c r="HDG3" s="434">
        <v>5</v>
      </c>
      <c r="HDH3" s="434">
        <v>2</v>
      </c>
      <c r="HDI3" s="434">
        <v>3</v>
      </c>
      <c r="HDJ3" s="434">
        <v>3</v>
      </c>
      <c r="HDK3" s="434">
        <v>5</v>
      </c>
      <c r="HDL3" s="434">
        <v>2</v>
      </c>
      <c r="HDM3" s="434">
        <v>83</v>
      </c>
      <c r="HDN3" s="434">
        <v>42</v>
      </c>
      <c r="HDO3" s="434">
        <v>16</v>
      </c>
      <c r="HDP3" s="434">
        <v>81</v>
      </c>
      <c r="HDQ3" s="434">
        <v>11</v>
      </c>
      <c r="HDR3" s="434">
        <v>34</v>
      </c>
      <c r="HDS3" s="434">
        <v>159</v>
      </c>
      <c r="HDT3" s="434">
        <v>72</v>
      </c>
      <c r="HDU3" s="434">
        <v>62</v>
      </c>
      <c r="HDV3" s="434">
        <v>123</v>
      </c>
      <c r="HDW3" s="434">
        <v>32</v>
      </c>
      <c r="HDX3" s="434">
        <v>1</v>
      </c>
      <c r="HDY3" s="434">
        <v>1</v>
      </c>
      <c r="HDZ3" s="434">
        <v>5</v>
      </c>
      <c r="HEA3" s="434">
        <v>13</v>
      </c>
      <c r="HEB3" s="434">
        <v>5</v>
      </c>
      <c r="HEC3" s="434">
        <v>7</v>
      </c>
      <c r="HED3" s="434">
        <v>11</v>
      </c>
      <c r="HEE3" s="434">
        <v>2</v>
      </c>
      <c r="HEF3" s="434">
        <v>2</v>
      </c>
      <c r="HEG3" s="434">
        <v>2</v>
      </c>
      <c r="HEH3" s="434">
        <v>2</v>
      </c>
      <c r="HEI3" s="434">
        <v>2</v>
      </c>
      <c r="HEJ3" s="434">
        <v>2</v>
      </c>
      <c r="HEK3" s="434">
        <v>2</v>
      </c>
      <c r="HEL3" s="434">
        <v>2</v>
      </c>
      <c r="HEM3" s="434">
        <v>4</v>
      </c>
      <c r="HEN3" s="434">
        <v>4</v>
      </c>
      <c r="HEO3" s="434">
        <v>2</v>
      </c>
      <c r="HEP3" s="434">
        <v>2</v>
      </c>
      <c r="HEQ3" s="434">
        <v>7</v>
      </c>
      <c r="HER3" s="434">
        <v>1</v>
      </c>
      <c r="HES3" s="434">
        <v>6</v>
      </c>
      <c r="HET3" s="434">
        <v>16</v>
      </c>
      <c r="HEU3" s="434">
        <v>12</v>
      </c>
      <c r="HEV3" s="434">
        <v>4</v>
      </c>
      <c r="HEW3" s="434">
        <v>5</v>
      </c>
      <c r="HEX3" s="434">
        <v>3</v>
      </c>
      <c r="HEY3" s="434">
        <v>2</v>
      </c>
      <c r="HEZ3" s="434">
        <v>1</v>
      </c>
      <c r="HFA3" s="434">
        <v>3</v>
      </c>
      <c r="HFB3" s="434">
        <v>5</v>
      </c>
      <c r="HFC3" s="434">
        <v>5</v>
      </c>
      <c r="HFD3" s="434">
        <v>1</v>
      </c>
      <c r="HFE3" s="434">
        <v>2</v>
      </c>
      <c r="HFF3" s="434">
        <v>6</v>
      </c>
      <c r="HFG3" s="434">
        <v>2</v>
      </c>
      <c r="HFH3" s="434">
        <v>1</v>
      </c>
      <c r="HFI3" s="434">
        <v>3</v>
      </c>
      <c r="HFJ3" s="434">
        <v>21</v>
      </c>
      <c r="HFK3" s="434">
        <v>4</v>
      </c>
      <c r="HFL3" s="434">
        <v>10</v>
      </c>
      <c r="HFM3" s="434">
        <v>39</v>
      </c>
      <c r="HFN3" s="434">
        <v>1</v>
      </c>
      <c r="HFO3" s="434">
        <v>3</v>
      </c>
      <c r="HFP3" s="434">
        <v>2</v>
      </c>
      <c r="HFQ3" s="434">
        <v>1</v>
      </c>
      <c r="HFR3" s="434">
        <v>9</v>
      </c>
      <c r="HFS3" s="434">
        <v>3</v>
      </c>
      <c r="HFT3" s="434">
        <v>522</v>
      </c>
      <c r="HFU3" s="434">
        <v>85</v>
      </c>
      <c r="HFV3" s="434">
        <v>144</v>
      </c>
      <c r="HFW3" s="434">
        <v>7</v>
      </c>
      <c r="HFX3" s="434">
        <v>712</v>
      </c>
      <c r="HFY3" s="434">
        <v>80</v>
      </c>
      <c r="HFZ3" s="434">
        <v>366</v>
      </c>
      <c r="HGA3" s="434">
        <v>410</v>
      </c>
      <c r="HGB3" s="434">
        <v>20</v>
      </c>
      <c r="HGC3" s="434">
        <v>8</v>
      </c>
      <c r="HGD3" s="434">
        <v>3</v>
      </c>
      <c r="HGE3" s="434">
        <v>1</v>
      </c>
      <c r="HGF3" s="434">
        <v>5</v>
      </c>
      <c r="HGG3" s="434">
        <v>3</v>
      </c>
      <c r="HGH3" s="434">
        <v>1</v>
      </c>
      <c r="HGI3" s="434">
        <v>1</v>
      </c>
      <c r="HGJ3" s="434">
        <v>5</v>
      </c>
      <c r="HGK3" s="434">
        <v>6</v>
      </c>
      <c r="HGL3" s="434">
        <v>2</v>
      </c>
      <c r="HGM3" s="434">
        <v>5</v>
      </c>
      <c r="HGN3" s="434">
        <v>4</v>
      </c>
      <c r="HGO3" s="434">
        <v>1</v>
      </c>
      <c r="HGP3" s="434">
        <v>1</v>
      </c>
      <c r="HGQ3" s="434">
        <v>1</v>
      </c>
      <c r="HGR3" s="434">
        <v>1</v>
      </c>
      <c r="HGS3" s="434">
        <v>14</v>
      </c>
      <c r="HGT3" s="434">
        <v>4</v>
      </c>
      <c r="HGU3" s="434">
        <v>12</v>
      </c>
      <c r="HGV3" s="434">
        <v>1</v>
      </c>
      <c r="HGW3" s="434">
        <v>29</v>
      </c>
      <c r="HGX3" s="434">
        <v>2</v>
      </c>
      <c r="HGY3" s="434">
        <v>5</v>
      </c>
      <c r="HGZ3" s="434">
        <v>3</v>
      </c>
      <c r="HHA3" s="434">
        <v>4</v>
      </c>
      <c r="HHB3" s="434">
        <v>14</v>
      </c>
      <c r="HHC3" s="434">
        <v>12</v>
      </c>
      <c r="HHD3" s="434">
        <v>5</v>
      </c>
      <c r="HHE3" s="434">
        <v>3</v>
      </c>
      <c r="HHF3" s="434">
        <v>6</v>
      </c>
      <c r="HHG3" s="434">
        <v>1</v>
      </c>
      <c r="HHH3" s="434">
        <v>3</v>
      </c>
      <c r="HHI3" s="434">
        <v>2</v>
      </c>
      <c r="HHJ3" s="434">
        <v>1</v>
      </c>
      <c r="HHK3" s="434">
        <v>7</v>
      </c>
      <c r="HHL3" s="434">
        <v>16</v>
      </c>
      <c r="HHM3" s="434">
        <v>2</v>
      </c>
      <c r="HHN3" s="434">
        <v>5</v>
      </c>
      <c r="HHO3" s="434">
        <v>40</v>
      </c>
      <c r="HHP3" s="434">
        <v>4</v>
      </c>
      <c r="HHQ3" s="434">
        <v>1</v>
      </c>
      <c r="HHR3" s="434">
        <v>3</v>
      </c>
      <c r="HHS3" s="434">
        <v>4</v>
      </c>
      <c r="HHT3" s="434">
        <v>50</v>
      </c>
      <c r="HHU3" s="434">
        <v>39</v>
      </c>
      <c r="HHV3" s="434">
        <v>4</v>
      </c>
      <c r="HHW3" s="434">
        <v>7</v>
      </c>
      <c r="HHX3" s="434">
        <v>7</v>
      </c>
      <c r="HHY3" s="434">
        <v>5</v>
      </c>
      <c r="HHZ3" s="434">
        <v>17</v>
      </c>
      <c r="HIA3" s="434">
        <v>8</v>
      </c>
      <c r="HIB3" s="434">
        <v>3</v>
      </c>
      <c r="HIC3" s="434">
        <v>20</v>
      </c>
      <c r="HID3" s="434">
        <v>3</v>
      </c>
      <c r="HIE3" s="434">
        <v>5</v>
      </c>
      <c r="HIF3" s="434">
        <v>31</v>
      </c>
      <c r="HIG3" s="434">
        <v>1</v>
      </c>
      <c r="HIH3" s="434">
        <v>15</v>
      </c>
      <c r="HII3" s="434">
        <v>95</v>
      </c>
      <c r="HIJ3" s="434">
        <v>8</v>
      </c>
      <c r="HIK3" s="434">
        <v>3</v>
      </c>
      <c r="HIL3" s="434">
        <v>105</v>
      </c>
      <c r="HIM3" s="434">
        <v>3</v>
      </c>
      <c r="HIN3" s="434">
        <v>24</v>
      </c>
      <c r="HIO3" s="434">
        <v>1</v>
      </c>
      <c r="HIP3" s="434">
        <v>3</v>
      </c>
      <c r="HIQ3" s="434">
        <v>3</v>
      </c>
      <c r="HIR3" s="434">
        <v>1</v>
      </c>
      <c r="HIS3" s="434">
        <v>3</v>
      </c>
      <c r="HIT3" s="434">
        <v>2</v>
      </c>
      <c r="HIU3" s="434">
        <v>2</v>
      </c>
      <c r="HIV3" s="434">
        <v>1</v>
      </c>
      <c r="HIW3" s="434">
        <v>1</v>
      </c>
      <c r="HIX3" s="434">
        <v>2</v>
      </c>
      <c r="HIY3" s="434">
        <v>2</v>
      </c>
      <c r="HIZ3" s="434">
        <v>1</v>
      </c>
      <c r="HJA3" s="434">
        <v>3</v>
      </c>
      <c r="HJB3" s="434">
        <v>1</v>
      </c>
      <c r="HJC3" s="434">
        <v>1</v>
      </c>
      <c r="HJD3" s="434">
        <v>1</v>
      </c>
      <c r="HJE3" s="434">
        <v>2</v>
      </c>
      <c r="HJF3" s="434">
        <v>6</v>
      </c>
      <c r="HJG3" s="434">
        <v>1</v>
      </c>
      <c r="HJH3" s="434">
        <v>2</v>
      </c>
      <c r="HJI3" s="434">
        <v>5</v>
      </c>
      <c r="HJJ3" s="434">
        <v>2</v>
      </c>
      <c r="HJK3" s="434">
        <v>2</v>
      </c>
      <c r="HJL3" s="434">
        <v>111</v>
      </c>
      <c r="HJM3" s="434">
        <v>24</v>
      </c>
      <c r="HJN3" s="434">
        <v>3</v>
      </c>
      <c r="HJO3" s="434">
        <v>5</v>
      </c>
      <c r="HJP3" s="434">
        <v>3</v>
      </c>
      <c r="HJQ3" s="434">
        <v>3</v>
      </c>
      <c r="HJR3" s="434">
        <v>4</v>
      </c>
      <c r="HJS3" s="434">
        <v>1</v>
      </c>
      <c r="HJT3" s="434">
        <v>6</v>
      </c>
      <c r="HJU3" s="434">
        <v>1</v>
      </c>
      <c r="HJV3" s="434">
        <v>1</v>
      </c>
      <c r="HJW3" s="434">
        <v>2</v>
      </c>
      <c r="HJX3" s="434">
        <v>1</v>
      </c>
      <c r="HJY3" s="434">
        <v>2</v>
      </c>
      <c r="HJZ3" s="434">
        <v>3</v>
      </c>
      <c r="HKA3" s="434">
        <v>1</v>
      </c>
      <c r="HKB3" s="434">
        <v>1</v>
      </c>
      <c r="HKC3" s="434">
        <v>5</v>
      </c>
      <c r="HKD3" s="434">
        <v>2</v>
      </c>
      <c r="HKE3" s="434">
        <v>14</v>
      </c>
      <c r="HKF3" s="434">
        <v>3</v>
      </c>
      <c r="HKG3" s="434">
        <v>3</v>
      </c>
      <c r="HKH3" s="434">
        <v>3</v>
      </c>
      <c r="HKI3" s="434">
        <v>3</v>
      </c>
      <c r="HKJ3" s="434">
        <v>2</v>
      </c>
      <c r="HKK3" s="434">
        <v>2</v>
      </c>
      <c r="HKL3" s="434">
        <v>2</v>
      </c>
      <c r="HKM3" s="434">
        <v>4</v>
      </c>
      <c r="HKN3" s="434">
        <v>1</v>
      </c>
      <c r="HKO3" s="434">
        <v>13</v>
      </c>
      <c r="HKP3" s="434">
        <v>2</v>
      </c>
      <c r="HKQ3" s="434">
        <v>2</v>
      </c>
      <c r="HKR3" s="434">
        <v>5</v>
      </c>
      <c r="HKS3" s="434">
        <v>9</v>
      </c>
      <c r="HKT3" s="434">
        <v>2</v>
      </c>
      <c r="HKU3" s="434">
        <v>3</v>
      </c>
      <c r="HKV3" s="434">
        <v>4</v>
      </c>
      <c r="HKW3" s="434">
        <v>2</v>
      </c>
      <c r="HKX3" s="434">
        <v>2</v>
      </c>
      <c r="HKY3" s="434">
        <v>1</v>
      </c>
      <c r="HKZ3" s="434">
        <v>2</v>
      </c>
      <c r="HLA3" s="434">
        <v>1</v>
      </c>
      <c r="HLB3" s="434">
        <v>1</v>
      </c>
      <c r="HLC3" s="434">
        <v>1</v>
      </c>
      <c r="HLD3" s="434">
        <v>1</v>
      </c>
      <c r="HLE3" s="434">
        <v>2</v>
      </c>
      <c r="HLF3" s="434">
        <v>2</v>
      </c>
      <c r="HLG3" s="434">
        <v>1</v>
      </c>
      <c r="HLH3" s="434">
        <v>2</v>
      </c>
      <c r="HLI3" s="434">
        <v>2</v>
      </c>
      <c r="HLJ3" s="434">
        <v>2</v>
      </c>
      <c r="HLK3" s="434">
        <v>2</v>
      </c>
      <c r="HLL3" s="434">
        <v>120</v>
      </c>
      <c r="HLM3" s="434">
        <v>51</v>
      </c>
      <c r="HLN3" s="434">
        <v>3</v>
      </c>
      <c r="HLO3" s="434">
        <v>4</v>
      </c>
      <c r="HLP3" s="434">
        <v>1</v>
      </c>
      <c r="HLQ3" s="434">
        <v>2</v>
      </c>
      <c r="HLR3" s="434">
        <v>3</v>
      </c>
      <c r="HLS3" s="434">
        <v>4</v>
      </c>
      <c r="HLT3" s="434">
        <v>1</v>
      </c>
      <c r="HLU3" s="434">
        <v>1</v>
      </c>
      <c r="HLV3" s="434">
        <v>2</v>
      </c>
      <c r="HLW3" s="434">
        <v>1</v>
      </c>
      <c r="HLX3" s="434">
        <v>12</v>
      </c>
      <c r="HLY3" s="434">
        <v>6</v>
      </c>
      <c r="HLZ3" s="434">
        <v>21</v>
      </c>
      <c r="HMA3" s="434">
        <v>61</v>
      </c>
      <c r="HMB3" s="434">
        <v>129</v>
      </c>
      <c r="HMC3" s="434">
        <v>3</v>
      </c>
      <c r="HMD3" s="434">
        <v>25</v>
      </c>
      <c r="HME3" s="434">
        <v>7</v>
      </c>
      <c r="HMF3" s="434">
        <v>70</v>
      </c>
      <c r="HMG3" s="434">
        <v>73</v>
      </c>
      <c r="HMH3" s="434">
        <v>83</v>
      </c>
      <c r="HMI3" s="434">
        <v>77</v>
      </c>
      <c r="HMJ3" s="434">
        <v>13</v>
      </c>
      <c r="HMK3" s="434">
        <v>172</v>
      </c>
      <c r="HML3" s="434">
        <v>41</v>
      </c>
      <c r="HMM3" s="434">
        <v>23</v>
      </c>
      <c r="HMN3" s="434">
        <v>88</v>
      </c>
      <c r="HMO3" s="434">
        <v>7</v>
      </c>
      <c r="HMP3" s="434">
        <v>8</v>
      </c>
      <c r="HMQ3" s="434">
        <v>48</v>
      </c>
      <c r="HMR3" s="434">
        <v>28</v>
      </c>
      <c r="HMS3" s="434">
        <v>5</v>
      </c>
      <c r="HMT3" s="434">
        <v>52</v>
      </c>
      <c r="HMU3" s="434">
        <v>32</v>
      </c>
      <c r="HMV3" s="435">
        <v>1200</v>
      </c>
      <c r="HMW3" s="434">
        <v>230</v>
      </c>
      <c r="HMX3" s="434">
        <v>4</v>
      </c>
      <c r="HMY3" s="434">
        <v>56</v>
      </c>
      <c r="HMZ3" s="434">
        <v>2</v>
      </c>
      <c r="HNA3" s="434">
        <v>4</v>
      </c>
      <c r="HNB3" s="434">
        <v>320</v>
      </c>
      <c r="HNC3" s="434">
        <v>6</v>
      </c>
      <c r="HND3" s="434">
        <v>1</v>
      </c>
      <c r="HNE3" s="434">
        <v>160</v>
      </c>
      <c r="HNF3" s="434">
        <v>23</v>
      </c>
      <c r="HNG3" s="434">
        <v>7</v>
      </c>
      <c r="HNH3" s="434">
        <v>18</v>
      </c>
      <c r="HNI3" s="434">
        <v>1</v>
      </c>
      <c r="HNJ3" s="434">
        <v>2</v>
      </c>
      <c r="HNK3" s="434">
        <v>8</v>
      </c>
      <c r="HNL3" s="434">
        <v>40</v>
      </c>
      <c r="HNM3" s="434">
        <v>26</v>
      </c>
      <c r="HNN3" s="434">
        <v>22</v>
      </c>
      <c r="HNO3" s="434">
        <v>210</v>
      </c>
      <c r="HNP3" s="434">
        <v>13</v>
      </c>
      <c r="HNQ3" s="434">
        <v>1</v>
      </c>
      <c r="HNR3" s="434">
        <v>8</v>
      </c>
      <c r="HNS3" s="434">
        <v>24</v>
      </c>
      <c r="HNT3" s="434">
        <v>5</v>
      </c>
      <c r="HNU3" s="434">
        <v>17</v>
      </c>
      <c r="HNV3" s="434">
        <v>24</v>
      </c>
      <c r="HNW3" s="434">
        <v>10</v>
      </c>
      <c r="HNX3" s="434">
        <v>10</v>
      </c>
      <c r="HNY3" s="434">
        <v>2</v>
      </c>
      <c r="HNZ3" s="434">
        <v>4</v>
      </c>
      <c r="HOA3" s="434">
        <v>4</v>
      </c>
      <c r="HOB3" s="434">
        <v>52</v>
      </c>
      <c r="HOC3" s="434">
        <v>203</v>
      </c>
      <c r="HOD3" s="434">
        <v>5</v>
      </c>
      <c r="HOE3" s="434">
        <v>95</v>
      </c>
      <c r="HOF3" s="434">
        <v>5</v>
      </c>
      <c r="HOG3" s="434">
        <v>1</v>
      </c>
      <c r="HOH3" s="434">
        <v>24</v>
      </c>
      <c r="HOI3" s="434">
        <v>2</v>
      </c>
      <c r="HOJ3" s="434">
        <v>2</v>
      </c>
      <c r="HOK3" s="434">
        <v>10</v>
      </c>
      <c r="HOL3" s="434">
        <v>3</v>
      </c>
      <c r="HOM3" s="434">
        <v>2</v>
      </c>
      <c r="HON3" s="434">
        <v>251</v>
      </c>
      <c r="HOO3" s="434">
        <v>712</v>
      </c>
      <c r="HOP3" s="434">
        <v>1</v>
      </c>
      <c r="HOQ3" s="434">
        <v>8</v>
      </c>
      <c r="HOR3" s="434">
        <v>2</v>
      </c>
      <c r="HOS3" s="434">
        <v>1</v>
      </c>
      <c r="HOT3" s="434">
        <v>5</v>
      </c>
      <c r="HOU3" s="434">
        <v>1</v>
      </c>
      <c r="HOV3" s="434">
        <v>2</v>
      </c>
      <c r="HOW3" s="434">
        <v>2</v>
      </c>
      <c r="HOX3" s="434">
        <v>8</v>
      </c>
      <c r="HOY3" s="434">
        <v>3</v>
      </c>
      <c r="HOZ3" s="434">
        <v>10</v>
      </c>
      <c r="HPA3" s="434">
        <v>2</v>
      </c>
      <c r="HPB3" s="434">
        <v>10</v>
      </c>
      <c r="HPC3" s="434">
        <v>10</v>
      </c>
      <c r="HPD3" s="434">
        <v>10</v>
      </c>
      <c r="HPE3" s="434">
        <v>4</v>
      </c>
      <c r="HPF3" s="434">
        <v>3</v>
      </c>
      <c r="HPG3" s="434">
        <v>6</v>
      </c>
      <c r="HPH3" s="434">
        <v>1</v>
      </c>
      <c r="HPI3" s="434">
        <v>3</v>
      </c>
      <c r="HPJ3" s="434">
        <v>12</v>
      </c>
      <c r="HPK3" s="434">
        <v>3</v>
      </c>
      <c r="HPL3" s="434">
        <v>1</v>
      </c>
      <c r="HPM3" s="434">
        <v>1</v>
      </c>
      <c r="HPN3" s="434">
        <v>1</v>
      </c>
      <c r="HPO3" s="434">
        <v>1</v>
      </c>
      <c r="HPP3" s="434">
        <v>1</v>
      </c>
      <c r="HPQ3" s="434">
        <v>1</v>
      </c>
      <c r="HPR3" s="434">
        <v>2</v>
      </c>
      <c r="HPS3" s="434">
        <v>3</v>
      </c>
      <c r="HPT3" s="434">
        <v>1</v>
      </c>
      <c r="HPU3" s="434">
        <v>4</v>
      </c>
      <c r="HPV3" s="434">
        <v>1</v>
      </c>
      <c r="HPW3" s="434">
        <v>9</v>
      </c>
      <c r="HPX3" s="434">
        <v>3</v>
      </c>
      <c r="HPY3" s="434">
        <v>7</v>
      </c>
      <c r="HPZ3" s="434">
        <v>2</v>
      </c>
      <c r="HQA3" s="434">
        <v>1</v>
      </c>
      <c r="HQB3" s="434">
        <v>1</v>
      </c>
      <c r="HQC3" s="434">
        <v>1</v>
      </c>
      <c r="HQD3" s="434">
        <v>1</v>
      </c>
      <c r="HQE3" s="434">
        <v>1</v>
      </c>
      <c r="HQF3" s="434">
        <v>1</v>
      </c>
      <c r="HQG3" s="434">
        <v>3</v>
      </c>
      <c r="HQH3" s="434">
        <v>408</v>
      </c>
      <c r="HQI3" s="434">
        <v>118</v>
      </c>
      <c r="HQJ3" s="434">
        <v>31</v>
      </c>
      <c r="HQK3" s="434">
        <v>13</v>
      </c>
      <c r="HQL3" s="434">
        <v>1</v>
      </c>
      <c r="HQM3" s="434">
        <v>58</v>
      </c>
      <c r="HQN3" s="434">
        <v>128</v>
      </c>
      <c r="HQO3" s="434">
        <v>31</v>
      </c>
      <c r="HQP3" s="434">
        <v>74</v>
      </c>
      <c r="HQQ3" s="434">
        <v>44</v>
      </c>
      <c r="HQR3" s="434">
        <v>64</v>
      </c>
      <c r="HQS3" s="434">
        <v>14</v>
      </c>
      <c r="HQT3" s="434">
        <v>11</v>
      </c>
      <c r="HQU3" s="434">
        <v>2</v>
      </c>
      <c r="HQV3" s="434">
        <v>10</v>
      </c>
      <c r="HQW3" s="434">
        <v>2</v>
      </c>
      <c r="HQX3" s="434">
        <v>1</v>
      </c>
      <c r="HQY3" s="434">
        <v>1</v>
      </c>
      <c r="HQZ3" s="434">
        <v>5</v>
      </c>
      <c r="HRA3" s="434">
        <v>1</v>
      </c>
      <c r="HRB3" s="434">
        <v>39</v>
      </c>
      <c r="HRC3" s="434">
        <v>25</v>
      </c>
      <c r="HRD3" s="434">
        <v>11</v>
      </c>
      <c r="HRE3" s="434">
        <v>60</v>
      </c>
      <c r="HRF3" s="434">
        <v>2</v>
      </c>
      <c r="HRG3" s="434">
        <v>16</v>
      </c>
      <c r="HRH3" s="434">
        <v>50</v>
      </c>
      <c r="HRI3" s="434">
        <v>1</v>
      </c>
      <c r="HRJ3" s="434">
        <v>2</v>
      </c>
      <c r="HRK3" s="434">
        <v>22</v>
      </c>
      <c r="HRL3" s="434">
        <v>201</v>
      </c>
      <c r="HRM3" s="434">
        <v>177</v>
      </c>
      <c r="HRN3" s="434">
        <v>54</v>
      </c>
      <c r="HRO3" s="434">
        <v>329</v>
      </c>
      <c r="HRP3" s="434">
        <v>3</v>
      </c>
      <c r="HRQ3" s="434">
        <v>63</v>
      </c>
      <c r="HRR3" s="434">
        <v>39</v>
      </c>
      <c r="HRS3" s="434">
        <v>5</v>
      </c>
      <c r="HRT3" s="434">
        <v>52</v>
      </c>
      <c r="HRU3" s="434">
        <v>3</v>
      </c>
      <c r="HRV3" s="434">
        <v>5</v>
      </c>
      <c r="HRW3" s="434">
        <v>2</v>
      </c>
      <c r="HRX3" s="434">
        <v>25</v>
      </c>
      <c r="HRY3" s="434">
        <v>10</v>
      </c>
      <c r="HRZ3" s="434">
        <v>1</v>
      </c>
      <c r="HSA3" s="434">
        <v>16</v>
      </c>
      <c r="HSB3" s="434">
        <v>414</v>
      </c>
      <c r="HSC3" s="434">
        <v>249</v>
      </c>
      <c r="HSD3" s="434">
        <v>228</v>
      </c>
      <c r="HSE3" s="434">
        <v>289</v>
      </c>
      <c r="HSF3" s="434">
        <v>38</v>
      </c>
      <c r="HSG3" s="434">
        <v>6</v>
      </c>
      <c r="HSH3" s="434">
        <v>46</v>
      </c>
      <c r="HSI3" s="434">
        <v>3</v>
      </c>
      <c r="HSJ3" s="434">
        <v>110</v>
      </c>
      <c r="HSK3" s="434">
        <v>85</v>
      </c>
      <c r="HSL3" s="434">
        <v>130</v>
      </c>
      <c r="HSM3" s="434">
        <v>5</v>
      </c>
      <c r="HSN3" s="434">
        <v>12</v>
      </c>
      <c r="HSO3" s="434">
        <v>56</v>
      </c>
      <c r="HSP3" s="434">
        <v>67</v>
      </c>
      <c r="HSQ3" s="434">
        <v>94</v>
      </c>
      <c r="HSR3" s="434">
        <v>5</v>
      </c>
      <c r="HSS3" s="434">
        <v>6</v>
      </c>
      <c r="HST3" s="434">
        <v>18</v>
      </c>
      <c r="HSU3" s="434">
        <v>5</v>
      </c>
      <c r="HSV3" s="434">
        <v>1</v>
      </c>
      <c r="HSW3" s="434">
        <v>8</v>
      </c>
      <c r="HSX3" s="434">
        <v>6</v>
      </c>
      <c r="HSY3" s="434">
        <v>7</v>
      </c>
      <c r="HSZ3" s="434">
        <v>3</v>
      </c>
      <c r="HTA3" s="434">
        <v>12</v>
      </c>
      <c r="HTB3" s="434">
        <v>10</v>
      </c>
      <c r="HTC3" s="434">
        <v>91</v>
      </c>
      <c r="HTD3" s="434">
        <v>184</v>
      </c>
      <c r="HTE3" s="434">
        <v>165</v>
      </c>
      <c r="HTF3" s="434">
        <v>10</v>
      </c>
      <c r="HTG3" s="434">
        <v>48</v>
      </c>
      <c r="HTH3" s="434">
        <v>242</v>
      </c>
      <c r="HTI3" s="434">
        <v>148</v>
      </c>
      <c r="HTJ3" s="434">
        <v>359</v>
      </c>
      <c r="HTK3" s="434">
        <v>128</v>
      </c>
      <c r="HTL3" s="434">
        <v>80</v>
      </c>
      <c r="HTM3" s="434">
        <v>15</v>
      </c>
      <c r="HTN3" s="434">
        <v>115</v>
      </c>
      <c r="HTO3" s="434">
        <v>90</v>
      </c>
      <c r="HTP3" s="434">
        <v>100</v>
      </c>
      <c r="HTQ3" s="435">
        <v>1100</v>
      </c>
      <c r="HTR3" s="434">
        <v>7</v>
      </c>
      <c r="HTS3" s="434">
        <v>22</v>
      </c>
      <c r="HTT3" s="434">
        <v>20</v>
      </c>
      <c r="HTU3" s="434">
        <v>14</v>
      </c>
      <c r="HTV3" s="434">
        <v>6</v>
      </c>
      <c r="HTW3" s="434">
        <v>7</v>
      </c>
      <c r="HTX3" s="434">
        <v>6</v>
      </c>
      <c r="HTY3" s="434">
        <v>5</v>
      </c>
      <c r="HTZ3" s="434">
        <v>20</v>
      </c>
      <c r="HUA3" s="434">
        <v>20</v>
      </c>
      <c r="HUB3" s="434">
        <v>4</v>
      </c>
      <c r="HUC3" s="434">
        <v>20</v>
      </c>
      <c r="HUD3" s="434">
        <v>6</v>
      </c>
      <c r="HUE3" s="434">
        <v>6</v>
      </c>
      <c r="HUF3" s="434">
        <v>6</v>
      </c>
      <c r="HUG3" s="434">
        <v>96</v>
      </c>
      <c r="HUH3" s="434">
        <v>70</v>
      </c>
      <c r="HUI3" s="434">
        <v>14</v>
      </c>
      <c r="HUJ3" s="434">
        <v>146</v>
      </c>
      <c r="HUK3" s="434">
        <v>12</v>
      </c>
      <c r="HUL3" s="434">
        <v>10</v>
      </c>
      <c r="HUM3" s="434">
        <v>90</v>
      </c>
      <c r="HUN3" s="434">
        <v>89</v>
      </c>
      <c r="HUO3" s="434">
        <v>22</v>
      </c>
      <c r="HUP3" s="434">
        <v>193</v>
      </c>
      <c r="HUQ3" s="434">
        <v>23</v>
      </c>
      <c r="HUR3" s="434">
        <v>24</v>
      </c>
      <c r="HUS3" s="434">
        <v>9</v>
      </c>
      <c r="HUT3" s="434">
        <v>30</v>
      </c>
      <c r="HUU3" s="434">
        <v>2</v>
      </c>
      <c r="HUV3" s="434">
        <v>2</v>
      </c>
      <c r="HUW3" s="434">
        <v>5</v>
      </c>
      <c r="HUX3" s="434">
        <v>1</v>
      </c>
      <c r="HUY3" s="434">
        <v>2</v>
      </c>
      <c r="HUZ3" s="434">
        <v>1</v>
      </c>
      <c r="HVA3" s="434">
        <v>1</v>
      </c>
      <c r="HVB3" s="434">
        <v>20</v>
      </c>
      <c r="HVC3" s="434">
        <v>2</v>
      </c>
      <c r="HVD3" s="434">
        <v>2</v>
      </c>
      <c r="HVE3" s="434">
        <v>12</v>
      </c>
      <c r="HVF3" s="434">
        <v>2</v>
      </c>
      <c r="HVG3" s="434">
        <v>1</v>
      </c>
      <c r="HVH3" s="434">
        <v>1</v>
      </c>
      <c r="HVI3" s="434">
        <v>11</v>
      </c>
      <c r="HVJ3" s="434">
        <v>1</v>
      </c>
      <c r="HVK3" s="434">
        <v>2</v>
      </c>
      <c r="HVL3" s="434">
        <v>7</v>
      </c>
      <c r="HVM3" s="434">
        <v>11</v>
      </c>
      <c r="HVN3" s="434">
        <v>7</v>
      </c>
      <c r="HVO3" s="434">
        <v>33</v>
      </c>
      <c r="HVP3" s="434">
        <v>8</v>
      </c>
      <c r="HVQ3" s="434">
        <v>1</v>
      </c>
      <c r="HVR3" s="434">
        <v>3</v>
      </c>
      <c r="HVS3" s="434">
        <v>6</v>
      </c>
      <c r="HVT3" s="434">
        <v>2</v>
      </c>
      <c r="HVU3" s="434">
        <v>1</v>
      </c>
      <c r="HVV3" s="434">
        <v>1</v>
      </c>
      <c r="HVW3" s="434">
        <v>1</v>
      </c>
      <c r="HVX3" s="434">
        <v>1</v>
      </c>
      <c r="HVY3" s="434">
        <v>1</v>
      </c>
      <c r="HVZ3" s="434">
        <v>1</v>
      </c>
      <c r="HWA3" s="434">
        <v>1</v>
      </c>
      <c r="HWB3" s="434">
        <v>1</v>
      </c>
      <c r="HWC3" s="434">
        <v>1</v>
      </c>
      <c r="HWD3" s="434">
        <v>1</v>
      </c>
      <c r="HWE3" s="434">
        <v>1</v>
      </c>
      <c r="HWF3" s="434">
        <v>1</v>
      </c>
      <c r="HWG3" s="434">
        <v>1</v>
      </c>
      <c r="HWH3" s="434">
        <v>1</v>
      </c>
      <c r="HWI3" s="434">
        <v>1</v>
      </c>
      <c r="HWJ3" s="434">
        <v>4</v>
      </c>
      <c r="HWK3" s="434">
        <v>2</v>
      </c>
      <c r="HWL3" s="434">
        <v>2</v>
      </c>
      <c r="HWM3" s="434">
        <v>3</v>
      </c>
      <c r="HWN3" s="434">
        <v>2</v>
      </c>
      <c r="HWO3" s="434">
        <v>2</v>
      </c>
      <c r="HWP3" s="434">
        <v>2</v>
      </c>
      <c r="HWQ3" s="434">
        <v>1</v>
      </c>
      <c r="HWR3" s="434">
        <v>9</v>
      </c>
      <c r="HWS3" s="434">
        <v>2</v>
      </c>
      <c r="HWT3" s="434">
        <v>4</v>
      </c>
      <c r="HWU3" s="434">
        <v>1</v>
      </c>
      <c r="HWV3" s="434">
        <v>2</v>
      </c>
      <c r="HWW3" s="434">
        <v>5</v>
      </c>
      <c r="HWX3" s="434">
        <v>1</v>
      </c>
      <c r="HWY3" s="434">
        <v>3</v>
      </c>
      <c r="HWZ3" s="434">
        <v>2</v>
      </c>
      <c r="HXA3" s="434">
        <v>1</v>
      </c>
      <c r="HXB3" s="434">
        <v>2</v>
      </c>
      <c r="HXC3" s="434">
        <v>3</v>
      </c>
      <c r="HXD3" s="434">
        <v>4</v>
      </c>
      <c r="HXE3" s="434">
        <v>2</v>
      </c>
      <c r="HXF3" s="434">
        <v>1</v>
      </c>
      <c r="HXG3" s="434">
        <v>1</v>
      </c>
      <c r="HXH3" s="434">
        <v>2</v>
      </c>
      <c r="HXI3" s="434">
        <v>5</v>
      </c>
      <c r="HXJ3" s="434">
        <v>1</v>
      </c>
      <c r="HXK3" s="434">
        <v>6</v>
      </c>
      <c r="HXL3" s="434">
        <v>8</v>
      </c>
      <c r="HXM3" s="434">
        <v>3</v>
      </c>
      <c r="HXN3" s="434">
        <v>45</v>
      </c>
      <c r="HXO3" s="434">
        <v>8</v>
      </c>
      <c r="HXP3" s="434">
        <v>2</v>
      </c>
      <c r="HXQ3" s="434">
        <v>7</v>
      </c>
      <c r="HXR3" s="434">
        <v>7</v>
      </c>
      <c r="HXS3" s="434">
        <v>4</v>
      </c>
      <c r="HXT3" s="434">
        <v>1</v>
      </c>
      <c r="HXU3" s="434">
        <v>2</v>
      </c>
      <c r="HXV3" s="434">
        <v>2</v>
      </c>
      <c r="HXW3" s="434">
        <v>6</v>
      </c>
      <c r="HXX3" s="434">
        <v>1</v>
      </c>
      <c r="HXY3" s="434">
        <v>9</v>
      </c>
      <c r="HXZ3" s="434">
        <v>1</v>
      </c>
      <c r="HYA3" s="434">
        <v>8</v>
      </c>
      <c r="HYB3" s="434">
        <v>3</v>
      </c>
      <c r="HYC3" s="434">
        <v>1</v>
      </c>
      <c r="HYD3" s="434">
        <v>20</v>
      </c>
      <c r="HYE3" s="434">
        <v>4</v>
      </c>
      <c r="HYF3" s="434">
        <v>3</v>
      </c>
      <c r="HYG3" s="434">
        <v>13</v>
      </c>
      <c r="HYH3" s="434">
        <v>8</v>
      </c>
      <c r="HYI3" s="434">
        <v>11</v>
      </c>
      <c r="HYJ3" s="434">
        <v>1</v>
      </c>
      <c r="HYK3" s="434">
        <v>23</v>
      </c>
      <c r="HYL3" s="434">
        <v>3</v>
      </c>
      <c r="HYM3" s="434">
        <v>3</v>
      </c>
      <c r="HYN3" s="434">
        <v>8</v>
      </c>
      <c r="HYO3" s="434">
        <v>2</v>
      </c>
      <c r="HYP3" s="434">
        <v>2</v>
      </c>
      <c r="HYQ3" s="434">
        <v>1</v>
      </c>
      <c r="HYR3" s="434">
        <v>7</v>
      </c>
      <c r="HYS3" s="434">
        <v>1</v>
      </c>
      <c r="HYT3" s="434">
        <v>5</v>
      </c>
      <c r="HYU3" s="434">
        <v>7</v>
      </c>
      <c r="HYV3" s="434">
        <v>3</v>
      </c>
      <c r="HYW3" s="434">
        <v>12</v>
      </c>
      <c r="HYX3" s="434">
        <v>6</v>
      </c>
      <c r="HYY3" s="434">
        <v>2</v>
      </c>
      <c r="HYZ3" s="434">
        <v>8</v>
      </c>
      <c r="HZA3" s="434">
        <v>3</v>
      </c>
      <c r="HZB3" s="434">
        <v>1</v>
      </c>
      <c r="HZC3" s="434">
        <v>2</v>
      </c>
      <c r="HZD3" s="434">
        <v>2</v>
      </c>
      <c r="HZE3" s="434">
        <v>3</v>
      </c>
      <c r="HZF3" s="434">
        <v>4</v>
      </c>
      <c r="HZG3" s="434">
        <v>3</v>
      </c>
      <c r="HZH3" s="434">
        <v>9</v>
      </c>
      <c r="HZI3" s="434">
        <v>2</v>
      </c>
      <c r="HZJ3" s="434">
        <v>3</v>
      </c>
      <c r="HZK3" s="434">
        <v>14</v>
      </c>
      <c r="HZL3" s="434">
        <v>10</v>
      </c>
      <c r="HZM3" s="434">
        <v>7</v>
      </c>
      <c r="HZN3" s="434">
        <v>12</v>
      </c>
      <c r="HZO3" s="434">
        <v>5</v>
      </c>
      <c r="HZP3" s="434">
        <v>2</v>
      </c>
      <c r="HZQ3" s="434">
        <v>35</v>
      </c>
      <c r="HZR3" s="434">
        <v>16</v>
      </c>
      <c r="HZS3" s="434">
        <v>1</v>
      </c>
      <c r="HZT3" s="434">
        <v>2</v>
      </c>
      <c r="HZU3" s="434">
        <v>1</v>
      </c>
      <c r="HZV3" s="434">
        <v>3</v>
      </c>
      <c r="HZW3" s="434">
        <v>3</v>
      </c>
      <c r="HZX3" s="434">
        <v>4</v>
      </c>
      <c r="HZY3" s="434">
        <v>7</v>
      </c>
      <c r="HZZ3" s="434">
        <v>1</v>
      </c>
      <c r="IAA3" s="434">
        <v>10</v>
      </c>
      <c r="IAB3" s="434">
        <v>15</v>
      </c>
      <c r="IAC3" s="434">
        <v>4</v>
      </c>
      <c r="IAD3" s="434">
        <v>22</v>
      </c>
      <c r="IAE3" s="434">
        <v>1</v>
      </c>
      <c r="IAF3" s="434">
        <v>6</v>
      </c>
      <c r="IAG3" s="434">
        <v>5</v>
      </c>
      <c r="IAH3" s="434">
        <v>4</v>
      </c>
      <c r="IAI3" s="434">
        <v>2</v>
      </c>
      <c r="IAJ3" s="434">
        <v>10</v>
      </c>
      <c r="IAK3" s="434">
        <v>3</v>
      </c>
      <c r="IAL3" s="434">
        <v>3</v>
      </c>
      <c r="IAM3" s="434">
        <v>3</v>
      </c>
      <c r="IAN3" s="434">
        <v>1</v>
      </c>
      <c r="IAO3" s="434">
        <v>4</v>
      </c>
      <c r="IAP3" s="434">
        <v>1</v>
      </c>
      <c r="IAQ3" s="434">
        <v>2</v>
      </c>
      <c r="IAR3" s="434">
        <v>1</v>
      </c>
      <c r="IAS3" s="434">
        <v>1</v>
      </c>
      <c r="IAT3" s="434">
        <v>6</v>
      </c>
      <c r="IAU3" s="434">
        <v>1</v>
      </c>
      <c r="IAV3" s="434">
        <v>1</v>
      </c>
      <c r="IAW3" s="434">
        <v>2</v>
      </c>
      <c r="IAX3" s="434">
        <v>1</v>
      </c>
      <c r="IAY3" s="434">
        <v>2</v>
      </c>
      <c r="IAZ3" s="434">
        <v>2</v>
      </c>
      <c r="IBA3" s="434">
        <v>2</v>
      </c>
      <c r="IBB3" s="435">
        <v>4520</v>
      </c>
      <c r="IBC3" s="434">
        <v>1</v>
      </c>
      <c r="IBD3" s="434">
        <v>1</v>
      </c>
      <c r="IBE3" s="434">
        <v>2</v>
      </c>
      <c r="IBF3" s="434">
        <v>3</v>
      </c>
      <c r="IBG3" s="434">
        <v>4</v>
      </c>
      <c r="IBH3" s="434">
        <v>3</v>
      </c>
      <c r="IBI3" s="434">
        <v>1</v>
      </c>
      <c r="IBJ3" s="434">
        <v>2</v>
      </c>
      <c r="IBK3" s="434">
        <v>1</v>
      </c>
      <c r="IBL3" s="434">
        <v>3</v>
      </c>
      <c r="IBM3" s="434">
        <v>4</v>
      </c>
      <c r="IBN3" s="434">
        <v>3</v>
      </c>
      <c r="IBO3" s="434">
        <v>2</v>
      </c>
      <c r="IBP3" s="434">
        <v>3</v>
      </c>
      <c r="IBQ3" s="434">
        <v>2</v>
      </c>
      <c r="IBR3" s="434">
        <v>4</v>
      </c>
      <c r="IBS3" s="434">
        <v>1</v>
      </c>
      <c r="IBT3" s="434">
        <v>4</v>
      </c>
      <c r="IBU3" s="434">
        <v>1</v>
      </c>
      <c r="IBV3" s="434">
        <v>1</v>
      </c>
      <c r="IBW3" s="434">
        <v>414</v>
      </c>
      <c r="IBX3" s="434">
        <v>33</v>
      </c>
      <c r="IBY3" s="434">
        <v>31</v>
      </c>
      <c r="IBZ3" s="434">
        <v>8</v>
      </c>
      <c r="ICA3" s="434">
        <v>1</v>
      </c>
      <c r="ICB3" s="434">
        <v>1</v>
      </c>
      <c r="ICC3" s="434">
        <v>1</v>
      </c>
      <c r="ICD3" s="434">
        <v>2</v>
      </c>
      <c r="ICE3" s="434">
        <v>7</v>
      </c>
      <c r="ICF3" s="434">
        <v>1</v>
      </c>
      <c r="ICG3" s="434">
        <v>1</v>
      </c>
      <c r="ICH3" s="434">
        <v>4</v>
      </c>
      <c r="ICI3" s="434">
        <v>4</v>
      </c>
      <c r="ICJ3" s="434">
        <v>8</v>
      </c>
      <c r="ICK3" s="434">
        <v>4</v>
      </c>
      <c r="ICL3" s="434">
        <v>5</v>
      </c>
      <c r="ICM3" s="434">
        <v>4</v>
      </c>
      <c r="ICN3" s="434">
        <v>2</v>
      </c>
      <c r="ICO3" s="434">
        <v>163</v>
      </c>
      <c r="ICP3" s="434">
        <v>94</v>
      </c>
      <c r="ICQ3" s="434">
        <v>7</v>
      </c>
      <c r="ICR3" s="434">
        <v>6</v>
      </c>
      <c r="ICS3" s="434">
        <v>23</v>
      </c>
      <c r="ICT3" s="434">
        <v>101</v>
      </c>
      <c r="ICU3" s="434">
        <v>10</v>
      </c>
      <c r="ICV3" s="434">
        <v>29</v>
      </c>
      <c r="ICW3" s="434">
        <v>16</v>
      </c>
      <c r="ICX3" s="434">
        <v>125</v>
      </c>
      <c r="ICY3" s="434">
        <v>6</v>
      </c>
      <c r="ICZ3" s="434">
        <v>8</v>
      </c>
      <c r="IDA3" s="434">
        <v>30</v>
      </c>
      <c r="IDB3" s="434">
        <v>13</v>
      </c>
      <c r="IDC3" s="434">
        <v>28</v>
      </c>
      <c r="IDD3" s="434">
        <v>166</v>
      </c>
      <c r="IDE3" s="434">
        <v>2</v>
      </c>
      <c r="IDF3" s="434">
        <v>1</v>
      </c>
      <c r="IDG3" s="434">
        <v>16</v>
      </c>
      <c r="IDH3" s="434">
        <v>281</v>
      </c>
      <c r="IDI3" s="434">
        <v>2</v>
      </c>
      <c r="IDJ3" s="434">
        <v>3</v>
      </c>
      <c r="IDK3" s="434">
        <v>9</v>
      </c>
      <c r="IDL3" s="434">
        <v>2</v>
      </c>
      <c r="IDM3" s="434">
        <v>10</v>
      </c>
      <c r="IDN3" s="434">
        <v>45</v>
      </c>
      <c r="IDO3" s="434">
        <v>23</v>
      </c>
      <c r="IDP3" s="434">
        <v>8</v>
      </c>
      <c r="IDQ3" s="434">
        <v>2</v>
      </c>
      <c r="IDR3" s="434">
        <v>3</v>
      </c>
      <c r="IDS3" s="434">
        <v>6</v>
      </c>
      <c r="IDT3" s="434">
        <v>3</v>
      </c>
      <c r="IDU3" s="434">
        <v>8</v>
      </c>
      <c r="IDV3" s="434">
        <v>3</v>
      </c>
      <c r="IDW3" s="434">
        <v>8</v>
      </c>
      <c r="IDX3" s="434">
        <v>5</v>
      </c>
      <c r="IDY3" s="434">
        <v>20</v>
      </c>
      <c r="IDZ3" s="434">
        <v>16</v>
      </c>
      <c r="IEA3" s="434">
        <v>3</v>
      </c>
      <c r="IEB3" s="434">
        <v>2</v>
      </c>
      <c r="IEC3" s="434">
        <v>1</v>
      </c>
      <c r="IED3" s="434">
        <v>2</v>
      </c>
      <c r="IEE3" s="434">
        <v>2</v>
      </c>
      <c r="IEF3" s="434">
        <v>2</v>
      </c>
      <c r="IEG3" s="434">
        <v>7</v>
      </c>
      <c r="IEH3" s="434">
        <v>2</v>
      </c>
      <c r="IEI3" s="434">
        <v>2</v>
      </c>
      <c r="IEJ3" s="434">
        <v>1</v>
      </c>
      <c r="IEK3" s="434">
        <v>4</v>
      </c>
      <c r="IEL3" s="434">
        <v>1</v>
      </c>
      <c r="IEM3" s="434">
        <v>2</v>
      </c>
      <c r="IEN3" s="434">
        <v>1</v>
      </c>
      <c r="IEO3" s="434">
        <v>15</v>
      </c>
      <c r="IEP3" s="434">
        <v>21</v>
      </c>
      <c r="IEQ3" s="434">
        <v>10</v>
      </c>
      <c r="IER3" s="434">
        <v>1</v>
      </c>
      <c r="IES3" s="434">
        <v>2</v>
      </c>
      <c r="IET3" s="434">
        <v>3</v>
      </c>
      <c r="IEU3" s="434">
        <v>105</v>
      </c>
      <c r="IEV3" s="434">
        <v>4</v>
      </c>
      <c r="IEW3" s="434">
        <v>400</v>
      </c>
      <c r="IEX3" s="434">
        <v>80</v>
      </c>
      <c r="IEY3" s="434">
        <v>5</v>
      </c>
      <c r="IEZ3" s="435">
        <v>1760</v>
      </c>
      <c r="IFA3" s="434">
        <v>2</v>
      </c>
      <c r="IFB3" s="434">
        <v>16</v>
      </c>
      <c r="IFC3" s="434">
        <v>1</v>
      </c>
      <c r="IFD3" s="434">
        <v>6</v>
      </c>
      <c r="IFE3" s="434">
        <v>1</v>
      </c>
      <c r="IFF3" s="434">
        <v>1</v>
      </c>
      <c r="IFG3" s="434">
        <v>21</v>
      </c>
      <c r="IFH3" s="434">
        <v>2</v>
      </c>
      <c r="IFI3" s="434">
        <v>8</v>
      </c>
      <c r="IFJ3" s="434">
        <v>2</v>
      </c>
      <c r="IFK3" s="434">
        <v>15</v>
      </c>
      <c r="IFL3" s="434">
        <v>1</v>
      </c>
      <c r="IFM3" s="434">
        <v>1</v>
      </c>
      <c r="IFN3" s="434">
        <v>4</v>
      </c>
      <c r="IFO3" s="434">
        <v>1</v>
      </c>
      <c r="IFP3" s="434">
        <v>8</v>
      </c>
      <c r="IFQ3" s="434">
        <v>5</v>
      </c>
      <c r="IFR3" s="434">
        <v>32</v>
      </c>
      <c r="IFS3" s="434">
        <v>2</v>
      </c>
      <c r="IFT3" s="434">
        <v>9</v>
      </c>
      <c r="IFU3" s="434">
        <v>1</v>
      </c>
      <c r="IFV3" s="434">
        <v>1</v>
      </c>
      <c r="IFW3" s="434">
        <v>11</v>
      </c>
      <c r="IFX3" s="434">
        <v>1</v>
      </c>
      <c r="IFY3" s="434">
        <v>4</v>
      </c>
      <c r="IFZ3" s="434">
        <v>4</v>
      </c>
      <c r="IGA3" s="434">
        <v>1</v>
      </c>
      <c r="IGB3" s="434">
        <v>1</v>
      </c>
      <c r="IGC3" s="434">
        <v>1</v>
      </c>
      <c r="IGD3" s="434">
        <v>2</v>
      </c>
      <c r="IGE3" s="434">
        <v>40</v>
      </c>
      <c r="IGF3" s="434">
        <v>1</v>
      </c>
      <c r="IGG3" s="435">
        <v>8650</v>
      </c>
      <c r="IGH3" s="434">
        <v>10</v>
      </c>
      <c r="IGI3" s="434">
        <v>80</v>
      </c>
      <c r="IGJ3" s="434">
        <v>20</v>
      </c>
      <c r="IGK3" s="434">
        <v>2</v>
      </c>
      <c r="IGL3" s="434">
        <v>8</v>
      </c>
      <c r="IGM3" s="434">
        <v>2</v>
      </c>
      <c r="IGN3" s="434">
        <v>1</v>
      </c>
      <c r="IGO3" s="434">
        <v>1</v>
      </c>
      <c r="IGP3" s="434">
        <v>1</v>
      </c>
      <c r="IGQ3" s="434">
        <v>1</v>
      </c>
      <c r="IGR3" s="434">
        <v>1</v>
      </c>
      <c r="IGS3" s="434">
        <v>1</v>
      </c>
      <c r="IGT3" s="434">
        <v>1</v>
      </c>
      <c r="IGU3" s="434">
        <v>1</v>
      </c>
      <c r="IGV3" s="434">
        <v>1</v>
      </c>
      <c r="IGW3" s="434">
        <v>1</v>
      </c>
      <c r="IGX3" s="434">
        <v>1</v>
      </c>
      <c r="IGY3" s="434">
        <v>1</v>
      </c>
      <c r="IGZ3" s="434">
        <v>1</v>
      </c>
      <c r="IHA3" s="434">
        <v>1</v>
      </c>
      <c r="IHB3" s="434">
        <v>1</v>
      </c>
      <c r="IHC3" s="434">
        <v>8</v>
      </c>
      <c r="IHD3" s="434">
        <v>4</v>
      </c>
      <c r="IHE3" s="434">
        <v>1</v>
      </c>
      <c r="IHF3" s="434">
        <v>2</v>
      </c>
      <c r="IHG3" s="434">
        <v>4</v>
      </c>
      <c r="IHH3" s="434">
        <v>3</v>
      </c>
      <c r="IHI3" s="434">
        <v>4</v>
      </c>
      <c r="IHJ3" s="434">
        <v>1</v>
      </c>
      <c r="IHK3" s="434">
        <v>5</v>
      </c>
      <c r="IHL3" s="434">
        <v>3</v>
      </c>
      <c r="IHM3" s="434">
        <v>1</v>
      </c>
      <c r="IHN3" s="434">
        <v>1</v>
      </c>
      <c r="IHO3" s="434">
        <v>4</v>
      </c>
      <c r="IHP3" s="434">
        <v>1</v>
      </c>
      <c r="IHQ3" s="434">
        <v>2</v>
      </c>
      <c r="IHR3" s="434">
        <v>1</v>
      </c>
      <c r="IHS3" s="434">
        <v>2</v>
      </c>
      <c r="IHT3" s="434">
        <v>1</v>
      </c>
      <c r="IHU3" s="434">
        <v>1</v>
      </c>
      <c r="IHV3" s="434">
        <v>1</v>
      </c>
      <c r="IHW3" s="434">
        <v>7</v>
      </c>
      <c r="IHX3" s="434">
        <v>1</v>
      </c>
      <c r="IHY3" s="434">
        <v>2</v>
      </c>
      <c r="IHZ3" s="434">
        <v>2</v>
      </c>
      <c r="IIA3" s="434">
        <v>2</v>
      </c>
      <c r="IIB3" s="434">
        <v>2</v>
      </c>
      <c r="IIC3" s="434">
        <v>3</v>
      </c>
      <c r="IID3" s="434">
        <v>2</v>
      </c>
      <c r="IIE3" s="434">
        <v>1</v>
      </c>
      <c r="IIF3" s="434">
        <v>25</v>
      </c>
      <c r="IIG3" s="434">
        <v>10</v>
      </c>
      <c r="IIH3" s="434">
        <v>2</v>
      </c>
      <c r="III3" s="434">
        <v>2</v>
      </c>
      <c r="IIJ3" s="434">
        <v>5</v>
      </c>
      <c r="IIK3" s="434">
        <v>3</v>
      </c>
      <c r="IIL3" s="434">
        <v>7</v>
      </c>
      <c r="IIM3" s="434">
        <v>1</v>
      </c>
      <c r="IIN3" s="434">
        <v>3</v>
      </c>
      <c r="IIO3" s="434">
        <v>2</v>
      </c>
      <c r="IIP3" s="434">
        <v>4</v>
      </c>
      <c r="IIQ3" s="434">
        <v>7</v>
      </c>
      <c r="IIR3" s="434">
        <v>3</v>
      </c>
      <c r="IIS3" s="434">
        <v>4</v>
      </c>
      <c r="IIT3" s="434">
        <v>10</v>
      </c>
      <c r="IIU3" s="434">
        <v>4</v>
      </c>
      <c r="IIV3" s="434">
        <v>7</v>
      </c>
      <c r="IIW3" s="434">
        <v>11</v>
      </c>
      <c r="IIX3" s="434">
        <v>9</v>
      </c>
      <c r="IIY3" s="434">
        <v>7</v>
      </c>
      <c r="IIZ3" s="434">
        <v>1</v>
      </c>
      <c r="IJA3" s="434">
        <v>17</v>
      </c>
      <c r="IJB3" s="434">
        <v>1</v>
      </c>
      <c r="IJC3" s="434">
        <v>1</v>
      </c>
      <c r="IJD3" s="434">
        <v>1</v>
      </c>
      <c r="IJE3" s="434">
        <v>1</v>
      </c>
      <c r="IJF3" s="434">
        <v>2</v>
      </c>
      <c r="IJG3" s="434">
        <v>1</v>
      </c>
      <c r="IJH3" s="434">
        <v>1</v>
      </c>
      <c r="IJI3" s="434">
        <v>6</v>
      </c>
      <c r="IJJ3" s="434">
        <v>1</v>
      </c>
      <c r="IJK3" s="434">
        <v>9</v>
      </c>
      <c r="IJL3" s="434">
        <v>1</v>
      </c>
      <c r="IJM3" s="434">
        <v>3</v>
      </c>
      <c r="IJN3" s="434">
        <v>4</v>
      </c>
      <c r="IJO3" s="434">
        <v>2</v>
      </c>
      <c r="IJP3" s="434">
        <v>4</v>
      </c>
      <c r="IJQ3" s="434">
        <v>2</v>
      </c>
      <c r="IJR3" s="434">
        <v>6</v>
      </c>
      <c r="IJS3" s="434">
        <v>2</v>
      </c>
      <c r="IJT3" s="434">
        <v>2</v>
      </c>
      <c r="IJU3" s="434">
        <v>2</v>
      </c>
      <c r="IJV3" s="434">
        <v>1</v>
      </c>
      <c r="IJW3" s="434">
        <v>1</v>
      </c>
      <c r="IJX3" s="434">
        <v>7</v>
      </c>
      <c r="IJY3" s="434">
        <v>2</v>
      </c>
      <c r="IJZ3" s="434">
        <v>1</v>
      </c>
      <c r="IKA3" s="434">
        <v>7</v>
      </c>
      <c r="IKB3" s="434">
        <v>5</v>
      </c>
      <c r="IKC3" s="434">
        <v>24</v>
      </c>
      <c r="IKD3" s="434">
        <v>6</v>
      </c>
      <c r="IKE3" s="434">
        <v>11</v>
      </c>
      <c r="IKF3" s="434">
        <v>12</v>
      </c>
      <c r="IKG3" s="434">
        <v>7</v>
      </c>
      <c r="IKH3" s="434">
        <v>3</v>
      </c>
      <c r="IKI3" s="434">
        <v>36</v>
      </c>
      <c r="IKJ3" s="434">
        <v>20</v>
      </c>
      <c r="IKK3" s="434">
        <v>2</v>
      </c>
      <c r="IKL3" s="434">
        <v>3</v>
      </c>
      <c r="IKM3" s="434">
        <v>2</v>
      </c>
      <c r="IKN3" s="434">
        <v>17</v>
      </c>
      <c r="IKO3" s="434">
        <v>6</v>
      </c>
      <c r="IKP3" s="434">
        <v>1</v>
      </c>
      <c r="IKQ3" s="434">
        <v>13</v>
      </c>
      <c r="IKR3" s="434">
        <v>9</v>
      </c>
      <c r="IKS3" s="434">
        <v>8</v>
      </c>
      <c r="IKT3" s="434">
        <v>4</v>
      </c>
      <c r="IKU3" s="434">
        <v>6</v>
      </c>
      <c r="IKV3" s="434">
        <v>2</v>
      </c>
      <c r="IKW3" s="434">
        <v>3</v>
      </c>
      <c r="IKX3" s="434">
        <v>2</v>
      </c>
      <c r="IKY3" s="434">
        <v>4</v>
      </c>
      <c r="IKZ3" s="434">
        <v>3</v>
      </c>
      <c r="ILA3" s="434">
        <v>1</v>
      </c>
      <c r="ILB3" s="434">
        <v>2</v>
      </c>
      <c r="ILC3" s="434">
        <v>3</v>
      </c>
      <c r="ILD3" s="434">
        <v>5</v>
      </c>
      <c r="ILE3" s="434">
        <v>1</v>
      </c>
      <c r="ILF3" s="434">
        <v>1</v>
      </c>
      <c r="ILG3" s="434">
        <v>2</v>
      </c>
      <c r="ILH3" s="434">
        <v>1</v>
      </c>
      <c r="ILI3" s="434">
        <v>3</v>
      </c>
      <c r="ILJ3" s="434">
        <v>290</v>
      </c>
      <c r="ILK3" s="434">
        <v>3</v>
      </c>
      <c r="ILL3" s="434">
        <v>2</v>
      </c>
      <c r="ILM3" s="434">
        <v>4</v>
      </c>
      <c r="ILN3" s="434">
        <v>4</v>
      </c>
      <c r="ILO3" s="434">
        <v>1</v>
      </c>
      <c r="ILP3" s="434">
        <v>1</v>
      </c>
      <c r="ILQ3" s="434">
        <v>1</v>
      </c>
      <c r="ILR3" s="434">
        <v>2</v>
      </c>
      <c r="ILS3" s="434">
        <v>2</v>
      </c>
      <c r="ILT3" s="434">
        <v>1</v>
      </c>
      <c r="ILU3" s="434">
        <v>1</v>
      </c>
      <c r="ILV3" s="434">
        <v>8</v>
      </c>
      <c r="ILW3" s="434">
        <v>2</v>
      </c>
      <c r="ILX3" s="434">
        <v>6</v>
      </c>
      <c r="ILY3" s="434">
        <v>7</v>
      </c>
      <c r="ILZ3" s="434">
        <v>1</v>
      </c>
      <c r="IMA3" s="434">
        <v>4</v>
      </c>
      <c r="IMB3" s="434">
        <v>1</v>
      </c>
      <c r="IMC3" s="434">
        <v>1</v>
      </c>
      <c r="IMD3" s="434">
        <v>1</v>
      </c>
      <c r="IME3" s="434">
        <v>1</v>
      </c>
      <c r="IMF3" s="434">
        <v>1</v>
      </c>
      <c r="IMG3" s="434">
        <v>2</v>
      </c>
      <c r="IMH3" s="434">
        <v>2</v>
      </c>
      <c r="IMI3" s="434">
        <v>2</v>
      </c>
      <c r="IMJ3" s="434">
        <v>3</v>
      </c>
      <c r="IMK3" s="434">
        <v>4</v>
      </c>
      <c r="IML3" s="434">
        <v>3</v>
      </c>
      <c r="IMM3" s="434">
        <v>2</v>
      </c>
      <c r="IMN3" s="434">
        <v>2</v>
      </c>
      <c r="IMO3" s="434">
        <v>16</v>
      </c>
      <c r="IMP3" s="434">
        <v>2</v>
      </c>
      <c r="IMQ3" s="434">
        <v>2</v>
      </c>
      <c r="IMR3" s="434">
        <v>1</v>
      </c>
      <c r="IMS3" s="434">
        <v>3</v>
      </c>
      <c r="IMT3" s="434">
        <v>2</v>
      </c>
      <c r="IMU3" s="434">
        <v>2</v>
      </c>
      <c r="IMV3" s="434">
        <v>6</v>
      </c>
      <c r="IMW3" s="434">
        <v>40</v>
      </c>
      <c r="IMX3" s="434">
        <v>3</v>
      </c>
      <c r="IMY3" s="434">
        <v>1</v>
      </c>
      <c r="IMZ3" s="434">
        <v>4</v>
      </c>
      <c r="INA3" s="434">
        <v>1</v>
      </c>
      <c r="INB3" s="434">
        <v>2</v>
      </c>
      <c r="INC3" s="434">
        <v>1</v>
      </c>
      <c r="IND3" s="434">
        <v>50</v>
      </c>
      <c r="INE3" s="434">
        <v>20</v>
      </c>
      <c r="INF3" s="434">
        <v>14</v>
      </c>
      <c r="ING3" s="434">
        <v>1</v>
      </c>
      <c r="INH3" s="434">
        <v>5</v>
      </c>
      <c r="INI3" s="434">
        <v>38</v>
      </c>
      <c r="INJ3" s="434">
        <v>3</v>
      </c>
      <c r="INK3" s="434">
        <v>1</v>
      </c>
      <c r="INL3" s="434">
        <v>7</v>
      </c>
      <c r="INM3" s="434">
        <v>2</v>
      </c>
      <c r="INN3" s="434">
        <v>1</v>
      </c>
      <c r="INO3" s="434">
        <v>4</v>
      </c>
      <c r="INP3" s="434">
        <v>2</v>
      </c>
      <c r="INQ3" s="434">
        <v>3</v>
      </c>
      <c r="INR3" s="434">
        <v>3</v>
      </c>
      <c r="INS3" s="434">
        <v>14</v>
      </c>
      <c r="INT3" s="434">
        <v>7</v>
      </c>
      <c r="INU3" s="434">
        <v>8</v>
      </c>
      <c r="INV3" s="434">
        <v>4</v>
      </c>
      <c r="INW3" s="434">
        <v>36</v>
      </c>
      <c r="INX3" s="434">
        <v>1</v>
      </c>
      <c r="INY3" s="434">
        <v>11</v>
      </c>
      <c r="INZ3" s="434">
        <v>2</v>
      </c>
      <c r="IOA3" s="434">
        <v>3</v>
      </c>
      <c r="IOB3" s="434">
        <v>5</v>
      </c>
      <c r="IOC3" s="434">
        <v>5</v>
      </c>
      <c r="IOD3" s="434">
        <v>2</v>
      </c>
      <c r="IOE3" s="434">
        <v>2</v>
      </c>
      <c r="IOF3" s="434">
        <v>2</v>
      </c>
      <c r="IOG3" s="434">
        <v>2</v>
      </c>
      <c r="IOH3" s="434">
        <v>2</v>
      </c>
      <c r="IOI3" s="434">
        <v>2</v>
      </c>
      <c r="IOJ3" s="434">
        <v>2</v>
      </c>
      <c r="IOK3" s="434">
        <v>2</v>
      </c>
      <c r="IOL3" s="434">
        <v>1</v>
      </c>
      <c r="IOM3" s="434">
        <v>2</v>
      </c>
      <c r="ION3" s="434">
        <v>2</v>
      </c>
      <c r="IOO3" s="434">
        <v>2</v>
      </c>
      <c r="IOP3" s="434">
        <v>1</v>
      </c>
      <c r="IOQ3" s="434">
        <v>2</v>
      </c>
      <c r="IOR3" s="434">
        <v>6</v>
      </c>
      <c r="IOS3" s="434">
        <v>15</v>
      </c>
      <c r="IOT3" s="434">
        <v>2</v>
      </c>
      <c r="IOU3" s="434">
        <v>8</v>
      </c>
      <c r="IOV3" s="434">
        <v>5</v>
      </c>
      <c r="IOW3" s="434">
        <v>2</v>
      </c>
      <c r="IOX3" s="434">
        <v>11</v>
      </c>
      <c r="IOY3" s="434">
        <v>5</v>
      </c>
      <c r="IOZ3" s="434">
        <v>131</v>
      </c>
      <c r="IPA3" s="434">
        <v>180</v>
      </c>
      <c r="IPB3" s="434">
        <v>20</v>
      </c>
      <c r="IPC3" s="434">
        <v>2</v>
      </c>
      <c r="IPD3" s="434">
        <v>2</v>
      </c>
      <c r="IPE3" s="434">
        <v>1</v>
      </c>
      <c r="IPF3" s="434">
        <v>1</v>
      </c>
      <c r="IPG3" s="434">
        <v>1</v>
      </c>
      <c r="IPH3" s="434">
        <v>1</v>
      </c>
      <c r="IPI3" s="434">
        <v>3</v>
      </c>
      <c r="IPJ3" s="434">
        <v>2</v>
      </c>
      <c r="IPK3" s="434">
        <v>2</v>
      </c>
      <c r="IPL3" s="434">
        <v>2</v>
      </c>
      <c r="IPM3" s="434">
        <v>2</v>
      </c>
      <c r="IPN3" s="434">
        <v>2</v>
      </c>
      <c r="IPO3" s="434">
        <v>45</v>
      </c>
      <c r="IPP3" s="434">
        <v>20</v>
      </c>
      <c r="IPQ3" s="434">
        <v>2</v>
      </c>
      <c r="IPR3" s="434">
        <v>1</v>
      </c>
      <c r="IPS3" s="434">
        <v>1</v>
      </c>
      <c r="IPT3" s="434">
        <v>4</v>
      </c>
      <c r="IPU3" s="434">
        <v>24</v>
      </c>
      <c r="IPV3" s="434">
        <v>17</v>
      </c>
      <c r="IPW3" s="434">
        <v>6</v>
      </c>
      <c r="IPX3" s="434">
        <v>4</v>
      </c>
      <c r="IPY3" s="434">
        <v>20</v>
      </c>
      <c r="IPZ3" s="434">
        <v>390</v>
      </c>
      <c r="IQA3" s="435">
        <v>1420</v>
      </c>
      <c r="IQB3" s="434">
        <v>70</v>
      </c>
      <c r="IQC3" s="435">
        <v>4040</v>
      </c>
      <c r="IQD3" s="434">
        <v>592</v>
      </c>
      <c r="IQE3" s="434">
        <v>809</v>
      </c>
      <c r="IQF3" s="434">
        <v>40</v>
      </c>
      <c r="IQG3" s="434">
        <v>10</v>
      </c>
      <c r="IQH3" s="434">
        <v>67</v>
      </c>
      <c r="IQI3" s="434">
        <v>640</v>
      </c>
      <c r="IQJ3" s="434">
        <v>430</v>
      </c>
      <c r="IQK3" s="434">
        <v>130</v>
      </c>
      <c r="IQL3" s="434">
        <v>24</v>
      </c>
      <c r="IQM3" s="434">
        <v>30</v>
      </c>
      <c r="IQN3" s="434">
        <v>10</v>
      </c>
      <c r="IQO3" s="434">
        <v>34</v>
      </c>
      <c r="IQP3" s="434">
        <v>10</v>
      </c>
      <c r="IQQ3" s="434">
        <v>10</v>
      </c>
      <c r="IQR3" s="434">
        <v>10</v>
      </c>
      <c r="IQS3" s="434">
        <v>10</v>
      </c>
      <c r="IQT3" s="434">
        <v>30</v>
      </c>
      <c r="IQU3" s="434">
        <v>44</v>
      </c>
      <c r="IQV3" s="434">
        <v>20</v>
      </c>
      <c r="IQW3" s="434">
        <v>156</v>
      </c>
      <c r="IQX3" s="434">
        <v>230</v>
      </c>
      <c r="IQY3" s="434">
        <v>6</v>
      </c>
      <c r="IQZ3" s="434">
        <v>36</v>
      </c>
      <c r="IRA3" s="434">
        <v>38</v>
      </c>
      <c r="IRB3" s="434">
        <v>2</v>
      </c>
      <c r="IRC3" s="434">
        <v>34</v>
      </c>
      <c r="IRD3" s="434">
        <v>836</v>
      </c>
      <c r="IRE3" s="435">
        <v>6870</v>
      </c>
      <c r="IRF3" s="434">
        <v>28</v>
      </c>
      <c r="IRG3" s="434">
        <v>30</v>
      </c>
      <c r="IRH3" s="435">
        <v>1326</v>
      </c>
      <c r="IRI3" s="434">
        <v>166</v>
      </c>
      <c r="IRJ3" s="434">
        <v>10</v>
      </c>
      <c r="IRK3" s="434">
        <v>40</v>
      </c>
      <c r="IRL3" s="434">
        <v>2</v>
      </c>
      <c r="IRM3" s="434">
        <v>6</v>
      </c>
      <c r="IRN3" s="434">
        <v>438</v>
      </c>
      <c r="IRO3" s="434">
        <v>240</v>
      </c>
      <c r="IRP3" s="434">
        <v>28</v>
      </c>
      <c r="IRQ3" s="434">
        <v>48</v>
      </c>
      <c r="IRR3" s="434">
        <v>512</v>
      </c>
      <c r="IRS3" s="434">
        <v>2</v>
      </c>
      <c r="IRT3" s="434">
        <v>8</v>
      </c>
      <c r="IRU3" s="434">
        <v>14</v>
      </c>
      <c r="IRV3" s="434">
        <v>24</v>
      </c>
      <c r="IRW3" s="434">
        <v>28</v>
      </c>
      <c r="IRX3" s="434">
        <v>292</v>
      </c>
      <c r="IRY3" s="434">
        <v>26</v>
      </c>
      <c r="IRZ3" s="434">
        <v>14</v>
      </c>
      <c r="ISA3" s="434">
        <v>840</v>
      </c>
      <c r="ISB3" s="434">
        <v>404</v>
      </c>
      <c r="ISC3" s="434">
        <v>278</v>
      </c>
      <c r="ISD3" s="434">
        <v>4</v>
      </c>
      <c r="ISE3" s="434">
        <v>130</v>
      </c>
      <c r="ISF3" s="435">
        <v>1658</v>
      </c>
      <c r="ISG3" s="434">
        <v>8</v>
      </c>
      <c r="ISH3" s="434">
        <v>4</v>
      </c>
      <c r="ISI3" s="434">
        <v>2</v>
      </c>
      <c r="ISJ3" s="434">
        <v>4</v>
      </c>
      <c r="ISK3" s="434">
        <v>660</v>
      </c>
      <c r="ISL3" s="434">
        <v>2</v>
      </c>
      <c r="ISM3" s="434">
        <v>22</v>
      </c>
      <c r="ISN3" s="434">
        <v>4</v>
      </c>
      <c r="ISO3" s="434">
        <v>2</v>
      </c>
      <c r="ISP3" s="434">
        <v>34</v>
      </c>
      <c r="ISQ3" s="434">
        <v>68</v>
      </c>
      <c r="ISR3" s="434">
        <v>18</v>
      </c>
      <c r="ISS3" s="434">
        <v>234</v>
      </c>
      <c r="IST3" s="434">
        <v>150</v>
      </c>
      <c r="ISU3" s="434">
        <v>6</v>
      </c>
      <c r="ISV3" s="434">
        <v>48</v>
      </c>
      <c r="ISW3" s="434">
        <v>58</v>
      </c>
      <c r="ISX3" s="434">
        <v>14</v>
      </c>
      <c r="ISY3" s="434">
        <v>34</v>
      </c>
      <c r="ISZ3" s="434">
        <v>2</v>
      </c>
      <c r="ITA3" s="434">
        <v>390</v>
      </c>
      <c r="ITB3" s="434">
        <v>208</v>
      </c>
      <c r="ITC3" s="434">
        <v>20</v>
      </c>
      <c r="ITD3" s="434">
        <v>12</v>
      </c>
      <c r="ITE3" s="434">
        <v>76</v>
      </c>
      <c r="ITF3" s="434">
        <v>78</v>
      </c>
      <c r="ITG3" s="434">
        <v>12</v>
      </c>
      <c r="ITH3" s="434">
        <v>238</v>
      </c>
      <c r="ITI3" s="434">
        <v>120</v>
      </c>
      <c r="ITJ3" s="434">
        <v>52</v>
      </c>
      <c r="ITK3" s="434">
        <v>10</v>
      </c>
      <c r="ITL3" s="434">
        <v>2</v>
      </c>
      <c r="ITM3" s="434">
        <v>10</v>
      </c>
      <c r="ITN3" s="434">
        <v>8</v>
      </c>
      <c r="ITO3" s="434">
        <v>730</v>
      </c>
      <c r="ITP3" s="434">
        <v>368</v>
      </c>
      <c r="ITQ3" s="434">
        <v>44</v>
      </c>
      <c r="ITR3" s="434">
        <v>6</v>
      </c>
      <c r="ITS3" s="434">
        <v>30</v>
      </c>
      <c r="ITT3" s="434">
        <v>66</v>
      </c>
      <c r="ITU3" s="434">
        <v>10</v>
      </c>
      <c r="ITV3" s="434">
        <v>30</v>
      </c>
      <c r="ITW3" s="434">
        <v>32</v>
      </c>
      <c r="ITX3" s="434">
        <v>12</v>
      </c>
      <c r="ITY3" s="434">
        <v>4</v>
      </c>
      <c r="ITZ3" s="434">
        <v>24</v>
      </c>
      <c r="IUA3" s="434">
        <v>6</v>
      </c>
      <c r="IUB3" s="434">
        <v>22</v>
      </c>
      <c r="IUC3" s="434">
        <v>4</v>
      </c>
      <c r="IUD3" s="434">
        <v>2</v>
      </c>
      <c r="IUE3" s="434">
        <v>6</v>
      </c>
      <c r="IUF3" s="434">
        <v>30</v>
      </c>
      <c r="IUG3" s="434">
        <v>10</v>
      </c>
      <c r="IUH3" s="434">
        <v>34</v>
      </c>
      <c r="IUI3" s="434">
        <v>10</v>
      </c>
      <c r="IUJ3" s="434">
        <v>10</v>
      </c>
      <c r="IUK3" s="434">
        <v>10</v>
      </c>
      <c r="IUL3" s="434">
        <v>10</v>
      </c>
      <c r="IUM3" s="434">
        <v>10</v>
      </c>
      <c r="IUN3" s="434">
        <v>38</v>
      </c>
      <c r="IUO3" s="434">
        <v>146</v>
      </c>
      <c r="IUP3" s="434">
        <v>102</v>
      </c>
      <c r="IUQ3" s="434">
        <v>10</v>
      </c>
      <c r="IUR3" s="434">
        <v>24</v>
      </c>
      <c r="IUS3" s="434">
        <v>10</v>
      </c>
      <c r="IUT3" s="434">
        <v>78</v>
      </c>
      <c r="IUU3" s="434">
        <v>528</v>
      </c>
      <c r="IUV3" s="435">
        <v>5650</v>
      </c>
      <c r="IUW3" s="434">
        <v>40</v>
      </c>
      <c r="IUX3" s="434">
        <v>672</v>
      </c>
      <c r="IUY3" s="434">
        <v>112</v>
      </c>
      <c r="IUZ3" s="434">
        <v>26</v>
      </c>
      <c r="IVA3" s="434">
        <v>60</v>
      </c>
      <c r="IVB3" s="434">
        <v>2</v>
      </c>
      <c r="IVC3" s="434">
        <v>478</v>
      </c>
      <c r="IVD3" s="434">
        <v>174</v>
      </c>
      <c r="IVE3" s="434">
        <v>42</v>
      </c>
      <c r="IVF3" s="434">
        <v>42</v>
      </c>
      <c r="IVG3" s="434">
        <v>2</v>
      </c>
      <c r="IVH3" s="434">
        <v>404</v>
      </c>
      <c r="IVI3" s="434">
        <v>14</v>
      </c>
      <c r="IVJ3" s="434">
        <v>10</v>
      </c>
      <c r="IVK3" s="434">
        <v>84</v>
      </c>
      <c r="IVL3" s="434">
        <v>20</v>
      </c>
      <c r="IVM3" s="434">
        <v>348</v>
      </c>
      <c r="IVN3" s="434">
        <v>28</v>
      </c>
      <c r="IVO3" s="434">
        <v>14</v>
      </c>
      <c r="IVP3" s="434">
        <v>770</v>
      </c>
      <c r="IVQ3" s="434">
        <v>382</v>
      </c>
      <c r="IVR3" s="434">
        <v>220</v>
      </c>
      <c r="IVS3" s="434">
        <v>4</v>
      </c>
      <c r="IVT3" s="434">
        <v>104</v>
      </c>
      <c r="IVU3" s="435">
        <v>1288</v>
      </c>
      <c r="IVV3" s="434">
        <v>10</v>
      </c>
      <c r="IVW3" s="434">
        <v>10</v>
      </c>
      <c r="IVX3" s="434">
        <v>2</v>
      </c>
      <c r="IVY3" s="434">
        <v>4</v>
      </c>
      <c r="IVZ3" s="434">
        <v>626</v>
      </c>
      <c r="IWA3" s="434">
        <v>2</v>
      </c>
      <c r="IWB3" s="434">
        <v>34</v>
      </c>
      <c r="IWC3" s="434">
        <v>20</v>
      </c>
      <c r="IWD3" s="434">
        <v>20</v>
      </c>
      <c r="IWE3" s="434">
        <v>188</v>
      </c>
      <c r="IWF3" s="434">
        <v>144</v>
      </c>
      <c r="IWG3" s="434">
        <v>6</v>
      </c>
      <c r="IWH3" s="434">
        <v>68</v>
      </c>
      <c r="IWI3" s="434">
        <v>24</v>
      </c>
      <c r="IWJ3" s="434">
        <v>2</v>
      </c>
      <c r="IWK3" s="434">
        <v>30</v>
      </c>
      <c r="IWL3" s="434">
        <v>326</v>
      </c>
      <c r="IWM3" s="434">
        <v>200</v>
      </c>
      <c r="IWN3" s="434">
        <v>12</v>
      </c>
      <c r="IWO3" s="434">
        <v>48</v>
      </c>
      <c r="IWP3" s="434">
        <v>100</v>
      </c>
      <c r="IWQ3" s="434">
        <v>14</v>
      </c>
      <c r="IWR3" s="434">
        <v>150</v>
      </c>
      <c r="IWS3" s="434">
        <v>132</v>
      </c>
      <c r="IWT3" s="434">
        <v>42</v>
      </c>
      <c r="IWU3" s="434">
        <v>2</v>
      </c>
      <c r="IWV3" s="434">
        <v>12</v>
      </c>
      <c r="IWW3" s="434">
        <v>10</v>
      </c>
      <c r="IWX3" s="434">
        <v>12</v>
      </c>
      <c r="IWY3" s="434">
        <v>582</v>
      </c>
      <c r="IWZ3" s="434">
        <v>282</v>
      </c>
      <c r="IXA3" s="434">
        <v>30</v>
      </c>
      <c r="IXB3" s="434">
        <v>4</v>
      </c>
      <c r="IXC3" s="434">
        <v>22</v>
      </c>
      <c r="IXD3" s="434">
        <v>34</v>
      </c>
      <c r="IXE3" s="434">
        <v>10</v>
      </c>
      <c r="IXF3" s="434">
        <v>36</v>
      </c>
      <c r="IXG3" s="434">
        <v>12</v>
      </c>
      <c r="IXH3" s="434">
        <v>4</v>
      </c>
      <c r="IXI3" s="434">
        <v>24</v>
      </c>
      <c r="IXJ3" s="434">
        <v>6</v>
      </c>
      <c r="IXK3" s="434">
        <v>22</v>
      </c>
      <c r="IXL3" s="434">
        <v>4</v>
      </c>
      <c r="IXM3" s="434">
        <v>23</v>
      </c>
      <c r="IXN3" s="434">
        <v>1</v>
      </c>
      <c r="IXO3" s="434">
        <v>22</v>
      </c>
      <c r="IXP3" s="434">
        <v>31</v>
      </c>
      <c r="IXQ3" s="434">
        <v>17</v>
      </c>
      <c r="IXR3" s="434">
        <v>9</v>
      </c>
      <c r="IXS3" s="434">
        <v>40</v>
      </c>
      <c r="IXT3" s="434">
        <v>18</v>
      </c>
      <c r="IXU3" s="434">
        <v>4</v>
      </c>
      <c r="IXV3" s="434">
        <v>140</v>
      </c>
      <c r="IXW3" s="434">
        <v>40</v>
      </c>
      <c r="IXX3" s="434">
        <v>80</v>
      </c>
      <c r="IXY3" s="434">
        <v>700</v>
      </c>
      <c r="IXZ3" s="434">
        <v>10</v>
      </c>
      <c r="IYA3" s="434">
        <v>5</v>
      </c>
      <c r="IYB3" s="434">
        <v>180</v>
      </c>
      <c r="IYC3" s="434">
        <v>130</v>
      </c>
      <c r="IYD3" s="434">
        <v>10</v>
      </c>
      <c r="IYE3" s="435">
        <v>11200</v>
      </c>
      <c r="IYF3" s="434">
        <v>480</v>
      </c>
      <c r="IYG3" s="434">
        <v>230</v>
      </c>
      <c r="IYH3" s="434">
        <v>390</v>
      </c>
      <c r="IYI3" s="434">
        <v>30</v>
      </c>
      <c r="IYJ3" s="434">
        <v>2</v>
      </c>
      <c r="IYK3" s="434">
        <v>1</v>
      </c>
      <c r="IYL3" s="434">
        <v>69</v>
      </c>
      <c r="IYM3" s="434">
        <v>10</v>
      </c>
      <c r="IYN3" s="434">
        <v>5</v>
      </c>
      <c r="IYO3" s="434">
        <v>12</v>
      </c>
      <c r="IYP3" s="434">
        <v>26</v>
      </c>
      <c r="IYQ3" s="434">
        <v>11</v>
      </c>
      <c r="IYR3" s="434">
        <v>120</v>
      </c>
      <c r="IYS3" s="434">
        <v>10</v>
      </c>
      <c r="IYT3" s="434">
        <v>10</v>
      </c>
      <c r="IYU3" s="434">
        <v>120</v>
      </c>
      <c r="IYV3" s="434">
        <v>20</v>
      </c>
      <c r="IYW3" s="434">
        <v>120</v>
      </c>
      <c r="IYX3" s="434">
        <v>20</v>
      </c>
      <c r="IYY3" s="434">
        <v>320</v>
      </c>
      <c r="IYZ3" s="434">
        <v>200</v>
      </c>
      <c r="IZA3" s="435">
        <v>1700</v>
      </c>
      <c r="IZB3" s="434">
        <v>240</v>
      </c>
      <c r="IZC3" s="435">
        <v>3180</v>
      </c>
      <c r="IZD3" s="434">
        <v>15</v>
      </c>
      <c r="IZE3" s="434">
        <v>10</v>
      </c>
      <c r="IZF3" s="434">
        <v>5</v>
      </c>
      <c r="IZG3" s="434">
        <v>20</v>
      </c>
      <c r="IZH3" s="434">
        <v>15</v>
      </c>
      <c r="IZI3" s="434">
        <v>7</v>
      </c>
      <c r="IZJ3" s="434">
        <v>50</v>
      </c>
      <c r="IZK3" s="434">
        <v>5</v>
      </c>
      <c r="IZL3" s="434">
        <v>20</v>
      </c>
      <c r="IZM3" s="434">
        <v>17</v>
      </c>
      <c r="IZN3" s="434">
        <v>5</v>
      </c>
      <c r="IZO3" s="434">
        <v>30</v>
      </c>
      <c r="IZP3" s="434">
        <v>50</v>
      </c>
      <c r="IZQ3" s="434">
        <v>50</v>
      </c>
      <c r="IZR3" s="434">
        <v>40</v>
      </c>
      <c r="IZS3" s="434">
        <v>10</v>
      </c>
      <c r="IZT3" s="434">
        <v>20</v>
      </c>
      <c r="IZU3" s="434">
        <v>25</v>
      </c>
      <c r="IZV3" s="434">
        <v>10</v>
      </c>
      <c r="IZW3" s="434">
        <v>20</v>
      </c>
      <c r="IZX3" s="434">
        <v>20</v>
      </c>
      <c r="IZY3" s="434">
        <v>4</v>
      </c>
      <c r="IZZ3" s="434">
        <v>22</v>
      </c>
      <c r="JAA3" s="434">
        <v>67</v>
      </c>
      <c r="JAB3" s="434">
        <v>10</v>
      </c>
      <c r="JAC3" s="434">
        <v>10</v>
      </c>
      <c r="JAD3" s="434">
        <v>23</v>
      </c>
      <c r="JAE3" s="434">
        <v>6</v>
      </c>
      <c r="JAF3" s="434">
        <v>140</v>
      </c>
      <c r="JAG3" s="434">
        <v>40</v>
      </c>
      <c r="JAH3" s="435">
        <v>4780</v>
      </c>
      <c r="JAI3" s="435">
        <v>3140</v>
      </c>
      <c r="JAJ3" s="434">
        <v>30</v>
      </c>
      <c r="JAK3" s="434">
        <v>500</v>
      </c>
      <c r="JAL3" s="435">
        <v>2230</v>
      </c>
      <c r="JAM3" s="434">
        <v>20</v>
      </c>
      <c r="JAN3" s="434">
        <v>510</v>
      </c>
      <c r="JAO3" s="434">
        <v>240</v>
      </c>
      <c r="JAP3" s="434">
        <v>40</v>
      </c>
      <c r="JAQ3" s="434">
        <v>20</v>
      </c>
      <c r="JAR3" s="435">
        <v>4120</v>
      </c>
      <c r="JAS3" s="435">
        <v>3810</v>
      </c>
      <c r="JAT3" s="434">
        <v>150</v>
      </c>
      <c r="JAU3" s="434">
        <v>5</v>
      </c>
      <c r="JAV3" s="434">
        <v>20</v>
      </c>
      <c r="JAW3" s="434">
        <v>60</v>
      </c>
      <c r="JAX3" s="434">
        <v>10</v>
      </c>
      <c r="JAY3" s="434">
        <v>140</v>
      </c>
      <c r="JAZ3" s="434">
        <v>320</v>
      </c>
      <c r="JBA3" s="434">
        <v>10</v>
      </c>
      <c r="JBB3" s="434">
        <v>10</v>
      </c>
      <c r="JBC3" s="434">
        <v>5</v>
      </c>
      <c r="JBD3" s="434">
        <v>40</v>
      </c>
      <c r="JBE3" s="434">
        <v>40</v>
      </c>
      <c r="JBF3" s="434">
        <v>10</v>
      </c>
      <c r="JBG3" s="434">
        <v>310</v>
      </c>
      <c r="JBH3" s="434">
        <v>320</v>
      </c>
      <c r="JBI3" s="434">
        <v>220</v>
      </c>
      <c r="JBJ3" s="434">
        <v>20</v>
      </c>
      <c r="JBK3" s="435">
        <v>1080</v>
      </c>
      <c r="JBL3" s="434">
        <v>20</v>
      </c>
      <c r="JBM3" s="434">
        <v>55</v>
      </c>
      <c r="JBN3" s="435">
        <v>6100</v>
      </c>
      <c r="JBO3" s="434">
        <v>130</v>
      </c>
      <c r="JBP3" s="434">
        <v>10</v>
      </c>
      <c r="JBQ3" s="434">
        <v>20</v>
      </c>
      <c r="JBR3" s="434">
        <v>140</v>
      </c>
      <c r="JBS3" s="434">
        <v>20</v>
      </c>
      <c r="JBT3" s="434">
        <v>10</v>
      </c>
      <c r="JBU3" s="434">
        <v>180</v>
      </c>
      <c r="JBV3" s="435">
        <v>5700</v>
      </c>
      <c r="JBW3" s="434">
        <v>260</v>
      </c>
      <c r="JBX3" s="434">
        <v>690</v>
      </c>
      <c r="JBY3" s="434">
        <v>70</v>
      </c>
      <c r="JBZ3" s="434">
        <v>40</v>
      </c>
      <c r="JCA3" s="434">
        <v>10</v>
      </c>
      <c r="JCB3" s="434">
        <v>100</v>
      </c>
      <c r="JCC3" s="434">
        <v>400</v>
      </c>
      <c r="JCD3" s="434">
        <v>240</v>
      </c>
      <c r="JCE3" s="434">
        <v>70</v>
      </c>
      <c r="JCF3" s="434">
        <v>20</v>
      </c>
      <c r="JCG3" s="434">
        <v>10</v>
      </c>
      <c r="JCH3" s="434">
        <v>4</v>
      </c>
      <c r="JCI3" s="434">
        <v>660</v>
      </c>
      <c r="JCJ3" s="434">
        <v>13</v>
      </c>
      <c r="JCK3" s="434">
        <v>30</v>
      </c>
      <c r="JCL3" s="434">
        <v>20</v>
      </c>
      <c r="JCM3" s="434">
        <v>250</v>
      </c>
      <c r="JCN3" s="434">
        <v>60</v>
      </c>
      <c r="JCO3" s="434">
        <v>330</v>
      </c>
      <c r="JCP3" s="434">
        <v>370</v>
      </c>
      <c r="JCQ3" s="434">
        <v>60</v>
      </c>
      <c r="JCR3" s="435">
        <v>4370</v>
      </c>
      <c r="JCS3" s="434">
        <v>350</v>
      </c>
      <c r="JCT3" s="434">
        <v>2</v>
      </c>
      <c r="JCU3" s="434">
        <v>190</v>
      </c>
      <c r="JCV3" s="434">
        <v>80</v>
      </c>
      <c r="JCW3" s="435">
        <v>4700</v>
      </c>
      <c r="JCX3" s="434">
        <v>65</v>
      </c>
      <c r="JCY3" s="434">
        <v>40</v>
      </c>
      <c r="JCZ3" s="434">
        <v>122</v>
      </c>
      <c r="JDA3" s="434">
        <v>180</v>
      </c>
      <c r="JDB3" s="434">
        <v>120</v>
      </c>
      <c r="JDC3" s="434">
        <v>10</v>
      </c>
      <c r="JDD3" s="434">
        <v>180</v>
      </c>
      <c r="JDE3" s="434">
        <v>20</v>
      </c>
      <c r="JDF3" s="435">
        <v>1330</v>
      </c>
      <c r="JDG3" s="434">
        <v>10</v>
      </c>
      <c r="JDH3" s="434">
        <v>70</v>
      </c>
      <c r="JDI3" s="434">
        <v>70</v>
      </c>
      <c r="JDJ3" s="434">
        <v>10</v>
      </c>
      <c r="JDK3" s="434">
        <v>10</v>
      </c>
      <c r="JDL3" s="434">
        <v>20</v>
      </c>
      <c r="JDM3" s="434">
        <v>980</v>
      </c>
      <c r="JDN3" s="434">
        <v>20</v>
      </c>
      <c r="JDO3" s="434">
        <v>20</v>
      </c>
      <c r="JDP3" s="434">
        <v>10</v>
      </c>
      <c r="JDQ3" s="434">
        <v>210</v>
      </c>
      <c r="JDR3" s="434">
        <v>15</v>
      </c>
      <c r="JDS3" s="434">
        <v>40</v>
      </c>
      <c r="JDT3" s="434">
        <v>60</v>
      </c>
      <c r="JDU3" s="434">
        <v>480</v>
      </c>
      <c r="JDV3" s="434">
        <v>156</v>
      </c>
      <c r="JDW3" s="434">
        <v>370</v>
      </c>
      <c r="JDX3" s="434">
        <v>180</v>
      </c>
      <c r="JDY3" s="434">
        <v>200</v>
      </c>
      <c r="JDZ3" s="434">
        <v>60</v>
      </c>
      <c r="JEA3" s="434">
        <v>50</v>
      </c>
      <c r="JEB3" s="434">
        <v>60</v>
      </c>
      <c r="JEC3" s="434">
        <v>40</v>
      </c>
      <c r="JED3" s="435">
        <v>9600</v>
      </c>
      <c r="JEE3" s="434">
        <v>265</v>
      </c>
      <c r="JEF3" s="434">
        <v>520</v>
      </c>
      <c r="JEG3" s="435">
        <v>1000</v>
      </c>
      <c r="JEH3" s="434">
        <v>95</v>
      </c>
      <c r="JEI3" s="434">
        <v>115</v>
      </c>
      <c r="JEJ3" s="434">
        <v>600</v>
      </c>
      <c r="JEK3" s="434">
        <v>20</v>
      </c>
      <c r="JEL3" s="434">
        <v>40</v>
      </c>
      <c r="JEM3" s="434">
        <v>10</v>
      </c>
      <c r="JEN3" s="434">
        <v>350</v>
      </c>
      <c r="JEO3" s="434">
        <v>430</v>
      </c>
      <c r="JEP3" s="434">
        <v>140</v>
      </c>
      <c r="JEQ3" s="434">
        <v>450</v>
      </c>
      <c r="JER3" s="434">
        <v>170</v>
      </c>
      <c r="JES3" s="434">
        <v>25</v>
      </c>
      <c r="JET3" s="434">
        <v>305</v>
      </c>
      <c r="JEU3" s="434">
        <v>277</v>
      </c>
      <c r="JEV3" s="434">
        <v>30</v>
      </c>
      <c r="JEW3" s="434">
        <v>20</v>
      </c>
      <c r="JEX3" s="435">
        <v>1420</v>
      </c>
      <c r="JEY3" s="434">
        <v>417</v>
      </c>
      <c r="JEZ3" s="434">
        <v>50</v>
      </c>
      <c r="JFA3" s="434">
        <v>5</v>
      </c>
      <c r="JFB3" s="434">
        <v>240</v>
      </c>
      <c r="JFC3" s="434">
        <v>30</v>
      </c>
      <c r="JFD3" s="434">
        <v>660</v>
      </c>
      <c r="JFE3" s="434">
        <v>39</v>
      </c>
      <c r="JFF3" s="435">
        <v>1850</v>
      </c>
      <c r="JFG3" s="434">
        <v>155</v>
      </c>
      <c r="JFH3" s="434">
        <v>380</v>
      </c>
      <c r="JFI3" s="435">
        <v>9500</v>
      </c>
      <c r="JFJ3" s="434">
        <v>960</v>
      </c>
      <c r="JFK3" s="434">
        <v>380</v>
      </c>
      <c r="JFL3" s="434">
        <v>60</v>
      </c>
      <c r="JFM3" s="435">
        <v>1300</v>
      </c>
      <c r="JFN3" s="434">
        <v>120</v>
      </c>
      <c r="JFO3" s="434">
        <v>40</v>
      </c>
      <c r="JFP3" s="434">
        <v>340</v>
      </c>
      <c r="JFQ3" s="434">
        <v>60</v>
      </c>
      <c r="JFR3" s="435">
        <v>2520</v>
      </c>
      <c r="JFS3" s="435">
        <v>1350</v>
      </c>
      <c r="JFT3" s="434">
        <v>100</v>
      </c>
      <c r="JFU3" s="434">
        <v>200</v>
      </c>
      <c r="JFV3" s="435">
        <v>2360</v>
      </c>
      <c r="JFW3" s="434">
        <v>880</v>
      </c>
      <c r="JFX3" s="434">
        <v>20</v>
      </c>
      <c r="JFY3" s="434">
        <v>10</v>
      </c>
      <c r="JFZ3" s="434">
        <v>10</v>
      </c>
      <c r="JGA3" s="434">
        <v>10</v>
      </c>
      <c r="JGB3" s="434">
        <v>60</v>
      </c>
      <c r="JGC3" s="434">
        <v>20</v>
      </c>
      <c r="JGD3" s="435">
        <v>13400</v>
      </c>
      <c r="JGE3" s="434">
        <v>60</v>
      </c>
      <c r="JGF3" s="434">
        <v>20</v>
      </c>
      <c r="JGG3" s="434">
        <v>60</v>
      </c>
      <c r="JGH3" s="434">
        <v>20</v>
      </c>
      <c r="JGI3" s="434">
        <v>180</v>
      </c>
      <c r="JGJ3" s="434">
        <v>40</v>
      </c>
      <c r="JGK3" s="434">
        <v>360</v>
      </c>
      <c r="JGL3" s="434">
        <v>60</v>
      </c>
      <c r="JGM3" s="434">
        <v>20</v>
      </c>
      <c r="JGN3" s="435">
        <v>1700</v>
      </c>
      <c r="JGO3" s="434">
        <v>400</v>
      </c>
      <c r="JGP3" s="434">
        <v>300</v>
      </c>
      <c r="JGQ3" s="434">
        <v>200</v>
      </c>
      <c r="JGR3" s="434">
        <v>60</v>
      </c>
      <c r="JGS3" s="435">
        <v>1200</v>
      </c>
      <c r="JGT3" s="434">
        <v>265</v>
      </c>
      <c r="JGU3" s="434">
        <v>720</v>
      </c>
      <c r="JGV3" s="434">
        <v>20</v>
      </c>
      <c r="JGW3" s="434">
        <v>30</v>
      </c>
      <c r="JGX3" s="434">
        <v>60</v>
      </c>
      <c r="JGY3" s="434">
        <v>20</v>
      </c>
      <c r="JGZ3" s="434">
        <v>60</v>
      </c>
      <c r="JHA3" s="434">
        <v>20</v>
      </c>
      <c r="JHB3" s="434">
        <v>10</v>
      </c>
      <c r="JHC3" s="434">
        <v>300</v>
      </c>
      <c r="JHD3" s="434">
        <v>60</v>
      </c>
      <c r="JHE3" s="434">
        <v>60</v>
      </c>
      <c r="JHF3" s="434">
        <v>240</v>
      </c>
      <c r="JHG3" s="434">
        <v>50</v>
      </c>
      <c r="JHH3" s="434">
        <v>180</v>
      </c>
      <c r="JHI3" s="434">
        <v>120</v>
      </c>
      <c r="JHJ3" s="434">
        <v>20</v>
      </c>
      <c r="JHK3" s="434">
        <v>20</v>
      </c>
      <c r="JHL3" s="434">
        <v>20</v>
      </c>
      <c r="JHM3" s="434">
        <v>20</v>
      </c>
      <c r="JHN3" s="434">
        <v>20</v>
      </c>
      <c r="JHO3" s="434">
        <v>180</v>
      </c>
      <c r="JHP3" s="434">
        <v>540</v>
      </c>
      <c r="JHQ3" s="434">
        <v>160</v>
      </c>
      <c r="JHR3" s="434">
        <v>160</v>
      </c>
      <c r="JHS3" s="434">
        <v>200</v>
      </c>
      <c r="JHT3" s="434">
        <v>10</v>
      </c>
      <c r="JHU3" s="434">
        <v>10</v>
      </c>
      <c r="JHV3" s="434">
        <v>100</v>
      </c>
      <c r="JHW3" s="434">
        <v>90</v>
      </c>
      <c r="JHX3" s="434">
        <v>60</v>
      </c>
      <c r="JHY3" s="434">
        <v>30</v>
      </c>
      <c r="JHZ3" s="435">
        <v>1740</v>
      </c>
      <c r="JIA3" s="434">
        <v>400</v>
      </c>
      <c r="JIB3" s="434">
        <v>60</v>
      </c>
      <c r="JIC3" s="434">
        <v>10</v>
      </c>
      <c r="JID3" s="434">
        <v>150</v>
      </c>
      <c r="JIE3" s="434">
        <v>100</v>
      </c>
      <c r="JIF3" s="434">
        <v>60</v>
      </c>
      <c r="JIG3" s="434">
        <v>80</v>
      </c>
      <c r="JIH3" s="434">
        <v>420</v>
      </c>
      <c r="JII3" s="434">
        <v>120</v>
      </c>
      <c r="JIJ3" s="434">
        <v>130</v>
      </c>
      <c r="JIK3" s="434">
        <v>10</v>
      </c>
      <c r="JIL3" s="434">
        <v>20</v>
      </c>
      <c r="JIM3" s="434">
        <v>960</v>
      </c>
      <c r="JIN3" s="434">
        <v>80</v>
      </c>
      <c r="JIO3" s="434">
        <v>80</v>
      </c>
      <c r="JIP3" s="434">
        <v>660</v>
      </c>
      <c r="JIQ3" s="434">
        <v>10</v>
      </c>
      <c r="JIR3" s="434">
        <v>830</v>
      </c>
      <c r="JIS3" s="434">
        <v>80</v>
      </c>
      <c r="JIT3" s="434">
        <v>20</v>
      </c>
      <c r="JIU3" s="434">
        <v>50</v>
      </c>
      <c r="JIV3" s="434">
        <v>60</v>
      </c>
      <c r="JIW3" s="434">
        <v>50</v>
      </c>
      <c r="JIX3" s="434">
        <v>390</v>
      </c>
      <c r="JIY3" s="434">
        <v>70</v>
      </c>
      <c r="JIZ3" s="434">
        <v>970</v>
      </c>
      <c r="JJA3" s="434">
        <v>10</v>
      </c>
      <c r="JJB3" s="434">
        <v>10</v>
      </c>
      <c r="JJC3" s="434">
        <v>10</v>
      </c>
      <c r="JJD3" s="434">
        <v>10</v>
      </c>
      <c r="JJE3" s="434">
        <v>40</v>
      </c>
      <c r="JJF3" s="434">
        <v>250</v>
      </c>
      <c r="JJG3" s="434">
        <v>350</v>
      </c>
      <c r="JJH3" s="434">
        <v>350</v>
      </c>
      <c r="JJI3" s="435">
        <v>1740</v>
      </c>
      <c r="JJJ3" s="434">
        <v>20</v>
      </c>
      <c r="JJK3" s="434">
        <v>10</v>
      </c>
      <c r="JJL3" s="434">
        <v>70</v>
      </c>
      <c r="JJM3" s="434">
        <v>10</v>
      </c>
      <c r="JJN3" s="435">
        <v>1600</v>
      </c>
      <c r="JJO3" s="434">
        <v>10</v>
      </c>
      <c r="JJP3" s="434">
        <v>50</v>
      </c>
      <c r="JJQ3" s="434">
        <v>650</v>
      </c>
      <c r="JJR3" s="434">
        <v>30</v>
      </c>
      <c r="JJS3" s="434">
        <v>40</v>
      </c>
      <c r="JJT3" s="434">
        <v>20</v>
      </c>
      <c r="JJU3" s="434">
        <v>20</v>
      </c>
      <c r="JJV3" s="435">
        <v>5540</v>
      </c>
      <c r="JJW3" s="434">
        <v>160</v>
      </c>
      <c r="JJX3" s="435">
        <v>6100</v>
      </c>
      <c r="JJY3" s="434">
        <v>70</v>
      </c>
      <c r="JJZ3" s="434">
        <v>800</v>
      </c>
      <c r="JKA3" s="434">
        <v>200</v>
      </c>
      <c r="JKB3" s="434">
        <v>250</v>
      </c>
      <c r="JKC3" s="434">
        <v>800</v>
      </c>
      <c r="JKD3" s="434">
        <v>200</v>
      </c>
      <c r="JKE3" s="434">
        <v>200</v>
      </c>
      <c r="JKF3" s="434">
        <v>110</v>
      </c>
      <c r="JKG3" s="434">
        <v>30</v>
      </c>
      <c r="JKH3" s="434">
        <v>120</v>
      </c>
      <c r="JKI3" s="434">
        <v>800</v>
      </c>
      <c r="JKJ3" s="434">
        <v>680</v>
      </c>
      <c r="JKK3" s="435">
        <v>16720</v>
      </c>
      <c r="JKL3" s="434">
        <v>30</v>
      </c>
      <c r="JKM3" s="434">
        <v>136</v>
      </c>
      <c r="JKN3" s="434">
        <v>33</v>
      </c>
      <c r="JKO3" s="435">
        <v>4120</v>
      </c>
      <c r="JKP3" s="434">
        <v>129</v>
      </c>
      <c r="JKQ3" s="434">
        <v>34</v>
      </c>
      <c r="JKR3" s="434">
        <v>670</v>
      </c>
      <c r="JKS3" s="434">
        <v>222</v>
      </c>
      <c r="JKT3" s="434">
        <v>18</v>
      </c>
      <c r="JKU3" s="434">
        <v>188</v>
      </c>
      <c r="JKV3" s="434">
        <v>249</v>
      </c>
      <c r="JKW3" s="434">
        <v>60</v>
      </c>
      <c r="JKX3" s="434">
        <v>25</v>
      </c>
      <c r="JKY3" s="434">
        <v>10</v>
      </c>
      <c r="JKZ3" s="434">
        <v>56</v>
      </c>
      <c r="JLA3" s="434">
        <v>5</v>
      </c>
      <c r="JLB3" s="434">
        <v>6</v>
      </c>
      <c r="JLC3" s="434">
        <v>2</v>
      </c>
      <c r="JLD3" s="434">
        <v>8</v>
      </c>
      <c r="JLE3" s="434">
        <v>6</v>
      </c>
      <c r="JLF3" s="434">
        <v>31</v>
      </c>
      <c r="JLG3" s="434">
        <v>1</v>
      </c>
      <c r="JLH3" s="434">
        <v>10</v>
      </c>
      <c r="JLI3" s="434">
        <v>131</v>
      </c>
      <c r="JLJ3" s="434">
        <v>12</v>
      </c>
      <c r="JLK3" s="434">
        <v>19</v>
      </c>
      <c r="JLL3" s="434">
        <v>5</v>
      </c>
      <c r="JLM3" s="434">
        <v>11</v>
      </c>
      <c r="JLN3" s="434">
        <v>20</v>
      </c>
      <c r="JLO3" s="434">
        <v>870</v>
      </c>
      <c r="JLP3" s="434">
        <v>77</v>
      </c>
      <c r="JLQ3" s="434">
        <v>252</v>
      </c>
      <c r="JLR3" s="434">
        <v>2</v>
      </c>
      <c r="JLS3" s="434">
        <v>15</v>
      </c>
      <c r="JLT3" s="434">
        <v>163</v>
      </c>
      <c r="JLU3" s="434">
        <v>40</v>
      </c>
      <c r="JLV3" s="434">
        <v>8</v>
      </c>
      <c r="JLW3" s="434">
        <v>7</v>
      </c>
      <c r="JLX3" s="434">
        <v>154</v>
      </c>
      <c r="JLY3" s="435">
        <v>2800</v>
      </c>
      <c r="JLZ3" s="434">
        <v>260</v>
      </c>
      <c r="JMA3" s="434">
        <v>60</v>
      </c>
      <c r="JMB3" s="434">
        <v>100</v>
      </c>
      <c r="JMC3" s="435">
        <v>41100</v>
      </c>
      <c r="JMD3" s="435">
        <v>18300</v>
      </c>
      <c r="JME3" s="434">
        <v>232</v>
      </c>
      <c r="JMF3" s="434">
        <v>80</v>
      </c>
      <c r="JMG3" s="434">
        <v>150</v>
      </c>
      <c r="JMH3" s="435">
        <v>11500</v>
      </c>
      <c r="JMI3" s="434">
        <v>77</v>
      </c>
      <c r="JMJ3" s="434">
        <v>180</v>
      </c>
      <c r="JMK3" s="435">
        <v>5160</v>
      </c>
      <c r="JML3" s="434">
        <v>140</v>
      </c>
      <c r="JMM3" s="434">
        <v>6</v>
      </c>
      <c r="JMN3" s="434">
        <v>140</v>
      </c>
      <c r="JMO3" s="434">
        <v>82</v>
      </c>
      <c r="JMP3" s="434">
        <v>10</v>
      </c>
      <c r="JMQ3" s="434">
        <v>200</v>
      </c>
      <c r="JMR3" s="435">
        <v>7240</v>
      </c>
      <c r="JMS3" s="434">
        <v>270</v>
      </c>
      <c r="JMT3" s="434">
        <v>5</v>
      </c>
      <c r="JMU3" s="434">
        <v>160</v>
      </c>
      <c r="JMV3" s="434">
        <v>220</v>
      </c>
      <c r="JMW3" s="434">
        <v>10</v>
      </c>
      <c r="JMX3" s="434">
        <v>5</v>
      </c>
      <c r="JMY3" s="434">
        <v>10</v>
      </c>
      <c r="JMZ3" s="434">
        <v>396</v>
      </c>
      <c r="JNA3" s="435">
        <v>20750</v>
      </c>
      <c r="JNB3" s="435">
        <v>11850</v>
      </c>
      <c r="JNC3" s="434">
        <v>255</v>
      </c>
      <c r="JND3" s="434">
        <v>180</v>
      </c>
      <c r="JNE3" s="434">
        <v>6</v>
      </c>
      <c r="JNF3" s="434">
        <v>40</v>
      </c>
      <c r="JNG3" s="434">
        <v>5</v>
      </c>
      <c r="JNH3" s="434">
        <v>370</v>
      </c>
      <c r="JNI3" s="434">
        <v>625</v>
      </c>
      <c r="JNJ3" s="434">
        <v>20</v>
      </c>
      <c r="JNK3" s="434">
        <v>500</v>
      </c>
      <c r="JNL3" s="434">
        <v>100</v>
      </c>
      <c r="JNM3" s="434">
        <v>100</v>
      </c>
      <c r="JNN3" s="435">
        <v>3510</v>
      </c>
      <c r="JNO3" s="434">
        <v>30</v>
      </c>
      <c r="JNP3" s="434">
        <v>320</v>
      </c>
      <c r="JNQ3" s="435">
        <v>6160</v>
      </c>
      <c r="JNR3" s="434">
        <v>100</v>
      </c>
      <c r="JNS3" s="435">
        <v>2030</v>
      </c>
      <c r="JNT3" s="434">
        <v>80</v>
      </c>
      <c r="JNU3" s="434">
        <v>900</v>
      </c>
      <c r="JNV3" s="434">
        <v>300</v>
      </c>
      <c r="JNW3" s="434">
        <v>285</v>
      </c>
      <c r="JNX3" s="434">
        <v>120</v>
      </c>
      <c r="JNY3" s="434">
        <v>50</v>
      </c>
      <c r="JNZ3" s="434">
        <v>60</v>
      </c>
      <c r="JOA3" s="435">
        <v>1400</v>
      </c>
      <c r="JOB3" s="434">
        <v>200</v>
      </c>
      <c r="JOC3" s="434">
        <v>820</v>
      </c>
      <c r="JOD3" s="434">
        <v>350</v>
      </c>
      <c r="JOE3" s="434">
        <v>50</v>
      </c>
      <c r="JOF3" s="435">
        <v>10850</v>
      </c>
      <c r="JOG3" s="434">
        <v>20</v>
      </c>
      <c r="JOH3" s="434">
        <v>350</v>
      </c>
      <c r="JOI3" s="434">
        <v>30</v>
      </c>
      <c r="JOJ3" s="434">
        <v>200</v>
      </c>
      <c r="JOK3" s="434">
        <v>450</v>
      </c>
      <c r="JOL3" s="434">
        <v>20</v>
      </c>
      <c r="JOM3" s="434">
        <v>20</v>
      </c>
      <c r="JON3" s="434">
        <v>100</v>
      </c>
      <c r="JOO3" s="435">
        <v>7240</v>
      </c>
      <c r="JOP3" s="434">
        <v>100</v>
      </c>
      <c r="JOQ3" s="434">
        <v>120</v>
      </c>
      <c r="JOR3" s="435">
        <v>6340</v>
      </c>
      <c r="JOS3" s="435">
        <v>1430</v>
      </c>
      <c r="JOT3" s="434">
        <v>870</v>
      </c>
      <c r="JOU3" s="434">
        <v>20</v>
      </c>
      <c r="JOV3" s="435">
        <v>1140</v>
      </c>
      <c r="JOW3" s="434">
        <v>60</v>
      </c>
      <c r="JOX3" s="434">
        <v>720</v>
      </c>
      <c r="JOY3" s="434">
        <v>780</v>
      </c>
      <c r="JOZ3" s="434">
        <v>120</v>
      </c>
      <c r="JPA3" s="434">
        <v>480</v>
      </c>
      <c r="JPB3" s="434">
        <v>60</v>
      </c>
      <c r="JPC3" s="434">
        <v>360</v>
      </c>
      <c r="JPD3" s="434">
        <v>20</v>
      </c>
      <c r="JPE3" s="434">
        <v>120</v>
      </c>
      <c r="JPF3" s="434">
        <v>240</v>
      </c>
      <c r="JPG3" s="434">
        <v>420</v>
      </c>
      <c r="JPH3" s="434">
        <v>30</v>
      </c>
      <c r="JPI3" s="434">
        <v>130</v>
      </c>
      <c r="JPJ3" s="434">
        <v>240</v>
      </c>
      <c r="JPK3" s="434">
        <v>10</v>
      </c>
      <c r="JPL3" s="434">
        <v>20</v>
      </c>
      <c r="JPM3" s="434">
        <v>20</v>
      </c>
      <c r="JPN3" s="435">
        <v>1770</v>
      </c>
      <c r="JPO3" s="435">
        <v>4620</v>
      </c>
      <c r="JPP3" s="434">
        <v>20</v>
      </c>
      <c r="JPQ3" s="434">
        <v>40</v>
      </c>
      <c r="JPR3" s="434">
        <v>60</v>
      </c>
      <c r="JPS3" s="434">
        <v>130</v>
      </c>
      <c r="JPT3" s="434">
        <v>120</v>
      </c>
      <c r="JPU3" s="434">
        <v>120</v>
      </c>
      <c r="JPV3" s="434">
        <v>120</v>
      </c>
      <c r="JPW3" s="434">
        <v>120</v>
      </c>
      <c r="JPX3" s="434">
        <v>10</v>
      </c>
      <c r="JPY3" s="434">
        <v>60</v>
      </c>
      <c r="JPZ3" s="435">
        <v>2520</v>
      </c>
      <c r="JQA3" s="434">
        <v>120</v>
      </c>
      <c r="JQB3" s="434">
        <v>30</v>
      </c>
      <c r="JQC3" s="434">
        <v>480</v>
      </c>
      <c r="JQD3" s="434">
        <v>300</v>
      </c>
      <c r="JQE3" s="434">
        <v>800</v>
      </c>
      <c r="JQF3" s="434">
        <v>300</v>
      </c>
      <c r="JQG3" s="434">
        <v>540</v>
      </c>
      <c r="JQH3" s="434">
        <v>720</v>
      </c>
      <c r="JQI3" s="434">
        <v>120</v>
      </c>
      <c r="JQJ3" s="434">
        <v>480</v>
      </c>
      <c r="JQK3" s="434">
        <v>180</v>
      </c>
      <c r="JQL3" s="434">
        <v>420</v>
      </c>
      <c r="JQM3" s="434">
        <v>120</v>
      </c>
      <c r="JQN3" s="434">
        <v>120</v>
      </c>
      <c r="JQO3" s="434">
        <v>100</v>
      </c>
      <c r="JQP3" s="434">
        <v>460</v>
      </c>
      <c r="JQQ3" s="434">
        <v>180</v>
      </c>
      <c r="JQR3" s="434">
        <v>260</v>
      </c>
      <c r="JQS3" s="434">
        <v>320</v>
      </c>
      <c r="JQT3" s="434">
        <v>170</v>
      </c>
      <c r="JQU3" s="435">
        <v>1020</v>
      </c>
      <c r="JQV3" s="434">
        <v>300</v>
      </c>
      <c r="JQW3" s="434">
        <v>420</v>
      </c>
      <c r="JQX3" s="434">
        <v>900</v>
      </c>
      <c r="JQY3" s="435">
        <v>3360</v>
      </c>
      <c r="JQZ3" s="434">
        <v>180</v>
      </c>
      <c r="JRA3" s="434">
        <v>380</v>
      </c>
      <c r="JRB3" s="434">
        <v>240</v>
      </c>
      <c r="JRC3" s="434">
        <v>120</v>
      </c>
      <c r="JRD3" s="434">
        <v>310</v>
      </c>
      <c r="JRE3" s="434">
        <v>20</v>
      </c>
      <c r="JRF3" s="434">
        <v>600</v>
      </c>
      <c r="JRG3" s="434">
        <v>30</v>
      </c>
      <c r="JRH3" s="434">
        <v>680</v>
      </c>
      <c r="JRI3" s="434">
        <v>460</v>
      </c>
      <c r="JRJ3" s="434">
        <v>260</v>
      </c>
      <c r="JRK3" s="434">
        <v>240</v>
      </c>
      <c r="JRL3" s="434">
        <v>40</v>
      </c>
      <c r="JRM3" s="434">
        <v>10</v>
      </c>
      <c r="JRN3" s="434">
        <v>60</v>
      </c>
      <c r="JRO3" s="434">
        <v>120</v>
      </c>
      <c r="JRP3" s="434">
        <v>80</v>
      </c>
      <c r="JRQ3" s="434">
        <v>40</v>
      </c>
      <c r="JRR3" s="434">
        <v>20</v>
      </c>
      <c r="JRS3" s="434">
        <v>120</v>
      </c>
      <c r="JRT3" s="434">
        <v>20</v>
      </c>
      <c r="JRU3" s="435">
        <v>1040</v>
      </c>
      <c r="JRV3" s="434">
        <v>540</v>
      </c>
      <c r="JRW3" s="434">
        <v>200</v>
      </c>
      <c r="JRX3" s="434">
        <v>20</v>
      </c>
      <c r="JRY3" s="434">
        <v>200</v>
      </c>
      <c r="JRZ3" s="434">
        <v>40</v>
      </c>
      <c r="JSA3" s="434">
        <v>480</v>
      </c>
      <c r="JSB3" s="434">
        <v>420</v>
      </c>
      <c r="JSC3" s="434">
        <v>100</v>
      </c>
      <c r="JSD3" s="434">
        <v>100</v>
      </c>
      <c r="JSE3" s="434">
        <v>140</v>
      </c>
      <c r="JSF3" s="434">
        <v>20</v>
      </c>
      <c r="JSG3" s="434">
        <v>120</v>
      </c>
      <c r="JSH3" s="434">
        <v>300</v>
      </c>
      <c r="JSI3" s="435">
        <v>4300</v>
      </c>
      <c r="JSJ3" s="435">
        <v>2160</v>
      </c>
      <c r="JSK3" s="434">
        <v>180</v>
      </c>
      <c r="JSL3" s="434">
        <v>5</v>
      </c>
      <c r="JSM3" s="434">
        <v>300</v>
      </c>
      <c r="JSN3" s="434">
        <v>100</v>
      </c>
      <c r="JSO3" s="434">
        <v>140</v>
      </c>
      <c r="JSP3" s="434">
        <v>360</v>
      </c>
      <c r="JSQ3" s="434">
        <v>120</v>
      </c>
      <c r="JSR3" s="434">
        <v>10</v>
      </c>
      <c r="JSS3" s="434">
        <v>240</v>
      </c>
      <c r="JST3" s="434">
        <v>60</v>
      </c>
      <c r="JSU3" s="435">
        <v>1200</v>
      </c>
      <c r="JSV3" s="435">
        <v>1670</v>
      </c>
      <c r="JSW3" s="435">
        <v>2940</v>
      </c>
      <c r="JSX3" s="434">
        <v>500</v>
      </c>
      <c r="JSY3" s="435">
        <v>1000</v>
      </c>
      <c r="JSZ3" s="434">
        <v>350</v>
      </c>
      <c r="JTA3" s="434">
        <v>400</v>
      </c>
      <c r="JTB3" s="435">
        <v>1000</v>
      </c>
      <c r="JTC3" s="434">
        <v>200</v>
      </c>
      <c r="JTD3" s="434">
        <v>20</v>
      </c>
      <c r="JTE3" s="434">
        <v>240</v>
      </c>
      <c r="JTF3" s="434">
        <v>10</v>
      </c>
      <c r="JTG3" s="434">
        <v>40</v>
      </c>
      <c r="JTH3" s="434">
        <v>30</v>
      </c>
      <c r="JTI3" s="434">
        <v>60</v>
      </c>
      <c r="JTJ3" s="434">
        <v>20</v>
      </c>
      <c r="JTK3" s="434">
        <v>90</v>
      </c>
      <c r="JTL3" s="434">
        <v>50</v>
      </c>
      <c r="JTM3" s="434">
        <v>900</v>
      </c>
      <c r="JTN3" s="435">
        <v>1350</v>
      </c>
      <c r="JTO3" s="434">
        <v>40</v>
      </c>
      <c r="JTP3" s="434">
        <v>900</v>
      </c>
      <c r="JTQ3" s="434">
        <v>30</v>
      </c>
      <c r="JTR3" s="434">
        <v>900</v>
      </c>
      <c r="JTS3" s="434">
        <v>40</v>
      </c>
      <c r="JTT3" s="434">
        <v>70</v>
      </c>
      <c r="JTU3" s="434">
        <v>50</v>
      </c>
      <c r="JTV3" s="434">
        <v>30</v>
      </c>
      <c r="JTW3" s="434">
        <v>100</v>
      </c>
      <c r="JTX3" s="434">
        <v>50</v>
      </c>
      <c r="JTY3" s="435">
        <v>1640</v>
      </c>
      <c r="JTZ3" s="434">
        <v>410</v>
      </c>
      <c r="JUA3" s="434">
        <v>15</v>
      </c>
      <c r="JUB3" s="434">
        <v>400</v>
      </c>
      <c r="JUC3" s="434">
        <v>100</v>
      </c>
      <c r="JUD3" s="434">
        <v>360</v>
      </c>
      <c r="JUE3" s="434">
        <v>20</v>
      </c>
      <c r="JUF3" s="434">
        <v>5</v>
      </c>
      <c r="JUG3" s="434">
        <v>20</v>
      </c>
      <c r="JUH3" s="434">
        <v>1</v>
      </c>
      <c r="JUI3" s="435">
        <v>6780</v>
      </c>
      <c r="JUJ3" s="434">
        <v>40</v>
      </c>
      <c r="JUK3" s="434">
        <v>140</v>
      </c>
      <c r="JUL3" s="434">
        <v>55</v>
      </c>
      <c r="JUM3" s="434">
        <v>30</v>
      </c>
      <c r="JUN3" s="434">
        <v>200</v>
      </c>
      <c r="JUO3" s="435">
        <v>1800</v>
      </c>
      <c r="JUP3" s="434">
        <v>190</v>
      </c>
      <c r="JUQ3" s="435">
        <v>2970</v>
      </c>
      <c r="JUR3" s="434">
        <v>430</v>
      </c>
      <c r="JUS3" s="434">
        <v>180</v>
      </c>
      <c r="JUT3" s="435">
        <v>2040</v>
      </c>
      <c r="JUU3" s="434">
        <v>120</v>
      </c>
      <c r="JUV3" s="434">
        <v>20</v>
      </c>
      <c r="JUW3" s="434">
        <v>10</v>
      </c>
      <c r="JUX3" s="434">
        <v>3</v>
      </c>
      <c r="JUY3" s="434">
        <v>690</v>
      </c>
      <c r="JUZ3" s="434">
        <v>120</v>
      </c>
      <c r="JVA3" s="434">
        <v>40</v>
      </c>
      <c r="JVB3" s="434">
        <v>900</v>
      </c>
      <c r="JVC3" s="434">
        <v>690</v>
      </c>
      <c r="JVD3" s="434">
        <v>50</v>
      </c>
      <c r="JVE3" s="434">
        <v>60</v>
      </c>
      <c r="JVF3" s="434">
        <v>10</v>
      </c>
      <c r="JVG3" s="434">
        <v>490</v>
      </c>
      <c r="JVH3" s="434">
        <v>60</v>
      </c>
      <c r="JVI3" s="435">
        <v>1920</v>
      </c>
      <c r="JVJ3" s="434">
        <v>170</v>
      </c>
      <c r="JVK3" s="434">
        <v>120</v>
      </c>
      <c r="JVL3" s="434">
        <v>120</v>
      </c>
      <c r="JVM3" s="434">
        <v>360</v>
      </c>
      <c r="JVN3" s="434">
        <v>300</v>
      </c>
      <c r="JVO3" s="434">
        <v>90</v>
      </c>
      <c r="JVP3" s="434">
        <v>540</v>
      </c>
      <c r="JVQ3" s="434">
        <v>180</v>
      </c>
      <c r="JVR3" s="434">
        <v>20</v>
      </c>
      <c r="JVS3" s="434">
        <v>500</v>
      </c>
      <c r="JVT3" s="434">
        <v>680</v>
      </c>
      <c r="JVU3" s="434">
        <v>660</v>
      </c>
      <c r="JVV3" s="434">
        <v>300</v>
      </c>
      <c r="JVW3" s="434">
        <v>200</v>
      </c>
      <c r="JVX3" s="434">
        <v>20</v>
      </c>
      <c r="JVY3" s="434">
        <v>80</v>
      </c>
      <c r="JVZ3" s="434">
        <v>160</v>
      </c>
      <c r="JWA3" s="434">
        <v>900</v>
      </c>
      <c r="JWB3" s="434">
        <v>20</v>
      </c>
      <c r="JWC3" s="434">
        <v>40</v>
      </c>
      <c r="JWD3" s="435">
        <v>1590</v>
      </c>
      <c r="JWE3" s="435">
        <v>1140</v>
      </c>
      <c r="JWF3" s="434">
        <v>350</v>
      </c>
      <c r="JWG3" s="434">
        <v>50</v>
      </c>
      <c r="JWH3" s="434">
        <v>570</v>
      </c>
      <c r="JWI3" s="434">
        <v>40</v>
      </c>
      <c r="JWJ3" s="434">
        <v>60</v>
      </c>
      <c r="JWK3" s="434">
        <v>40</v>
      </c>
      <c r="JWL3" s="434">
        <v>300</v>
      </c>
      <c r="JWM3" s="434">
        <v>70</v>
      </c>
      <c r="JWN3" s="434">
        <v>360</v>
      </c>
      <c r="JWO3" s="434">
        <v>240</v>
      </c>
      <c r="JWP3" s="434">
        <v>10</v>
      </c>
      <c r="JWQ3" s="434">
        <v>10</v>
      </c>
      <c r="JWR3" s="434">
        <v>670</v>
      </c>
      <c r="JWS3" s="434">
        <v>50</v>
      </c>
      <c r="JWT3" s="434">
        <v>70</v>
      </c>
      <c r="JWU3" s="434">
        <v>20</v>
      </c>
      <c r="JWV3" s="434">
        <v>70</v>
      </c>
      <c r="JWW3" s="434">
        <v>10</v>
      </c>
      <c r="JWX3" s="434">
        <v>140</v>
      </c>
      <c r="JWY3" s="434">
        <v>200</v>
      </c>
      <c r="JWZ3" s="434">
        <v>120</v>
      </c>
      <c r="JXA3" s="434">
        <v>200</v>
      </c>
      <c r="JXB3" s="434">
        <v>10</v>
      </c>
      <c r="JXC3" s="434">
        <v>70</v>
      </c>
      <c r="JXD3" s="434">
        <v>10</v>
      </c>
      <c r="JXE3" s="434">
        <v>390</v>
      </c>
      <c r="JXF3" s="434">
        <v>90</v>
      </c>
      <c r="JXG3" s="434">
        <v>340</v>
      </c>
      <c r="JXH3" s="435">
        <v>1200</v>
      </c>
      <c r="JXI3" s="434">
        <v>140</v>
      </c>
      <c r="JXJ3" s="434">
        <v>80</v>
      </c>
      <c r="JXK3" s="435">
        <v>2340</v>
      </c>
      <c r="JXL3" s="434">
        <v>30</v>
      </c>
      <c r="JXM3" s="434">
        <v>780</v>
      </c>
      <c r="JXN3" s="434">
        <v>680</v>
      </c>
      <c r="JXO3" s="434">
        <v>60</v>
      </c>
      <c r="JXP3" s="434">
        <v>510</v>
      </c>
      <c r="JXQ3" s="434">
        <v>540</v>
      </c>
      <c r="JXR3" s="435">
        <v>1600</v>
      </c>
      <c r="JXS3" s="435">
        <v>1260</v>
      </c>
      <c r="JXT3" s="434">
        <v>780</v>
      </c>
      <c r="JXU3" s="434">
        <v>420</v>
      </c>
      <c r="JXV3" s="434">
        <v>120</v>
      </c>
      <c r="JXW3" s="434">
        <v>210</v>
      </c>
      <c r="JXX3" s="434">
        <v>100</v>
      </c>
      <c r="JXY3" s="435">
        <v>1220</v>
      </c>
      <c r="JXZ3" s="434">
        <v>33</v>
      </c>
      <c r="JYA3" s="434">
        <v>29</v>
      </c>
      <c r="JYB3" s="434">
        <v>700</v>
      </c>
      <c r="JYC3" s="434">
        <v>33</v>
      </c>
      <c r="JYD3" s="435">
        <v>4500</v>
      </c>
      <c r="JYE3" s="435">
        <v>1280</v>
      </c>
      <c r="JYF3" s="434">
        <v>5</v>
      </c>
      <c r="JYG3" s="434">
        <v>160</v>
      </c>
      <c r="JYH3" s="434">
        <v>107</v>
      </c>
      <c r="JYI3" s="434">
        <v>84</v>
      </c>
      <c r="JYJ3" s="434">
        <v>193</v>
      </c>
      <c r="JYK3" s="435">
        <v>10200</v>
      </c>
      <c r="JYL3" s="434">
        <v>266</v>
      </c>
      <c r="JYM3" s="434">
        <v>4</v>
      </c>
      <c r="JYN3" s="434">
        <v>99</v>
      </c>
      <c r="JYO3" s="434">
        <v>4</v>
      </c>
      <c r="JYP3" s="434">
        <v>765</v>
      </c>
      <c r="JYQ3" s="434">
        <v>162</v>
      </c>
      <c r="JYR3" s="434">
        <v>48</v>
      </c>
      <c r="JYS3" s="434">
        <v>22</v>
      </c>
      <c r="JYT3" s="435">
        <v>25200</v>
      </c>
      <c r="JYU3" s="435">
        <v>2400</v>
      </c>
      <c r="JYV3" s="434">
        <v>240</v>
      </c>
      <c r="JYW3" s="434">
        <v>50</v>
      </c>
      <c r="JYX3" s="434">
        <v>100</v>
      </c>
      <c r="JYY3" s="434">
        <v>550</v>
      </c>
      <c r="JYZ3" s="434">
        <v>50</v>
      </c>
      <c r="JZA3" s="434">
        <v>20</v>
      </c>
      <c r="JZB3" s="434">
        <v>60</v>
      </c>
      <c r="JZC3" s="434">
        <v>100</v>
      </c>
      <c r="JZD3" s="434">
        <v>900</v>
      </c>
      <c r="JZE3" s="435">
        <v>4000</v>
      </c>
      <c r="JZF3" s="434">
        <v>120</v>
      </c>
      <c r="JZG3" s="434">
        <v>60</v>
      </c>
      <c r="JZH3" s="434">
        <v>25</v>
      </c>
      <c r="JZI3" s="434">
        <v>90</v>
      </c>
      <c r="JZJ3" s="434">
        <v>140</v>
      </c>
      <c r="JZK3" s="434">
        <v>40</v>
      </c>
      <c r="JZL3" s="434">
        <v>165</v>
      </c>
      <c r="JZM3" s="434">
        <v>5</v>
      </c>
      <c r="JZN3" s="434">
        <v>80</v>
      </c>
      <c r="JZO3" s="434">
        <v>20</v>
      </c>
      <c r="JZP3" s="434">
        <v>260</v>
      </c>
      <c r="JZQ3" s="434">
        <v>30</v>
      </c>
      <c r="JZR3" s="435">
        <v>23330</v>
      </c>
      <c r="JZS3" s="434">
        <v>510</v>
      </c>
      <c r="JZT3" s="434">
        <v>350</v>
      </c>
      <c r="JZU3" s="435">
        <v>1300</v>
      </c>
      <c r="JZV3" s="434">
        <v>500</v>
      </c>
      <c r="JZW3" s="434">
        <v>850</v>
      </c>
      <c r="JZX3" s="434">
        <v>350</v>
      </c>
      <c r="JZY3" s="434">
        <v>550</v>
      </c>
      <c r="JZZ3" s="435">
        <v>1070</v>
      </c>
      <c r="KAA3" s="435">
        <v>1280</v>
      </c>
      <c r="KAB3" s="434">
        <v>50</v>
      </c>
      <c r="KAC3" s="434">
        <v>15</v>
      </c>
      <c r="KAD3" s="434">
        <v>5</v>
      </c>
      <c r="KAE3" s="434">
        <v>5</v>
      </c>
      <c r="KAF3" s="434">
        <v>10</v>
      </c>
      <c r="KAG3" s="434">
        <v>7</v>
      </c>
      <c r="KAH3" s="434">
        <v>3</v>
      </c>
      <c r="KAI3" s="434">
        <v>9</v>
      </c>
      <c r="KAJ3" s="434">
        <v>21</v>
      </c>
      <c r="KAK3" s="434">
        <v>2</v>
      </c>
      <c r="KAL3" s="434">
        <v>8</v>
      </c>
      <c r="KAM3" s="434">
        <v>2</v>
      </c>
      <c r="KAN3" s="434">
        <v>2</v>
      </c>
      <c r="KAO3" s="434">
        <v>3</v>
      </c>
      <c r="KAP3" s="434">
        <v>13</v>
      </c>
      <c r="KAQ3" s="434">
        <v>32</v>
      </c>
      <c r="KAR3" s="434">
        <v>17</v>
      </c>
      <c r="KAS3" s="434">
        <v>11</v>
      </c>
      <c r="KAT3" s="434">
        <v>5</v>
      </c>
      <c r="KAU3" s="434">
        <v>9</v>
      </c>
      <c r="KAV3" s="434">
        <v>6</v>
      </c>
      <c r="KAW3" s="434">
        <v>16</v>
      </c>
      <c r="KAX3" s="434">
        <v>3</v>
      </c>
      <c r="KAY3" s="434">
        <v>6</v>
      </c>
      <c r="KAZ3" s="434">
        <v>2</v>
      </c>
      <c r="KBA3" s="434">
        <v>12</v>
      </c>
      <c r="KBB3" s="434">
        <v>200</v>
      </c>
      <c r="KBC3" s="434">
        <v>0</v>
      </c>
      <c r="KBD3" s="434">
        <v>230</v>
      </c>
    </row>
    <row r="4" spans="1:7492" ht="15.6" x14ac:dyDescent="0.3">
      <c r="A4" s="414" t="s">
        <v>1387</v>
      </c>
      <c r="B4" s="434">
        <v>2086</v>
      </c>
      <c r="C4" s="434">
        <v>2466</v>
      </c>
      <c r="D4" s="434">
        <v>2003</v>
      </c>
      <c r="E4" s="434">
        <v>2130</v>
      </c>
      <c r="F4" s="434">
        <v>2020</v>
      </c>
      <c r="G4" s="434">
        <v>2134</v>
      </c>
      <c r="H4" s="435">
        <v>6200</v>
      </c>
      <c r="I4" s="434">
        <v>2103</v>
      </c>
      <c r="J4" s="434">
        <v>2057</v>
      </c>
      <c r="K4" s="434">
        <v>2001</v>
      </c>
      <c r="L4" s="434">
        <v>2021</v>
      </c>
      <c r="M4" s="434">
        <v>2002</v>
      </c>
      <c r="N4" s="434">
        <v>2001</v>
      </c>
      <c r="O4" s="434">
        <v>2000</v>
      </c>
      <c r="P4" s="434">
        <v>2001</v>
      </c>
      <c r="Q4" s="434">
        <v>2020</v>
      </c>
      <c r="R4" s="434">
        <v>2002</v>
      </c>
      <c r="S4" s="434">
        <v>2000</v>
      </c>
      <c r="T4" s="434">
        <v>2001</v>
      </c>
      <c r="U4" s="434">
        <v>2000</v>
      </c>
      <c r="V4" s="434">
        <v>2000</v>
      </c>
      <c r="W4" s="434">
        <v>2001</v>
      </c>
      <c r="X4" s="434">
        <v>2020</v>
      </c>
      <c r="Y4" s="434">
        <v>2003</v>
      </c>
      <c r="Z4" s="434">
        <v>2002</v>
      </c>
      <c r="AA4" s="434">
        <v>2001</v>
      </c>
      <c r="AB4" s="434">
        <v>2000</v>
      </c>
      <c r="AC4" s="434">
        <v>2000</v>
      </c>
      <c r="AD4" s="434">
        <v>2000</v>
      </c>
      <c r="AE4" s="434">
        <v>2000</v>
      </c>
      <c r="AF4" s="434">
        <v>2000</v>
      </c>
      <c r="AG4" s="434">
        <v>2000</v>
      </c>
      <c r="AH4" s="434">
        <v>2000</v>
      </c>
      <c r="AI4" s="434">
        <v>2000</v>
      </c>
      <c r="AJ4" s="434">
        <v>2000</v>
      </c>
      <c r="AK4" s="434">
        <v>2000</v>
      </c>
      <c r="AL4" s="434">
        <v>2000</v>
      </c>
      <c r="AM4" s="434">
        <v>2000</v>
      </c>
      <c r="AN4" s="434">
        <v>2000</v>
      </c>
      <c r="AO4" s="434">
        <v>2000</v>
      </c>
      <c r="AP4" s="434">
        <v>2000</v>
      </c>
      <c r="AQ4" s="434">
        <v>2000</v>
      </c>
      <c r="AR4" s="434">
        <v>2000</v>
      </c>
      <c r="AS4" s="434">
        <v>2001</v>
      </c>
      <c r="AT4" s="434">
        <v>2000</v>
      </c>
      <c r="AU4" s="434">
        <v>2000</v>
      </c>
      <c r="AV4" s="434">
        <v>2000</v>
      </c>
      <c r="AW4" s="434">
        <v>2000</v>
      </c>
      <c r="AX4" s="434">
        <v>2000</v>
      </c>
      <c r="AY4" s="434">
        <v>2001</v>
      </c>
      <c r="AZ4" s="434">
        <v>2000</v>
      </c>
      <c r="BA4" s="434">
        <v>2000</v>
      </c>
      <c r="BB4" s="434">
        <v>2000</v>
      </c>
      <c r="BC4" s="434">
        <v>2005</v>
      </c>
      <c r="BD4" s="434">
        <v>2005</v>
      </c>
      <c r="BE4" s="434">
        <v>2005</v>
      </c>
      <c r="BF4" s="434">
        <v>2005</v>
      </c>
      <c r="BG4" s="434">
        <v>2005</v>
      </c>
      <c r="BH4" s="434">
        <v>2005</v>
      </c>
      <c r="BI4" s="434">
        <v>2005</v>
      </c>
      <c r="BJ4" s="434">
        <v>2005</v>
      </c>
      <c r="BK4" s="434">
        <v>2005</v>
      </c>
      <c r="BL4" s="434">
        <v>2006</v>
      </c>
      <c r="BM4" s="434">
        <v>2019</v>
      </c>
      <c r="BN4" s="434">
        <v>2018</v>
      </c>
      <c r="BO4" s="434">
        <v>2023</v>
      </c>
      <c r="BP4" s="434">
        <v>2002</v>
      </c>
      <c r="BQ4" s="434">
        <v>2003</v>
      </c>
      <c r="BR4" s="434">
        <v>2005</v>
      </c>
      <c r="BS4" s="434">
        <v>2003</v>
      </c>
      <c r="BT4" s="434">
        <v>2031</v>
      </c>
      <c r="BU4" s="434">
        <v>2089</v>
      </c>
      <c r="BV4" s="434">
        <v>2005</v>
      </c>
      <c r="BW4" s="434">
        <v>2006</v>
      </c>
      <c r="BX4" s="434">
        <v>2002</v>
      </c>
      <c r="BY4" s="434">
        <v>2002</v>
      </c>
      <c r="BZ4" s="434">
        <v>2235</v>
      </c>
      <c r="CA4" s="434">
        <v>2010</v>
      </c>
      <c r="CB4" s="434">
        <v>2650</v>
      </c>
      <c r="CC4" s="434">
        <v>2032</v>
      </c>
      <c r="CD4" s="434">
        <v>2003</v>
      </c>
      <c r="CE4" s="434">
        <v>2000</v>
      </c>
      <c r="CF4" s="434">
        <v>2000</v>
      </c>
      <c r="CG4" s="434">
        <v>2026</v>
      </c>
      <c r="CH4" s="434">
        <v>2001</v>
      </c>
      <c r="CI4" s="434">
        <v>2000</v>
      </c>
      <c r="CJ4" s="434">
        <v>2002</v>
      </c>
      <c r="CK4" s="434">
        <v>2002</v>
      </c>
      <c r="CL4" s="434">
        <v>2005</v>
      </c>
      <c r="CM4" s="434">
        <v>2002</v>
      </c>
      <c r="CN4" s="434">
        <v>2002</v>
      </c>
      <c r="CO4" s="434">
        <v>2008</v>
      </c>
      <c r="CP4" s="434">
        <v>2008</v>
      </c>
      <c r="CQ4" s="434">
        <v>2001</v>
      </c>
      <c r="CR4" s="434">
        <v>2001</v>
      </c>
      <c r="CS4" s="434">
        <v>2001</v>
      </c>
      <c r="CT4" s="434">
        <v>2008</v>
      </c>
      <c r="CU4" s="434">
        <v>2003</v>
      </c>
      <c r="CV4" s="434">
        <v>2002</v>
      </c>
      <c r="CW4" s="434">
        <v>2001</v>
      </c>
      <c r="CX4" s="434">
        <v>2120</v>
      </c>
      <c r="CY4" s="434">
        <v>2000</v>
      </c>
      <c r="CZ4" s="434">
        <v>2000</v>
      </c>
      <c r="DA4" s="434">
        <v>2000</v>
      </c>
      <c r="DB4" s="434">
        <v>2000</v>
      </c>
      <c r="DC4" s="434">
        <v>2003</v>
      </c>
      <c r="DD4" s="434">
        <v>2020</v>
      </c>
      <c r="DE4" s="434">
        <v>2007</v>
      </c>
      <c r="DF4" s="434">
        <v>2212</v>
      </c>
      <c r="DG4" s="434">
        <v>2002</v>
      </c>
      <c r="DH4" s="434">
        <v>2000</v>
      </c>
      <c r="DI4" s="434">
        <v>2115</v>
      </c>
      <c r="DJ4" s="434">
        <v>2048</v>
      </c>
      <c r="DK4" s="434">
        <v>2009</v>
      </c>
      <c r="DL4" s="434">
        <v>2035</v>
      </c>
      <c r="DM4" s="434">
        <v>2003</v>
      </c>
      <c r="DN4" s="434">
        <v>2001</v>
      </c>
      <c r="DO4" s="434">
        <v>2001</v>
      </c>
      <c r="DP4" s="434">
        <v>2000</v>
      </c>
      <c r="DQ4" s="434">
        <v>2000</v>
      </c>
      <c r="DR4" s="434">
        <v>2001</v>
      </c>
      <c r="DS4" s="434">
        <v>2003</v>
      </c>
      <c r="DT4" s="434">
        <v>2010</v>
      </c>
      <c r="DU4" s="434">
        <v>2001</v>
      </c>
      <c r="DV4" s="434">
        <v>2001</v>
      </c>
      <c r="DW4" s="434">
        <v>2001</v>
      </c>
      <c r="DX4" s="434">
        <v>2001</v>
      </c>
      <c r="DY4" s="434">
        <v>2000</v>
      </c>
      <c r="DZ4" s="434">
        <v>2005</v>
      </c>
      <c r="EA4" s="434">
        <v>2002</v>
      </c>
      <c r="EB4" s="434">
        <v>2001</v>
      </c>
      <c r="EC4" s="434">
        <v>2000</v>
      </c>
      <c r="ED4" s="434">
        <v>2002</v>
      </c>
      <c r="EE4" s="434">
        <v>2001</v>
      </c>
      <c r="EF4" s="434">
        <v>2000</v>
      </c>
      <c r="EG4" s="434">
        <v>2002</v>
      </c>
      <c r="EH4" s="434">
        <v>2002</v>
      </c>
      <c r="EI4" s="434">
        <v>2002</v>
      </c>
      <c r="EJ4" s="434">
        <v>2004</v>
      </c>
      <c r="EK4" s="434">
        <v>2000</v>
      </c>
      <c r="EL4" s="434">
        <v>2001</v>
      </c>
      <c r="EM4" s="434">
        <v>2001</v>
      </c>
      <c r="EN4" s="434">
        <v>2001</v>
      </c>
      <c r="EO4" s="434">
        <v>2001</v>
      </c>
      <c r="EP4" s="434">
        <v>2005</v>
      </c>
      <c r="EQ4" s="434">
        <v>2000</v>
      </c>
      <c r="ER4" s="434">
        <v>2001</v>
      </c>
      <c r="ES4" s="434">
        <v>2004</v>
      </c>
      <c r="ET4" s="434">
        <v>2020</v>
      </c>
      <c r="EU4" s="434">
        <v>2002</v>
      </c>
      <c r="EV4" s="434">
        <v>2005</v>
      </c>
      <c r="EW4" s="434">
        <v>2001</v>
      </c>
      <c r="EX4" s="434">
        <v>2004</v>
      </c>
      <c r="EY4" s="434">
        <v>2003</v>
      </c>
      <c r="EZ4" s="434">
        <v>2000</v>
      </c>
      <c r="FA4" s="434">
        <v>2005</v>
      </c>
      <c r="FB4" s="434">
        <v>2017</v>
      </c>
      <c r="FC4" s="434">
        <v>2003</v>
      </c>
      <c r="FD4" s="434">
        <v>2000</v>
      </c>
      <c r="FE4" s="434">
        <v>2004</v>
      </c>
      <c r="FF4" s="434">
        <v>2005</v>
      </c>
      <c r="FG4" s="434">
        <v>2016</v>
      </c>
      <c r="FH4" s="434">
        <v>2005</v>
      </c>
      <c r="FI4" s="434">
        <v>2003</v>
      </c>
      <c r="FJ4" s="434">
        <v>2000</v>
      </c>
      <c r="FK4" s="434">
        <v>2002</v>
      </c>
      <c r="FL4" s="434">
        <v>2004</v>
      </c>
      <c r="FM4" s="434">
        <v>2005</v>
      </c>
      <c r="FN4" s="434">
        <v>2002</v>
      </c>
      <c r="FO4" s="434">
        <v>2002</v>
      </c>
      <c r="FP4" s="434">
        <v>2001</v>
      </c>
      <c r="FQ4" s="434">
        <v>2002</v>
      </c>
      <c r="FR4" s="434">
        <v>2020</v>
      </c>
      <c r="FS4" s="434">
        <v>2000</v>
      </c>
      <c r="FT4" s="434">
        <v>2002</v>
      </c>
      <c r="FU4" s="434">
        <v>2000</v>
      </c>
      <c r="FV4" s="434">
        <v>2012</v>
      </c>
      <c r="FW4" s="434">
        <v>2001</v>
      </c>
      <c r="FX4" s="434">
        <v>2000</v>
      </c>
      <c r="FY4" s="434">
        <v>2002</v>
      </c>
      <c r="FZ4" s="434">
        <v>2002</v>
      </c>
      <c r="GA4" s="434">
        <v>2007</v>
      </c>
      <c r="GB4" s="434">
        <v>2002</v>
      </c>
      <c r="GC4" s="434">
        <v>2004</v>
      </c>
      <c r="GD4" s="434">
        <v>2000</v>
      </c>
      <c r="GE4" s="434">
        <v>2000</v>
      </c>
      <c r="GF4" s="434">
        <v>2146</v>
      </c>
      <c r="GG4" s="434">
        <v>2003</v>
      </c>
      <c r="GH4" s="434">
        <v>2001</v>
      </c>
      <c r="GI4" s="434">
        <v>2001</v>
      </c>
      <c r="GJ4" s="434">
        <v>2002</v>
      </c>
      <c r="GK4" s="434">
        <v>2000</v>
      </c>
      <c r="GL4" s="434">
        <v>2000</v>
      </c>
      <c r="GM4" s="434">
        <v>2130</v>
      </c>
      <c r="GN4" s="434">
        <v>2002</v>
      </c>
      <c r="GO4" s="435">
        <v>3144</v>
      </c>
      <c r="GP4" s="435">
        <v>8650</v>
      </c>
      <c r="GQ4" s="434">
        <v>2406</v>
      </c>
      <c r="GR4" s="435">
        <v>7910</v>
      </c>
      <c r="GS4" s="434">
        <v>2050</v>
      </c>
      <c r="GT4" s="434">
        <v>2750</v>
      </c>
      <c r="GU4" s="434">
        <v>2150</v>
      </c>
      <c r="GV4" s="434">
        <v>2020</v>
      </c>
      <c r="GW4" s="434">
        <v>2000</v>
      </c>
      <c r="GX4" s="434">
        <v>2428</v>
      </c>
      <c r="GY4" s="434">
        <v>2000</v>
      </c>
      <c r="GZ4" s="434">
        <v>2030</v>
      </c>
      <c r="HA4" s="434">
        <v>2101</v>
      </c>
      <c r="HB4" s="434">
        <v>2440</v>
      </c>
      <c r="HC4" s="434">
        <v>2002</v>
      </c>
      <c r="HD4" s="434">
        <v>2001</v>
      </c>
      <c r="HE4" s="434">
        <v>2000</v>
      </c>
      <c r="HF4" s="434">
        <v>2002</v>
      </c>
      <c r="HG4" s="434">
        <v>2001</v>
      </c>
      <c r="HH4" s="434">
        <v>2000</v>
      </c>
      <c r="HI4" s="434">
        <v>2001</v>
      </c>
      <c r="HJ4" s="434">
        <v>2021</v>
      </c>
      <c r="HK4" s="434">
        <v>2011</v>
      </c>
      <c r="HL4" s="434">
        <v>2001</v>
      </c>
      <c r="HM4" s="434">
        <v>2000</v>
      </c>
      <c r="HN4" s="434">
        <v>2000</v>
      </c>
      <c r="HO4" s="434">
        <v>2001</v>
      </c>
      <c r="HP4" s="434">
        <v>2000</v>
      </c>
      <c r="HQ4" s="434">
        <v>2002</v>
      </c>
      <c r="HR4" s="434">
        <v>2000</v>
      </c>
      <c r="HS4" s="434">
        <v>2000</v>
      </c>
      <c r="HT4" s="434">
        <v>2001</v>
      </c>
      <c r="HU4" s="434">
        <v>2003</v>
      </c>
      <c r="HV4" s="434">
        <v>2000</v>
      </c>
      <c r="HW4" s="434">
        <v>2001</v>
      </c>
      <c r="HX4" s="434">
        <v>2250</v>
      </c>
      <c r="HY4" s="435">
        <v>3050</v>
      </c>
      <c r="HZ4" s="434">
        <v>2020</v>
      </c>
      <c r="IA4" s="434">
        <v>2000</v>
      </c>
      <c r="IB4" s="434">
        <v>2000</v>
      </c>
      <c r="IC4" s="435">
        <v>3942</v>
      </c>
      <c r="ID4" s="434">
        <v>2225</v>
      </c>
      <c r="IE4" s="434">
        <v>2040</v>
      </c>
      <c r="IF4" s="434">
        <v>2474</v>
      </c>
      <c r="IG4" s="434">
        <v>2007</v>
      </c>
      <c r="IH4" s="434">
        <v>2016</v>
      </c>
      <c r="II4" s="434">
        <v>2007</v>
      </c>
      <c r="IJ4" s="434">
        <v>2001</v>
      </c>
      <c r="IK4" s="434">
        <v>2002</v>
      </c>
      <c r="IL4" s="434">
        <v>2001</v>
      </c>
      <c r="IM4" s="434">
        <v>2006</v>
      </c>
      <c r="IN4" s="434">
        <v>2003</v>
      </c>
      <c r="IO4" s="434">
        <v>2001</v>
      </c>
      <c r="IP4" s="434">
        <v>2006</v>
      </c>
      <c r="IQ4" s="434">
        <v>2003</v>
      </c>
      <c r="IR4" s="434">
        <v>2008</v>
      </c>
      <c r="IS4" s="434">
        <v>2002</v>
      </c>
      <c r="IT4" s="434">
        <v>2002</v>
      </c>
      <c r="IU4" s="434">
        <v>2009</v>
      </c>
      <c r="IV4" s="434">
        <v>2007</v>
      </c>
      <c r="IW4" s="434">
        <v>2001</v>
      </c>
      <c r="IX4" s="434">
        <v>2002</v>
      </c>
      <c r="IY4" s="434">
        <v>2004</v>
      </c>
      <c r="IZ4" s="434">
        <v>2000</v>
      </c>
      <c r="JA4" s="434">
        <v>2018</v>
      </c>
      <c r="JB4" s="434">
        <v>2019</v>
      </c>
      <c r="JC4" s="434">
        <v>2000</v>
      </c>
      <c r="JD4" s="434">
        <v>2053</v>
      </c>
      <c r="JE4" s="434">
        <v>2002</v>
      </c>
      <c r="JF4" s="434">
        <v>2025</v>
      </c>
      <c r="JG4" s="434">
        <v>2019</v>
      </c>
      <c r="JH4" s="434">
        <v>2684</v>
      </c>
      <c r="JI4" s="435">
        <v>29900</v>
      </c>
      <c r="JJ4" s="434">
        <v>2109</v>
      </c>
      <c r="JK4" s="434">
        <v>2002</v>
      </c>
      <c r="JL4" s="434">
        <v>2050</v>
      </c>
      <c r="JM4" s="435">
        <v>4880</v>
      </c>
      <c r="JN4" s="434">
        <v>2080</v>
      </c>
      <c r="JO4" s="434">
        <v>2870</v>
      </c>
      <c r="JP4" s="435">
        <v>5360</v>
      </c>
      <c r="JQ4" s="434">
        <v>2070</v>
      </c>
      <c r="JR4" s="434">
        <v>2150</v>
      </c>
      <c r="JS4" s="435">
        <v>3466</v>
      </c>
      <c r="JT4" s="434">
        <v>2020</v>
      </c>
      <c r="JU4" s="434">
        <v>2052</v>
      </c>
      <c r="JV4" s="434">
        <v>2616</v>
      </c>
      <c r="JW4" s="434">
        <v>2165</v>
      </c>
      <c r="JX4" s="434">
        <v>2253</v>
      </c>
      <c r="JY4" s="434">
        <v>2006</v>
      </c>
      <c r="JZ4" s="434">
        <v>2035</v>
      </c>
      <c r="KA4" s="434">
        <v>2008</v>
      </c>
      <c r="KB4" s="434">
        <v>2280</v>
      </c>
      <c r="KC4" s="434">
        <v>2022</v>
      </c>
      <c r="KD4" s="434">
        <v>2002</v>
      </c>
      <c r="KE4" s="434">
        <v>2001</v>
      </c>
      <c r="KF4" s="434">
        <v>2001</v>
      </c>
      <c r="KG4" s="434">
        <v>2030</v>
      </c>
      <c r="KH4" s="434">
        <v>2050</v>
      </c>
      <c r="KI4" s="434">
        <v>2000</v>
      </c>
      <c r="KJ4" s="434">
        <v>2330</v>
      </c>
      <c r="KK4" s="434">
        <v>2030</v>
      </c>
      <c r="KL4" s="434">
        <v>2181</v>
      </c>
      <c r="KM4" s="434">
        <v>2012</v>
      </c>
      <c r="KN4" s="434">
        <v>2011</v>
      </c>
      <c r="KO4" s="434">
        <v>2015</v>
      </c>
      <c r="KP4" s="434">
        <v>2018</v>
      </c>
      <c r="KQ4" s="434">
        <v>2015</v>
      </c>
      <c r="KR4" s="434">
        <v>2010</v>
      </c>
      <c r="KS4" s="434">
        <v>2000</v>
      </c>
      <c r="KT4" s="435">
        <v>5210</v>
      </c>
      <c r="KU4" s="434">
        <v>2510</v>
      </c>
      <c r="KV4" s="434">
        <v>2026</v>
      </c>
      <c r="KW4" s="434">
        <v>2005</v>
      </c>
      <c r="KX4" s="434">
        <v>2004</v>
      </c>
      <c r="KY4" s="434">
        <v>2005</v>
      </c>
      <c r="KZ4" s="435">
        <v>7400</v>
      </c>
      <c r="LA4" s="435">
        <v>5900</v>
      </c>
      <c r="LB4" s="434">
        <v>2000</v>
      </c>
      <c r="LC4" s="434">
        <v>2039</v>
      </c>
      <c r="LD4" s="434">
        <v>2010</v>
      </c>
      <c r="LE4" s="434">
        <v>2050</v>
      </c>
      <c r="LF4" s="435">
        <v>5000</v>
      </c>
      <c r="LG4" s="434">
        <v>2020</v>
      </c>
      <c r="LH4" s="434">
        <v>2000</v>
      </c>
      <c r="LI4" s="435">
        <v>5750</v>
      </c>
      <c r="LJ4" s="434">
        <v>2040</v>
      </c>
      <c r="LK4" s="434">
        <v>2950</v>
      </c>
      <c r="LL4" s="434">
        <v>2000</v>
      </c>
      <c r="LM4" s="434">
        <v>2010</v>
      </c>
      <c r="LN4" s="434">
        <v>2044</v>
      </c>
      <c r="LO4" s="434">
        <v>2238</v>
      </c>
      <c r="LP4" s="434">
        <v>2015</v>
      </c>
      <c r="LQ4" s="434">
        <v>2000</v>
      </c>
      <c r="LR4" s="434">
        <v>2026</v>
      </c>
      <c r="LS4" s="434">
        <v>2249</v>
      </c>
      <c r="LT4" s="434">
        <v>2054</v>
      </c>
      <c r="LU4" s="434">
        <v>2046</v>
      </c>
      <c r="LV4" s="434">
        <v>2027</v>
      </c>
      <c r="LW4" s="434">
        <v>2003</v>
      </c>
      <c r="LX4" s="434">
        <v>2003</v>
      </c>
      <c r="LY4" s="434">
        <v>2066</v>
      </c>
      <c r="LZ4" s="434">
        <v>2580</v>
      </c>
      <c r="MA4" s="435">
        <v>3310</v>
      </c>
      <c r="MB4" s="434">
        <v>2936</v>
      </c>
      <c r="MC4" s="434">
        <v>2025</v>
      </c>
      <c r="MD4" s="434">
        <v>2058</v>
      </c>
      <c r="ME4" s="434">
        <v>2477</v>
      </c>
      <c r="MF4" s="434">
        <v>2060</v>
      </c>
      <c r="MG4" s="435">
        <v>3093</v>
      </c>
      <c r="MH4" s="434">
        <v>2012</v>
      </c>
      <c r="MI4" s="434">
        <v>2065</v>
      </c>
      <c r="MJ4" s="434">
        <v>2300</v>
      </c>
      <c r="MK4" s="434">
        <v>2390</v>
      </c>
      <c r="ML4" s="434">
        <v>2246</v>
      </c>
      <c r="MM4" s="434">
        <v>2000</v>
      </c>
      <c r="MN4" s="434">
        <v>2029</v>
      </c>
      <c r="MO4" s="434">
        <v>2180</v>
      </c>
      <c r="MP4" s="434">
        <v>2030</v>
      </c>
      <c r="MQ4" s="434">
        <v>2077</v>
      </c>
      <c r="MR4" s="434">
        <v>2000</v>
      </c>
      <c r="MS4" s="434">
        <v>2001</v>
      </c>
      <c r="MT4" s="434">
        <v>2009</v>
      </c>
      <c r="MU4" s="434">
        <v>2014</v>
      </c>
      <c r="MV4" s="434">
        <v>2118</v>
      </c>
      <c r="MW4" s="434">
        <v>2498</v>
      </c>
      <c r="MX4" s="434">
        <v>2006</v>
      </c>
      <c r="MY4" s="434">
        <v>2021</v>
      </c>
      <c r="MZ4" s="434">
        <v>2092</v>
      </c>
      <c r="NA4" s="434">
        <v>2163</v>
      </c>
      <c r="NB4" s="434">
        <v>2016</v>
      </c>
      <c r="NC4" s="434">
        <v>2073</v>
      </c>
      <c r="ND4" s="434">
        <v>2009</v>
      </c>
      <c r="NE4" s="434">
        <v>2000</v>
      </c>
      <c r="NF4" s="434">
        <v>2000</v>
      </c>
      <c r="NG4" s="434">
        <v>2000</v>
      </c>
      <c r="NH4" s="434">
        <v>2044</v>
      </c>
      <c r="NI4" s="434">
        <v>2068</v>
      </c>
      <c r="NJ4" s="434">
        <v>2005</v>
      </c>
      <c r="NK4" s="434">
        <v>2020</v>
      </c>
      <c r="NL4" s="434">
        <v>2004</v>
      </c>
      <c r="NM4" s="434">
        <v>2011</v>
      </c>
      <c r="NN4" s="434">
        <v>2000</v>
      </c>
      <c r="NO4" s="434">
        <v>2044</v>
      </c>
      <c r="NP4" s="434">
        <v>2417</v>
      </c>
      <c r="NQ4" s="434">
        <v>2000</v>
      </c>
      <c r="NR4" s="434">
        <v>2010</v>
      </c>
      <c r="NS4" s="434">
        <v>2006</v>
      </c>
      <c r="NT4" s="434">
        <v>2006</v>
      </c>
      <c r="NU4" s="434">
        <v>2011</v>
      </c>
      <c r="NV4" s="434">
        <v>2005</v>
      </c>
      <c r="NW4" s="434">
        <v>2088</v>
      </c>
      <c r="NX4" s="434">
        <v>2201</v>
      </c>
      <c r="NY4" s="434">
        <v>2000</v>
      </c>
      <c r="NZ4" s="434">
        <v>2001</v>
      </c>
      <c r="OA4" s="434">
        <v>2420</v>
      </c>
      <c r="OB4" s="434">
        <v>2067</v>
      </c>
      <c r="OC4" s="434">
        <v>2000</v>
      </c>
      <c r="OD4" s="434">
        <v>2109</v>
      </c>
      <c r="OE4" s="434">
        <v>2600</v>
      </c>
      <c r="OF4" s="434">
        <v>2110</v>
      </c>
      <c r="OG4" s="434">
        <v>2052</v>
      </c>
      <c r="OH4" s="434">
        <v>2001</v>
      </c>
      <c r="OI4" s="434">
        <v>2001</v>
      </c>
      <c r="OJ4" s="434">
        <v>2005</v>
      </c>
      <c r="OK4" s="434">
        <v>2080</v>
      </c>
      <c r="OL4" s="434">
        <v>2034</v>
      </c>
      <c r="OM4" s="434">
        <v>2004</v>
      </c>
      <c r="ON4" s="434">
        <v>2017</v>
      </c>
      <c r="OO4" s="434">
        <v>2014</v>
      </c>
      <c r="OP4" s="434">
        <v>2013</v>
      </c>
      <c r="OQ4" s="434">
        <v>2020</v>
      </c>
      <c r="OR4" s="434">
        <v>2015</v>
      </c>
      <c r="OS4" s="434">
        <v>2001</v>
      </c>
      <c r="OT4" s="434">
        <v>2005</v>
      </c>
      <c r="OU4" s="434">
        <v>2000</v>
      </c>
      <c r="OV4" s="434">
        <v>2001</v>
      </c>
      <c r="OW4" s="434">
        <v>2000</v>
      </c>
      <c r="OX4" s="434">
        <v>2000</v>
      </c>
      <c r="OY4" s="434">
        <v>2001</v>
      </c>
      <c r="OZ4" s="434">
        <v>2001</v>
      </c>
      <c r="PA4" s="434">
        <v>2001</v>
      </c>
      <c r="PB4" s="434">
        <v>2001</v>
      </c>
      <c r="PC4" s="434">
        <v>2000</v>
      </c>
      <c r="PD4" s="434">
        <v>2000</v>
      </c>
      <c r="PE4" s="434">
        <v>2000</v>
      </c>
      <c r="PF4" s="434">
        <v>2005</v>
      </c>
      <c r="PG4" s="434">
        <v>2005</v>
      </c>
      <c r="PH4" s="434">
        <v>2000</v>
      </c>
      <c r="PI4" s="434">
        <v>2000</v>
      </c>
      <c r="PJ4" s="434">
        <v>2000</v>
      </c>
      <c r="PK4" s="434">
        <v>2001</v>
      </c>
      <c r="PL4" s="434">
        <v>2205</v>
      </c>
      <c r="PM4" s="434">
        <v>2359</v>
      </c>
      <c r="PN4" s="434">
        <v>2144</v>
      </c>
      <c r="PO4" s="434">
        <v>2052</v>
      </c>
      <c r="PP4" s="434">
        <v>2094</v>
      </c>
      <c r="PQ4" s="434">
        <v>2097</v>
      </c>
      <c r="PR4" s="434">
        <v>2164</v>
      </c>
      <c r="PS4" s="434">
        <v>2121</v>
      </c>
      <c r="PT4" s="434">
        <v>2205</v>
      </c>
      <c r="PU4" s="434">
        <v>2256</v>
      </c>
      <c r="PV4" s="434">
        <v>2002</v>
      </c>
      <c r="PW4" s="434">
        <v>2001</v>
      </c>
      <c r="PX4" s="434">
        <v>2160</v>
      </c>
      <c r="PY4" s="434">
        <v>2200</v>
      </c>
      <c r="PZ4" s="434">
        <v>2091</v>
      </c>
      <c r="QA4" s="434">
        <v>2014</v>
      </c>
      <c r="QB4" s="434">
        <v>2000</v>
      </c>
      <c r="QC4" s="434">
        <v>2290</v>
      </c>
      <c r="QD4" s="434">
        <v>2022</v>
      </c>
      <c r="QE4" s="434">
        <v>2000</v>
      </c>
      <c r="QF4" s="434">
        <v>2030</v>
      </c>
      <c r="QG4" s="434">
        <v>2000</v>
      </c>
      <c r="QH4" s="434">
        <v>2005</v>
      </c>
      <c r="QI4" s="435">
        <v>22520</v>
      </c>
      <c r="QJ4" s="435">
        <v>4677</v>
      </c>
      <c r="QK4" s="435">
        <v>3138</v>
      </c>
      <c r="QL4" s="434">
        <v>2483</v>
      </c>
      <c r="QM4" s="434">
        <v>2365</v>
      </c>
      <c r="QN4" s="435">
        <v>4240</v>
      </c>
      <c r="QO4" s="434">
        <v>2017</v>
      </c>
      <c r="QP4" s="435">
        <v>3939</v>
      </c>
      <c r="QQ4" s="434">
        <v>2157</v>
      </c>
      <c r="QR4" s="434">
        <v>2010</v>
      </c>
      <c r="QS4" s="435">
        <v>6180</v>
      </c>
      <c r="QT4" s="434">
        <v>2470</v>
      </c>
      <c r="QU4" s="434">
        <v>2016</v>
      </c>
      <c r="QV4" s="434">
        <v>2733</v>
      </c>
      <c r="QW4" s="434">
        <v>2368</v>
      </c>
      <c r="QX4" s="434">
        <v>2010</v>
      </c>
      <c r="QY4" s="435">
        <v>4000</v>
      </c>
      <c r="QZ4" s="434">
        <v>2052</v>
      </c>
      <c r="RA4" s="434">
        <v>2030</v>
      </c>
      <c r="RB4" s="434">
        <v>2090</v>
      </c>
      <c r="RC4" s="434">
        <v>2000</v>
      </c>
      <c r="RD4" s="434">
        <v>2006</v>
      </c>
      <c r="RE4" s="434">
        <v>2003</v>
      </c>
      <c r="RF4" s="434">
        <v>2000</v>
      </c>
      <c r="RG4" s="434">
        <v>2950</v>
      </c>
      <c r="RH4" s="434">
        <v>2096</v>
      </c>
      <c r="RI4" s="434">
        <v>2195</v>
      </c>
      <c r="RJ4" s="435">
        <v>6600</v>
      </c>
      <c r="RK4" s="434">
        <v>2045</v>
      </c>
      <c r="RL4" s="434">
        <v>2123</v>
      </c>
      <c r="RM4" s="434">
        <v>2052</v>
      </c>
      <c r="RN4" s="434">
        <v>2211</v>
      </c>
      <c r="RO4" s="434">
        <v>2000</v>
      </c>
      <c r="RP4" s="434">
        <v>2015</v>
      </c>
      <c r="RQ4" s="434">
        <v>2022</v>
      </c>
      <c r="RR4" s="434">
        <v>2013</v>
      </c>
      <c r="RS4" s="434">
        <v>2106</v>
      </c>
      <c r="RT4" s="434">
        <v>2006</v>
      </c>
      <c r="RU4" s="434">
        <v>2672</v>
      </c>
      <c r="RV4" s="434">
        <v>2874</v>
      </c>
      <c r="RW4" s="434">
        <v>2256</v>
      </c>
      <c r="RX4" s="434">
        <v>2593</v>
      </c>
      <c r="RY4" s="434">
        <v>2013</v>
      </c>
      <c r="RZ4" s="434">
        <v>2140</v>
      </c>
      <c r="SA4" s="434">
        <v>2120</v>
      </c>
      <c r="SB4" s="434">
        <v>2000</v>
      </c>
      <c r="SC4" s="434">
        <v>2100</v>
      </c>
      <c r="SD4" s="435">
        <v>9175</v>
      </c>
      <c r="SE4" s="435">
        <v>3190</v>
      </c>
      <c r="SF4" s="434">
        <v>2286</v>
      </c>
      <c r="SG4" s="434">
        <v>2169</v>
      </c>
      <c r="SH4" s="434">
        <v>2000</v>
      </c>
      <c r="SI4" s="434">
        <v>2000</v>
      </c>
      <c r="SJ4" s="434">
        <v>2055</v>
      </c>
      <c r="SK4" s="434">
        <v>2045</v>
      </c>
      <c r="SL4" s="435">
        <v>20800</v>
      </c>
      <c r="SM4" s="435">
        <v>17150</v>
      </c>
      <c r="SN4" s="434">
        <v>2092</v>
      </c>
      <c r="SO4" s="434">
        <v>2520</v>
      </c>
      <c r="SP4" s="434">
        <v>2068</v>
      </c>
      <c r="SQ4" s="434">
        <v>2000</v>
      </c>
      <c r="SR4" s="435">
        <v>3260</v>
      </c>
      <c r="SS4" s="435">
        <v>3545</v>
      </c>
      <c r="ST4" s="434">
        <v>2910</v>
      </c>
      <c r="SU4" s="434">
        <v>2216</v>
      </c>
      <c r="SV4" s="434">
        <v>2770</v>
      </c>
      <c r="SW4" s="434">
        <v>2122</v>
      </c>
      <c r="SX4" s="434">
        <v>2335</v>
      </c>
      <c r="SY4" s="434">
        <v>2215</v>
      </c>
      <c r="SZ4" s="434">
        <v>2060</v>
      </c>
      <c r="TA4" s="434">
        <v>2030</v>
      </c>
      <c r="TB4" s="434">
        <v>2114</v>
      </c>
      <c r="TC4" s="434">
        <v>2138</v>
      </c>
      <c r="TD4" s="434">
        <v>2072</v>
      </c>
      <c r="TE4" s="434">
        <v>2153</v>
      </c>
      <c r="TF4" s="434">
        <v>2120</v>
      </c>
      <c r="TG4" s="434">
        <v>2083</v>
      </c>
      <c r="TH4" s="434">
        <v>2154</v>
      </c>
      <c r="TI4" s="434">
        <v>2029</v>
      </c>
      <c r="TJ4" s="434">
        <v>2010</v>
      </c>
      <c r="TK4" s="434">
        <v>2020</v>
      </c>
      <c r="TL4" s="434">
        <v>2000</v>
      </c>
      <c r="TM4" s="434">
        <v>2084</v>
      </c>
      <c r="TN4" s="434">
        <v>2011</v>
      </c>
      <c r="TO4" s="434">
        <v>2010</v>
      </c>
      <c r="TP4" s="434">
        <v>2010</v>
      </c>
      <c r="TQ4" s="434">
        <v>2010</v>
      </c>
      <c r="TR4" s="434">
        <v>2020</v>
      </c>
      <c r="TS4" s="434">
        <v>2020</v>
      </c>
      <c r="TT4" s="434">
        <v>2000</v>
      </c>
      <c r="TU4" s="434">
        <v>2350</v>
      </c>
      <c r="TV4" s="434">
        <v>2003</v>
      </c>
      <c r="TW4" s="434">
        <v>2002</v>
      </c>
      <c r="TX4" s="434">
        <v>2930</v>
      </c>
      <c r="TY4" s="434">
        <v>2285</v>
      </c>
      <c r="TZ4" s="434">
        <v>2488</v>
      </c>
      <c r="UA4" s="434">
        <v>2000</v>
      </c>
      <c r="UB4" s="434">
        <v>2043</v>
      </c>
      <c r="UC4" s="434">
        <v>2082</v>
      </c>
      <c r="UD4" s="434">
        <v>2023</v>
      </c>
      <c r="UE4" s="434">
        <v>2189</v>
      </c>
      <c r="UF4" s="434">
        <v>2050</v>
      </c>
      <c r="UG4" s="434">
        <v>2033</v>
      </c>
      <c r="UH4" s="434">
        <v>2079</v>
      </c>
      <c r="UI4" s="434">
        <v>2005</v>
      </c>
      <c r="UJ4" s="434">
        <v>2000</v>
      </c>
      <c r="UK4" s="434">
        <v>2000</v>
      </c>
      <c r="UL4" s="434">
        <v>2000</v>
      </c>
      <c r="UM4" s="435">
        <v>3100</v>
      </c>
      <c r="UN4" s="434">
        <v>2014</v>
      </c>
      <c r="UO4" s="434">
        <v>2000</v>
      </c>
      <c r="UP4" s="434">
        <v>2305</v>
      </c>
      <c r="UQ4" s="434">
        <v>2234</v>
      </c>
      <c r="UR4" s="434">
        <v>2000</v>
      </c>
      <c r="US4" s="434">
        <v>2011</v>
      </c>
      <c r="UT4" s="434">
        <v>2004</v>
      </c>
      <c r="UU4" s="434">
        <v>2050</v>
      </c>
      <c r="UV4" s="434">
        <v>2009</v>
      </c>
      <c r="UW4" s="434">
        <v>2040</v>
      </c>
      <c r="UX4" s="434">
        <v>2020</v>
      </c>
      <c r="UY4" s="434">
        <v>2000</v>
      </c>
      <c r="UZ4" s="434">
        <v>2000</v>
      </c>
      <c r="VA4" s="434">
        <v>2060</v>
      </c>
      <c r="VB4" s="434">
        <v>2001</v>
      </c>
      <c r="VC4" s="434">
        <v>2001</v>
      </c>
      <c r="VD4" s="434">
        <v>2002</v>
      </c>
      <c r="VE4" s="434">
        <v>2064</v>
      </c>
      <c r="VF4" s="434">
        <v>2020</v>
      </c>
      <c r="VG4" s="434">
        <v>2010</v>
      </c>
      <c r="VH4" s="435">
        <v>3250</v>
      </c>
      <c r="VI4" s="434">
        <v>2015</v>
      </c>
      <c r="VJ4" s="434">
        <v>2030</v>
      </c>
      <c r="VK4" s="434">
        <v>2000</v>
      </c>
      <c r="VL4" s="434">
        <v>2000</v>
      </c>
      <c r="VM4" s="434">
        <v>2005</v>
      </c>
      <c r="VN4" s="434">
        <v>2020</v>
      </c>
      <c r="VO4" s="434">
        <v>2004</v>
      </c>
      <c r="VP4" s="434">
        <v>2011</v>
      </c>
      <c r="VQ4" s="434">
        <v>2000</v>
      </c>
      <c r="VR4" s="435">
        <v>5430</v>
      </c>
      <c r="VS4" s="434">
        <v>2002</v>
      </c>
      <c r="VT4" s="434">
        <v>2001</v>
      </c>
      <c r="VU4" s="434">
        <v>2002</v>
      </c>
      <c r="VV4" s="434">
        <v>2002</v>
      </c>
      <c r="VW4" s="434">
        <v>2001</v>
      </c>
      <c r="VX4" s="434">
        <v>2002</v>
      </c>
      <c r="VY4" s="434">
        <v>2053</v>
      </c>
      <c r="VZ4" s="434">
        <v>2006</v>
      </c>
      <c r="WA4" s="434">
        <v>2020</v>
      </c>
      <c r="WB4" s="434">
        <v>2542</v>
      </c>
      <c r="WC4" s="434">
        <v>2001</v>
      </c>
      <c r="WD4" s="434">
        <v>2002</v>
      </c>
      <c r="WE4" s="434">
        <v>2027</v>
      </c>
      <c r="WF4" s="434">
        <v>2003</v>
      </c>
      <c r="WG4" s="434">
        <v>2023</v>
      </c>
      <c r="WH4" s="434">
        <v>2081</v>
      </c>
      <c r="WI4" s="434">
        <v>2121</v>
      </c>
      <c r="WJ4" s="434">
        <v>2016</v>
      </c>
      <c r="WK4" s="434">
        <v>2003</v>
      </c>
      <c r="WL4" s="434">
        <v>2138</v>
      </c>
      <c r="WM4" s="434">
        <v>2041</v>
      </c>
      <c r="WN4" s="434">
        <v>2095</v>
      </c>
      <c r="WO4" s="434">
        <v>2010</v>
      </c>
      <c r="WP4" s="434">
        <v>2000</v>
      </c>
      <c r="WQ4" s="434">
        <v>2005</v>
      </c>
      <c r="WR4" s="434">
        <v>2010</v>
      </c>
      <c r="WS4" s="434">
        <v>2002</v>
      </c>
      <c r="WT4" s="434">
        <v>2001</v>
      </c>
      <c r="WU4" s="434">
        <v>2005</v>
      </c>
      <c r="WV4" s="434">
        <v>2008</v>
      </c>
      <c r="WW4" s="434">
        <v>2000</v>
      </c>
      <c r="WX4" s="434">
        <v>2005</v>
      </c>
      <c r="WY4" s="434">
        <v>2015</v>
      </c>
      <c r="WZ4" s="434">
        <v>2017</v>
      </c>
      <c r="XA4" s="434">
        <v>2010</v>
      </c>
      <c r="XB4" s="434">
        <v>2001</v>
      </c>
      <c r="XC4" s="434">
        <v>2001</v>
      </c>
      <c r="XD4" s="434">
        <v>2009</v>
      </c>
      <c r="XE4" s="434">
        <v>2001</v>
      </c>
      <c r="XF4" s="434">
        <v>2000</v>
      </c>
      <c r="XG4" s="434">
        <v>2001</v>
      </c>
      <c r="XH4" s="434">
        <v>2053</v>
      </c>
      <c r="XI4" s="434">
        <v>2026</v>
      </c>
      <c r="XJ4" s="434">
        <v>2004</v>
      </c>
      <c r="XK4" s="434">
        <v>2165</v>
      </c>
      <c r="XL4" s="434">
        <v>2067</v>
      </c>
      <c r="XM4" s="434">
        <v>2001</v>
      </c>
      <c r="XN4" s="434">
        <v>2001</v>
      </c>
      <c r="XO4" s="434">
        <v>2000</v>
      </c>
      <c r="XP4" s="434">
        <v>2019</v>
      </c>
      <c r="XQ4" s="434">
        <v>2053</v>
      </c>
      <c r="XR4" s="434">
        <v>2000</v>
      </c>
      <c r="XS4" s="434">
        <v>2002</v>
      </c>
      <c r="XT4" s="434">
        <v>2006</v>
      </c>
      <c r="XU4" s="434">
        <v>2115</v>
      </c>
      <c r="XV4" s="434">
        <v>2001</v>
      </c>
      <c r="XW4" s="434">
        <v>2001</v>
      </c>
      <c r="XX4" s="434">
        <v>2011</v>
      </c>
      <c r="XY4" s="434">
        <v>2007</v>
      </c>
      <c r="XZ4" s="434">
        <v>2000</v>
      </c>
      <c r="YA4" s="434">
        <v>2000</v>
      </c>
      <c r="YB4" s="434">
        <v>2002</v>
      </c>
      <c r="YC4" s="434">
        <v>2028</v>
      </c>
      <c r="YD4" s="434">
        <v>2006</v>
      </c>
      <c r="YE4" s="434">
        <v>2001</v>
      </c>
      <c r="YF4" s="434">
        <v>2000</v>
      </c>
      <c r="YG4" s="434">
        <v>2004</v>
      </c>
      <c r="YH4" s="434">
        <v>2000</v>
      </c>
      <c r="YI4" s="434">
        <v>2005</v>
      </c>
      <c r="YJ4" s="434">
        <v>2002</v>
      </c>
      <c r="YK4" s="434">
        <v>2003</v>
      </c>
      <c r="YL4" s="434">
        <v>2002</v>
      </c>
      <c r="YM4" s="434">
        <v>2002</v>
      </c>
      <c r="YN4" s="434">
        <v>2006</v>
      </c>
      <c r="YO4" s="434">
        <v>2005</v>
      </c>
      <c r="YP4" s="434">
        <v>2000</v>
      </c>
      <c r="YQ4" s="434">
        <v>2000</v>
      </c>
      <c r="YR4" s="434">
        <v>2000</v>
      </c>
      <c r="YS4" s="434">
        <v>2045</v>
      </c>
      <c r="YT4" s="434">
        <v>2014</v>
      </c>
      <c r="YU4" s="434">
        <v>2001</v>
      </c>
      <c r="YV4" s="434">
        <v>2293</v>
      </c>
      <c r="YW4" s="434">
        <v>2015</v>
      </c>
      <c r="YX4" s="435">
        <v>3030</v>
      </c>
      <c r="YY4" s="434">
        <v>2005</v>
      </c>
      <c r="YZ4" s="434">
        <v>2002</v>
      </c>
      <c r="ZA4" s="434">
        <v>2006</v>
      </c>
      <c r="ZB4" s="434">
        <v>2014</v>
      </c>
      <c r="ZC4" s="434">
        <v>2007</v>
      </c>
      <c r="ZD4" s="434">
        <v>2001</v>
      </c>
      <c r="ZE4" s="434">
        <v>2002</v>
      </c>
      <c r="ZF4" s="434">
        <v>2005</v>
      </c>
      <c r="ZG4" s="434">
        <v>2770</v>
      </c>
      <c r="ZH4" s="434">
        <v>2020</v>
      </c>
      <c r="ZI4" s="434">
        <v>2030</v>
      </c>
      <c r="ZJ4" s="434">
        <v>2015</v>
      </c>
      <c r="ZK4" s="434">
        <v>2000</v>
      </c>
      <c r="ZL4" s="434">
        <v>2004</v>
      </c>
      <c r="ZM4" s="434">
        <v>2070</v>
      </c>
      <c r="ZN4" s="434">
        <v>2000</v>
      </c>
      <c r="ZO4" s="434">
        <v>2000</v>
      </c>
      <c r="ZP4" s="434">
        <v>2700</v>
      </c>
      <c r="ZQ4" s="434">
        <v>2000</v>
      </c>
      <c r="ZR4" s="434">
        <v>2131</v>
      </c>
      <c r="ZS4" s="434">
        <v>2128</v>
      </c>
      <c r="ZT4" s="434">
        <v>2002</v>
      </c>
      <c r="ZU4" s="434">
        <v>2000</v>
      </c>
      <c r="ZV4" s="434">
        <v>2017</v>
      </c>
      <c r="ZW4" s="434">
        <v>2004</v>
      </c>
      <c r="ZX4" s="434">
        <v>2022</v>
      </c>
      <c r="ZY4" s="434">
        <v>2001</v>
      </c>
      <c r="ZZ4" s="435">
        <v>5280</v>
      </c>
      <c r="AAA4" s="434">
        <v>2000</v>
      </c>
      <c r="AAB4" s="434">
        <v>2140</v>
      </c>
      <c r="AAC4" s="435">
        <v>6420</v>
      </c>
      <c r="AAD4" s="434">
        <v>2005</v>
      </c>
      <c r="AAE4" s="434">
        <v>2120</v>
      </c>
      <c r="AAF4" s="434">
        <v>2000</v>
      </c>
      <c r="AAG4" s="434">
        <v>2010</v>
      </c>
      <c r="AAH4" s="434">
        <v>2020</v>
      </c>
      <c r="AAI4" s="434">
        <v>2000</v>
      </c>
      <c r="AAJ4" s="434">
        <v>2060</v>
      </c>
      <c r="AAK4" s="434">
        <v>2010</v>
      </c>
      <c r="AAL4" s="434">
        <v>2001</v>
      </c>
      <c r="AAM4" s="434">
        <v>2000</v>
      </c>
      <c r="AAN4" s="434">
        <v>2003</v>
      </c>
      <c r="AAO4" s="434">
        <v>2002</v>
      </c>
      <c r="AAP4" s="434">
        <v>2004</v>
      </c>
      <c r="AAQ4" s="434">
        <v>2006</v>
      </c>
      <c r="AAR4" s="434">
        <v>2004</v>
      </c>
      <c r="AAS4" s="434">
        <v>2019</v>
      </c>
      <c r="AAT4" s="434">
        <v>2019</v>
      </c>
      <c r="AAU4" s="434">
        <v>2005</v>
      </c>
      <c r="AAV4" s="434">
        <v>2020</v>
      </c>
      <c r="AAW4" s="434">
        <v>2020</v>
      </c>
      <c r="AAX4" s="434">
        <v>2350</v>
      </c>
      <c r="AAY4" s="434">
        <v>2321</v>
      </c>
      <c r="AAZ4" s="435">
        <v>3660</v>
      </c>
      <c r="ABA4" s="434">
        <v>2133</v>
      </c>
      <c r="ABB4" s="434">
        <v>2000</v>
      </c>
      <c r="ABC4" s="434">
        <v>2041</v>
      </c>
      <c r="ABD4" s="434">
        <v>2015</v>
      </c>
      <c r="ABE4" s="434">
        <v>2584</v>
      </c>
      <c r="ABF4" s="434">
        <v>2019</v>
      </c>
      <c r="ABG4" s="434">
        <v>2042</v>
      </c>
      <c r="ABH4" s="434">
        <v>2043</v>
      </c>
      <c r="ABI4" s="434">
        <v>2002</v>
      </c>
      <c r="ABJ4" s="434">
        <v>2002</v>
      </c>
      <c r="ABK4" s="434">
        <v>2380</v>
      </c>
      <c r="ABL4" s="434">
        <v>2050</v>
      </c>
      <c r="ABM4" s="434">
        <v>2010</v>
      </c>
      <c r="ABN4" s="434">
        <v>2009</v>
      </c>
      <c r="ABO4" s="434">
        <v>2004</v>
      </c>
      <c r="ABP4" s="434">
        <v>2035</v>
      </c>
      <c r="ABQ4" s="434">
        <v>2020</v>
      </c>
      <c r="ABR4" s="434">
        <v>2013</v>
      </c>
      <c r="ABS4" s="434">
        <v>2006</v>
      </c>
      <c r="ABT4" s="434">
        <v>2000</v>
      </c>
      <c r="ABU4" s="434">
        <v>2005</v>
      </c>
      <c r="ABV4" s="434">
        <v>2001</v>
      </c>
      <c r="ABW4" s="434">
        <v>2100</v>
      </c>
      <c r="ABX4" s="434">
        <v>2003</v>
      </c>
      <c r="ABY4" s="434">
        <v>2012</v>
      </c>
      <c r="ABZ4" s="434">
        <v>2000</v>
      </c>
      <c r="ACA4" s="434">
        <v>2000</v>
      </c>
      <c r="ACB4" s="434">
        <v>2002</v>
      </c>
      <c r="ACC4" s="434">
        <v>2000</v>
      </c>
      <c r="ACD4" s="435">
        <v>3418</v>
      </c>
      <c r="ACE4" s="434">
        <v>2000</v>
      </c>
      <c r="ACF4" s="434">
        <v>2001</v>
      </c>
      <c r="ACG4" s="434">
        <v>2920</v>
      </c>
      <c r="ACH4" s="434">
        <v>2360</v>
      </c>
      <c r="ACI4" s="435">
        <v>24320</v>
      </c>
      <c r="ACJ4" s="434">
        <v>2409</v>
      </c>
      <c r="ACK4" s="434">
        <v>2015</v>
      </c>
      <c r="ACL4" s="435">
        <v>8371</v>
      </c>
      <c r="ACM4" s="435">
        <v>3419</v>
      </c>
      <c r="ACN4" s="434">
        <v>2046</v>
      </c>
      <c r="ACO4" s="434">
        <v>2052</v>
      </c>
      <c r="ACP4" s="434">
        <v>2096</v>
      </c>
      <c r="ACQ4" s="434">
        <v>2018</v>
      </c>
      <c r="ACR4" s="435">
        <v>27200</v>
      </c>
      <c r="ACS4" s="434">
        <v>2697</v>
      </c>
      <c r="ACT4" s="434">
        <v>2005</v>
      </c>
      <c r="ACU4" s="435">
        <v>20200</v>
      </c>
      <c r="ACV4" s="434">
        <v>2010</v>
      </c>
      <c r="ACW4" s="434">
        <v>2014</v>
      </c>
      <c r="ACX4" s="434">
        <v>2176</v>
      </c>
      <c r="ACY4" s="434">
        <v>2005</v>
      </c>
      <c r="ACZ4" s="434">
        <v>2000</v>
      </c>
      <c r="ADA4" s="434">
        <v>2000</v>
      </c>
      <c r="ADB4" s="434">
        <v>2020</v>
      </c>
      <c r="ADC4" s="434">
        <v>2010</v>
      </c>
      <c r="ADD4" s="434">
        <v>2000</v>
      </c>
      <c r="ADE4" s="434">
        <v>2002</v>
      </c>
      <c r="ADF4" s="434">
        <v>2001</v>
      </c>
      <c r="ADG4" s="434">
        <v>2002</v>
      </c>
      <c r="ADH4" s="434">
        <v>2002</v>
      </c>
      <c r="ADI4" s="434">
        <v>2002</v>
      </c>
      <c r="ADJ4" s="434">
        <v>2002</v>
      </c>
      <c r="ADK4" s="434">
        <v>2005</v>
      </c>
      <c r="ADL4" s="434">
        <v>2005</v>
      </c>
      <c r="ADM4" s="434">
        <v>2007</v>
      </c>
      <c r="ADN4" s="434">
        <v>2002</v>
      </c>
      <c r="ADO4" s="434">
        <v>2005</v>
      </c>
      <c r="ADP4" s="434">
        <v>2001</v>
      </c>
      <c r="ADQ4" s="434">
        <v>2002</v>
      </c>
      <c r="ADR4" s="434">
        <v>2000</v>
      </c>
      <c r="ADS4" s="434">
        <v>2010</v>
      </c>
      <c r="ADT4" s="434">
        <v>2005</v>
      </c>
      <c r="ADU4" s="434">
        <v>2007</v>
      </c>
      <c r="ADV4" s="434">
        <v>2005</v>
      </c>
      <c r="ADW4" s="434">
        <v>2001</v>
      </c>
      <c r="ADX4" s="434">
        <v>2000</v>
      </c>
      <c r="ADY4" s="434">
        <v>2005</v>
      </c>
      <c r="ADZ4" s="434">
        <v>2000</v>
      </c>
      <c r="AEA4" s="434">
        <v>2004</v>
      </c>
      <c r="AEB4" s="434">
        <v>2018</v>
      </c>
      <c r="AEC4" s="434">
        <v>2000</v>
      </c>
      <c r="AED4" s="434">
        <v>2042</v>
      </c>
      <c r="AEE4" s="434">
        <v>2239</v>
      </c>
      <c r="AEF4" s="434">
        <v>2025</v>
      </c>
      <c r="AEG4" s="434">
        <v>2000</v>
      </c>
      <c r="AEH4" s="434">
        <v>2022</v>
      </c>
      <c r="AEI4" s="434">
        <v>2056</v>
      </c>
      <c r="AEJ4" s="434">
        <v>2015</v>
      </c>
      <c r="AEK4" s="434">
        <v>2004</v>
      </c>
      <c r="AEL4" s="434">
        <v>2005</v>
      </c>
      <c r="AEM4" s="434">
        <v>2012</v>
      </c>
      <c r="AEN4" s="434">
        <v>2000</v>
      </c>
      <c r="AEO4" s="434">
        <v>2005</v>
      </c>
      <c r="AEP4" s="434">
        <v>2000</v>
      </c>
      <c r="AEQ4" s="434">
        <v>2002</v>
      </c>
      <c r="AER4" s="434">
        <v>2002</v>
      </c>
      <c r="AES4" s="434">
        <v>2002</v>
      </c>
      <c r="AET4" s="434">
        <v>2002</v>
      </c>
      <c r="AEU4" s="434">
        <v>2001</v>
      </c>
      <c r="AEV4" s="434">
        <v>2002</v>
      </c>
      <c r="AEW4" s="434">
        <v>2001</v>
      </c>
      <c r="AEX4" s="434">
        <v>2001</v>
      </c>
      <c r="AEY4" s="434">
        <v>2001</v>
      </c>
      <c r="AEZ4" s="434">
        <v>2001</v>
      </c>
      <c r="AFA4" s="434">
        <v>2002</v>
      </c>
      <c r="AFB4" s="434">
        <v>2002</v>
      </c>
      <c r="AFC4" s="434">
        <v>2001</v>
      </c>
      <c r="AFD4" s="434">
        <v>2001</v>
      </c>
      <c r="AFE4" s="434">
        <v>2000</v>
      </c>
      <c r="AFF4" s="434">
        <v>2001</v>
      </c>
      <c r="AFG4" s="434">
        <v>2001</v>
      </c>
      <c r="AFH4" s="434">
        <v>2000</v>
      </c>
      <c r="AFI4" s="434">
        <v>2000</v>
      </c>
      <c r="AFJ4" s="434">
        <v>2002</v>
      </c>
      <c r="AFK4" s="434">
        <v>2003</v>
      </c>
      <c r="AFL4" s="434">
        <v>2004</v>
      </c>
      <c r="AFM4" s="434">
        <v>2004</v>
      </c>
      <c r="AFN4" s="434">
        <v>2001</v>
      </c>
      <c r="AFO4" s="434">
        <v>2006</v>
      </c>
      <c r="AFP4" s="434">
        <v>2007</v>
      </c>
      <c r="AFQ4" s="434">
        <v>2002</v>
      </c>
      <c r="AFR4" s="434">
        <v>2001</v>
      </c>
      <c r="AFS4" s="434">
        <v>2001</v>
      </c>
      <c r="AFT4" s="434">
        <v>2005</v>
      </c>
      <c r="AFU4" s="434">
        <v>2002</v>
      </c>
      <c r="AFV4" s="434">
        <v>2001</v>
      </c>
      <c r="AFW4" s="434">
        <v>2001</v>
      </c>
      <c r="AFX4" s="434">
        <v>2002</v>
      </c>
      <c r="AFY4" s="434">
        <v>2001</v>
      </c>
      <c r="AFZ4" s="434">
        <v>2003</v>
      </c>
      <c r="AGA4" s="434">
        <v>2001</v>
      </c>
      <c r="AGB4" s="434">
        <v>2002</v>
      </c>
      <c r="AGC4" s="434">
        <v>2001</v>
      </c>
      <c r="AGD4" s="434">
        <v>2001</v>
      </c>
      <c r="AGE4" s="434">
        <v>2006</v>
      </c>
      <c r="AGF4" s="434">
        <v>2002</v>
      </c>
      <c r="AGG4" s="434">
        <v>2001</v>
      </c>
      <c r="AGH4" s="434">
        <v>2004</v>
      </c>
      <c r="AGI4" s="434">
        <v>2002</v>
      </c>
      <c r="AGJ4" s="434">
        <v>2000</v>
      </c>
      <c r="AGK4" s="434">
        <v>2004</v>
      </c>
      <c r="AGL4" s="434">
        <v>2002</v>
      </c>
      <c r="AGM4" s="434">
        <v>2001</v>
      </c>
      <c r="AGN4" s="434">
        <v>2001</v>
      </c>
      <c r="AGO4" s="434">
        <v>2001</v>
      </c>
      <c r="AGP4" s="434">
        <v>2002</v>
      </c>
      <c r="AGQ4" s="434">
        <v>2004</v>
      </c>
      <c r="AGR4" s="434">
        <v>2001</v>
      </c>
      <c r="AGS4" s="434">
        <v>2009</v>
      </c>
      <c r="AGT4" s="434">
        <v>2001</v>
      </c>
      <c r="AGU4" s="434">
        <v>2006</v>
      </c>
      <c r="AGV4" s="434">
        <v>2007</v>
      </c>
      <c r="AGW4" s="434">
        <v>2007</v>
      </c>
      <c r="AGX4" s="434">
        <v>2003</v>
      </c>
      <c r="AGY4" s="434">
        <v>2004</v>
      </c>
      <c r="AGZ4" s="434">
        <v>2001</v>
      </c>
      <c r="AHA4" s="434">
        <v>2001</v>
      </c>
      <c r="AHB4" s="434">
        <v>2000</v>
      </c>
      <c r="AHC4" s="434">
        <v>2000</v>
      </c>
      <c r="AHD4" s="434">
        <v>2002</v>
      </c>
      <c r="AHE4" s="434">
        <v>2001</v>
      </c>
      <c r="AHF4" s="434">
        <v>2002</v>
      </c>
      <c r="AHG4" s="434">
        <v>2005</v>
      </c>
      <c r="AHH4" s="434">
        <v>2005</v>
      </c>
      <c r="AHI4" s="434">
        <v>2002</v>
      </c>
      <c r="AHJ4" s="434">
        <v>2005</v>
      </c>
      <c r="AHK4" s="434">
        <v>2001</v>
      </c>
      <c r="AHL4" s="434">
        <v>2013</v>
      </c>
      <c r="AHM4" s="434">
        <v>2004</v>
      </c>
      <c r="AHN4" s="434">
        <v>2001</v>
      </c>
      <c r="AHO4" s="434">
        <v>2026</v>
      </c>
      <c r="AHP4" s="434">
        <v>2010</v>
      </c>
      <c r="AHQ4" s="434">
        <v>2012</v>
      </c>
      <c r="AHR4" s="434">
        <v>2002</v>
      </c>
      <c r="AHS4" s="434">
        <v>2027</v>
      </c>
      <c r="AHT4" s="434">
        <v>2005</v>
      </c>
      <c r="AHU4" s="434">
        <v>2003</v>
      </c>
      <c r="AHV4" s="434">
        <v>2002</v>
      </c>
      <c r="AHW4" s="434">
        <v>2002</v>
      </c>
      <c r="AHX4" s="434">
        <v>2003</v>
      </c>
      <c r="AHY4" s="434">
        <v>2001</v>
      </c>
      <c r="AHZ4" s="434">
        <v>2001</v>
      </c>
      <c r="AIA4" s="434">
        <v>2000</v>
      </c>
      <c r="AIB4" s="434">
        <v>2001</v>
      </c>
      <c r="AIC4" s="434">
        <v>2001</v>
      </c>
      <c r="AID4" s="434">
        <v>2003</v>
      </c>
      <c r="AIE4" s="434">
        <v>2017</v>
      </c>
      <c r="AIF4" s="434">
        <v>2000</v>
      </c>
      <c r="AIG4" s="434">
        <v>2001</v>
      </c>
      <c r="AIH4" s="434">
        <v>2000</v>
      </c>
      <c r="AII4" s="434">
        <v>2002</v>
      </c>
      <c r="AIJ4" s="434">
        <v>2000</v>
      </c>
      <c r="AIK4" s="434">
        <v>2139</v>
      </c>
      <c r="AIL4" s="434">
        <v>2069</v>
      </c>
      <c r="AIM4" s="434">
        <v>2048</v>
      </c>
      <c r="AIN4" s="434">
        <v>2012</v>
      </c>
      <c r="AIO4" s="434">
        <v>2003</v>
      </c>
      <c r="AIP4" s="434">
        <v>2001</v>
      </c>
      <c r="AIQ4" s="434">
        <v>2001</v>
      </c>
      <c r="AIR4" s="434">
        <v>2025</v>
      </c>
      <c r="AIS4" s="434">
        <v>2002</v>
      </c>
      <c r="AIT4" s="434">
        <v>2029</v>
      </c>
      <c r="AIU4" s="434">
        <v>2018</v>
      </c>
      <c r="AIV4" s="434">
        <v>2018</v>
      </c>
      <c r="AIW4" s="434">
        <v>2018</v>
      </c>
      <c r="AIX4" s="434">
        <v>2001</v>
      </c>
      <c r="AIY4" s="434">
        <v>2001</v>
      </c>
      <c r="AIZ4" s="434">
        <v>2001</v>
      </c>
      <c r="AJA4" s="434">
        <v>2002</v>
      </c>
      <c r="AJB4" s="434">
        <v>2001</v>
      </c>
      <c r="AJC4" s="434">
        <v>2004</v>
      </c>
      <c r="AJD4" s="434">
        <v>2002</v>
      </c>
      <c r="AJE4" s="434">
        <v>2000</v>
      </c>
      <c r="AJF4" s="434">
        <v>2005</v>
      </c>
      <c r="AJG4" s="434">
        <v>2005</v>
      </c>
      <c r="AJH4" s="434">
        <v>2006</v>
      </c>
      <c r="AJI4" s="434">
        <v>2001</v>
      </c>
      <c r="AJJ4" s="434">
        <v>2003</v>
      </c>
      <c r="AJK4" s="434">
        <v>2001</v>
      </c>
      <c r="AJL4" s="434">
        <v>2001</v>
      </c>
      <c r="AJM4" s="434">
        <v>2010</v>
      </c>
      <c r="AJN4" s="434">
        <v>2002</v>
      </c>
      <c r="AJO4" s="434">
        <v>2002</v>
      </c>
      <c r="AJP4" s="434">
        <v>2003</v>
      </c>
      <c r="AJQ4" s="434">
        <v>2001</v>
      </c>
      <c r="AJR4" s="434">
        <v>2001</v>
      </c>
      <c r="AJS4" s="434">
        <v>2002</v>
      </c>
      <c r="AJT4" s="434">
        <v>2001</v>
      </c>
      <c r="AJU4" s="434">
        <v>2001</v>
      </c>
      <c r="AJV4" s="434">
        <v>2200</v>
      </c>
      <c r="AJW4" s="434">
        <v>2001</v>
      </c>
      <c r="AJX4" s="434">
        <v>2001</v>
      </c>
      <c r="AJY4" s="434">
        <v>2001</v>
      </c>
      <c r="AJZ4" s="434">
        <v>2001</v>
      </c>
      <c r="AKA4" s="434">
        <v>2001</v>
      </c>
      <c r="AKB4" s="434">
        <v>2003</v>
      </c>
      <c r="AKC4" s="434">
        <v>2000</v>
      </c>
      <c r="AKD4" s="434">
        <v>2032</v>
      </c>
      <c r="AKE4" s="434">
        <v>2033</v>
      </c>
      <c r="AKF4" s="434">
        <v>2048</v>
      </c>
      <c r="AKG4" s="434">
        <v>2001</v>
      </c>
      <c r="AKH4" s="434">
        <v>2091</v>
      </c>
      <c r="AKI4" s="434">
        <v>2003</v>
      </c>
      <c r="AKJ4" s="434">
        <v>2016</v>
      </c>
      <c r="AKK4" s="434">
        <v>2000</v>
      </c>
      <c r="AKL4" s="434">
        <v>2003</v>
      </c>
      <c r="AKM4" s="434">
        <v>2009</v>
      </c>
      <c r="AKN4" s="434">
        <v>2002</v>
      </c>
      <c r="AKO4" s="434">
        <v>2012</v>
      </c>
      <c r="AKP4" s="434">
        <v>2001</v>
      </c>
      <c r="AKQ4" s="434">
        <v>2001</v>
      </c>
      <c r="AKR4" s="434">
        <v>2001</v>
      </c>
      <c r="AKS4" s="434">
        <v>2001</v>
      </c>
      <c r="AKT4" s="435">
        <v>6495</v>
      </c>
      <c r="AKU4" s="434">
        <v>2005</v>
      </c>
      <c r="AKV4" s="434">
        <v>2004</v>
      </c>
      <c r="AKW4" s="434">
        <v>2010</v>
      </c>
      <c r="AKX4" s="434">
        <v>2001</v>
      </c>
      <c r="AKY4" s="434">
        <v>2000</v>
      </c>
      <c r="AKZ4" s="434">
        <v>2001</v>
      </c>
      <c r="ALA4" s="434">
        <v>2000</v>
      </c>
      <c r="ALB4" s="434">
        <v>2000</v>
      </c>
      <c r="ALC4" s="434">
        <v>2001</v>
      </c>
      <c r="ALD4" s="434">
        <v>2003</v>
      </c>
      <c r="ALE4" s="434">
        <v>2011</v>
      </c>
      <c r="ALF4" s="434">
        <v>2009</v>
      </c>
      <c r="ALG4" s="434">
        <v>2215</v>
      </c>
      <c r="ALH4" s="434">
        <v>2154</v>
      </c>
      <c r="ALI4" s="434">
        <v>2001</v>
      </c>
      <c r="ALJ4" s="434">
        <v>2000</v>
      </c>
      <c r="ALK4" s="434">
        <v>2002</v>
      </c>
      <c r="ALL4" s="434">
        <v>2002</v>
      </c>
      <c r="ALM4" s="434">
        <v>2350</v>
      </c>
      <c r="ALN4" s="434">
        <v>2001</v>
      </c>
      <c r="ALO4" s="434">
        <v>2001</v>
      </c>
      <c r="ALP4" s="434">
        <v>2003</v>
      </c>
      <c r="ALQ4" s="434">
        <v>2001</v>
      </c>
      <c r="ALR4" s="434">
        <v>2001</v>
      </c>
      <c r="ALS4" s="434">
        <v>2001</v>
      </c>
      <c r="ALT4" s="434">
        <v>2007</v>
      </c>
      <c r="ALU4" s="434">
        <v>2005</v>
      </c>
      <c r="ALV4" s="434">
        <v>2010</v>
      </c>
      <c r="ALW4" s="434">
        <v>2002</v>
      </c>
      <c r="ALX4" s="434">
        <v>2001</v>
      </c>
      <c r="ALY4" s="434">
        <v>2004</v>
      </c>
      <c r="ALZ4" s="434">
        <v>2003</v>
      </c>
      <c r="AMA4" s="434">
        <v>2001</v>
      </c>
      <c r="AMB4" s="434">
        <v>2001</v>
      </c>
      <c r="AMC4" s="434">
        <v>2001</v>
      </c>
      <c r="AMD4" s="434">
        <v>2004</v>
      </c>
      <c r="AME4" s="434">
        <v>2009</v>
      </c>
      <c r="AMF4" s="434">
        <v>2002</v>
      </c>
      <c r="AMG4" s="434">
        <v>2002</v>
      </c>
      <c r="AMH4" s="434">
        <v>2001</v>
      </c>
      <c r="AMI4" s="434">
        <v>2002</v>
      </c>
      <c r="AMJ4" s="434">
        <v>2004</v>
      </c>
      <c r="AMK4" s="434">
        <v>2004</v>
      </c>
      <c r="AML4" s="434">
        <v>2003</v>
      </c>
      <c r="AMM4" s="434">
        <v>2003</v>
      </c>
      <c r="AMN4" s="434">
        <v>2001</v>
      </c>
      <c r="AMO4" s="434">
        <v>2001</v>
      </c>
      <c r="AMP4" s="434">
        <v>2002</v>
      </c>
      <c r="AMQ4" s="434">
        <v>2001</v>
      </c>
      <c r="AMR4" s="434">
        <v>2002</v>
      </c>
      <c r="AMS4" s="434">
        <v>2000</v>
      </c>
      <c r="AMT4" s="434">
        <v>2001</v>
      </c>
      <c r="AMU4" s="434">
        <v>2000</v>
      </c>
      <c r="AMV4" s="434">
        <v>2000</v>
      </c>
      <c r="AMW4" s="434">
        <v>2000</v>
      </c>
      <c r="AMX4" s="434">
        <v>2002</v>
      </c>
      <c r="AMY4" s="434">
        <v>2010</v>
      </c>
      <c r="AMZ4" s="434">
        <v>2000</v>
      </c>
      <c r="ANA4" s="434">
        <v>2000</v>
      </c>
      <c r="ANB4" s="434">
        <v>2020</v>
      </c>
      <c r="ANC4" s="434">
        <v>2060</v>
      </c>
      <c r="AND4" s="434">
        <v>2030</v>
      </c>
      <c r="ANE4" s="434">
        <v>2020</v>
      </c>
      <c r="ANF4" s="434">
        <v>2000</v>
      </c>
      <c r="ANG4" s="434">
        <v>2111</v>
      </c>
      <c r="ANH4" s="434">
        <v>2000</v>
      </c>
      <c r="ANI4" s="434">
        <v>2059</v>
      </c>
      <c r="ANJ4" s="434">
        <v>2047</v>
      </c>
      <c r="ANK4" s="434">
        <v>2002</v>
      </c>
      <c r="ANL4" s="434">
        <v>2002</v>
      </c>
      <c r="ANM4" s="434">
        <v>2002</v>
      </c>
      <c r="ANN4" s="434">
        <v>2000</v>
      </c>
      <c r="ANO4" s="434">
        <v>2010</v>
      </c>
      <c r="ANP4" s="434">
        <v>2020</v>
      </c>
      <c r="ANQ4" s="434">
        <v>2005</v>
      </c>
      <c r="ANR4" s="434">
        <v>2002</v>
      </c>
      <c r="ANS4" s="434">
        <v>2020</v>
      </c>
      <c r="ANT4" s="434">
        <v>2320</v>
      </c>
      <c r="ANU4" s="434">
        <v>2037</v>
      </c>
      <c r="ANV4" s="434">
        <v>2032</v>
      </c>
      <c r="ANW4" s="434">
        <v>2005</v>
      </c>
      <c r="ANX4" s="434">
        <v>2055</v>
      </c>
      <c r="ANY4" s="434">
        <v>2010</v>
      </c>
      <c r="ANZ4" s="434">
        <v>2002</v>
      </c>
      <c r="AOA4" s="434">
        <v>2002</v>
      </c>
      <c r="AOB4" s="434">
        <v>2000</v>
      </c>
      <c r="AOC4" s="434">
        <v>2001</v>
      </c>
      <c r="AOD4" s="434">
        <v>2001</v>
      </c>
      <c r="AOE4" s="434">
        <v>2400</v>
      </c>
      <c r="AOF4" s="434">
        <v>2160</v>
      </c>
      <c r="AOG4" s="435">
        <v>13960</v>
      </c>
      <c r="AOH4" s="434">
        <v>2265</v>
      </c>
      <c r="AOI4" s="434">
        <v>2201</v>
      </c>
      <c r="AOJ4" s="434">
        <v>2414</v>
      </c>
      <c r="AOK4" s="434">
        <v>2164</v>
      </c>
      <c r="AOL4" s="434">
        <v>2125</v>
      </c>
      <c r="AOM4" s="435">
        <v>9540</v>
      </c>
      <c r="AON4" s="434">
        <v>2920</v>
      </c>
      <c r="AOO4" s="434">
        <v>2192</v>
      </c>
      <c r="AOP4" s="434">
        <v>2210</v>
      </c>
      <c r="AOQ4" s="434">
        <v>2081</v>
      </c>
      <c r="AOR4" s="434">
        <v>2015</v>
      </c>
      <c r="AOS4" s="434">
        <v>2304</v>
      </c>
      <c r="AOT4" s="435">
        <v>5669</v>
      </c>
      <c r="AOU4" s="434">
        <v>2170</v>
      </c>
      <c r="AOV4" s="434">
        <v>2263</v>
      </c>
      <c r="AOW4" s="435">
        <v>3660</v>
      </c>
      <c r="AOX4" s="435">
        <v>3805</v>
      </c>
      <c r="AOY4" s="434">
        <v>2020</v>
      </c>
      <c r="AOZ4" s="434">
        <v>2025</v>
      </c>
      <c r="APA4" s="434">
        <v>2005</v>
      </c>
      <c r="APB4" s="434">
        <v>2040</v>
      </c>
      <c r="APC4" s="434">
        <v>2710</v>
      </c>
      <c r="APD4" s="434">
        <v>2104</v>
      </c>
      <c r="APE4" s="434">
        <v>2320</v>
      </c>
      <c r="APF4" s="434">
        <v>2013</v>
      </c>
      <c r="APG4" s="434">
        <v>2160</v>
      </c>
      <c r="APH4" s="434">
        <v>2304</v>
      </c>
      <c r="API4" s="434">
        <v>2326</v>
      </c>
      <c r="APJ4" s="434">
        <v>2020</v>
      </c>
      <c r="APK4" s="434">
        <v>2025</v>
      </c>
      <c r="APL4" s="434">
        <v>2750</v>
      </c>
      <c r="APM4" s="434">
        <v>2010</v>
      </c>
      <c r="APN4" s="434">
        <v>2010</v>
      </c>
      <c r="APO4" s="434">
        <v>2335</v>
      </c>
      <c r="APP4" s="434">
        <v>2011</v>
      </c>
      <c r="APQ4" s="434">
        <v>2840</v>
      </c>
      <c r="APR4" s="434">
        <v>2150</v>
      </c>
      <c r="APS4" s="434">
        <v>2000</v>
      </c>
      <c r="APT4" s="434">
        <v>2232</v>
      </c>
      <c r="APU4" s="434">
        <v>2020</v>
      </c>
      <c r="APV4" s="434">
        <v>2255</v>
      </c>
      <c r="APW4" s="434">
        <v>2020</v>
      </c>
      <c r="APX4" s="434">
        <v>2010</v>
      </c>
      <c r="APY4" s="434">
        <v>2001</v>
      </c>
      <c r="APZ4" s="434">
        <v>2039</v>
      </c>
      <c r="AQA4" s="434">
        <v>2001</v>
      </c>
      <c r="AQB4" s="434">
        <v>2003</v>
      </c>
      <c r="AQC4" s="434">
        <v>2009</v>
      </c>
      <c r="AQD4" s="434">
        <v>2050</v>
      </c>
      <c r="AQE4" s="434">
        <v>2016</v>
      </c>
      <c r="AQF4" s="434">
        <v>2024</v>
      </c>
      <c r="AQG4" s="434">
        <v>2000</v>
      </c>
      <c r="AQH4" s="434">
        <v>2002</v>
      </c>
      <c r="AQI4" s="434">
        <v>2004</v>
      </c>
      <c r="AQJ4" s="434">
        <v>2002</v>
      </c>
      <c r="AQK4" s="434">
        <v>2197</v>
      </c>
      <c r="AQL4" s="434">
        <v>2009</v>
      </c>
      <c r="AQM4" s="434">
        <v>2079</v>
      </c>
      <c r="AQN4" s="434">
        <v>2050</v>
      </c>
      <c r="AQO4" s="434">
        <v>2111</v>
      </c>
      <c r="AQP4" s="434">
        <v>2064</v>
      </c>
      <c r="AQQ4" s="434">
        <v>2000</v>
      </c>
      <c r="AQR4" s="434">
        <v>2040</v>
      </c>
      <c r="AQS4" s="434">
        <v>2030</v>
      </c>
      <c r="AQT4" s="434">
        <v>2113</v>
      </c>
      <c r="AQU4" s="434">
        <v>2080</v>
      </c>
      <c r="AQV4" s="434">
        <v>2277</v>
      </c>
      <c r="AQW4" s="434">
        <v>2184</v>
      </c>
      <c r="AQX4" s="434">
        <v>2000</v>
      </c>
      <c r="AQY4" s="434">
        <v>2002</v>
      </c>
      <c r="AQZ4" s="434">
        <v>2010</v>
      </c>
      <c r="ARA4" s="434">
        <v>2000</v>
      </c>
      <c r="ARB4" s="434">
        <v>2003</v>
      </c>
      <c r="ARC4" s="434">
        <v>2001</v>
      </c>
      <c r="ARD4" s="434">
        <v>2000</v>
      </c>
      <c r="ARE4" s="434">
        <v>2284</v>
      </c>
      <c r="ARF4" s="434">
        <v>2093</v>
      </c>
      <c r="ARG4" s="434">
        <v>2130</v>
      </c>
      <c r="ARH4" s="434">
        <v>2021</v>
      </c>
      <c r="ARI4" s="434">
        <v>2000</v>
      </c>
      <c r="ARJ4" s="434">
        <v>2000</v>
      </c>
      <c r="ARK4" s="434">
        <v>2004</v>
      </c>
      <c r="ARL4" s="434">
        <v>2001</v>
      </c>
      <c r="ARM4" s="434">
        <v>2006</v>
      </c>
      <c r="ARN4" s="434">
        <v>2319</v>
      </c>
      <c r="ARO4" s="434">
        <v>2216</v>
      </c>
      <c r="ARP4" s="434">
        <v>2161</v>
      </c>
      <c r="ARQ4" s="434">
        <v>2051</v>
      </c>
      <c r="ARR4" s="434">
        <v>2076</v>
      </c>
      <c r="ARS4" s="434">
        <v>2234</v>
      </c>
      <c r="ART4" s="434">
        <v>2003</v>
      </c>
      <c r="ARU4" s="434">
        <v>2210</v>
      </c>
      <c r="ARV4" s="434">
        <v>2014</v>
      </c>
      <c r="ARW4" s="434">
        <v>2024</v>
      </c>
      <c r="ARX4" s="434">
        <v>2044</v>
      </c>
      <c r="ARY4" s="434">
        <v>2000</v>
      </c>
      <c r="ARZ4" s="434">
        <v>2030</v>
      </c>
      <c r="ASA4" s="434">
        <v>2022</v>
      </c>
      <c r="ASB4" s="434">
        <v>2010</v>
      </c>
      <c r="ASC4" s="434">
        <v>2028</v>
      </c>
      <c r="ASD4" s="434">
        <v>2022</v>
      </c>
      <c r="ASE4" s="434">
        <v>2024</v>
      </c>
      <c r="ASF4" s="434">
        <v>2006</v>
      </c>
      <c r="ASG4" s="434">
        <v>2000</v>
      </c>
      <c r="ASH4" s="434">
        <v>2012</v>
      </c>
      <c r="ASI4" s="434">
        <v>2048</v>
      </c>
      <c r="ASJ4" s="434">
        <v>2008</v>
      </c>
      <c r="ASK4" s="434">
        <v>2032</v>
      </c>
      <c r="ASL4" s="434">
        <v>2010</v>
      </c>
      <c r="ASM4" s="434">
        <v>2030</v>
      </c>
      <c r="ASN4" s="434">
        <v>2256</v>
      </c>
      <c r="ASO4" s="434">
        <v>2010</v>
      </c>
      <c r="ASP4" s="434">
        <v>2570</v>
      </c>
      <c r="ASQ4" s="434">
        <v>2004</v>
      </c>
      <c r="ASR4" s="434">
        <v>2000</v>
      </c>
      <c r="ASS4" s="434">
        <v>2045</v>
      </c>
      <c r="AST4" s="434">
        <v>2018</v>
      </c>
      <c r="ASU4" s="434">
        <v>2203</v>
      </c>
      <c r="ASV4" s="434">
        <v>2003</v>
      </c>
      <c r="ASW4" s="434">
        <v>2045</v>
      </c>
      <c r="ASX4" s="434">
        <v>2015</v>
      </c>
      <c r="ASY4" s="434">
        <v>2438</v>
      </c>
      <c r="ASZ4" s="434">
        <v>2003</v>
      </c>
      <c r="ATA4" s="434">
        <v>2050</v>
      </c>
      <c r="ATB4" s="434">
        <v>2000</v>
      </c>
      <c r="ATC4" s="434">
        <v>2000</v>
      </c>
      <c r="ATD4" s="434">
        <v>2024</v>
      </c>
      <c r="ATE4" s="434">
        <v>2027</v>
      </c>
      <c r="ATF4" s="434">
        <v>2003</v>
      </c>
      <c r="ATG4" s="434">
        <v>2050</v>
      </c>
      <c r="ATH4" s="434">
        <v>2030</v>
      </c>
      <c r="ATI4" s="434">
        <v>2010</v>
      </c>
      <c r="ATJ4" s="434">
        <v>2010</v>
      </c>
      <c r="ATK4" s="434">
        <v>2000</v>
      </c>
      <c r="ATL4" s="434">
        <v>2005</v>
      </c>
      <c r="ATM4" s="434">
        <v>2000</v>
      </c>
      <c r="ATN4" s="434">
        <v>2018</v>
      </c>
      <c r="ATO4" s="434">
        <v>2002</v>
      </c>
      <c r="ATP4" s="434">
        <v>2001</v>
      </c>
      <c r="ATQ4" s="434">
        <v>2009</v>
      </c>
      <c r="ATR4" s="434">
        <v>2002</v>
      </c>
      <c r="ATS4" s="434">
        <v>2001</v>
      </c>
      <c r="ATT4" s="434">
        <v>2000</v>
      </c>
      <c r="ATU4" s="434">
        <v>2000</v>
      </c>
      <c r="ATV4" s="434">
        <v>2001</v>
      </c>
      <c r="ATW4" s="434">
        <v>2005</v>
      </c>
      <c r="ATX4" s="434">
        <v>2002</v>
      </c>
      <c r="ATY4" s="434">
        <v>2002</v>
      </c>
      <c r="ATZ4" s="434">
        <v>2010</v>
      </c>
      <c r="AUA4" s="434">
        <v>2144</v>
      </c>
      <c r="AUB4" s="434">
        <v>2010</v>
      </c>
      <c r="AUC4" s="434">
        <v>2000</v>
      </c>
      <c r="AUD4" s="434">
        <v>2002</v>
      </c>
      <c r="AUE4" s="434">
        <v>2006</v>
      </c>
      <c r="AUF4" s="434">
        <v>2000</v>
      </c>
      <c r="AUG4" s="434">
        <v>2000</v>
      </c>
      <c r="AUH4" s="434">
        <v>2680</v>
      </c>
      <c r="AUI4" s="434">
        <v>2020</v>
      </c>
      <c r="AUJ4" s="434">
        <v>2130</v>
      </c>
      <c r="AUK4" s="434">
        <v>2006</v>
      </c>
      <c r="AUL4" s="434">
        <v>2000</v>
      </c>
      <c r="AUM4" s="434">
        <v>2010</v>
      </c>
      <c r="AUN4" s="434">
        <v>2000</v>
      </c>
      <c r="AUO4" s="434">
        <v>2000</v>
      </c>
      <c r="AUP4" s="434">
        <v>2016</v>
      </c>
      <c r="AUQ4" s="434">
        <v>2004</v>
      </c>
      <c r="AUR4" s="434">
        <v>2002</v>
      </c>
      <c r="AUS4" s="434">
        <v>2002</v>
      </c>
      <c r="AUT4" s="434">
        <v>2040</v>
      </c>
      <c r="AUU4" s="434">
        <v>2002</v>
      </c>
      <c r="AUV4" s="434">
        <v>2004</v>
      </c>
      <c r="AUW4" s="434">
        <v>2001</v>
      </c>
      <c r="AUX4" s="434">
        <v>2001</v>
      </c>
      <c r="AUY4" s="434">
        <v>2001</v>
      </c>
      <c r="AUZ4" s="434">
        <v>2001</v>
      </c>
      <c r="AVA4" s="434">
        <v>2001</v>
      </c>
      <c r="AVB4" s="434">
        <v>2001</v>
      </c>
      <c r="AVC4" s="434">
        <v>2001</v>
      </c>
      <c r="AVD4" s="434">
        <v>2001</v>
      </c>
      <c r="AVE4" s="434">
        <v>2001</v>
      </c>
      <c r="AVF4" s="434">
        <v>2002</v>
      </c>
      <c r="AVG4" s="434">
        <v>2011</v>
      </c>
      <c r="AVH4" s="434">
        <v>2002</v>
      </c>
      <c r="AVI4" s="434">
        <v>2000</v>
      </c>
      <c r="AVJ4" s="434">
        <v>2020</v>
      </c>
      <c r="AVK4" s="434">
        <v>2011</v>
      </c>
      <c r="AVL4" s="434">
        <v>2010</v>
      </c>
      <c r="AVM4" s="435">
        <v>4715</v>
      </c>
      <c r="AVN4" s="434">
        <v>2480</v>
      </c>
      <c r="AVO4" s="435">
        <v>5610</v>
      </c>
      <c r="AVP4" s="435">
        <v>3920</v>
      </c>
      <c r="AVQ4" s="434">
        <v>2255</v>
      </c>
      <c r="AVR4" s="435">
        <v>4520</v>
      </c>
      <c r="AVS4" s="435">
        <v>10490</v>
      </c>
      <c r="AVT4" s="434">
        <v>2511</v>
      </c>
      <c r="AVU4" s="435">
        <v>5270</v>
      </c>
      <c r="AVV4" s="435">
        <v>6970</v>
      </c>
      <c r="AVW4" s="434">
        <v>2889</v>
      </c>
      <c r="AVX4" s="434">
        <v>2276</v>
      </c>
      <c r="AVY4" s="435">
        <v>8480</v>
      </c>
      <c r="AVZ4" s="435">
        <v>5990</v>
      </c>
      <c r="AWA4" s="434">
        <v>714</v>
      </c>
      <c r="AWB4" s="434">
        <v>6</v>
      </c>
      <c r="AWC4" s="434">
        <v>255</v>
      </c>
      <c r="AWD4" s="435">
        <v>2088</v>
      </c>
      <c r="AWE4" s="434">
        <v>102</v>
      </c>
      <c r="AWF4" s="435">
        <v>2406</v>
      </c>
      <c r="AWG4" s="434">
        <v>462</v>
      </c>
      <c r="AWH4" s="434">
        <v>44</v>
      </c>
      <c r="AWI4" s="434">
        <v>96</v>
      </c>
      <c r="AWJ4" s="435">
        <v>1242</v>
      </c>
      <c r="AWK4" s="434">
        <v>145</v>
      </c>
      <c r="AWL4" s="434">
        <v>902</v>
      </c>
      <c r="AWM4" s="434">
        <v>235</v>
      </c>
      <c r="AWN4" s="434">
        <v>97</v>
      </c>
      <c r="AWO4" s="434">
        <v>438</v>
      </c>
      <c r="AWP4" s="434">
        <v>34</v>
      </c>
      <c r="AWQ4" s="434">
        <v>36</v>
      </c>
      <c r="AWR4" s="434">
        <v>104</v>
      </c>
      <c r="AWS4" s="434">
        <v>196</v>
      </c>
      <c r="AWT4" s="434">
        <v>19</v>
      </c>
      <c r="AWU4" s="434">
        <v>38</v>
      </c>
      <c r="AWV4" s="434">
        <v>66</v>
      </c>
      <c r="AWW4" s="434">
        <v>22</v>
      </c>
      <c r="AWX4" s="434">
        <v>88</v>
      </c>
      <c r="AWY4" s="434">
        <v>0</v>
      </c>
      <c r="AWZ4" s="434">
        <v>0</v>
      </c>
      <c r="AXA4" s="434">
        <v>0</v>
      </c>
      <c r="AXB4" s="434">
        <v>0</v>
      </c>
      <c r="AXC4" s="434">
        <v>308</v>
      </c>
      <c r="AXD4" s="434">
        <v>46</v>
      </c>
      <c r="AXE4" s="434">
        <v>3</v>
      </c>
      <c r="AXF4" s="434">
        <v>32</v>
      </c>
      <c r="AXG4" s="434">
        <v>4</v>
      </c>
      <c r="AXH4" s="434">
        <v>27</v>
      </c>
      <c r="AXI4" s="434">
        <v>0</v>
      </c>
      <c r="AXJ4" s="434">
        <v>0</v>
      </c>
      <c r="AXK4" s="434">
        <v>36</v>
      </c>
      <c r="AXL4" s="434">
        <v>433</v>
      </c>
      <c r="AXM4" s="434">
        <v>44</v>
      </c>
      <c r="AXN4" s="434">
        <v>0</v>
      </c>
      <c r="AXO4" s="434">
        <v>0</v>
      </c>
      <c r="AXP4" s="434">
        <v>1</v>
      </c>
      <c r="AXQ4" s="434">
        <v>7</v>
      </c>
      <c r="AXR4" s="434">
        <v>0</v>
      </c>
      <c r="AXS4" s="434">
        <v>4</v>
      </c>
      <c r="AXT4" s="435">
        <v>1052</v>
      </c>
      <c r="AXU4" s="435">
        <v>2397</v>
      </c>
      <c r="AXV4" s="435">
        <v>2490</v>
      </c>
      <c r="AXW4" s="434">
        <v>115</v>
      </c>
      <c r="AXX4" s="434">
        <v>39</v>
      </c>
      <c r="AXY4" s="434">
        <v>213</v>
      </c>
      <c r="AXZ4" s="434">
        <v>0</v>
      </c>
      <c r="AYA4" s="434">
        <v>20</v>
      </c>
      <c r="AYB4" s="434">
        <v>4</v>
      </c>
      <c r="AYC4" s="434">
        <v>0</v>
      </c>
      <c r="AYD4" s="434">
        <v>26</v>
      </c>
      <c r="AYE4" s="435">
        <v>59600</v>
      </c>
      <c r="AYF4" s="434">
        <v>144</v>
      </c>
      <c r="AYG4" s="434">
        <v>180</v>
      </c>
      <c r="AYH4" s="434">
        <v>96</v>
      </c>
      <c r="AYI4" s="434">
        <v>0</v>
      </c>
      <c r="AYJ4" s="434">
        <v>72</v>
      </c>
      <c r="AYK4" s="434">
        <v>56</v>
      </c>
      <c r="AYL4" s="435">
        <v>16050</v>
      </c>
      <c r="AYM4" s="435">
        <v>8896</v>
      </c>
      <c r="AYN4" s="435">
        <v>1991</v>
      </c>
      <c r="AYO4" s="434">
        <v>164</v>
      </c>
      <c r="AYP4" s="435">
        <v>3040</v>
      </c>
      <c r="AYQ4" s="435">
        <v>3132</v>
      </c>
      <c r="AYR4" s="434">
        <v>4</v>
      </c>
      <c r="AYS4" s="434">
        <v>0</v>
      </c>
      <c r="AYT4" s="434">
        <v>84</v>
      </c>
      <c r="AYU4" s="435">
        <v>1313</v>
      </c>
      <c r="AYV4" s="434">
        <v>58</v>
      </c>
      <c r="AYW4" s="434">
        <v>0</v>
      </c>
      <c r="AYX4" s="434">
        <v>115</v>
      </c>
      <c r="AYY4" s="434">
        <v>516</v>
      </c>
      <c r="AYZ4" s="434">
        <v>1</v>
      </c>
      <c r="AZA4" s="434">
        <v>22</v>
      </c>
      <c r="AZB4" s="434">
        <v>3</v>
      </c>
      <c r="AZC4" s="434">
        <v>720</v>
      </c>
      <c r="AZD4" s="434">
        <v>0</v>
      </c>
      <c r="AZE4" s="434">
        <v>155</v>
      </c>
      <c r="AZF4" s="434">
        <v>150</v>
      </c>
      <c r="AZG4" s="434">
        <v>200</v>
      </c>
      <c r="AZH4" s="434">
        <v>0</v>
      </c>
      <c r="AZI4" s="434">
        <v>101</v>
      </c>
      <c r="AZJ4" s="434">
        <v>227</v>
      </c>
      <c r="AZK4" s="434">
        <v>220</v>
      </c>
      <c r="AZL4" s="434">
        <v>27</v>
      </c>
      <c r="AZM4" s="434">
        <v>4</v>
      </c>
      <c r="AZN4" s="434">
        <v>0</v>
      </c>
      <c r="AZO4" s="435">
        <v>5300</v>
      </c>
      <c r="AZP4" s="434">
        <v>50</v>
      </c>
      <c r="AZQ4" s="434">
        <v>300</v>
      </c>
      <c r="AZR4" s="434">
        <v>155</v>
      </c>
      <c r="AZS4" s="435">
        <v>18200</v>
      </c>
      <c r="AZT4" s="434">
        <v>650</v>
      </c>
      <c r="AZU4" s="434">
        <v>565</v>
      </c>
      <c r="AZV4" s="434">
        <v>80</v>
      </c>
      <c r="AZW4" s="434">
        <v>320</v>
      </c>
      <c r="AZX4" s="434">
        <v>95</v>
      </c>
      <c r="AZY4" s="435">
        <v>6450</v>
      </c>
      <c r="AZZ4" s="434">
        <v>160</v>
      </c>
      <c r="BAA4" s="435">
        <v>1125</v>
      </c>
      <c r="BAB4" s="434">
        <v>432</v>
      </c>
      <c r="BAC4" s="434">
        <v>85</v>
      </c>
      <c r="BAD4" s="434">
        <v>178</v>
      </c>
      <c r="BAE4" s="435">
        <v>1980</v>
      </c>
      <c r="BAF4" s="434">
        <v>0</v>
      </c>
      <c r="BAG4" s="435">
        <v>2790</v>
      </c>
      <c r="BAH4" s="434">
        <v>260</v>
      </c>
      <c r="BAI4" s="434">
        <v>520</v>
      </c>
      <c r="BAJ4" s="434">
        <v>130</v>
      </c>
      <c r="BAK4" s="434">
        <v>10</v>
      </c>
      <c r="BAL4" s="434">
        <v>10</v>
      </c>
      <c r="BAM4" s="435">
        <v>7600</v>
      </c>
      <c r="BAN4" s="434">
        <v>134</v>
      </c>
      <c r="BAO4" s="434">
        <v>423</v>
      </c>
      <c r="BAP4" s="434">
        <v>129</v>
      </c>
      <c r="BAQ4" s="434">
        <v>586</v>
      </c>
      <c r="BAR4" s="434">
        <v>16</v>
      </c>
      <c r="BAS4" s="434">
        <v>22</v>
      </c>
      <c r="BAT4" s="434">
        <v>95</v>
      </c>
      <c r="BAU4" s="434">
        <v>195</v>
      </c>
      <c r="BAV4" s="434">
        <v>40</v>
      </c>
      <c r="BAW4" s="434">
        <v>111</v>
      </c>
      <c r="BAX4" s="434">
        <v>25</v>
      </c>
      <c r="BAY4" s="434">
        <v>21</v>
      </c>
      <c r="BAZ4" s="435">
        <v>4600</v>
      </c>
      <c r="BBA4" s="434">
        <v>103</v>
      </c>
      <c r="BBB4" s="434">
        <v>19</v>
      </c>
      <c r="BBC4" s="434">
        <v>931</v>
      </c>
      <c r="BBD4" s="434">
        <v>2</v>
      </c>
      <c r="BBE4" s="434">
        <v>10</v>
      </c>
      <c r="BBF4" s="434">
        <v>86</v>
      </c>
      <c r="BBG4" s="434">
        <v>7</v>
      </c>
      <c r="BBH4" s="434">
        <v>0</v>
      </c>
      <c r="BBI4" s="434">
        <v>0</v>
      </c>
      <c r="BBJ4" s="434">
        <v>32</v>
      </c>
      <c r="BBK4" s="434">
        <v>0</v>
      </c>
      <c r="BBL4" s="434">
        <v>200</v>
      </c>
      <c r="BBM4" s="434">
        <v>20</v>
      </c>
      <c r="BBN4" s="434">
        <v>4</v>
      </c>
      <c r="BBO4" s="434">
        <v>7</v>
      </c>
      <c r="BBP4" s="434">
        <v>1</v>
      </c>
      <c r="BBQ4" s="434">
        <v>132</v>
      </c>
      <c r="BBR4" s="434">
        <v>11</v>
      </c>
      <c r="BBS4" s="434">
        <v>10</v>
      </c>
      <c r="BBT4" s="434">
        <v>17</v>
      </c>
      <c r="BBU4" s="434">
        <v>12</v>
      </c>
      <c r="BBV4" s="434">
        <v>25</v>
      </c>
      <c r="BBW4" s="434">
        <v>330</v>
      </c>
      <c r="BBX4" s="434">
        <v>345</v>
      </c>
      <c r="BBY4" s="434">
        <v>5</v>
      </c>
      <c r="BBZ4" s="434">
        <v>10</v>
      </c>
      <c r="BCA4" s="434">
        <v>33</v>
      </c>
      <c r="BCB4" s="434">
        <v>2</v>
      </c>
      <c r="BCC4" s="434">
        <v>12</v>
      </c>
      <c r="BCD4" s="434">
        <v>59</v>
      </c>
      <c r="BCE4" s="434">
        <v>0</v>
      </c>
      <c r="BCF4" s="434">
        <v>6</v>
      </c>
      <c r="BCG4" s="434">
        <v>14</v>
      </c>
      <c r="BCH4" s="434">
        <v>0</v>
      </c>
      <c r="BCI4" s="434">
        <v>58</v>
      </c>
      <c r="BCJ4" s="434">
        <v>4</v>
      </c>
      <c r="BCK4" s="434">
        <v>12</v>
      </c>
      <c r="BCL4" s="434">
        <v>2</v>
      </c>
      <c r="BCM4" s="434">
        <v>214</v>
      </c>
      <c r="BCN4" s="434">
        <v>10</v>
      </c>
      <c r="BCO4" s="434">
        <v>13</v>
      </c>
      <c r="BCP4" s="434">
        <v>0</v>
      </c>
      <c r="BCQ4" s="434">
        <v>12</v>
      </c>
      <c r="BCR4" s="434">
        <v>1</v>
      </c>
      <c r="BCS4" s="434">
        <v>130</v>
      </c>
      <c r="BCT4" s="434">
        <v>2</v>
      </c>
      <c r="BCU4" s="434">
        <v>0</v>
      </c>
      <c r="BCV4" s="434">
        <v>19</v>
      </c>
      <c r="BCW4" s="434">
        <v>17</v>
      </c>
      <c r="BCX4" s="434">
        <v>101</v>
      </c>
      <c r="BCY4" s="434">
        <v>45</v>
      </c>
      <c r="BCZ4" s="434">
        <v>16</v>
      </c>
      <c r="BDA4" s="434">
        <v>5</v>
      </c>
      <c r="BDB4" s="434">
        <v>3</v>
      </c>
      <c r="BDC4" s="434">
        <v>50</v>
      </c>
      <c r="BDD4" s="434">
        <v>0</v>
      </c>
      <c r="BDE4" s="434">
        <v>129</v>
      </c>
      <c r="BDF4" s="434">
        <v>163</v>
      </c>
      <c r="BDG4" s="434">
        <v>153</v>
      </c>
      <c r="BDH4" s="434">
        <v>2</v>
      </c>
      <c r="BDI4" s="434">
        <v>11</v>
      </c>
      <c r="BDJ4" s="434">
        <v>89</v>
      </c>
      <c r="BDK4" s="434">
        <v>150</v>
      </c>
      <c r="BDL4" s="434">
        <v>41</v>
      </c>
      <c r="BDM4" s="434">
        <v>51</v>
      </c>
      <c r="BDN4" s="434">
        <v>2</v>
      </c>
      <c r="BDO4" s="434">
        <v>49</v>
      </c>
      <c r="BDP4" s="434">
        <v>106</v>
      </c>
      <c r="BDQ4" s="434">
        <v>1</v>
      </c>
      <c r="BDR4" s="434">
        <v>7</v>
      </c>
      <c r="BDS4" s="434">
        <v>8</v>
      </c>
      <c r="BDT4" s="434">
        <v>3</v>
      </c>
      <c r="BDU4" s="434">
        <v>12</v>
      </c>
      <c r="BDV4" s="434">
        <v>58</v>
      </c>
      <c r="BDW4" s="434">
        <v>0</v>
      </c>
      <c r="BDX4" s="434">
        <v>49</v>
      </c>
      <c r="BDY4" s="434">
        <v>2</v>
      </c>
      <c r="BDZ4" s="434">
        <v>0</v>
      </c>
      <c r="BEA4" s="434">
        <v>71</v>
      </c>
      <c r="BEB4" s="434">
        <v>1</v>
      </c>
      <c r="BEC4" s="434">
        <v>4</v>
      </c>
      <c r="BED4" s="434">
        <v>5</v>
      </c>
      <c r="BEE4" s="434">
        <v>23</v>
      </c>
      <c r="BEF4" s="434">
        <v>11</v>
      </c>
      <c r="BEG4" s="434">
        <v>18</v>
      </c>
      <c r="BEH4" s="434">
        <v>2</v>
      </c>
      <c r="BEI4" s="434">
        <v>684</v>
      </c>
      <c r="BEJ4" s="435">
        <v>6060</v>
      </c>
      <c r="BEK4" s="434">
        <v>536</v>
      </c>
      <c r="BEL4" s="434">
        <v>2</v>
      </c>
      <c r="BEM4" s="434">
        <v>0</v>
      </c>
      <c r="BEN4" s="434">
        <v>60</v>
      </c>
      <c r="BEO4" s="434">
        <v>330</v>
      </c>
      <c r="BEP4" s="434">
        <v>0</v>
      </c>
      <c r="BEQ4" s="434">
        <v>110</v>
      </c>
      <c r="BER4" s="434">
        <v>480</v>
      </c>
      <c r="BES4" s="434">
        <v>0</v>
      </c>
      <c r="BET4" s="434">
        <v>70</v>
      </c>
      <c r="BEU4" s="434">
        <v>3</v>
      </c>
      <c r="BEV4" s="434">
        <v>49</v>
      </c>
      <c r="BEW4" s="434">
        <v>0</v>
      </c>
      <c r="BEX4" s="434">
        <v>18</v>
      </c>
      <c r="BEY4" s="434">
        <v>21</v>
      </c>
      <c r="BEZ4" s="434">
        <v>0</v>
      </c>
      <c r="BFA4" s="434">
        <v>0</v>
      </c>
      <c r="BFB4" s="434">
        <v>2</v>
      </c>
      <c r="BFC4" s="434">
        <v>200</v>
      </c>
      <c r="BFD4" s="434">
        <v>20</v>
      </c>
      <c r="BFE4" s="434">
        <v>40</v>
      </c>
      <c r="BFF4" s="434">
        <v>2</v>
      </c>
      <c r="BFG4" s="434">
        <v>122</v>
      </c>
      <c r="BFH4" s="434">
        <v>29</v>
      </c>
      <c r="BFI4" s="434">
        <v>3</v>
      </c>
      <c r="BFJ4" s="434">
        <v>3</v>
      </c>
      <c r="BFK4" s="434">
        <v>2</v>
      </c>
      <c r="BFL4" s="434">
        <v>16</v>
      </c>
      <c r="BFM4" s="434">
        <v>30</v>
      </c>
      <c r="BFN4" s="434">
        <v>40</v>
      </c>
      <c r="BFO4" s="434">
        <v>80</v>
      </c>
      <c r="BFP4" s="434">
        <v>8</v>
      </c>
      <c r="BFQ4" s="434">
        <v>20</v>
      </c>
      <c r="BFR4" s="435">
        <v>1110</v>
      </c>
      <c r="BFS4" s="434">
        <v>145</v>
      </c>
      <c r="BFT4" s="434">
        <v>50</v>
      </c>
      <c r="BFU4" s="434">
        <v>25</v>
      </c>
      <c r="BFV4" s="434">
        <v>10</v>
      </c>
      <c r="BFW4" s="434">
        <v>60</v>
      </c>
      <c r="BFX4" s="434">
        <v>10</v>
      </c>
      <c r="BFY4" s="434">
        <v>2</v>
      </c>
      <c r="BFZ4" s="434">
        <v>0</v>
      </c>
      <c r="BGA4" s="434">
        <v>650</v>
      </c>
      <c r="BGB4" s="434">
        <v>33</v>
      </c>
      <c r="BGC4" s="434">
        <v>18</v>
      </c>
      <c r="BGD4" s="434">
        <v>49</v>
      </c>
      <c r="BGE4" s="434">
        <v>45</v>
      </c>
      <c r="BGF4" s="434">
        <v>204</v>
      </c>
      <c r="BGG4" s="434">
        <v>40</v>
      </c>
      <c r="BGH4" s="434">
        <v>2</v>
      </c>
      <c r="BGI4" s="434">
        <v>100</v>
      </c>
      <c r="BGJ4" s="434">
        <v>10</v>
      </c>
      <c r="BGK4" s="434">
        <v>140</v>
      </c>
      <c r="BGL4" s="434">
        <v>20</v>
      </c>
      <c r="BGM4" s="434">
        <v>10</v>
      </c>
      <c r="BGN4" s="435">
        <v>1660</v>
      </c>
      <c r="BGO4" s="434">
        <v>49</v>
      </c>
      <c r="BGP4" s="434">
        <v>0</v>
      </c>
      <c r="BGQ4" s="434">
        <v>11</v>
      </c>
      <c r="BGR4" s="434">
        <v>10</v>
      </c>
      <c r="BGS4" s="434">
        <v>14</v>
      </c>
      <c r="BGT4" s="434">
        <v>46</v>
      </c>
      <c r="BGU4" s="434">
        <v>209</v>
      </c>
      <c r="BGV4" s="434">
        <v>56</v>
      </c>
      <c r="BGW4" s="434">
        <v>592</v>
      </c>
      <c r="BGX4" s="434">
        <v>5</v>
      </c>
      <c r="BGY4" s="434">
        <v>8</v>
      </c>
      <c r="BGZ4" s="434">
        <v>4</v>
      </c>
      <c r="BHA4" s="434">
        <v>13</v>
      </c>
      <c r="BHB4" s="434">
        <v>10</v>
      </c>
      <c r="BHC4" s="434">
        <v>119</v>
      </c>
      <c r="BHD4" s="434">
        <v>54</v>
      </c>
      <c r="BHE4" s="434">
        <v>40</v>
      </c>
      <c r="BHF4" s="434">
        <v>17</v>
      </c>
      <c r="BHG4" s="434">
        <v>33</v>
      </c>
      <c r="BHH4" s="434">
        <v>7</v>
      </c>
      <c r="BHI4" s="434">
        <v>1</v>
      </c>
      <c r="BHJ4" s="434">
        <v>0</v>
      </c>
      <c r="BHK4" s="434">
        <v>10</v>
      </c>
      <c r="BHL4" s="435">
        <v>6410</v>
      </c>
      <c r="BHM4" s="435">
        <v>2520</v>
      </c>
      <c r="BHN4" s="435">
        <v>1267</v>
      </c>
      <c r="BHO4" s="434">
        <v>220</v>
      </c>
      <c r="BHP4" s="434">
        <v>114</v>
      </c>
      <c r="BHQ4" s="434">
        <v>133</v>
      </c>
      <c r="BHR4" s="435">
        <v>17150</v>
      </c>
      <c r="BHS4" s="435">
        <v>12140</v>
      </c>
      <c r="BHT4" s="434">
        <v>296</v>
      </c>
      <c r="BHU4" s="435">
        <v>7450</v>
      </c>
      <c r="BHV4" s="434">
        <v>560</v>
      </c>
      <c r="BHW4" s="434">
        <v>156</v>
      </c>
      <c r="BHX4" s="434">
        <v>376</v>
      </c>
      <c r="BHY4" s="434">
        <v>220</v>
      </c>
      <c r="BHZ4" s="434">
        <v>342</v>
      </c>
      <c r="BIA4" s="434">
        <v>284</v>
      </c>
      <c r="BIB4" s="434">
        <v>222</v>
      </c>
      <c r="BIC4" s="434">
        <v>1</v>
      </c>
      <c r="BID4" s="435">
        <v>1350</v>
      </c>
      <c r="BIE4" s="435">
        <v>5760</v>
      </c>
      <c r="BIF4" s="435">
        <v>5760</v>
      </c>
      <c r="BIG4" s="434">
        <v>195</v>
      </c>
      <c r="BIH4" s="434">
        <v>20</v>
      </c>
      <c r="BII4" s="434">
        <v>40</v>
      </c>
      <c r="BIJ4" s="434">
        <v>0</v>
      </c>
      <c r="BIK4" s="434">
        <v>18</v>
      </c>
      <c r="BIL4" s="434">
        <v>12</v>
      </c>
      <c r="BIM4" s="434">
        <v>5</v>
      </c>
      <c r="BIN4" s="434">
        <v>29</v>
      </c>
      <c r="BIO4" s="434">
        <v>32</v>
      </c>
      <c r="BIP4" s="434">
        <v>14</v>
      </c>
      <c r="BIQ4" s="434">
        <v>8</v>
      </c>
      <c r="BIR4" s="434">
        <v>48</v>
      </c>
      <c r="BIS4" s="434">
        <v>22</v>
      </c>
      <c r="BIT4" s="434">
        <v>3</v>
      </c>
      <c r="BIU4" s="434">
        <v>16</v>
      </c>
      <c r="BIV4" s="434">
        <v>8</v>
      </c>
      <c r="BIW4" s="434">
        <v>10</v>
      </c>
      <c r="BIX4" s="434">
        <v>0</v>
      </c>
      <c r="BIY4" s="434">
        <v>2</v>
      </c>
      <c r="BIZ4" s="434">
        <v>0</v>
      </c>
      <c r="BJA4" s="434">
        <v>10</v>
      </c>
      <c r="BJB4" s="434">
        <v>2</v>
      </c>
      <c r="BJC4" s="434">
        <v>39</v>
      </c>
      <c r="BJD4" s="434">
        <v>65</v>
      </c>
      <c r="BJE4" s="434">
        <v>11</v>
      </c>
      <c r="BJF4" s="434">
        <v>2</v>
      </c>
      <c r="BJG4" s="434">
        <v>2</v>
      </c>
      <c r="BJH4" s="434">
        <v>64</v>
      </c>
      <c r="BJI4" s="434">
        <v>93</v>
      </c>
      <c r="BJJ4" s="434">
        <v>22</v>
      </c>
      <c r="BJK4" s="434">
        <v>1</v>
      </c>
      <c r="BJL4" s="434">
        <v>1</v>
      </c>
      <c r="BJM4" s="434">
        <v>30</v>
      </c>
      <c r="BJN4" s="434">
        <v>20</v>
      </c>
      <c r="BJO4" s="434">
        <v>797</v>
      </c>
      <c r="BJP4" s="434">
        <v>38</v>
      </c>
      <c r="BJQ4" s="434">
        <v>3</v>
      </c>
      <c r="BJR4" s="434">
        <v>0</v>
      </c>
      <c r="BJS4" s="434">
        <v>0</v>
      </c>
      <c r="BJT4" s="434">
        <v>104</v>
      </c>
      <c r="BJU4" s="434">
        <v>0</v>
      </c>
      <c r="BJV4" s="434">
        <v>8</v>
      </c>
      <c r="BJW4" s="435">
        <v>1040</v>
      </c>
      <c r="BJX4" s="434">
        <v>6</v>
      </c>
      <c r="BJY4" s="434">
        <v>22</v>
      </c>
      <c r="BJZ4" s="434">
        <v>12</v>
      </c>
      <c r="BKA4" s="434">
        <v>0</v>
      </c>
      <c r="BKB4" s="434">
        <v>5</v>
      </c>
      <c r="BKC4" s="434">
        <v>10</v>
      </c>
      <c r="BKD4" s="434">
        <v>0</v>
      </c>
      <c r="BKE4" s="434">
        <v>10</v>
      </c>
      <c r="BKF4" s="435">
        <v>2570</v>
      </c>
      <c r="BKG4" s="434">
        <v>500</v>
      </c>
      <c r="BKH4" s="434">
        <v>20</v>
      </c>
      <c r="BKI4" s="434">
        <v>1</v>
      </c>
      <c r="BKJ4" s="434">
        <v>0</v>
      </c>
      <c r="BKK4" s="434">
        <v>16</v>
      </c>
      <c r="BKL4" s="434">
        <v>75</v>
      </c>
      <c r="BKM4" s="434">
        <v>490</v>
      </c>
      <c r="BKN4" s="434">
        <v>40</v>
      </c>
      <c r="BKO4" s="434">
        <v>85</v>
      </c>
      <c r="BKP4" s="434">
        <v>31</v>
      </c>
      <c r="BKQ4" s="434">
        <v>34</v>
      </c>
      <c r="BKR4" s="434">
        <v>1</v>
      </c>
      <c r="BKS4" s="434">
        <v>9</v>
      </c>
      <c r="BKT4" s="434">
        <v>2</v>
      </c>
      <c r="BKU4" s="434">
        <v>31</v>
      </c>
      <c r="BKV4" s="434">
        <v>7</v>
      </c>
      <c r="BKW4" s="434">
        <v>34</v>
      </c>
      <c r="BKX4" s="434">
        <v>7</v>
      </c>
      <c r="BKY4" s="434">
        <v>3</v>
      </c>
      <c r="BKZ4" s="434">
        <v>0</v>
      </c>
      <c r="BLA4" s="435">
        <v>1890</v>
      </c>
      <c r="BLB4" s="434">
        <v>14</v>
      </c>
      <c r="BLC4" s="434">
        <v>11</v>
      </c>
      <c r="BLD4" s="434">
        <v>22</v>
      </c>
      <c r="BLE4" s="435">
        <v>1519</v>
      </c>
      <c r="BLF4" s="434">
        <v>2</v>
      </c>
      <c r="BLG4" s="434">
        <v>73</v>
      </c>
      <c r="BLH4" s="434">
        <v>0</v>
      </c>
      <c r="BLI4" s="434">
        <v>10</v>
      </c>
      <c r="BLJ4" s="434">
        <v>15</v>
      </c>
      <c r="BLK4" s="434">
        <v>4</v>
      </c>
      <c r="BLL4" s="434">
        <v>60</v>
      </c>
      <c r="BLM4" s="434">
        <v>5</v>
      </c>
      <c r="BLN4" s="434">
        <v>40</v>
      </c>
      <c r="BLO4" s="435">
        <v>1480</v>
      </c>
      <c r="BLP4" s="435">
        <v>1240</v>
      </c>
      <c r="BLQ4" s="434">
        <v>129</v>
      </c>
      <c r="BLR4" s="434">
        <v>515</v>
      </c>
      <c r="BLS4" s="434">
        <v>74</v>
      </c>
      <c r="BLT4" s="434">
        <v>192</v>
      </c>
      <c r="BLU4" s="434">
        <v>46</v>
      </c>
      <c r="BLV4" s="434">
        <v>29</v>
      </c>
      <c r="BLW4" s="434">
        <v>70</v>
      </c>
      <c r="BLX4" s="434">
        <v>25</v>
      </c>
      <c r="BLY4" s="434">
        <v>6</v>
      </c>
      <c r="BLZ4" s="434">
        <v>2</v>
      </c>
      <c r="BMA4" s="434">
        <v>16</v>
      </c>
      <c r="BMB4" s="434">
        <v>10</v>
      </c>
      <c r="BMC4" s="434">
        <v>0</v>
      </c>
      <c r="BMD4" s="434">
        <v>580</v>
      </c>
      <c r="BME4" s="435">
        <v>3180</v>
      </c>
      <c r="BMF4" s="434">
        <v>111</v>
      </c>
      <c r="BMG4" s="434">
        <v>0</v>
      </c>
      <c r="BMH4" s="434">
        <v>46</v>
      </c>
      <c r="BMI4" s="434">
        <v>5</v>
      </c>
      <c r="BMJ4" s="434">
        <v>1</v>
      </c>
      <c r="BMK4" s="434">
        <v>5</v>
      </c>
      <c r="BML4" s="434">
        <v>5</v>
      </c>
      <c r="BMM4" s="434">
        <v>0</v>
      </c>
      <c r="BMN4" s="434">
        <v>30</v>
      </c>
      <c r="BMO4" s="434">
        <v>119</v>
      </c>
      <c r="BMP4" s="434">
        <v>10</v>
      </c>
      <c r="BMQ4" s="434">
        <v>9</v>
      </c>
      <c r="BMR4" s="434">
        <v>19</v>
      </c>
      <c r="BMS4" s="434">
        <v>22</v>
      </c>
      <c r="BMT4" s="434">
        <v>214</v>
      </c>
      <c r="BMU4" s="434">
        <v>531</v>
      </c>
      <c r="BMV4" s="434">
        <v>30</v>
      </c>
      <c r="BMW4" s="434">
        <v>29</v>
      </c>
      <c r="BMX4" s="434">
        <v>44</v>
      </c>
      <c r="BMY4" s="434">
        <v>11</v>
      </c>
      <c r="BMZ4" s="434">
        <v>12</v>
      </c>
      <c r="BNA4" s="434">
        <v>10</v>
      </c>
      <c r="BNB4" s="434">
        <v>52</v>
      </c>
      <c r="BNC4" s="434">
        <v>0</v>
      </c>
      <c r="BND4" s="434">
        <v>23</v>
      </c>
      <c r="BNE4" s="434">
        <v>38</v>
      </c>
      <c r="BNF4" s="434">
        <v>8</v>
      </c>
      <c r="BNG4" s="434">
        <v>2</v>
      </c>
      <c r="BNH4" s="434">
        <v>2</v>
      </c>
      <c r="BNI4" s="434">
        <v>27</v>
      </c>
      <c r="BNJ4" s="434">
        <v>17</v>
      </c>
      <c r="BNK4" s="434">
        <v>5</v>
      </c>
      <c r="BNL4" s="434">
        <v>33</v>
      </c>
      <c r="BNM4" s="434">
        <v>63</v>
      </c>
      <c r="BNN4" s="434">
        <v>68</v>
      </c>
      <c r="BNO4" s="434">
        <v>22</v>
      </c>
      <c r="BNP4" s="434">
        <v>10</v>
      </c>
      <c r="BNQ4" s="434">
        <v>0</v>
      </c>
      <c r="BNR4" s="434">
        <v>0</v>
      </c>
      <c r="BNS4" s="434">
        <v>0</v>
      </c>
      <c r="BNT4" s="434">
        <v>5</v>
      </c>
      <c r="BNU4" s="434">
        <v>100</v>
      </c>
      <c r="BNV4" s="434">
        <v>3</v>
      </c>
      <c r="BNW4" s="434">
        <v>0</v>
      </c>
      <c r="BNX4" s="434">
        <v>0</v>
      </c>
      <c r="BNY4" s="434">
        <v>0</v>
      </c>
      <c r="BNZ4" s="434">
        <v>0</v>
      </c>
      <c r="BOA4" s="434">
        <v>5</v>
      </c>
      <c r="BOB4" s="434">
        <v>2</v>
      </c>
      <c r="BOC4" s="434">
        <v>0</v>
      </c>
      <c r="BOD4" s="434">
        <v>8</v>
      </c>
      <c r="BOE4" s="434">
        <v>1</v>
      </c>
      <c r="BOF4" s="434">
        <v>2</v>
      </c>
      <c r="BOG4" s="434">
        <v>28</v>
      </c>
      <c r="BOH4" s="434">
        <v>0</v>
      </c>
      <c r="BOI4" s="434">
        <v>4</v>
      </c>
      <c r="BOJ4" s="434">
        <v>0</v>
      </c>
      <c r="BOK4" s="435">
        <v>1740</v>
      </c>
      <c r="BOL4" s="434">
        <v>20</v>
      </c>
      <c r="BOM4" s="435">
        <v>1025</v>
      </c>
      <c r="BON4" s="435">
        <v>1610</v>
      </c>
      <c r="BOO4" s="434">
        <v>20</v>
      </c>
      <c r="BOP4" s="434">
        <v>1</v>
      </c>
      <c r="BOQ4" s="434">
        <v>0</v>
      </c>
      <c r="BOR4" s="434">
        <v>146</v>
      </c>
      <c r="BOS4" s="434">
        <v>5</v>
      </c>
      <c r="BOT4" s="434">
        <v>12</v>
      </c>
      <c r="BOU4" s="434">
        <v>0</v>
      </c>
      <c r="BOV4" s="434">
        <v>4</v>
      </c>
      <c r="BOW4" s="434">
        <v>10</v>
      </c>
      <c r="BOX4" s="434">
        <v>59</v>
      </c>
      <c r="BOY4" s="434">
        <v>110</v>
      </c>
      <c r="BOZ4" s="434">
        <v>10</v>
      </c>
      <c r="BPA4" s="434">
        <v>12</v>
      </c>
      <c r="BPB4" s="434">
        <v>1</v>
      </c>
      <c r="BPC4" s="434">
        <v>0</v>
      </c>
      <c r="BPD4" s="434">
        <v>23</v>
      </c>
      <c r="BPE4" s="434">
        <v>1</v>
      </c>
      <c r="BPF4" s="434">
        <v>1</v>
      </c>
      <c r="BPG4" s="434">
        <v>0</v>
      </c>
      <c r="BPH4" s="434">
        <v>3</v>
      </c>
      <c r="BPI4" s="434">
        <v>2</v>
      </c>
      <c r="BPJ4" s="434">
        <v>0</v>
      </c>
      <c r="BPK4" s="434">
        <v>2</v>
      </c>
      <c r="BPL4" s="434">
        <v>0</v>
      </c>
      <c r="BPM4" s="434">
        <v>0</v>
      </c>
      <c r="BPN4" s="434">
        <v>1</v>
      </c>
      <c r="BPO4" s="434">
        <v>0</v>
      </c>
      <c r="BPP4" s="434">
        <v>2</v>
      </c>
      <c r="BPQ4" s="434">
        <v>0</v>
      </c>
      <c r="BPR4" s="434">
        <v>0</v>
      </c>
      <c r="BPS4" s="434">
        <v>0</v>
      </c>
      <c r="BPT4" s="434">
        <v>1</v>
      </c>
      <c r="BPU4" s="434">
        <v>2</v>
      </c>
      <c r="BPV4" s="434">
        <v>0</v>
      </c>
      <c r="BPW4" s="434">
        <v>1</v>
      </c>
      <c r="BPX4" s="434">
        <v>0</v>
      </c>
      <c r="BPY4" s="434">
        <v>0</v>
      </c>
      <c r="BPZ4" s="434">
        <v>7</v>
      </c>
      <c r="BQA4" s="434">
        <v>0</v>
      </c>
      <c r="BQB4" s="434">
        <v>0</v>
      </c>
      <c r="BQC4" s="434">
        <v>9</v>
      </c>
      <c r="BQD4" s="434">
        <v>15</v>
      </c>
      <c r="BQE4" s="434">
        <v>66</v>
      </c>
      <c r="BQF4" s="434">
        <v>2</v>
      </c>
      <c r="BQG4" s="434">
        <v>0</v>
      </c>
      <c r="BQH4" s="434">
        <v>0</v>
      </c>
      <c r="BQI4" s="434">
        <v>1</v>
      </c>
      <c r="BQJ4" s="434">
        <v>1</v>
      </c>
      <c r="BQK4" s="434">
        <v>0</v>
      </c>
      <c r="BQL4" s="434">
        <v>0</v>
      </c>
      <c r="BQM4" s="434">
        <v>0</v>
      </c>
      <c r="BQN4" s="434">
        <v>0</v>
      </c>
      <c r="BQO4" s="434">
        <v>0</v>
      </c>
      <c r="BQP4" s="434">
        <v>3</v>
      </c>
      <c r="BQQ4" s="434">
        <v>2</v>
      </c>
      <c r="BQR4" s="434">
        <v>0</v>
      </c>
      <c r="BQS4" s="434">
        <v>2</v>
      </c>
      <c r="BQT4" s="434">
        <v>1</v>
      </c>
      <c r="BQU4" s="434">
        <v>0</v>
      </c>
      <c r="BQV4" s="434">
        <v>0</v>
      </c>
      <c r="BQW4" s="434">
        <v>0</v>
      </c>
      <c r="BQX4" s="434">
        <v>4</v>
      </c>
      <c r="BQY4" s="434">
        <v>0</v>
      </c>
      <c r="BQZ4" s="434">
        <v>0</v>
      </c>
      <c r="BRA4" s="434">
        <v>2</v>
      </c>
      <c r="BRB4" s="434">
        <v>0</v>
      </c>
      <c r="BRC4" s="434">
        <v>0</v>
      </c>
      <c r="BRD4" s="434">
        <v>28</v>
      </c>
      <c r="BRE4" s="434">
        <v>121</v>
      </c>
      <c r="BRF4" s="434">
        <v>11</v>
      </c>
      <c r="BRG4" s="434">
        <v>1</v>
      </c>
      <c r="BRH4" s="434">
        <v>18</v>
      </c>
      <c r="BRI4" s="434">
        <v>0</v>
      </c>
      <c r="BRJ4" s="434">
        <v>14</v>
      </c>
      <c r="BRK4" s="434">
        <v>6</v>
      </c>
      <c r="BRL4" s="434">
        <v>0</v>
      </c>
      <c r="BRM4" s="434">
        <v>8</v>
      </c>
      <c r="BRN4" s="434">
        <v>27</v>
      </c>
      <c r="BRO4" s="434">
        <v>10</v>
      </c>
      <c r="BRP4" s="434">
        <v>69</v>
      </c>
      <c r="BRQ4" s="434">
        <v>0</v>
      </c>
      <c r="BRR4" s="434">
        <v>0</v>
      </c>
      <c r="BRS4" s="434">
        <v>1</v>
      </c>
      <c r="BRT4" s="434">
        <v>46</v>
      </c>
      <c r="BRU4" s="434">
        <v>0</v>
      </c>
      <c r="BRV4" s="434">
        <v>0</v>
      </c>
      <c r="BRW4" s="434">
        <v>0</v>
      </c>
      <c r="BRX4" s="434">
        <v>31</v>
      </c>
      <c r="BRY4" s="434">
        <v>2</v>
      </c>
      <c r="BRZ4" s="434">
        <v>0</v>
      </c>
      <c r="BSA4" s="434">
        <v>48</v>
      </c>
      <c r="BSB4" s="434">
        <v>0</v>
      </c>
      <c r="BSC4" s="434">
        <v>134</v>
      </c>
      <c r="BSD4" s="434">
        <v>1</v>
      </c>
      <c r="BSE4" s="434">
        <v>5</v>
      </c>
      <c r="BSF4" s="434">
        <v>0</v>
      </c>
      <c r="BSG4" s="434">
        <v>7</v>
      </c>
      <c r="BSH4" s="434">
        <v>0</v>
      </c>
      <c r="BSI4" s="434">
        <v>4</v>
      </c>
      <c r="BSJ4" s="434">
        <v>1</v>
      </c>
      <c r="BSK4" s="434">
        <v>77</v>
      </c>
      <c r="BSL4" s="434">
        <v>58</v>
      </c>
      <c r="BSM4" s="434">
        <v>217</v>
      </c>
      <c r="BSN4" s="434">
        <v>83</v>
      </c>
      <c r="BSO4" s="435">
        <v>2894</v>
      </c>
      <c r="BSP4" s="434">
        <v>82</v>
      </c>
      <c r="BSQ4" s="434">
        <v>7</v>
      </c>
      <c r="BSR4" s="434">
        <v>0</v>
      </c>
      <c r="BSS4" s="434">
        <v>8</v>
      </c>
      <c r="BST4" s="434">
        <v>67</v>
      </c>
      <c r="BSU4" s="434">
        <v>1</v>
      </c>
      <c r="BSV4" s="434">
        <v>0</v>
      </c>
      <c r="BSW4" s="434">
        <v>12</v>
      </c>
      <c r="BSX4" s="434">
        <v>18</v>
      </c>
      <c r="BSY4" s="434">
        <v>3</v>
      </c>
      <c r="BSZ4" s="434">
        <v>10</v>
      </c>
      <c r="BTA4" s="434">
        <v>31</v>
      </c>
      <c r="BTB4" s="434">
        <v>0</v>
      </c>
      <c r="BTC4" s="434">
        <v>2</v>
      </c>
      <c r="BTD4" s="434">
        <v>0</v>
      </c>
      <c r="BTE4" s="434">
        <v>0</v>
      </c>
      <c r="BTF4" s="434">
        <v>0</v>
      </c>
      <c r="BTG4" s="434">
        <v>0</v>
      </c>
      <c r="BTH4" s="434">
        <v>176</v>
      </c>
      <c r="BTI4" s="434">
        <v>2</v>
      </c>
      <c r="BTJ4" s="434">
        <v>13</v>
      </c>
      <c r="BTK4" s="434">
        <v>1</v>
      </c>
      <c r="BTL4" s="434">
        <v>14</v>
      </c>
      <c r="BTM4" s="434">
        <v>11</v>
      </c>
      <c r="BTN4" s="434">
        <v>3</v>
      </c>
      <c r="BTO4" s="434">
        <v>0</v>
      </c>
      <c r="BTP4" s="434">
        <v>49</v>
      </c>
      <c r="BTQ4" s="434">
        <v>15</v>
      </c>
      <c r="BTR4" s="434">
        <v>0</v>
      </c>
      <c r="BTS4" s="434">
        <v>12</v>
      </c>
      <c r="BTT4" s="434">
        <v>17</v>
      </c>
      <c r="BTU4" s="434">
        <v>10</v>
      </c>
      <c r="BTV4" s="434">
        <v>2</v>
      </c>
      <c r="BTW4" s="434">
        <v>3</v>
      </c>
      <c r="BTX4" s="434">
        <v>11</v>
      </c>
      <c r="BTY4" s="434">
        <v>2</v>
      </c>
      <c r="BTZ4" s="434">
        <v>658</v>
      </c>
      <c r="BUA4" s="435">
        <v>4550</v>
      </c>
      <c r="BUB4" s="435">
        <v>3090</v>
      </c>
      <c r="BUC4" s="434">
        <v>260</v>
      </c>
      <c r="BUD4" s="434">
        <v>0</v>
      </c>
      <c r="BUE4" s="434">
        <v>21</v>
      </c>
      <c r="BUF4" s="434">
        <v>12</v>
      </c>
      <c r="BUG4" s="434">
        <v>44</v>
      </c>
      <c r="BUH4" s="434">
        <v>15</v>
      </c>
      <c r="BUI4" s="434">
        <v>1</v>
      </c>
      <c r="BUJ4" s="434">
        <v>12</v>
      </c>
      <c r="BUK4" s="434">
        <v>5</v>
      </c>
      <c r="BUL4" s="434">
        <v>13</v>
      </c>
      <c r="BUM4" s="434">
        <v>22</v>
      </c>
      <c r="BUN4" s="434">
        <v>33</v>
      </c>
      <c r="BUO4" s="434">
        <v>9</v>
      </c>
      <c r="BUP4" s="434">
        <v>4</v>
      </c>
      <c r="BUQ4" s="434">
        <v>0</v>
      </c>
      <c r="BUR4" s="434">
        <v>0</v>
      </c>
      <c r="BUS4" s="434">
        <v>1</v>
      </c>
      <c r="BUT4" s="434">
        <v>7</v>
      </c>
      <c r="BUU4" s="434">
        <v>2</v>
      </c>
      <c r="BUV4" s="434">
        <v>1</v>
      </c>
      <c r="BUW4" s="434">
        <v>0</v>
      </c>
      <c r="BUX4" s="434">
        <v>2</v>
      </c>
      <c r="BUY4" s="434">
        <v>5</v>
      </c>
      <c r="BUZ4" s="434">
        <v>1</v>
      </c>
      <c r="BVA4" s="434">
        <v>1</v>
      </c>
      <c r="BVB4" s="434">
        <v>8</v>
      </c>
      <c r="BVC4" s="434">
        <v>2</v>
      </c>
      <c r="BVD4" s="434">
        <v>54</v>
      </c>
      <c r="BVE4" s="434">
        <v>11</v>
      </c>
      <c r="BVF4" s="434">
        <v>3</v>
      </c>
      <c r="BVG4" s="434">
        <v>1</v>
      </c>
      <c r="BVH4" s="434">
        <v>2</v>
      </c>
      <c r="BVI4" s="434">
        <v>4</v>
      </c>
      <c r="BVJ4" s="434">
        <v>0</v>
      </c>
      <c r="BVK4" s="434">
        <v>1</v>
      </c>
      <c r="BVL4" s="434">
        <v>0</v>
      </c>
      <c r="BVM4" s="434">
        <v>1</v>
      </c>
      <c r="BVN4" s="434">
        <v>4</v>
      </c>
      <c r="BVO4" s="434">
        <v>7</v>
      </c>
      <c r="BVP4" s="434">
        <v>0</v>
      </c>
      <c r="BVQ4" s="434">
        <v>3</v>
      </c>
      <c r="BVR4" s="434">
        <v>3</v>
      </c>
      <c r="BVS4" s="434">
        <v>0</v>
      </c>
      <c r="BVT4" s="434">
        <v>3</v>
      </c>
      <c r="BVU4" s="434">
        <v>2</v>
      </c>
      <c r="BVV4" s="434">
        <v>0</v>
      </c>
      <c r="BVW4" s="434">
        <v>0</v>
      </c>
      <c r="BVX4" s="434">
        <v>4</v>
      </c>
      <c r="BVY4" s="434">
        <v>5</v>
      </c>
      <c r="BVZ4" s="434">
        <v>1</v>
      </c>
      <c r="BWA4" s="434">
        <v>1</v>
      </c>
      <c r="BWB4" s="434">
        <v>0</v>
      </c>
      <c r="BWC4" s="434">
        <v>5</v>
      </c>
      <c r="BWD4" s="434">
        <v>0</v>
      </c>
      <c r="BWE4" s="435">
        <v>1500</v>
      </c>
      <c r="BWF4" s="434">
        <v>4</v>
      </c>
      <c r="BWG4" s="434">
        <v>0</v>
      </c>
      <c r="BWH4" s="434">
        <v>2</v>
      </c>
      <c r="BWI4" s="435">
        <v>7960</v>
      </c>
      <c r="BWJ4" s="434">
        <v>20</v>
      </c>
      <c r="BWK4" s="434">
        <v>232</v>
      </c>
      <c r="BWL4" s="434">
        <v>131</v>
      </c>
      <c r="BWM4" s="434">
        <v>13</v>
      </c>
      <c r="BWN4" s="434">
        <v>2</v>
      </c>
      <c r="BWO4" s="434">
        <v>15</v>
      </c>
      <c r="BWP4" s="434">
        <v>1</v>
      </c>
      <c r="BWQ4" s="434">
        <v>5</v>
      </c>
      <c r="BWR4" s="434">
        <v>5</v>
      </c>
      <c r="BWS4" s="434">
        <v>75</v>
      </c>
      <c r="BWT4" s="434">
        <v>16</v>
      </c>
      <c r="BWU4" s="434">
        <v>0</v>
      </c>
      <c r="BWV4" s="434">
        <v>11</v>
      </c>
      <c r="BWW4" s="434">
        <v>20</v>
      </c>
      <c r="BWX4" s="434">
        <v>0</v>
      </c>
      <c r="BWY4" s="434">
        <v>50</v>
      </c>
      <c r="BWZ4" s="434">
        <v>1</v>
      </c>
      <c r="BXA4" s="434">
        <v>18</v>
      </c>
      <c r="BXB4" s="434">
        <v>11</v>
      </c>
      <c r="BXC4" s="434">
        <v>22</v>
      </c>
      <c r="BXD4" s="434">
        <v>10</v>
      </c>
      <c r="BXE4" s="434">
        <v>0</v>
      </c>
      <c r="BXF4" s="434">
        <v>5</v>
      </c>
      <c r="BXG4" s="434">
        <v>4</v>
      </c>
      <c r="BXH4" s="434">
        <v>0</v>
      </c>
      <c r="BXI4" s="434">
        <v>11</v>
      </c>
      <c r="BXJ4" s="434">
        <v>5</v>
      </c>
      <c r="BXK4" s="434">
        <v>36</v>
      </c>
      <c r="BXL4" s="434">
        <v>742</v>
      </c>
      <c r="BXM4" s="434">
        <v>271</v>
      </c>
      <c r="BXN4" s="434">
        <v>239</v>
      </c>
      <c r="BXO4" s="434">
        <v>12</v>
      </c>
      <c r="BXP4" s="434">
        <v>111</v>
      </c>
      <c r="BXQ4" s="435">
        <v>1056</v>
      </c>
      <c r="BXR4" s="435">
        <v>1548</v>
      </c>
      <c r="BXS4" s="434">
        <v>87</v>
      </c>
      <c r="BXT4" s="434">
        <v>135</v>
      </c>
      <c r="BXU4" s="434">
        <v>17</v>
      </c>
      <c r="BXV4" s="434">
        <v>0</v>
      </c>
      <c r="BXW4" s="434">
        <v>167</v>
      </c>
      <c r="BXX4" s="434">
        <v>352</v>
      </c>
      <c r="BXY4" s="434">
        <v>785</v>
      </c>
      <c r="BXZ4" s="434">
        <v>208</v>
      </c>
      <c r="BYA4" s="434">
        <v>4</v>
      </c>
      <c r="BYB4" s="434">
        <v>267</v>
      </c>
      <c r="BYC4" s="434">
        <v>792</v>
      </c>
      <c r="BYD4" s="434">
        <v>441</v>
      </c>
      <c r="BYE4" s="434">
        <v>20</v>
      </c>
      <c r="BYF4" s="434">
        <v>0</v>
      </c>
      <c r="BYG4" s="434">
        <v>26</v>
      </c>
      <c r="BYH4" s="434">
        <v>0</v>
      </c>
      <c r="BYI4" s="434">
        <v>4</v>
      </c>
      <c r="BYJ4" s="434">
        <v>171</v>
      </c>
      <c r="BYK4" s="434">
        <v>49</v>
      </c>
      <c r="BYL4" s="434">
        <v>16</v>
      </c>
      <c r="BYM4" s="434">
        <v>265</v>
      </c>
      <c r="BYN4" s="434">
        <v>434</v>
      </c>
      <c r="BYO4" s="434">
        <v>178</v>
      </c>
      <c r="BYP4" s="434">
        <v>83</v>
      </c>
      <c r="BYQ4" s="434">
        <v>201</v>
      </c>
      <c r="BYR4" s="434">
        <v>244</v>
      </c>
      <c r="BYS4" s="434">
        <v>66</v>
      </c>
      <c r="BYT4" s="434">
        <v>41</v>
      </c>
      <c r="BYU4" s="434">
        <v>23</v>
      </c>
      <c r="BYV4" s="434">
        <v>10</v>
      </c>
      <c r="BYW4" s="434">
        <v>10</v>
      </c>
      <c r="BYX4" s="434">
        <v>18</v>
      </c>
      <c r="BYY4" s="434">
        <v>10</v>
      </c>
      <c r="BYZ4" s="434">
        <v>1</v>
      </c>
      <c r="BZA4" s="434">
        <v>0</v>
      </c>
      <c r="BZB4" s="434">
        <v>43</v>
      </c>
      <c r="BZC4" s="434">
        <v>180</v>
      </c>
      <c r="BZD4" s="434">
        <v>2</v>
      </c>
      <c r="BZE4" s="434">
        <v>113</v>
      </c>
      <c r="BZF4" s="434">
        <v>95</v>
      </c>
      <c r="BZG4" s="434">
        <v>3</v>
      </c>
      <c r="BZH4" s="434">
        <v>16</v>
      </c>
      <c r="BZI4" s="434">
        <v>0</v>
      </c>
      <c r="BZJ4" s="434">
        <v>0</v>
      </c>
      <c r="BZK4" s="434">
        <v>0</v>
      </c>
      <c r="BZL4" s="434">
        <v>5</v>
      </c>
      <c r="BZM4" s="434">
        <v>52</v>
      </c>
      <c r="BZN4" s="434">
        <v>192</v>
      </c>
      <c r="BZO4" s="434">
        <v>15</v>
      </c>
      <c r="BZP4" s="434">
        <v>1</v>
      </c>
      <c r="BZQ4" s="434">
        <v>2</v>
      </c>
      <c r="BZR4" s="434">
        <v>17</v>
      </c>
      <c r="BZS4" s="434">
        <v>1</v>
      </c>
      <c r="BZT4" s="434">
        <v>0</v>
      </c>
      <c r="BZU4" s="434">
        <v>2</v>
      </c>
      <c r="BZV4" s="434">
        <v>13</v>
      </c>
      <c r="BZW4" s="434">
        <v>13</v>
      </c>
      <c r="BZX4" s="434">
        <v>22</v>
      </c>
      <c r="BZY4" s="434">
        <v>20</v>
      </c>
      <c r="BZZ4" s="434">
        <v>0</v>
      </c>
      <c r="CAA4" s="434">
        <v>2</v>
      </c>
      <c r="CAB4" s="434">
        <v>5</v>
      </c>
      <c r="CAC4" s="434">
        <v>1</v>
      </c>
      <c r="CAD4" s="434">
        <v>105</v>
      </c>
      <c r="CAE4" s="434">
        <v>4</v>
      </c>
      <c r="CAF4" s="434">
        <v>164</v>
      </c>
      <c r="CAG4" s="434">
        <v>13</v>
      </c>
      <c r="CAH4" s="434">
        <v>256</v>
      </c>
      <c r="CAI4" s="434">
        <v>30</v>
      </c>
      <c r="CAJ4" s="434">
        <v>151</v>
      </c>
      <c r="CAK4" s="434">
        <v>88</v>
      </c>
      <c r="CAL4" s="434">
        <v>8</v>
      </c>
      <c r="CAM4" s="434">
        <v>9</v>
      </c>
      <c r="CAN4" s="434">
        <v>10</v>
      </c>
      <c r="CAO4" s="434">
        <v>0</v>
      </c>
      <c r="CAP4" s="434">
        <v>0</v>
      </c>
      <c r="CAQ4" s="434">
        <v>2</v>
      </c>
      <c r="CAR4" s="434">
        <v>0</v>
      </c>
      <c r="CAS4" s="434">
        <v>18</v>
      </c>
      <c r="CAT4" s="434">
        <v>242</v>
      </c>
      <c r="CAU4" s="434">
        <v>13</v>
      </c>
      <c r="CAV4" s="434">
        <v>29</v>
      </c>
      <c r="CAW4" s="434">
        <v>48</v>
      </c>
      <c r="CAX4" s="434">
        <v>10</v>
      </c>
      <c r="CAY4" s="434">
        <v>4</v>
      </c>
      <c r="CAZ4" s="434">
        <v>42</v>
      </c>
      <c r="CBA4" s="434">
        <v>8</v>
      </c>
      <c r="CBB4" s="434">
        <v>238</v>
      </c>
      <c r="CBC4" s="434">
        <v>60</v>
      </c>
      <c r="CBD4" s="434">
        <v>40</v>
      </c>
      <c r="CBE4" s="434">
        <v>840</v>
      </c>
      <c r="CBF4" s="434">
        <v>220</v>
      </c>
      <c r="CBG4" s="434">
        <v>5</v>
      </c>
      <c r="CBH4" s="434">
        <v>0</v>
      </c>
      <c r="CBI4" s="434">
        <v>5</v>
      </c>
      <c r="CBJ4" s="434">
        <v>14</v>
      </c>
      <c r="CBK4" s="434">
        <v>0</v>
      </c>
      <c r="CBL4" s="435">
        <v>1060</v>
      </c>
      <c r="CBM4" s="434">
        <v>60</v>
      </c>
      <c r="CBN4" s="434">
        <v>0</v>
      </c>
      <c r="CBO4" s="434">
        <v>80</v>
      </c>
      <c r="CBP4" s="434">
        <v>110</v>
      </c>
      <c r="CBQ4" s="434">
        <v>171</v>
      </c>
      <c r="CBR4" s="434">
        <v>739</v>
      </c>
      <c r="CBS4" s="435">
        <v>1030</v>
      </c>
      <c r="CBT4" s="434">
        <v>31</v>
      </c>
      <c r="CBU4" s="434">
        <v>103</v>
      </c>
      <c r="CBV4" s="434">
        <v>77</v>
      </c>
      <c r="CBW4" s="434">
        <v>109</v>
      </c>
      <c r="CBX4" s="434">
        <v>21</v>
      </c>
      <c r="CBY4" s="434">
        <v>152</v>
      </c>
      <c r="CBZ4" s="434">
        <v>116</v>
      </c>
      <c r="CCA4" s="434">
        <v>38</v>
      </c>
      <c r="CCB4" s="434">
        <v>0</v>
      </c>
      <c r="CCC4" s="434">
        <v>19</v>
      </c>
      <c r="CCD4" s="434">
        <v>3</v>
      </c>
      <c r="CCE4" s="434">
        <v>60</v>
      </c>
      <c r="CCF4" s="434">
        <v>28</v>
      </c>
      <c r="CCG4" s="434">
        <v>1</v>
      </c>
      <c r="CCH4" s="434">
        <v>76</v>
      </c>
      <c r="CCI4" s="434">
        <v>679</v>
      </c>
      <c r="CCJ4" s="434">
        <v>250</v>
      </c>
      <c r="CCK4" s="434">
        <v>459</v>
      </c>
      <c r="CCL4" s="434">
        <v>5</v>
      </c>
      <c r="CCM4" s="434">
        <v>22</v>
      </c>
      <c r="CCN4" s="434">
        <v>2</v>
      </c>
      <c r="CCO4" s="434">
        <v>3</v>
      </c>
      <c r="CCP4" s="434">
        <v>20</v>
      </c>
      <c r="CCQ4" s="434">
        <v>0</v>
      </c>
      <c r="CCR4" s="434">
        <v>5</v>
      </c>
      <c r="CCS4" s="434">
        <v>4</v>
      </c>
      <c r="CCT4" s="434">
        <v>9</v>
      </c>
      <c r="CCU4" s="434">
        <v>11</v>
      </c>
      <c r="CCV4" s="434">
        <v>10</v>
      </c>
      <c r="CCW4" s="434">
        <v>11</v>
      </c>
      <c r="CCX4" s="434">
        <v>193</v>
      </c>
      <c r="CCY4" s="434">
        <v>29</v>
      </c>
      <c r="CCZ4" s="434">
        <v>39</v>
      </c>
      <c r="CDA4" s="434">
        <v>0</v>
      </c>
      <c r="CDB4" s="434">
        <v>48</v>
      </c>
      <c r="CDC4" s="434">
        <v>40</v>
      </c>
      <c r="CDD4" s="435">
        <v>1620</v>
      </c>
      <c r="CDE4" s="434">
        <v>100</v>
      </c>
      <c r="CDF4" s="434">
        <v>30</v>
      </c>
      <c r="CDG4" s="434">
        <v>2</v>
      </c>
      <c r="CDH4" s="434">
        <v>6</v>
      </c>
      <c r="CDI4" s="434">
        <v>0</v>
      </c>
      <c r="CDJ4" s="434">
        <v>5</v>
      </c>
      <c r="CDK4" s="434">
        <v>0</v>
      </c>
      <c r="CDL4" s="434">
        <v>960</v>
      </c>
      <c r="CDM4" s="434">
        <v>50</v>
      </c>
      <c r="CDN4" s="434">
        <v>13</v>
      </c>
      <c r="CDO4" s="434">
        <v>0</v>
      </c>
      <c r="CDP4" s="434">
        <v>130</v>
      </c>
      <c r="CDQ4" s="434">
        <v>134</v>
      </c>
      <c r="CDR4" s="434">
        <v>562</v>
      </c>
      <c r="CDS4" s="435">
        <v>1140</v>
      </c>
      <c r="CDT4" s="434">
        <v>39</v>
      </c>
      <c r="CDU4" s="434">
        <v>17</v>
      </c>
      <c r="CDV4" s="434">
        <v>153</v>
      </c>
      <c r="CDW4" s="434">
        <v>123</v>
      </c>
      <c r="CDX4" s="434">
        <v>0</v>
      </c>
      <c r="CDY4" s="434">
        <v>210</v>
      </c>
      <c r="CDZ4" s="434">
        <v>51</v>
      </c>
      <c r="CEA4" s="434">
        <v>2</v>
      </c>
      <c r="CEB4" s="434">
        <v>9</v>
      </c>
      <c r="CEC4" s="434">
        <v>5</v>
      </c>
      <c r="CED4" s="434">
        <v>31</v>
      </c>
      <c r="CEE4" s="434">
        <v>49</v>
      </c>
      <c r="CEF4" s="434">
        <v>0</v>
      </c>
      <c r="CEG4" s="434">
        <v>0</v>
      </c>
      <c r="CEH4" s="434">
        <v>233</v>
      </c>
      <c r="CEI4" s="434">
        <v>270</v>
      </c>
      <c r="CEJ4" s="434">
        <v>538</v>
      </c>
      <c r="CEK4" s="434">
        <v>4</v>
      </c>
      <c r="CEL4" s="434">
        <v>2</v>
      </c>
      <c r="CEM4" s="434">
        <v>2</v>
      </c>
      <c r="CEN4" s="434">
        <v>0</v>
      </c>
      <c r="CEO4" s="434">
        <v>20</v>
      </c>
      <c r="CEP4" s="434">
        <v>5</v>
      </c>
      <c r="CEQ4" s="434">
        <v>410</v>
      </c>
      <c r="CER4" s="435">
        <v>3760</v>
      </c>
      <c r="CES4" s="434">
        <v>129</v>
      </c>
      <c r="CET4" s="434">
        <v>0</v>
      </c>
      <c r="CEU4" s="434">
        <v>80</v>
      </c>
      <c r="CEV4" s="434">
        <v>50</v>
      </c>
      <c r="CEW4" s="434">
        <v>8</v>
      </c>
      <c r="CEX4" s="434">
        <v>9</v>
      </c>
      <c r="CEY4" s="434">
        <v>27</v>
      </c>
      <c r="CEZ4" s="434">
        <v>40</v>
      </c>
      <c r="CFA4" s="434">
        <v>7</v>
      </c>
      <c r="CFB4" s="434">
        <v>2</v>
      </c>
      <c r="CFC4" s="434">
        <v>131</v>
      </c>
      <c r="CFD4" s="434">
        <v>12</v>
      </c>
      <c r="CFE4" s="434">
        <v>2</v>
      </c>
      <c r="CFF4" s="434">
        <v>0</v>
      </c>
      <c r="CFG4" s="434">
        <v>0</v>
      </c>
      <c r="CFH4" s="434">
        <v>7</v>
      </c>
      <c r="CFI4" s="434">
        <v>16</v>
      </c>
      <c r="CFJ4" s="434">
        <v>30</v>
      </c>
      <c r="CFK4" s="434">
        <v>94</v>
      </c>
      <c r="CFL4" s="434">
        <v>355</v>
      </c>
      <c r="CFM4" s="434">
        <v>320</v>
      </c>
      <c r="CFN4" s="434">
        <v>1</v>
      </c>
      <c r="CFO4" s="434">
        <v>40</v>
      </c>
      <c r="CFP4" s="434">
        <v>73</v>
      </c>
      <c r="CFQ4" s="434">
        <v>4</v>
      </c>
      <c r="CFR4" s="434">
        <v>3</v>
      </c>
      <c r="CFS4" s="434">
        <v>32</v>
      </c>
      <c r="CFT4" s="434">
        <v>4</v>
      </c>
      <c r="CFU4" s="434">
        <v>3</v>
      </c>
      <c r="CFV4" s="434">
        <v>1</v>
      </c>
      <c r="CFW4" s="434">
        <v>71</v>
      </c>
      <c r="CFX4" s="434">
        <v>22</v>
      </c>
      <c r="CFY4" s="434">
        <v>100</v>
      </c>
      <c r="CFZ4" s="434">
        <v>16</v>
      </c>
      <c r="CGA4" s="434">
        <v>1</v>
      </c>
      <c r="CGB4" s="434">
        <v>0</v>
      </c>
      <c r="CGC4" s="434">
        <v>42</v>
      </c>
      <c r="CGD4" s="434">
        <v>13</v>
      </c>
      <c r="CGE4" s="434">
        <v>24</v>
      </c>
      <c r="CGF4" s="434">
        <v>28</v>
      </c>
      <c r="CGG4" s="434">
        <v>24</v>
      </c>
      <c r="CGH4" s="434">
        <v>0</v>
      </c>
      <c r="CGI4" s="434">
        <v>81</v>
      </c>
      <c r="CGJ4" s="434">
        <v>2</v>
      </c>
      <c r="CGK4" s="434">
        <v>10</v>
      </c>
      <c r="CGL4" s="434">
        <v>4</v>
      </c>
      <c r="CGM4" s="434">
        <v>0</v>
      </c>
      <c r="CGN4" s="434">
        <v>5</v>
      </c>
      <c r="CGO4" s="434">
        <v>114</v>
      </c>
      <c r="CGP4" s="434">
        <v>375</v>
      </c>
      <c r="CGQ4" s="434">
        <v>460</v>
      </c>
      <c r="CGR4" s="434">
        <v>4</v>
      </c>
      <c r="CGS4" s="434">
        <v>44</v>
      </c>
      <c r="CGT4" s="434">
        <v>0</v>
      </c>
      <c r="CGU4" s="434">
        <v>12</v>
      </c>
      <c r="CGV4" s="434">
        <v>1</v>
      </c>
      <c r="CGW4" s="434">
        <v>28</v>
      </c>
      <c r="CGX4" s="434">
        <v>13</v>
      </c>
      <c r="CGY4" s="434">
        <v>5</v>
      </c>
      <c r="CGZ4" s="434">
        <v>137</v>
      </c>
      <c r="CHA4" s="434">
        <v>7</v>
      </c>
      <c r="CHB4" s="434">
        <v>33</v>
      </c>
      <c r="CHC4" s="434">
        <v>137</v>
      </c>
      <c r="CHD4" s="434">
        <v>20</v>
      </c>
      <c r="CHE4" s="434">
        <v>1</v>
      </c>
      <c r="CHF4" s="434">
        <v>10</v>
      </c>
      <c r="CHG4" s="434">
        <v>7</v>
      </c>
      <c r="CHH4" s="434">
        <v>0</v>
      </c>
      <c r="CHI4" s="434">
        <v>100</v>
      </c>
      <c r="CHJ4" s="434">
        <v>14</v>
      </c>
      <c r="CHK4" s="434">
        <v>5</v>
      </c>
      <c r="CHL4" s="434">
        <v>5</v>
      </c>
      <c r="CHM4" s="434">
        <v>22</v>
      </c>
      <c r="CHN4" s="434">
        <v>42</v>
      </c>
      <c r="CHO4" s="434">
        <v>0</v>
      </c>
      <c r="CHP4" s="434">
        <v>0</v>
      </c>
      <c r="CHQ4" s="434">
        <v>6</v>
      </c>
      <c r="CHR4" s="434">
        <v>218</v>
      </c>
      <c r="CHS4" s="434">
        <v>32</v>
      </c>
      <c r="CHT4" s="434">
        <v>6</v>
      </c>
      <c r="CHU4" s="434">
        <v>23</v>
      </c>
      <c r="CHV4" s="434">
        <v>4</v>
      </c>
      <c r="CHW4" s="434">
        <v>528</v>
      </c>
      <c r="CHX4" s="434">
        <v>107</v>
      </c>
      <c r="CHY4" s="434">
        <v>61</v>
      </c>
      <c r="CHZ4" s="434">
        <v>0</v>
      </c>
      <c r="CIA4" s="434">
        <v>513</v>
      </c>
      <c r="CIB4" s="434">
        <v>506</v>
      </c>
      <c r="CIC4" s="434">
        <v>12</v>
      </c>
      <c r="CID4" s="434">
        <v>1</v>
      </c>
      <c r="CIE4" s="434">
        <v>309</v>
      </c>
      <c r="CIF4" s="434">
        <v>0</v>
      </c>
      <c r="CIG4" s="434">
        <v>7</v>
      </c>
      <c r="CIH4" s="434">
        <v>19</v>
      </c>
      <c r="CII4" s="434">
        <v>344</v>
      </c>
      <c r="CIJ4" s="434">
        <v>3</v>
      </c>
      <c r="CIK4" s="434">
        <v>1</v>
      </c>
      <c r="CIL4" s="434">
        <v>4</v>
      </c>
      <c r="CIM4" s="434">
        <v>0</v>
      </c>
      <c r="CIN4" s="434">
        <v>0</v>
      </c>
      <c r="CIO4" s="434">
        <v>19</v>
      </c>
      <c r="CIP4" s="434">
        <v>2</v>
      </c>
      <c r="CIQ4" s="434">
        <v>1</v>
      </c>
      <c r="CIR4" s="434">
        <v>26</v>
      </c>
      <c r="CIS4" s="434">
        <v>26</v>
      </c>
      <c r="CIT4" s="434">
        <v>5</v>
      </c>
      <c r="CIU4" s="434">
        <v>0</v>
      </c>
      <c r="CIV4" s="434">
        <v>24</v>
      </c>
      <c r="CIW4" s="434">
        <v>0</v>
      </c>
      <c r="CIX4" s="434">
        <v>7</v>
      </c>
      <c r="CIY4" s="434">
        <v>0</v>
      </c>
      <c r="CIZ4" s="434">
        <v>0</v>
      </c>
      <c r="CJA4" s="434">
        <v>52</v>
      </c>
      <c r="CJB4" s="434">
        <v>2</v>
      </c>
      <c r="CJC4" s="434">
        <v>1</v>
      </c>
      <c r="CJD4" s="434">
        <v>25</v>
      </c>
      <c r="CJE4" s="434">
        <v>3</v>
      </c>
      <c r="CJF4" s="434">
        <v>126</v>
      </c>
      <c r="CJG4" s="434">
        <v>1</v>
      </c>
      <c r="CJH4" s="434">
        <v>0</v>
      </c>
      <c r="CJI4" s="434">
        <v>3</v>
      </c>
      <c r="CJJ4" s="434">
        <v>0</v>
      </c>
      <c r="CJK4" s="434">
        <v>6</v>
      </c>
      <c r="CJL4" s="434">
        <v>1</v>
      </c>
      <c r="CJM4" s="434">
        <v>2</v>
      </c>
      <c r="CJN4" s="434">
        <v>12</v>
      </c>
      <c r="CJO4" s="434">
        <v>16</v>
      </c>
      <c r="CJP4" s="434">
        <v>2</v>
      </c>
      <c r="CJQ4" s="434">
        <v>32</v>
      </c>
      <c r="CJR4" s="434">
        <v>10</v>
      </c>
      <c r="CJS4" s="434">
        <v>164</v>
      </c>
      <c r="CJT4" s="434">
        <v>62</v>
      </c>
      <c r="CJU4" s="434">
        <v>172</v>
      </c>
      <c r="CJV4" s="434">
        <v>5</v>
      </c>
      <c r="CJW4" s="434">
        <v>61</v>
      </c>
      <c r="CJX4" s="434">
        <v>0</v>
      </c>
      <c r="CJY4" s="434">
        <v>1</v>
      </c>
      <c r="CJZ4" s="434">
        <v>0</v>
      </c>
      <c r="CKA4" s="434">
        <v>0</v>
      </c>
      <c r="CKB4" s="434">
        <v>39</v>
      </c>
      <c r="CKC4" s="434">
        <v>315</v>
      </c>
      <c r="CKD4" s="434">
        <v>70</v>
      </c>
      <c r="CKE4" s="434">
        <v>50</v>
      </c>
      <c r="CKF4" s="434">
        <v>96</v>
      </c>
      <c r="CKG4" s="434">
        <v>512</v>
      </c>
      <c r="CKH4" s="434">
        <v>244</v>
      </c>
      <c r="CKI4" s="434">
        <v>10</v>
      </c>
      <c r="CKJ4" s="434">
        <v>3</v>
      </c>
      <c r="CKK4" s="434">
        <v>1</v>
      </c>
      <c r="CKL4" s="434">
        <v>0</v>
      </c>
      <c r="CKM4" s="434">
        <v>3</v>
      </c>
      <c r="CKN4" s="434">
        <v>22</v>
      </c>
      <c r="CKO4" s="434">
        <v>32</v>
      </c>
      <c r="CKP4" s="434">
        <v>5</v>
      </c>
      <c r="CKQ4" s="434">
        <v>0</v>
      </c>
      <c r="CKR4" s="434">
        <v>657</v>
      </c>
      <c r="CKS4" s="434">
        <v>5</v>
      </c>
      <c r="CKT4" s="434">
        <v>57</v>
      </c>
      <c r="CKU4" s="434">
        <v>36</v>
      </c>
      <c r="CKV4" s="434">
        <v>42</v>
      </c>
      <c r="CKW4" s="434">
        <v>0</v>
      </c>
      <c r="CKX4" s="434">
        <v>21</v>
      </c>
      <c r="CKY4" s="434">
        <v>5</v>
      </c>
      <c r="CKZ4" s="434">
        <v>5</v>
      </c>
      <c r="CLA4" s="434">
        <v>19</v>
      </c>
      <c r="CLB4" s="434">
        <v>0</v>
      </c>
      <c r="CLC4" s="434">
        <v>6</v>
      </c>
      <c r="CLD4" s="434">
        <v>40</v>
      </c>
      <c r="CLE4" s="434">
        <v>5</v>
      </c>
      <c r="CLF4" s="434">
        <v>110</v>
      </c>
      <c r="CLG4" s="434">
        <v>0</v>
      </c>
      <c r="CLH4" s="434">
        <v>50</v>
      </c>
      <c r="CLI4" s="434">
        <v>70</v>
      </c>
      <c r="CLJ4" s="434">
        <v>0</v>
      </c>
      <c r="CLK4" s="434">
        <v>4</v>
      </c>
      <c r="CLL4" s="434">
        <v>0</v>
      </c>
      <c r="CLM4" s="434">
        <v>60</v>
      </c>
      <c r="CLN4" s="434">
        <v>70</v>
      </c>
      <c r="CLO4" s="434">
        <v>140</v>
      </c>
      <c r="CLP4" s="435">
        <v>1260</v>
      </c>
      <c r="CLQ4" s="435">
        <v>3920</v>
      </c>
      <c r="CLR4" s="434">
        <v>100</v>
      </c>
      <c r="CLS4" s="434">
        <v>0</v>
      </c>
      <c r="CLT4" s="434">
        <v>800</v>
      </c>
      <c r="CLU4" s="434">
        <v>380</v>
      </c>
      <c r="CLV4" s="434">
        <v>0</v>
      </c>
      <c r="CLW4" s="434">
        <v>400</v>
      </c>
      <c r="CLX4" s="435">
        <v>11880</v>
      </c>
      <c r="CLY4" s="435">
        <v>5100</v>
      </c>
      <c r="CLZ4" s="435">
        <v>8000</v>
      </c>
      <c r="CMA4" s="435">
        <v>2860</v>
      </c>
      <c r="CMB4" s="434">
        <v>400</v>
      </c>
      <c r="CMC4" s="434">
        <v>0</v>
      </c>
      <c r="CMD4" s="434">
        <v>0</v>
      </c>
      <c r="CME4" s="434">
        <v>46</v>
      </c>
      <c r="CMF4" s="434">
        <v>980</v>
      </c>
      <c r="CMG4" s="434">
        <v>0</v>
      </c>
      <c r="CMH4" s="434">
        <v>20</v>
      </c>
      <c r="CMI4" s="435">
        <v>2392</v>
      </c>
      <c r="CMJ4" s="434">
        <v>500</v>
      </c>
      <c r="CMK4" s="434">
        <v>0</v>
      </c>
      <c r="CML4" s="434">
        <v>0</v>
      </c>
      <c r="CMM4" s="434">
        <v>980</v>
      </c>
      <c r="CMN4" s="434">
        <v>500</v>
      </c>
      <c r="CMO4" s="434">
        <v>2</v>
      </c>
      <c r="CMP4" s="434">
        <v>0</v>
      </c>
      <c r="CMQ4" s="434">
        <v>0</v>
      </c>
      <c r="CMR4" s="434">
        <v>445</v>
      </c>
      <c r="CMS4" s="434">
        <v>149</v>
      </c>
      <c r="CMT4" s="434">
        <v>820</v>
      </c>
      <c r="CMU4" s="434">
        <v>901</v>
      </c>
      <c r="CMV4" s="435">
        <v>1060</v>
      </c>
      <c r="CMW4" s="434">
        <v>55</v>
      </c>
      <c r="CMX4" s="434">
        <v>10</v>
      </c>
      <c r="CMY4" s="434">
        <v>47</v>
      </c>
      <c r="CMZ4" s="434">
        <v>209</v>
      </c>
      <c r="CNA4" s="434">
        <v>208</v>
      </c>
      <c r="CNB4" s="434">
        <v>3</v>
      </c>
      <c r="CNC4" s="434">
        <v>57</v>
      </c>
      <c r="CND4" s="434">
        <v>11</v>
      </c>
      <c r="CNE4" s="434">
        <v>88</v>
      </c>
      <c r="CNF4" s="434">
        <v>31</v>
      </c>
      <c r="CNG4" s="434">
        <v>51</v>
      </c>
      <c r="CNH4" s="434">
        <v>114</v>
      </c>
      <c r="CNI4" s="434">
        <v>42</v>
      </c>
      <c r="CNJ4" s="434">
        <v>129</v>
      </c>
      <c r="CNK4" s="434">
        <v>35</v>
      </c>
      <c r="CNL4" s="434">
        <v>291</v>
      </c>
      <c r="CNM4" s="434">
        <v>22</v>
      </c>
      <c r="CNN4" s="435">
        <v>1390</v>
      </c>
      <c r="CNO4" s="434">
        <v>219</v>
      </c>
      <c r="CNP4" s="434">
        <v>167</v>
      </c>
      <c r="CNQ4" s="434">
        <v>395</v>
      </c>
      <c r="CNR4" s="434">
        <v>81</v>
      </c>
      <c r="CNS4" s="434">
        <v>297</v>
      </c>
      <c r="CNT4" s="434">
        <v>976</v>
      </c>
      <c r="CNU4" s="434">
        <v>42</v>
      </c>
      <c r="CNV4" s="434">
        <v>206</v>
      </c>
      <c r="CNW4" s="434">
        <v>27</v>
      </c>
      <c r="CNX4" s="434">
        <v>109</v>
      </c>
      <c r="CNY4" s="434">
        <v>134</v>
      </c>
      <c r="CNZ4" s="434">
        <v>298</v>
      </c>
      <c r="COA4" s="434">
        <v>31</v>
      </c>
      <c r="COB4" s="434">
        <v>44</v>
      </c>
      <c r="COC4" s="434">
        <v>240</v>
      </c>
      <c r="COD4" s="434">
        <v>318</v>
      </c>
      <c r="COE4" s="434">
        <v>81</v>
      </c>
      <c r="COF4" s="434">
        <v>10</v>
      </c>
      <c r="COG4" s="434">
        <v>7</v>
      </c>
      <c r="COH4" s="434">
        <v>1</v>
      </c>
      <c r="COI4" s="434">
        <v>0</v>
      </c>
      <c r="COJ4" s="434">
        <v>0</v>
      </c>
      <c r="COK4" s="434">
        <v>119</v>
      </c>
      <c r="COL4" s="434">
        <v>369</v>
      </c>
      <c r="COM4" s="434">
        <v>950</v>
      </c>
      <c r="CON4" s="434">
        <v>462</v>
      </c>
      <c r="COO4" s="434">
        <v>12</v>
      </c>
      <c r="COP4" s="434">
        <v>0</v>
      </c>
      <c r="COQ4" s="434">
        <v>2</v>
      </c>
      <c r="COR4" s="434">
        <v>6</v>
      </c>
      <c r="COS4" s="434">
        <v>61</v>
      </c>
      <c r="COT4" s="434">
        <v>10</v>
      </c>
      <c r="COU4" s="434">
        <v>40</v>
      </c>
      <c r="COV4" s="434">
        <v>45</v>
      </c>
      <c r="COW4" s="434">
        <v>469</v>
      </c>
      <c r="COX4" s="434">
        <v>10</v>
      </c>
      <c r="COY4" s="434">
        <v>30</v>
      </c>
      <c r="COZ4" s="434">
        <v>15</v>
      </c>
      <c r="CPA4" s="434">
        <v>20</v>
      </c>
      <c r="CPB4" s="434">
        <v>30</v>
      </c>
      <c r="CPC4" s="434">
        <v>4</v>
      </c>
      <c r="CPD4" s="434">
        <v>0</v>
      </c>
      <c r="CPE4" s="434">
        <v>10</v>
      </c>
      <c r="CPF4" s="434">
        <v>99</v>
      </c>
      <c r="CPG4" s="434">
        <v>1</v>
      </c>
      <c r="CPH4" s="434">
        <v>61</v>
      </c>
      <c r="CPI4" s="434">
        <v>66</v>
      </c>
      <c r="CPJ4" s="434">
        <v>7</v>
      </c>
      <c r="CPK4" s="434">
        <v>0</v>
      </c>
      <c r="CPL4" s="434">
        <v>0</v>
      </c>
      <c r="CPM4" s="434">
        <v>10</v>
      </c>
      <c r="CPN4" s="434">
        <v>0</v>
      </c>
      <c r="CPO4" s="434">
        <v>140</v>
      </c>
      <c r="CPP4" s="434">
        <v>0</v>
      </c>
      <c r="CPQ4" s="434">
        <v>10</v>
      </c>
      <c r="CPR4" s="434">
        <v>105</v>
      </c>
      <c r="CPS4" s="434">
        <v>20</v>
      </c>
      <c r="CPT4" s="434">
        <v>10</v>
      </c>
      <c r="CPU4" s="434">
        <v>25</v>
      </c>
      <c r="CPV4" s="434">
        <v>0</v>
      </c>
      <c r="CPW4" s="434">
        <v>0</v>
      </c>
      <c r="CPX4" s="434">
        <v>0</v>
      </c>
      <c r="CPY4" s="434">
        <v>0</v>
      </c>
      <c r="CPZ4" s="434">
        <v>20</v>
      </c>
      <c r="CQA4" s="434">
        <v>100</v>
      </c>
      <c r="CQB4" s="434">
        <v>0</v>
      </c>
      <c r="CQC4" s="434">
        <v>10</v>
      </c>
      <c r="CQD4" s="434">
        <v>40</v>
      </c>
      <c r="CQE4" s="434">
        <v>0</v>
      </c>
      <c r="CQF4" s="434">
        <v>133</v>
      </c>
      <c r="CQG4" s="434">
        <v>246</v>
      </c>
      <c r="CQH4" s="434">
        <v>5</v>
      </c>
      <c r="CQI4" s="434">
        <v>0</v>
      </c>
      <c r="CQJ4" s="434">
        <v>0</v>
      </c>
      <c r="CQK4" s="434">
        <v>0</v>
      </c>
      <c r="CQL4" s="434">
        <v>3</v>
      </c>
      <c r="CQM4" s="434">
        <v>1</v>
      </c>
      <c r="CQN4" s="434">
        <v>7</v>
      </c>
      <c r="CQO4" s="434">
        <v>68</v>
      </c>
      <c r="CQP4" s="434">
        <v>4</v>
      </c>
      <c r="CQQ4" s="435">
        <v>1847</v>
      </c>
      <c r="CQR4" s="434">
        <v>330</v>
      </c>
      <c r="CQS4" s="434">
        <v>14</v>
      </c>
      <c r="CQT4" s="434">
        <v>24</v>
      </c>
      <c r="CQU4" s="434">
        <v>34</v>
      </c>
      <c r="CQV4" s="434">
        <v>55</v>
      </c>
      <c r="CQW4" s="434">
        <v>36</v>
      </c>
      <c r="CQX4" s="434">
        <v>336</v>
      </c>
      <c r="CQY4" s="434">
        <v>2</v>
      </c>
      <c r="CQZ4" s="434">
        <v>62</v>
      </c>
      <c r="CRA4" s="434">
        <v>190</v>
      </c>
      <c r="CRB4" s="434">
        <v>4</v>
      </c>
      <c r="CRC4" s="434">
        <v>297</v>
      </c>
      <c r="CRD4" s="434">
        <v>11</v>
      </c>
      <c r="CRE4" s="434">
        <v>2</v>
      </c>
      <c r="CRF4" s="434">
        <v>3</v>
      </c>
      <c r="CRG4" s="434">
        <v>3</v>
      </c>
      <c r="CRH4" s="434">
        <v>52</v>
      </c>
      <c r="CRI4" s="434">
        <v>248</v>
      </c>
      <c r="CRJ4" s="434">
        <v>5</v>
      </c>
      <c r="CRK4" s="434">
        <v>588</v>
      </c>
      <c r="CRL4" s="434">
        <v>166</v>
      </c>
      <c r="CRM4" s="434">
        <v>17</v>
      </c>
      <c r="CRN4" s="434">
        <v>0</v>
      </c>
      <c r="CRO4" s="434">
        <v>14</v>
      </c>
      <c r="CRP4" s="434">
        <v>7</v>
      </c>
      <c r="CRQ4" s="434">
        <v>15</v>
      </c>
      <c r="CRR4" s="434">
        <v>6</v>
      </c>
      <c r="CRS4" s="434">
        <v>22</v>
      </c>
      <c r="CRT4" s="434">
        <v>33</v>
      </c>
      <c r="CRU4" s="434">
        <v>13</v>
      </c>
      <c r="CRV4" s="434">
        <v>68</v>
      </c>
      <c r="CRW4" s="434">
        <v>86</v>
      </c>
      <c r="CRX4" s="434">
        <v>586</v>
      </c>
      <c r="CRY4" s="434">
        <v>81</v>
      </c>
      <c r="CRZ4" s="434">
        <v>28</v>
      </c>
      <c r="CSA4" s="434">
        <v>82</v>
      </c>
      <c r="CSB4" s="434">
        <v>94</v>
      </c>
      <c r="CSC4" s="434">
        <v>52</v>
      </c>
      <c r="CSD4" s="434">
        <v>123</v>
      </c>
      <c r="CSE4" s="434">
        <v>366</v>
      </c>
      <c r="CSF4" s="434">
        <v>26</v>
      </c>
      <c r="CSG4" s="434">
        <v>9</v>
      </c>
      <c r="CSH4" s="434">
        <v>4</v>
      </c>
      <c r="CSI4" s="434">
        <v>43</v>
      </c>
      <c r="CSJ4" s="434">
        <v>62</v>
      </c>
      <c r="CSK4" s="434">
        <v>5</v>
      </c>
      <c r="CSL4" s="434">
        <v>1</v>
      </c>
      <c r="CSM4" s="434">
        <v>95</v>
      </c>
      <c r="CSN4" s="434">
        <v>40</v>
      </c>
      <c r="CSO4" s="434">
        <v>36</v>
      </c>
      <c r="CSP4" s="434">
        <v>3</v>
      </c>
      <c r="CSQ4" s="434">
        <v>8</v>
      </c>
      <c r="CSR4" s="434">
        <v>2</v>
      </c>
      <c r="CSS4" s="434">
        <v>45</v>
      </c>
      <c r="CST4" s="434">
        <v>1</v>
      </c>
      <c r="CSU4" s="434">
        <v>185</v>
      </c>
      <c r="CSV4" s="434">
        <v>441</v>
      </c>
      <c r="CSW4" s="434">
        <v>18</v>
      </c>
      <c r="CSX4" s="435">
        <v>5360</v>
      </c>
      <c r="CSY4" s="434">
        <v>66</v>
      </c>
      <c r="CSZ4" s="435">
        <v>2800</v>
      </c>
      <c r="CTA4" s="434">
        <v>0</v>
      </c>
      <c r="CTB4" s="434">
        <v>8</v>
      </c>
      <c r="CTC4" s="434">
        <v>0</v>
      </c>
      <c r="CTD4" s="434">
        <v>55</v>
      </c>
      <c r="CTE4" s="434">
        <v>117</v>
      </c>
      <c r="CTF4" s="434">
        <v>141</v>
      </c>
      <c r="CTG4" s="434">
        <v>0</v>
      </c>
      <c r="CTH4" s="434">
        <v>3</v>
      </c>
      <c r="CTI4" s="434">
        <v>0</v>
      </c>
      <c r="CTJ4" s="435">
        <v>1330</v>
      </c>
      <c r="CTK4" s="434">
        <v>120</v>
      </c>
      <c r="CTL4" s="434">
        <v>11</v>
      </c>
      <c r="CTM4" s="434">
        <v>820</v>
      </c>
      <c r="CTN4" s="434">
        <v>129</v>
      </c>
      <c r="CTO4" s="434">
        <v>31</v>
      </c>
      <c r="CTP4" s="434">
        <v>10</v>
      </c>
      <c r="CTQ4" s="434">
        <v>77</v>
      </c>
      <c r="CTR4" s="434">
        <v>225</v>
      </c>
      <c r="CTS4" s="434">
        <v>2</v>
      </c>
      <c r="CTT4" s="434">
        <v>350</v>
      </c>
      <c r="CTU4" s="434">
        <v>35</v>
      </c>
      <c r="CTV4" s="434">
        <v>50</v>
      </c>
      <c r="CTW4" s="434">
        <v>73</v>
      </c>
      <c r="CTX4" s="434">
        <v>15</v>
      </c>
      <c r="CTY4" s="434">
        <v>84</v>
      </c>
      <c r="CTZ4" s="434">
        <v>6</v>
      </c>
      <c r="CUA4" s="434">
        <v>13</v>
      </c>
      <c r="CUB4" s="434">
        <v>390</v>
      </c>
      <c r="CUC4" s="434">
        <v>115</v>
      </c>
      <c r="CUD4" s="434">
        <v>390</v>
      </c>
      <c r="CUE4" s="434">
        <v>235</v>
      </c>
      <c r="CUF4" s="434">
        <v>820</v>
      </c>
      <c r="CUG4" s="434">
        <v>40</v>
      </c>
      <c r="CUH4" s="434">
        <v>80</v>
      </c>
      <c r="CUI4" s="434">
        <v>546</v>
      </c>
      <c r="CUJ4" s="434">
        <v>518</v>
      </c>
      <c r="CUK4" s="434">
        <v>354</v>
      </c>
      <c r="CUL4" s="434">
        <v>41</v>
      </c>
      <c r="CUM4" s="434">
        <v>149</v>
      </c>
      <c r="CUN4" s="434">
        <v>227</v>
      </c>
      <c r="CUO4" s="434">
        <v>0</v>
      </c>
      <c r="CUP4" s="435">
        <v>2645</v>
      </c>
      <c r="CUQ4" s="434">
        <v>840</v>
      </c>
      <c r="CUR4" s="434">
        <v>633</v>
      </c>
      <c r="CUS4" s="434">
        <v>740</v>
      </c>
      <c r="CUT4" s="434">
        <v>400</v>
      </c>
      <c r="CUU4" s="434">
        <v>20</v>
      </c>
      <c r="CUV4" s="434">
        <v>300</v>
      </c>
      <c r="CUW4" s="434">
        <v>329</v>
      </c>
      <c r="CUX4" s="434">
        <v>395</v>
      </c>
      <c r="CUY4" s="434">
        <v>367</v>
      </c>
      <c r="CUZ4" s="435">
        <v>5823</v>
      </c>
      <c r="CVA4" s="435">
        <v>3139</v>
      </c>
      <c r="CVB4" s="434">
        <v>5</v>
      </c>
      <c r="CVC4" s="434">
        <v>2</v>
      </c>
      <c r="CVD4" s="434">
        <v>0</v>
      </c>
      <c r="CVE4" s="434">
        <v>0</v>
      </c>
      <c r="CVF4" s="434">
        <v>0</v>
      </c>
      <c r="CVG4" s="434">
        <v>0</v>
      </c>
      <c r="CVH4" s="434">
        <v>47</v>
      </c>
      <c r="CVI4" s="434">
        <v>83</v>
      </c>
      <c r="CVJ4" s="434">
        <v>18</v>
      </c>
      <c r="CVK4" s="434">
        <v>18</v>
      </c>
      <c r="CVL4" s="434">
        <v>5</v>
      </c>
      <c r="CVM4" s="434">
        <v>14</v>
      </c>
      <c r="CVN4" s="434">
        <v>7</v>
      </c>
      <c r="CVO4" s="434">
        <v>0</v>
      </c>
      <c r="CVP4" s="434">
        <v>5</v>
      </c>
      <c r="CVQ4" s="434">
        <v>13</v>
      </c>
      <c r="CVR4" s="434">
        <v>3</v>
      </c>
      <c r="CVS4" s="434">
        <v>8</v>
      </c>
      <c r="CVT4" s="434">
        <v>18</v>
      </c>
      <c r="CVU4" s="434">
        <v>14</v>
      </c>
      <c r="CVV4" s="434">
        <v>25</v>
      </c>
      <c r="CVW4" s="434">
        <v>19</v>
      </c>
      <c r="CVX4" s="434">
        <v>0</v>
      </c>
      <c r="CVY4" s="434">
        <v>63</v>
      </c>
      <c r="CVZ4" s="434">
        <v>0</v>
      </c>
      <c r="CWA4" s="434">
        <v>13</v>
      </c>
      <c r="CWB4" s="434">
        <v>0</v>
      </c>
      <c r="CWC4" s="434">
        <v>22</v>
      </c>
      <c r="CWD4" s="434">
        <v>0</v>
      </c>
      <c r="CWE4" s="434">
        <v>2</v>
      </c>
      <c r="CWF4" s="434">
        <v>6</v>
      </c>
      <c r="CWG4" s="434">
        <v>0</v>
      </c>
      <c r="CWH4" s="434">
        <v>11</v>
      </c>
      <c r="CWI4" s="434">
        <v>0</v>
      </c>
      <c r="CWJ4" s="434">
        <v>88</v>
      </c>
      <c r="CWK4" s="434">
        <v>2</v>
      </c>
      <c r="CWL4" s="434">
        <v>0</v>
      </c>
      <c r="CWM4" s="434">
        <v>7</v>
      </c>
      <c r="CWN4" s="434">
        <v>31</v>
      </c>
      <c r="CWO4" s="434">
        <v>7</v>
      </c>
      <c r="CWP4" s="434">
        <v>85</v>
      </c>
      <c r="CWQ4" s="434">
        <v>10</v>
      </c>
      <c r="CWR4" s="434">
        <v>0</v>
      </c>
      <c r="CWS4" s="434">
        <v>3</v>
      </c>
      <c r="CWT4" s="434">
        <v>22</v>
      </c>
      <c r="CWU4" s="434">
        <v>28</v>
      </c>
      <c r="CWV4" s="434">
        <v>62</v>
      </c>
      <c r="CWW4" s="434">
        <v>15</v>
      </c>
      <c r="CWX4" s="434">
        <v>11</v>
      </c>
      <c r="CWY4" s="434">
        <v>14</v>
      </c>
      <c r="CWZ4" s="434">
        <v>0</v>
      </c>
      <c r="CXA4" s="434">
        <v>8</v>
      </c>
      <c r="CXB4" s="434">
        <v>13</v>
      </c>
      <c r="CXC4" s="434">
        <v>29</v>
      </c>
      <c r="CXD4" s="434">
        <v>0</v>
      </c>
      <c r="CXE4" s="434">
        <v>3</v>
      </c>
      <c r="CXF4" s="434">
        <v>7</v>
      </c>
      <c r="CXG4" s="434">
        <v>0</v>
      </c>
      <c r="CXH4" s="434">
        <v>0</v>
      </c>
      <c r="CXI4" s="434">
        <v>10</v>
      </c>
      <c r="CXJ4" s="434">
        <v>5</v>
      </c>
      <c r="CXK4" s="434">
        <v>0</v>
      </c>
      <c r="CXL4" s="434">
        <v>0</v>
      </c>
      <c r="CXM4" s="434">
        <v>0</v>
      </c>
      <c r="CXN4" s="434">
        <v>2</v>
      </c>
      <c r="CXO4" s="434">
        <v>1</v>
      </c>
      <c r="CXP4" s="434">
        <v>2</v>
      </c>
      <c r="CXQ4" s="434">
        <v>0</v>
      </c>
      <c r="CXR4" s="434">
        <v>19</v>
      </c>
      <c r="CXS4" s="434">
        <v>95</v>
      </c>
      <c r="CXT4" s="434">
        <v>171</v>
      </c>
      <c r="CXU4" s="434">
        <v>0</v>
      </c>
      <c r="CXV4" s="434">
        <v>0</v>
      </c>
      <c r="CXW4" s="434">
        <v>25</v>
      </c>
      <c r="CXX4" s="434">
        <v>6</v>
      </c>
      <c r="CXY4" s="434">
        <v>1</v>
      </c>
      <c r="CXZ4" s="434">
        <v>14</v>
      </c>
      <c r="CYA4" s="434">
        <v>8</v>
      </c>
      <c r="CYB4" s="434">
        <v>17</v>
      </c>
      <c r="CYC4" s="434">
        <v>1</v>
      </c>
      <c r="CYD4" s="434">
        <v>0</v>
      </c>
      <c r="CYE4" s="434">
        <v>4</v>
      </c>
      <c r="CYF4" s="434">
        <v>16</v>
      </c>
      <c r="CYG4" s="434">
        <v>5</v>
      </c>
      <c r="CYH4" s="434">
        <v>0</v>
      </c>
      <c r="CYI4" s="434">
        <v>0</v>
      </c>
      <c r="CYJ4" s="434">
        <v>0</v>
      </c>
      <c r="CYK4" s="434">
        <v>9</v>
      </c>
      <c r="CYL4" s="434">
        <v>2</v>
      </c>
      <c r="CYM4" s="434">
        <v>3</v>
      </c>
      <c r="CYN4" s="434">
        <v>22</v>
      </c>
      <c r="CYO4" s="434">
        <v>5</v>
      </c>
      <c r="CYP4" s="434">
        <v>2</v>
      </c>
      <c r="CYQ4" s="434">
        <v>0</v>
      </c>
      <c r="CYR4" s="434">
        <v>0</v>
      </c>
      <c r="CYS4" s="434">
        <v>9</v>
      </c>
      <c r="CYT4" s="434">
        <v>1</v>
      </c>
      <c r="CYU4" s="434">
        <v>9</v>
      </c>
      <c r="CYV4" s="434">
        <v>0</v>
      </c>
      <c r="CYW4" s="434">
        <v>0</v>
      </c>
      <c r="CYX4" s="434">
        <v>9</v>
      </c>
      <c r="CYY4" s="434">
        <v>6</v>
      </c>
      <c r="CYZ4" s="434">
        <v>0</v>
      </c>
      <c r="CZA4" s="434">
        <v>2</v>
      </c>
      <c r="CZB4" s="434">
        <v>6</v>
      </c>
      <c r="CZC4" s="434">
        <v>2</v>
      </c>
      <c r="CZD4" s="434">
        <v>1</v>
      </c>
      <c r="CZE4" s="434">
        <v>1</v>
      </c>
      <c r="CZF4" s="434">
        <v>0</v>
      </c>
      <c r="CZG4" s="434">
        <v>0</v>
      </c>
      <c r="CZH4" s="434">
        <v>0</v>
      </c>
      <c r="CZI4" s="434">
        <v>2</v>
      </c>
      <c r="CZJ4" s="434">
        <v>68</v>
      </c>
      <c r="CZK4" s="434">
        <v>39</v>
      </c>
      <c r="CZL4" s="434">
        <v>78</v>
      </c>
      <c r="CZM4" s="434">
        <v>6</v>
      </c>
      <c r="CZN4" s="434">
        <v>8</v>
      </c>
      <c r="CZO4" s="434">
        <v>0</v>
      </c>
      <c r="CZP4" s="434">
        <v>0</v>
      </c>
      <c r="CZQ4" s="434">
        <v>3</v>
      </c>
      <c r="CZR4" s="434">
        <v>11</v>
      </c>
      <c r="CZS4" s="434">
        <v>3</v>
      </c>
      <c r="CZT4" s="434">
        <v>3</v>
      </c>
      <c r="CZU4" s="434">
        <v>7</v>
      </c>
      <c r="CZV4" s="434">
        <v>1</v>
      </c>
      <c r="CZW4" s="434">
        <v>0</v>
      </c>
      <c r="CZX4" s="434">
        <v>2</v>
      </c>
      <c r="CZY4" s="434">
        <v>0</v>
      </c>
      <c r="CZZ4" s="434">
        <v>5</v>
      </c>
      <c r="DAA4" s="434">
        <v>2</v>
      </c>
      <c r="DAB4" s="434">
        <v>0</v>
      </c>
      <c r="DAC4" s="434">
        <v>2</v>
      </c>
      <c r="DAD4" s="434">
        <v>0</v>
      </c>
      <c r="DAE4" s="434">
        <v>1</v>
      </c>
      <c r="DAF4" s="434">
        <v>4</v>
      </c>
      <c r="DAG4" s="434">
        <v>1</v>
      </c>
      <c r="DAH4" s="434">
        <v>1</v>
      </c>
      <c r="DAI4" s="434">
        <v>0</v>
      </c>
      <c r="DAJ4" s="434">
        <v>22</v>
      </c>
      <c r="DAK4" s="434">
        <v>103</v>
      </c>
      <c r="DAL4" s="434">
        <v>2</v>
      </c>
      <c r="DAM4" s="434">
        <v>70</v>
      </c>
      <c r="DAN4" s="434">
        <v>2</v>
      </c>
      <c r="DAO4" s="434">
        <v>122</v>
      </c>
      <c r="DAP4" s="434">
        <v>32</v>
      </c>
      <c r="DAQ4" s="434">
        <v>0</v>
      </c>
      <c r="DAR4" s="434">
        <v>5</v>
      </c>
      <c r="DAS4" s="434">
        <v>164</v>
      </c>
      <c r="DAT4" s="434">
        <v>26</v>
      </c>
      <c r="DAU4" s="434">
        <v>141</v>
      </c>
      <c r="DAV4" s="434">
        <v>23</v>
      </c>
      <c r="DAW4" s="434">
        <v>3</v>
      </c>
      <c r="DAX4" s="434">
        <v>0</v>
      </c>
      <c r="DAY4" s="434">
        <v>50</v>
      </c>
      <c r="DAZ4" s="434">
        <v>5</v>
      </c>
      <c r="DBA4" s="434">
        <v>0</v>
      </c>
      <c r="DBB4" s="434">
        <v>2</v>
      </c>
      <c r="DBC4" s="434">
        <v>25</v>
      </c>
      <c r="DBD4" s="434">
        <v>18</v>
      </c>
      <c r="DBE4" s="434">
        <v>4</v>
      </c>
      <c r="DBF4" s="434">
        <v>30</v>
      </c>
      <c r="DBG4" s="434">
        <v>0</v>
      </c>
      <c r="DBH4" s="434">
        <v>6</v>
      </c>
      <c r="DBI4" s="434">
        <v>3</v>
      </c>
      <c r="DBJ4" s="434">
        <v>0</v>
      </c>
      <c r="DBK4" s="434">
        <v>0</v>
      </c>
      <c r="DBL4" s="434">
        <v>14</v>
      </c>
      <c r="DBM4" s="434">
        <v>0</v>
      </c>
      <c r="DBN4" s="434">
        <v>1</v>
      </c>
      <c r="DBO4" s="434">
        <v>3</v>
      </c>
      <c r="DBP4" s="434">
        <v>35</v>
      </c>
      <c r="DBQ4" s="434">
        <v>13</v>
      </c>
      <c r="DBR4" s="434">
        <v>2</v>
      </c>
      <c r="DBS4" s="434">
        <v>6</v>
      </c>
      <c r="DBT4" s="434">
        <v>3</v>
      </c>
      <c r="DBU4" s="434">
        <v>5</v>
      </c>
      <c r="DBV4" s="434">
        <v>5</v>
      </c>
      <c r="DBW4" s="434">
        <v>0</v>
      </c>
      <c r="DBX4" s="434">
        <v>0</v>
      </c>
      <c r="DBY4" s="434">
        <v>5</v>
      </c>
      <c r="DBZ4" s="434">
        <v>135</v>
      </c>
      <c r="DCA4" s="434">
        <v>0</v>
      </c>
      <c r="DCB4" s="434">
        <v>10</v>
      </c>
      <c r="DCC4" s="434">
        <v>2</v>
      </c>
      <c r="DCD4" s="434">
        <v>303</v>
      </c>
      <c r="DCE4" s="434">
        <v>450</v>
      </c>
      <c r="DCF4" s="434">
        <v>0</v>
      </c>
      <c r="DCG4" s="434">
        <v>6</v>
      </c>
      <c r="DCH4" s="434">
        <v>2</v>
      </c>
      <c r="DCI4" s="434">
        <v>12</v>
      </c>
      <c r="DCJ4" s="434">
        <v>4</v>
      </c>
      <c r="DCK4" s="434">
        <v>0</v>
      </c>
      <c r="DCL4" s="434">
        <v>0</v>
      </c>
      <c r="DCM4" s="434">
        <v>0</v>
      </c>
      <c r="DCN4" s="434">
        <v>0</v>
      </c>
      <c r="DCO4" s="434">
        <v>0</v>
      </c>
      <c r="DCP4" s="434">
        <v>14</v>
      </c>
      <c r="DCQ4" s="434">
        <v>7</v>
      </c>
      <c r="DCR4" s="434">
        <v>20</v>
      </c>
      <c r="DCS4" s="434">
        <v>4</v>
      </c>
      <c r="DCT4" s="434">
        <v>0</v>
      </c>
      <c r="DCU4" s="434">
        <v>0</v>
      </c>
      <c r="DCV4" s="434">
        <v>1</v>
      </c>
      <c r="DCW4" s="434">
        <v>7</v>
      </c>
      <c r="DCX4" s="434">
        <v>0</v>
      </c>
      <c r="DCY4" s="434">
        <v>3</v>
      </c>
      <c r="DCZ4" s="434">
        <v>10</v>
      </c>
      <c r="DDA4" s="434">
        <v>4</v>
      </c>
      <c r="DDB4" s="434">
        <v>14</v>
      </c>
      <c r="DDC4" s="434">
        <v>11</v>
      </c>
      <c r="DDD4" s="434">
        <v>0</v>
      </c>
      <c r="DDE4" s="434">
        <v>0</v>
      </c>
      <c r="DDF4" s="434">
        <v>0</v>
      </c>
      <c r="DDG4" s="434">
        <v>5</v>
      </c>
      <c r="DDH4" s="434">
        <v>1</v>
      </c>
      <c r="DDI4" s="434">
        <v>0</v>
      </c>
      <c r="DDJ4" s="434">
        <v>2</v>
      </c>
      <c r="DDK4" s="434">
        <v>3</v>
      </c>
      <c r="DDL4" s="434">
        <v>20</v>
      </c>
      <c r="DDM4" s="434">
        <v>4</v>
      </c>
      <c r="DDN4" s="434">
        <v>10</v>
      </c>
      <c r="DDO4" s="434">
        <v>1</v>
      </c>
      <c r="DDP4" s="434">
        <v>0</v>
      </c>
      <c r="DDQ4" s="434">
        <v>2</v>
      </c>
      <c r="DDR4" s="434">
        <v>2</v>
      </c>
      <c r="DDS4" s="434">
        <v>16</v>
      </c>
      <c r="DDT4" s="434">
        <v>41</v>
      </c>
      <c r="DDU4" s="434">
        <v>67</v>
      </c>
      <c r="DDV4" s="434">
        <v>150</v>
      </c>
      <c r="DDW4" s="434">
        <v>1</v>
      </c>
      <c r="DDX4" s="434">
        <v>3</v>
      </c>
      <c r="DDY4" s="434">
        <v>2</v>
      </c>
      <c r="DDZ4" s="434">
        <v>14</v>
      </c>
      <c r="DEA4" s="434">
        <v>10</v>
      </c>
      <c r="DEB4" s="434">
        <v>12</v>
      </c>
      <c r="DEC4" s="434">
        <v>38</v>
      </c>
      <c r="DED4" s="434">
        <v>0</v>
      </c>
      <c r="DEE4" s="434">
        <v>7</v>
      </c>
      <c r="DEF4" s="434">
        <v>0</v>
      </c>
      <c r="DEG4" s="434">
        <v>0</v>
      </c>
      <c r="DEH4" s="434">
        <v>2</v>
      </c>
      <c r="DEI4" s="434">
        <v>0</v>
      </c>
      <c r="DEJ4" s="434">
        <v>0</v>
      </c>
      <c r="DEK4" s="434">
        <v>0</v>
      </c>
      <c r="DEL4" s="434">
        <v>2</v>
      </c>
      <c r="DEM4" s="434">
        <v>0</v>
      </c>
      <c r="DEN4" s="434">
        <v>10</v>
      </c>
      <c r="DEO4" s="434">
        <v>16</v>
      </c>
      <c r="DEP4" s="434">
        <v>2</v>
      </c>
      <c r="DEQ4" s="434">
        <v>1</v>
      </c>
      <c r="DER4" s="434">
        <v>0</v>
      </c>
      <c r="DES4" s="434">
        <v>0</v>
      </c>
      <c r="DET4" s="434">
        <v>1</v>
      </c>
      <c r="DEU4" s="434">
        <v>0</v>
      </c>
      <c r="DEV4" s="434">
        <v>1</v>
      </c>
      <c r="DEW4" s="434">
        <v>0</v>
      </c>
      <c r="DEX4" s="434">
        <v>9</v>
      </c>
      <c r="DEY4" s="434">
        <v>16</v>
      </c>
      <c r="DEZ4" s="434">
        <v>2</v>
      </c>
      <c r="DFA4" s="434">
        <v>1</v>
      </c>
      <c r="DFB4" s="434">
        <v>12</v>
      </c>
      <c r="DFC4" s="434">
        <v>20</v>
      </c>
      <c r="DFD4" s="434">
        <v>5</v>
      </c>
      <c r="DFE4" s="434">
        <v>281</v>
      </c>
      <c r="DFF4" s="434">
        <v>67</v>
      </c>
      <c r="DFG4" s="434">
        <v>6</v>
      </c>
      <c r="DFH4" s="434">
        <v>1</v>
      </c>
      <c r="DFI4" s="434">
        <v>12</v>
      </c>
      <c r="DFJ4" s="434">
        <v>152</v>
      </c>
      <c r="DFK4" s="434">
        <v>297</v>
      </c>
      <c r="DFL4" s="434">
        <v>32</v>
      </c>
      <c r="DFM4" s="434">
        <v>7</v>
      </c>
      <c r="DFN4" s="434">
        <v>0</v>
      </c>
      <c r="DFO4" s="434">
        <v>54</v>
      </c>
      <c r="DFP4" s="434">
        <v>42</v>
      </c>
      <c r="DFQ4" s="434">
        <v>65</v>
      </c>
      <c r="DFR4" s="434">
        <v>8</v>
      </c>
      <c r="DFS4" s="434">
        <v>49</v>
      </c>
      <c r="DFT4" s="434">
        <v>40</v>
      </c>
      <c r="DFU4" s="434">
        <v>19</v>
      </c>
      <c r="DFV4" s="434">
        <v>1</v>
      </c>
      <c r="DFW4" s="434">
        <v>12</v>
      </c>
      <c r="DFX4" s="434">
        <v>65</v>
      </c>
      <c r="DFY4" s="434">
        <v>1</v>
      </c>
      <c r="DFZ4" s="434">
        <v>19</v>
      </c>
      <c r="DGA4" s="434">
        <v>3</v>
      </c>
      <c r="DGB4" s="435">
        <v>5412</v>
      </c>
      <c r="DGC4" s="434">
        <v>10</v>
      </c>
      <c r="DGD4" s="434">
        <v>4</v>
      </c>
      <c r="DGE4" s="434">
        <v>72</v>
      </c>
      <c r="DGF4" s="435">
        <v>4680</v>
      </c>
      <c r="DGG4" s="434">
        <v>20</v>
      </c>
      <c r="DGH4" s="434">
        <v>19</v>
      </c>
      <c r="DGI4" s="434">
        <v>0</v>
      </c>
      <c r="DGJ4" s="435">
        <v>3800</v>
      </c>
      <c r="DGK4" s="434">
        <v>212</v>
      </c>
      <c r="DGL4" s="434">
        <v>46</v>
      </c>
      <c r="DGM4" s="434">
        <v>22</v>
      </c>
      <c r="DGN4" s="434">
        <v>24</v>
      </c>
      <c r="DGO4" s="434">
        <v>27</v>
      </c>
      <c r="DGP4" s="434">
        <v>34</v>
      </c>
      <c r="DGQ4" s="434">
        <v>0</v>
      </c>
      <c r="DGR4" s="434">
        <v>1</v>
      </c>
      <c r="DGS4" s="434">
        <v>32</v>
      </c>
      <c r="DGT4" s="434">
        <v>83</v>
      </c>
      <c r="DGU4" s="434">
        <v>880</v>
      </c>
      <c r="DGV4" s="434">
        <v>29</v>
      </c>
      <c r="DGW4" s="434">
        <v>281</v>
      </c>
      <c r="DGX4" s="434">
        <v>9</v>
      </c>
      <c r="DGY4" s="434">
        <v>5</v>
      </c>
      <c r="DGZ4" s="434">
        <v>110</v>
      </c>
      <c r="DHA4" s="434">
        <v>188</v>
      </c>
      <c r="DHB4" s="434">
        <v>30</v>
      </c>
      <c r="DHC4" s="434">
        <v>10</v>
      </c>
      <c r="DHD4" s="434">
        <v>6</v>
      </c>
      <c r="DHE4" s="435">
        <v>2397</v>
      </c>
      <c r="DHF4" s="434">
        <v>60</v>
      </c>
      <c r="DHG4" s="434">
        <v>86</v>
      </c>
      <c r="DHH4" s="434">
        <v>883</v>
      </c>
      <c r="DHI4" s="434">
        <v>0</v>
      </c>
      <c r="DHJ4" s="434">
        <v>0</v>
      </c>
      <c r="DHK4" s="434">
        <v>20</v>
      </c>
      <c r="DHL4" s="434">
        <v>6</v>
      </c>
      <c r="DHM4" s="434">
        <v>9</v>
      </c>
      <c r="DHN4" s="435">
        <v>2076</v>
      </c>
      <c r="DHO4" s="435">
        <v>2076</v>
      </c>
      <c r="DHP4" s="435">
        <v>1392</v>
      </c>
      <c r="DHQ4" s="434">
        <v>4</v>
      </c>
      <c r="DHR4" s="434">
        <v>31</v>
      </c>
      <c r="DHS4" s="434">
        <v>10</v>
      </c>
      <c r="DHT4" s="434">
        <v>54</v>
      </c>
      <c r="DHU4" s="434">
        <v>0</v>
      </c>
      <c r="DHV4" s="434">
        <v>4</v>
      </c>
      <c r="DHW4" s="434">
        <v>102</v>
      </c>
      <c r="DHX4" s="434">
        <v>6</v>
      </c>
      <c r="DHY4" s="434">
        <v>13</v>
      </c>
      <c r="DHZ4" s="434">
        <v>2</v>
      </c>
      <c r="DIA4" s="434">
        <v>13</v>
      </c>
      <c r="DIB4" s="434">
        <v>16</v>
      </c>
      <c r="DIC4" s="434">
        <v>19</v>
      </c>
      <c r="DID4" s="434">
        <v>63</v>
      </c>
      <c r="DIE4" s="434">
        <v>13</v>
      </c>
      <c r="DIF4" s="434">
        <v>22</v>
      </c>
      <c r="DIG4" s="434">
        <v>8</v>
      </c>
      <c r="DIH4" s="434">
        <v>35</v>
      </c>
      <c r="DII4" s="434">
        <v>34</v>
      </c>
      <c r="DIJ4" s="434">
        <v>17</v>
      </c>
      <c r="DIK4" s="434">
        <v>7</v>
      </c>
      <c r="DIL4" s="434">
        <v>64</v>
      </c>
      <c r="DIM4" s="434">
        <v>4</v>
      </c>
      <c r="DIN4" s="434">
        <v>63</v>
      </c>
      <c r="DIO4" s="434">
        <v>34</v>
      </c>
      <c r="DIP4" s="434">
        <v>5</v>
      </c>
      <c r="DIQ4" s="434">
        <v>2</v>
      </c>
      <c r="DIR4" s="434">
        <v>5</v>
      </c>
      <c r="DIS4" s="434">
        <v>11</v>
      </c>
      <c r="DIT4" s="434">
        <v>5</v>
      </c>
      <c r="DIU4" s="434">
        <v>54</v>
      </c>
      <c r="DIV4" s="434">
        <v>4</v>
      </c>
      <c r="DIW4" s="434">
        <v>0</v>
      </c>
      <c r="DIX4" s="434">
        <v>0</v>
      </c>
      <c r="DIY4" s="434">
        <v>23</v>
      </c>
      <c r="DIZ4" s="434">
        <v>20</v>
      </c>
      <c r="DJA4" s="434">
        <v>42</v>
      </c>
      <c r="DJB4" s="434">
        <v>12</v>
      </c>
      <c r="DJC4" s="434">
        <v>19</v>
      </c>
      <c r="DJD4" s="434">
        <v>43</v>
      </c>
      <c r="DJE4" s="434">
        <v>37</v>
      </c>
      <c r="DJF4" s="434">
        <v>18</v>
      </c>
      <c r="DJG4" s="434">
        <v>3</v>
      </c>
      <c r="DJH4" s="434">
        <v>9</v>
      </c>
      <c r="DJI4" s="434">
        <v>71</v>
      </c>
      <c r="DJJ4" s="434">
        <v>28</v>
      </c>
      <c r="DJK4" s="434">
        <v>5</v>
      </c>
      <c r="DJL4" s="434">
        <v>77</v>
      </c>
      <c r="DJM4" s="434">
        <v>102</v>
      </c>
      <c r="DJN4" s="434">
        <v>42</v>
      </c>
      <c r="DJO4" s="434">
        <v>451</v>
      </c>
      <c r="DJP4" s="434">
        <v>1</v>
      </c>
      <c r="DJQ4" s="434">
        <v>2</v>
      </c>
      <c r="DJR4" s="435">
        <v>15850</v>
      </c>
      <c r="DJS4" s="434">
        <v>970</v>
      </c>
      <c r="DJT4" s="434">
        <v>110</v>
      </c>
      <c r="DJU4" s="434">
        <v>120</v>
      </c>
      <c r="DJV4" s="434">
        <v>500</v>
      </c>
      <c r="DJW4" s="435">
        <v>2760</v>
      </c>
      <c r="DJX4" s="434">
        <v>120</v>
      </c>
      <c r="DJY4" s="434">
        <v>120</v>
      </c>
      <c r="DJZ4" s="434">
        <v>20</v>
      </c>
      <c r="DKA4" s="434">
        <v>2</v>
      </c>
      <c r="DKB4" s="434">
        <v>59</v>
      </c>
      <c r="DKC4" s="434">
        <v>10</v>
      </c>
      <c r="DKD4" s="434">
        <v>276</v>
      </c>
      <c r="DKE4" s="434">
        <v>100</v>
      </c>
      <c r="DKF4" s="434">
        <v>150</v>
      </c>
      <c r="DKG4" s="434">
        <v>70</v>
      </c>
      <c r="DKH4" s="434">
        <v>41</v>
      </c>
      <c r="DKI4" s="434">
        <v>5</v>
      </c>
      <c r="DKJ4" s="435">
        <v>15100</v>
      </c>
      <c r="DKK4" s="434">
        <v>30</v>
      </c>
      <c r="DKL4" s="434">
        <v>205</v>
      </c>
      <c r="DKM4" s="434">
        <v>0</v>
      </c>
      <c r="DKN4" s="434">
        <v>55</v>
      </c>
      <c r="DKO4" s="434">
        <v>88</v>
      </c>
      <c r="DKP4" s="434">
        <v>0</v>
      </c>
      <c r="DKQ4" s="434">
        <v>0</v>
      </c>
      <c r="DKR4" s="434">
        <v>25</v>
      </c>
      <c r="DKS4" s="435">
        <v>6900</v>
      </c>
      <c r="DKT4" s="434">
        <v>237</v>
      </c>
      <c r="DKU4" s="434">
        <v>0</v>
      </c>
      <c r="DKV4" s="434">
        <v>0</v>
      </c>
      <c r="DKW4" s="434">
        <v>7</v>
      </c>
      <c r="DKX4" s="435">
        <v>20700</v>
      </c>
      <c r="DKY4" s="435">
        <v>1740</v>
      </c>
      <c r="DKZ4" s="434">
        <v>760</v>
      </c>
      <c r="DLA4" s="434">
        <v>72</v>
      </c>
      <c r="DLB4" s="435">
        <v>5700</v>
      </c>
      <c r="DLC4" s="435">
        <v>3000</v>
      </c>
      <c r="DLD4" s="435">
        <v>29520</v>
      </c>
      <c r="DLE4" s="434">
        <v>51</v>
      </c>
      <c r="DLF4" s="434">
        <v>6</v>
      </c>
      <c r="DLG4" s="434">
        <v>0</v>
      </c>
      <c r="DLH4" s="434">
        <v>1</v>
      </c>
      <c r="DLI4" s="434">
        <v>0</v>
      </c>
      <c r="DLJ4" s="434">
        <v>30</v>
      </c>
      <c r="DLK4" s="434">
        <v>26</v>
      </c>
      <c r="DLL4" s="434">
        <v>77</v>
      </c>
      <c r="DLM4" s="434">
        <v>7</v>
      </c>
      <c r="DLN4" s="434">
        <v>104</v>
      </c>
      <c r="DLO4" s="434">
        <v>7</v>
      </c>
      <c r="DLP4" s="434">
        <v>65</v>
      </c>
      <c r="DLQ4" s="435">
        <v>3440</v>
      </c>
      <c r="DLR4" s="434">
        <v>730</v>
      </c>
      <c r="DLS4" s="434">
        <v>52</v>
      </c>
      <c r="DLT4" s="434">
        <v>5</v>
      </c>
      <c r="DLU4" s="434">
        <v>85</v>
      </c>
      <c r="DLV4" s="434">
        <v>166</v>
      </c>
      <c r="DLW4" s="434">
        <v>30</v>
      </c>
      <c r="DLX4" s="434">
        <v>676</v>
      </c>
      <c r="DLY4" s="435">
        <v>1151</v>
      </c>
      <c r="DLZ4" s="434">
        <v>25</v>
      </c>
      <c r="DMA4" s="434">
        <v>13</v>
      </c>
      <c r="DMB4" s="434">
        <v>4</v>
      </c>
      <c r="DMC4" s="434">
        <v>4</v>
      </c>
      <c r="DMD4" s="434">
        <v>5</v>
      </c>
      <c r="DME4" s="434">
        <v>10</v>
      </c>
      <c r="DMF4" s="435">
        <v>1560</v>
      </c>
      <c r="DMG4" s="434">
        <v>19</v>
      </c>
      <c r="DMH4" s="434">
        <v>1</v>
      </c>
      <c r="DMI4" s="434">
        <v>15</v>
      </c>
      <c r="DMJ4" s="434">
        <v>0</v>
      </c>
      <c r="DMK4" s="434">
        <v>3</v>
      </c>
      <c r="DML4" s="434">
        <v>24</v>
      </c>
      <c r="DMM4" s="434">
        <v>0</v>
      </c>
      <c r="DMN4" s="434">
        <v>87</v>
      </c>
      <c r="DMO4" s="434">
        <v>9</v>
      </c>
      <c r="DMP4" s="434">
        <v>40</v>
      </c>
      <c r="DMQ4" s="434">
        <v>47</v>
      </c>
      <c r="DMR4" s="434">
        <v>15</v>
      </c>
      <c r="DMS4" s="434">
        <v>0</v>
      </c>
      <c r="DMT4" s="434">
        <v>42</v>
      </c>
      <c r="DMU4" s="434">
        <v>13</v>
      </c>
      <c r="DMV4" s="434">
        <v>28</v>
      </c>
      <c r="DMW4" s="434">
        <v>0</v>
      </c>
      <c r="DMX4" s="434">
        <v>1</v>
      </c>
      <c r="DMY4" s="434">
        <v>14</v>
      </c>
      <c r="DMZ4" s="434">
        <v>13</v>
      </c>
      <c r="DNA4" s="434">
        <v>3</v>
      </c>
      <c r="DNB4" s="434">
        <v>0</v>
      </c>
      <c r="DNC4" s="434">
        <v>3</v>
      </c>
      <c r="DND4" s="434">
        <v>500</v>
      </c>
      <c r="DNE4" s="434">
        <v>40</v>
      </c>
      <c r="DNF4" s="434">
        <v>260</v>
      </c>
      <c r="DNG4" s="434">
        <v>20</v>
      </c>
      <c r="DNH4" s="434">
        <v>12</v>
      </c>
      <c r="DNI4" s="434">
        <v>6</v>
      </c>
      <c r="DNJ4" s="434">
        <v>0</v>
      </c>
      <c r="DNK4" s="434">
        <v>0</v>
      </c>
      <c r="DNL4" s="434">
        <v>2</v>
      </c>
      <c r="DNM4" s="434">
        <v>0</v>
      </c>
      <c r="DNN4" s="434">
        <v>0</v>
      </c>
      <c r="DNO4" s="434">
        <v>120</v>
      </c>
      <c r="DNP4" s="434">
        <v>0</v>
      </c>
      <c r="DNQ4" s="434">
        <v>20</v>
      </c>
      <c r="DNR4" s="434">
        <v>10</v>
      </c>
      <c r="DNS4" s="434">
        <v>5</v>
      </c>
      <c r="DNT4" s="434">
        <v>10</v>
      </c>
      <c r="DNU4" s="434">
        <v>2</v>
      </c>
      <c r="DNV4" s="434">
        <v>21</v>
      </c>
      <c r="DNW4" s="434">
        <v>468</v>
      </c>
      <c r="DNX4" s="434">
        <v>24</v>
      </c>
      <c r="DNY4" s="434">
        <v>16</v>
      </c>
      <c r="DNZ4" s="434">
        <v>32</v>
      </c>
      <c r="DOA4" s="434">
        <v>4</v>
      </c>
      <c r="DOB4" s="434">
        <v>0</v>
      </c>
      <c r="DOC4" s="434">
        <v>6</v>
      </c>
      <c r="DOD4" s="434">
        <v>15</v>
      </c>
      <c r="DOE4" s="434">
        <v>46</v>
      </c>
      <c r="DOF4" s="434">
        <v>11</v>
      </c>
      <c r="DOG4" s="434">
        <v>14</v>
      </c>
      <c r="DOH4" s="434">
        <v>0</v>
      </c>
      <c r="DOI4" s="434">
        <v>15</v>
      </c>
      <c r="DOJ4" s="434">
        <v>25</v>
      </c>
      <c r="DOK4" s="434">
        <v>11</v>
      </c>
      <c r="DOL4" s="434">
        <v>21</v>
      </c>
      <c r="DOM4" s="434">
        <v>224</v>
      </c>
      <c r="DON4" s="434">
        <v>0</v>
      </c>
      <c r="DOO4" s="434">
        <v>10</v>
      </c>
      <c r="DOP4" s="434">
        <v>149</v>
      </c>
      <c r="DOQ4" s="434">
        <v>3</v>
      </c>
      <c r="DOR4" s="434">
        <v>0</v>
      </c>
      <c r="DOS4" s="434">
        <v>14</v>
      </c>
      <c r="DOT4" s="434">
        <v>39</v>
      </c>
      <c r="DOU4" s="434">
        <v>0</v>
      </c>
      <c r="DOV4" s="434">
        <v>1</v>
      </c>
      <c r="DOW4" s="434">
        <v>0</v>
      </c>
      <c r="DOX4" s="434">
        <v>2</v>
      </c>
      <c r="DOY4" s="434">
        <v>0</v>
      </c>
      <c r="DOZ4" s="434">
        <v>5</v>
      </c>
      <c r="DPA4" s="434">
        <v>0</v>
      </c>
      <c r="DPB4" s="434">
        <v>0</v>
      </c>
      <c r="DPC4" s="434">
        <v>20</v>
      </c>
      <c r="DPD4" s="434">
        <v>26</v>
      </c>
      <c r="DPE4" s="434">
        <v>0</v>
      </c>
      <c r="DPF4" s="434">
        <v>2</v>
      </c>
      <c r="DPG4" s="435">
        <v>53000</v>
      </c>
      <c r="DPH4" s="435">
        <v>13120</v>
      </c>
      <c r="DPI4" s="434">
        <v>214</v>
      </c>
      <c r="DPJ4" s="434">
        <v>20</v>
      </c>
      <c r="DPK4" s="435">
        <v>1538</v>
      </c>
      <c r="DPL4" s="435">
        <v>2458</v>
      </c>
      <c r="DPM4" s="434">
        <v>50</v>
      </c>
      <c r="DPN4" s="434">
        <v>1</v>
      </c>
      <c r="DPO4" s="434">
        <v>10</v>
      </c>
      <c r="DPP4" s="434">
        <v>0</v>
      </c>
      <c r="DPQ4" s="434">
        <v>2</v>
      </c>
      <c r="DPR4" s="434">
        <v>0</v>
      </c>
      <c r="DPS4" s="434">
        <v>2</v>
      </c>
      <c r="DPT4" s="435">
        <v>2050</v>
      </c>
      <c r="DPU4" s="434">
        <v>0</v>
      </c>
      <c r="DPV4" s="434">
        <v>80</v>
      </c>
      <c r="DPW4" s="434">
        <v>0</v>
      </c>
      <c r="DPX4" s="434">
        <v>5</v>
      </c>
      <c r="DPY4" s="434">
        <v>9</v>
      </c>
      <c r="DPZ4" s="434">
        <v>3</v>
      </c>
      <c r="DQA4" s="434">
        <v>1</v>
      </c>
      <c r="DQB4" s="434">
        <v>4</v>
      </c>
      <c r="DQC4" s="434">
        <v>1</v>
      </c>
      <c r="DQD4" s="434">
        <v>5</v>
      </c>
      <c r="DQE4" s="434">
        <v>0</v>
      </c>
      <c r="DQF4" s="434">
        <v>54</v>
      </c>
      <c r="DQG4" s="434">
        <v>41</v>
      </c>
      <c r="DQH4" s="434">
        <v>4</v>
      </c>
      <c r="DQI4" s="434">
        <v>6</v>
      </c>
      <c r="DQJ4" s="434">
        <v>0</v>
      </c>
      <c r="DQK4" s="434">
        <v>0</v>
      </c>
      <c r="DQL4" s="434">
        <v>0</v>
      </c>
      <c r="DQM4" s="434">
        <v>1</v>
      </c>
      <c r="DQN4" s="434">
        <v>1</v>
      </c>
      <c r="DQO4" s="434">
        <v>105</v>
      </c>
      <c r="DQP4" s="434">
        <v>6</v>
      </c>
      <c r="DQQ4" s="434">
        <v>0</v>
      </c>
      <c r="DQR4" s="435">
        <v>2200</v>
      </c>
      <c r="DQS4" s="434">
        <v>50</v>
      </c>
      <c r="DQT4" s="434">
        <v>175</v>
      </c>
      <c r="DQU4" s="434">
        <v>28</v>
      </c>
      <c r="DQV4" s="434">
        <v>73</v>
      </c>
      <c r="DQW4" s="434">
        <v>154</v>
      </c>
      <c r="DQX4" s="434">
        <v>3</v>
      </c>
      <c r="DQY4" s="434">
        <v>2</v>
      </c>
      <c r="DQZ4" s="434">
        <v>19</v>
      </c>
      <c r="DRA4" s="434">
        <v>74</v>
      </c>
      <c r="DRB4" s="434">
        <v>18</v>
      </c>
      <c r="DRC4" s="434">
        <v>11</v>
      </c>
      <c r="DRD4" s="434">
        <v>31</v>
      </c>
      <c r="DRE4" s="434">
        <v>1</v>
      </c>
      <c r="DRF4" s="434">
        <v>0</v>
      </c>
      <c r="DRG4" s="434">
        <v>20</v>
      </c>
      <c r="DRH4" s="434">
        <v>370</v>
      </c>
      <c r="DRI4" s="434">
        <v>0</v>
      </c>
      <c r="DRJ4" s="434">
        <v>7</v>
      </c>
      <c r="DRK4" s="434">
        <v>4</v>
      </c>
      <c r="DRL4" s="434">
        <v>1</v>
      </c>
      <c r="DRM4" s="434">
        <v>95</v>
      </c>
      <c r="DRN4" s="434">
        <v>1</v>
      </c>
      <c r="DRO4" s="434">
        <v>96</v>
      </c>
      <c r="DRP4" s="434">
        <v>131</v>
      </c>
      <c r="DRQ4" s="434">
        <v>575</v>
      </c>
      <c r="DRR4" s="434">
        <v>0</v>
      </c>
      <c r="DRS4" s="434">
        <v>10</v>
      </c>
      <c r="DRT4" s="434">
        <v>12</v>
      </c>
      <c r="DRU4" s="434">
        <v>52</v>
      </c>
      <c r="DRV4" s="434">
        <v>35</v>
      </c>
      <c r="DRW4" s="434">
        <v>0</v>
      </c>
      <c r="DRX4" s="434">
        <v>25</v>
      </c>
      <c r="DRY4" s="434">
        <v>22</v>
      </c>
      <c r="DRZ4" s="434">
        <v>32</v>
      </c>
      <c r="DSA4" s="434">
        <v>1</v>
      </c>
      <c r="DSB4" s="434">
        <v>3</v>
      </c>
      <c r="DSC4" s="434">
        <v>30</v>
      </c>
      <c r="DSD4" s="434">
        <v>4</v>
      </c>
      <c r="DSE4" s="434">
        <v>24</v>
      </c>
      <c r="DSF4" s="434">
        <v>0</v>
      </c>
      <c r="DSG4" s="434">
        <v>40</v>
      </c>
      <c r="DSH4" s="434">
        <v>11</v>
      </c>
      <c r="DSI4" s="434">
        <v>187</v>
      </c>
      <c r="DSJ4" s="434">
        <v>23</v>
      </c>
      <c r="DSK4" s="434">
        <v>20</v>
      </c>
      <c r="DSL4" s="434">
        <v>0</v>
      </c>
      <c r="DSM4" s="434">
        <v>59</v>
      </c>
      <c r="DSN4" s="434">
        <v>79</v>
      </c>
      <c r="DSO4" s="434">
        <v>3</v>
      </c>
      <c r="DSP4" s="434">
        <v>20</v>
      </c>
      <c r="DSQ4" s="434">
        <v>17</v>
      </c>
      <c r="DSR4" s="434">
        <v>32</v>
      </c>
      <c r="DSS4" s="434">
        <v>0</v>
      </c>
      <c r="DST4" s="434">
        <v>3</v>
      </c>
      <c r="DSU4" s="434">
        <v>40</v>
      </c>
      <c r="DSV4" s="434">
        <v>0</v>
      </c>
      <c r="DSW4" s="434">
        <v>0</v>
      </c>
      <c r="DSX4" s="434">
        <v>35</v>
      </c>
      <c r="DSY4" s="434">
        <v>0</v>
      </c>
      <c r="DSZ4" s="434">
        <v>4</v>
      </c>
      <c r="DTA4" s="434">
        <v>7</v>
      </c>
      <c r="DTB4" s="434">
        <v>25</v>
      </c>
      <c r="DTC4" s="434">
        <v>10</v>
      </c>
      <c r="DTD4" s="434">
        <v>0</v>
      </c>
      <c r="DTE4" s="434">
        <v>952</v>
      </c>
      <c r="DTF4" s="435">
        <v>2948</v>
      </c>
      <c r="DTG4" s="434">
        <v>4</v>
      </c>
      <c r="DTH4" s="434">
        <v>8</v>
      </c>
      <c r="DTI4" s="434">
        <v>4</v>
      </c>
      <c r="DTJ4" s="434">
        <v>1</v>
      </c>
      <c r="DTK4" s="434">
        <v>50</v>
      </c>
      <c r="DTL4" s="434">
        <v>36</v>
      </c>
      <c r="DTM4" s="434">
        <v>5</v>
      </c>
      <c r="DTN4" s="434">
        <v>10</v>
      </c>
      <c r="DTO4" s="434">
        <v>2</v>
      </c>
      <c r="DTP4" s="434">
        <v>2</v>
      </c>
      <c r="DTQ4" s="434">
        <v>142</v>
      </c>
      <c r="DTR4" s="434">
        <v>70</v>
      </c>
      <c r="DTS4" s="434">
        <v>25</v>
      </c>
      <c r="DTT4" s="434">
        <v>7</v>
      </c>
      <c r="DTU4" s="434">
        <v>36</v>
      </c>
      <c r="DTV4" s="435">
        <v>1829</v>
      </c>
      <c r="DTW4" s="434">
        <v>88</v>
      </c>
      <c r="DTX4" s="434">
        <v>14</v>
      </c>
      <c r="DTY4" s="434">
        <v>20</v>
      </c>
      <c r="DTZ4" s="434">
        <v>390</v>
      </c>
      <c r="DUA4" s="434">
        <v>722</v>
      </c>
      <c r="DUB4" s="434">
        <v>135</v>
      </c>
      <c r="DUC4" s="434">
        <v>4</v>
      </c>
      <c r="DUD4" s="435">
        <v>18900</v>
      </c>
      <c r="DUE4" s="434">
        <v>300</v>
      </c>
      <c r="DUF4" s="434">
        <v>910</v>
      </c>
      <c r="DUG4" s="434">
        <v>20</v>
      </c>
      <c r="DUH4" s="435">
        <v>20350</v>
      </c>
      <c r="DUI4" s="434">
        <v>0</v>
      </c>
      <c r="DUJ4" s="434">
        <v>0</v>
      </c>
      <c r="DUK4" s="434">
        <v>288</v>
      </c>
      <c r="DUL4" s="434">
        <v>315</v>
      </c>
      <c r="DUM4" s="434">
        <v>95</v>
      </c>
      <c r="DUN4" s="435">
        <v>5560</v>
      </c>
      <c r="DUO4" s="434">
        <v>440</v>
      </c>
      <c r="DUP4" s="434">
        <v>310</v>
      </c>
      <c r="DUQ4" s="434">
        <v>680</v>
      </c>
      <c r="DUR4" s="434">
        <v>680</v>
      </c>
      <c r="DUS4" s="434">
        <v>503</v>
      </c>
      <c r="DUT4" s="434">
        <v>160</v>
      </c>
      <c r="DUU4" s="434">
        <v>340</v>
      </c>
      <c r="DUV4" s="434">
        <v>710</v>
      </c>
      <c r="DUW4" s="435">
        <v>15840</v>
      </c>
      <c r="DUX4" s="434">
        <v>67</v>
      </c>
      <c r="DUY4" s="434">
        <v>138</v>
      </c>
      <c r="DUZ4" s="434">
        <v>0</v>
      </c>
      <c r="DVA4" s="435">
        <v>3080</v>
      </c>
      <c r="DVB4" s="434">
        <v>100</v>
      </c>
      <c r="DVC4" s="435">
        <v>2650</v>
      </c>
      <c r="DVD4" s="435">
        <v>3400</v>
      </c>
      <c r="DVE4" s="435">
        <v>2680</v>
      </c>
      <c r="DVF4" s="434">
        <v>60</v>
      </c>
      <c r="DVG4" s="434">
        <v>200</v>
      </c>
      <c r="DVH4" s="434">
        <v>40</v>
      </c>
      <c r="DVI4" s="434">
        <v>480</v>
      </c>
      <c r="DVJ4" s="435">
        <v>1560</v>
      </c>
      <c r="DVK4" s="434">
        <v>20</v>
      </c>
      <c r="DVL4" s="434">
        <v>0</v>
      </c>
      <c r="DVM4" s="434">
        <v>580</v>
      </c>
      <c r="DVN4" s="434">
        <v>840</v>
      </c>
      <c r="DVO4" s="435">
        <v>8850</v>
      </c>
      <c r="DVP4" s="434">
        <v>100</v>
      </c>
      <c r="DVQ4" s="434">
        <v>80</v>
      </c>
      <c r="DVR4" s="434">
        <v>60</v>
      </c>
      <c r="DVS4" s="434">
        <v>80</v>
      </c>
      <c r="DVT4" s="434">
        <v>240</v>
      </c>
      <c r="DVU4" s="434">
        <v>0</v>
      </c>
      <c r="DVV4" s="434">
        <v>340</v>
      </c>
      <c r="DVW4" s="434">
        <v>650</v>
      </c>
      <c r="DVX4" s="435">
        <v>1545</v>
      </c>
      <c r="DVY4" s="434">
        <v>0</v>
      </c>
      <c r="DVZ4" s="434">
        <v>21</v>
      </c>
      <c r="DWA4" s="434">
        <v>26</v>
      </c>
      <c r="DWB4" s="434">
        <v>0</v>
      </c>
      <c r="DWC4" s="434">
        <v>1</v>
      </c>
      <c r="DWD4" s="434">
        <v>0</v>
      </c>
      <c r="DWE4" s="434">
        <v>122</v>
      </c>
      <c r="DWF4" s="434">
        <v>2</v>
      </c>
      <c r="DWG4" s="434">
        <v>18</v>
      </c>
      <c r="DWH4" s="434">
        <v>75</v>
      </c>
      <c r="DWI4" s="434">
        <v>3</v>
      </c>
      <c r="DWJ4" s="434">
        <v>2</v>
      </c>
      <c r="DWK4" s="434">
        <v>37</v>
      </c>
      <c r="DWL4" s="434">
        <v>30</v>
      </c>
      <c r="DWM4" s="434">
        <v>5</v>
      </c>
      <c r="DWN4" s="434">
        <v>104</v>
      </c>
      <c r="DWO4" s="434">
        <v>0</v>
      </c>
      <c r="DWP4" s="434">
        <v>5</v>
      </c>
      <c r="DWQ4" s="434">
        <v>23</v>
      </c>
      <c r="DWR4" s="434">
        <v>5</v>
      </c>
      <c r="DWS4" s="435">
        <v>36400</v>
      </c>
      <c r="DWT4" s="434">
        <v>1</v>
      </c>
      <c r="DWU4" s="434">
        <v>0</v>
      </c>
      <c r="DWV4" s="434">
        <v>0</v>
      </c>
      <c r="DWW4" s="434">
        <v>0</v>
      </c>
      <c r="DWX4" s="434">
        <v>0</v>
      </c>
      <c r="DWY4" s="434">
        <v>13</v>
      </c>
      <c r="DWZ4" s="434">
        <v>8</v>
      </c>
      <c r="DXA4" s="434">
        <v>50</v>
      </c>
      <c r="DXB4" s="434">
        <v>327</v>
      </c>
      <c r="DXC4" s="434">
        <v>292</v>
      </c>
      <c r="DXD4" s="435">
        <v>1760</v>
      </c>
      <c r="DXE4" s="434">
        <v>4</v>
      </c>
      <c r="DXF4" s="434">
        <v>0</v>
      </c>
      <c r="DXG4" s="434">
        <v>2</v>
      </c>
      <c r="DXH4" s="434">
        <v>7</v>
      </c>
      <c r="DXI4" s="434">
        <v>1</v>
      </c>
      <c r="DXJ4" s="434">
        <v>2</v>
      </c>
      <c r="DXK4" s="434">
        <v>4</v>
      </c>
      <c r="DXL4" s="434">
        <v>2</v>
      </c>
      <c r="DXM4" s="434">
        <v>1</v>
      </c>
      <c r="DXN4" s="434">
        <v>1</v>
      </c>
      <c r="DXO4" s="434">
        <v>0</v>
      </c>
      <c r="DXP4" s="434">
        <v>2</v>
      </c>
      <c r="DXQ4" s="434">
        <v>8</v>
      </c>
      <c r="DXR4" s="434">
        <v>28</v>
      </c>
      <c r="DXS4" s="434">
        <v>78</v>
      </c>
      <c r="DXT4" s="434">
        <v>7</v>
      </c>
      <c r="DXU4" s="434">
        <v>4</v>
      </c>
      <c r="DXV4" s="434">
        <v>3</v>
      </c>
      <c r="DXW4" s="434">
        <v>7</v>
      </c>
      <c r="DXX4" s="434">
        <v>49</v>
      </c>
      <c r="DXY4" s="434">
        <v>8</v>
      </c>
      <c r="DXZ4" s="434">
        <v>34</v>
      </c>
      <c r="DYA4" s="434">
        <v>14</v>
      </c>
      <c r="DYB4" s="434">
        <v>1</v>
      </c>
      <c r="DYC4" s="434">
        <v>85</v>
      </c>
      <c r="DYD4" s="434">
        <v>6</v>
      </c>
      <c r="DYE4" s="434">
        <v>11</v>
      </c>
      <c r="DYF4" s="434">
        <v>48</v>
      </c>
      <c r="DYG4" s="434">
        <v>133</v>
      </c>
      <c r="DYH4" s="434">
        <v>18</v>
      </c>
      <c r="DYI4" s="434">
        <v>4</v>
      </c>
      <c r="DYJ4" s="434">
        <v>3</v>
      </c>
      <c r="DYK4" s="434">
        <v>10</v>
      </c>
      <c r="DYL4" s="434">
        <v>50</v>
      </c>
      <c r="DYM4" s="434">
        <v>0</v>
      </c>
      <c r="DYN4" s="434">
        <v>0</v>
      </c>
      <c r="DYO4" s="434">
        <v>10</v>
      </c>
      <c r="DYP4" s="434">
        <v>2</v>
      </c>
      <c r="DYQ4" s="434">
        <v>200</v>
      </c>
      <c r="DYR4" s="434">
        <v>55</v>
      </c>
      <c r="DYS4" s="434">
        <v>500</v>
      </c>
      <c r="DYT4" s="434">
        <v>640</v>
      </c>
      <c r="DYU4" s="435">
        <v>6400</v>
      </c>
      <c r="DYV4" s="434">
        <v>25</v>
      </c>
      <c r="DYW4" s="434">
        <v>275</v>
      </c>
      <c r="DYX4" s="434">
        <v>100</v>
      </c>
      <c r="DYY4" s="434">
        <v>860</v>
      </c>
      <c r="DYZ4" s="434">
        <v>211</v>
      </c>
      <c r="DZA4" s="434">
        <v>135</v>
      </c>
      <c r="DZB4" s="434">
        <v>3</v>
      </c>
      <c r="DZC4" s="434">
        <v>14</v>
      </c>
      <c r="DZD4" s="434">
        <v>65</v>
      </c>
      <c r="DZE4" s="435">
        <v>7960</v>
      </c>
      <c r="DZF4" s="434">
        <v>0</v>
      </c>
      <c r="DZG4" s="434">
        <v>24</v>
      </c>
      <c r="DZH4" s="434">
        <v>0</v>
      </c>
      <c r="DZI4" s="434">
        <v>34</v>
      </c>
      <c r="DZJ4" s="434">
        <v>0</v>
      </c>
      <c r="DZK4" s="434">
        <v>34</v>
      </c>
      <c r="DZL4" s="434">
        <v>2</v>
      </c>
      <c r="DZM4" s="434">
        <v>1</v>
      </c>
      <c r="DZN4" s="434">
        <v>10</v>
      </c>
      <c r="DZO4" s="434">
        <v>0</v>
      </c>
      <c r="DZP4" s="434">
        <v>6</v>
      </c>
      <c r="DZQ4" s="434">
        <v>50</v>
      </c>
      <c r="DZR4" s="434">
        <v>2</v>
      </c>
      <c r="DZS4" s="434">
        <v>17</v>
      </c>
      <c r="DZT4" s="434">
        <v>6</v>
      </c>
      <c r="DZU4" s="434">
        <v>2</v>
      </c>
      <c r="DZV4" s="434">
        <v>3</v>
      </c>
      <c r="DZW4" s="434">
        <v>5</v>
      </c>
      <c r="DZX4" s="434">
        <v>59</v>
      </c>
      <c r="DZY4" s="435">
        <v>1221</v>
      </c>
      <c r="DZZ4" s="434">
        <v>0</v>
      </c>
      <c r="EAA4" s="434">
        <v>13</v>
      </c>
      <c r="EAB4" s="434">
        <v>5</v>
      </c>
      <c r="EAC4" s="434">
        <v>265</v>
      </c>
      <c r="EAD4" s="434">
        <v>40</v>
      </c>
      <c r="EAE4" s="434">
        <v>24</v>
      </c>
      <c r="EAF4" s="434">
        <v>0</v>
      </c>
      <c r="EAG4" s="434">
        <v>2</v>
      </c>
      <c r="EAH4" s="434">
        <v>11</v>
      </c>
      <c r="EAI4" s="434">
        <v>17</v>
      </c>
      <c r="EAJ4" s="434">
        <v>149</v>
      </c>
      <c r="EAK4" s="434">
        <v>40</v>
      </c>
      <c r="EAL4" s="434">
        <v>34</v>
      </c>
      <c r="EAM4" s="434">
        <v>14</v>
      </c>
      <c r="EAN4" s="434">
        <v>10</v>
      </c>
      <c r="EAO4" s="434">
        <v>66</v>
      </c>
      <c r="EAP4" s="434">
        <v>12</v>
      </c>
      <c r="EAQ4" s="434">
        <v>9</v>
      </c>
      <c r="EAR4" s="434">
        <v>24</v>
      </c>
      <c r="EAS4" s="434">
        <v>35</v>
      </c>
      <c r="EAT4" s="434">
        <v>13</v>
      </c>
      <c r="EAU4" s="434">
        <v>300</v>
      </c>
      <c r="EAV4" s="434">
        <v>840</v>
      </c>
      <c r="EAW4" s="434">
        <v>58</v>
      </c>
      <c r="EAX4" s="434">
        <v>18</v>
      </c>
      <c r="EAY4" s="434">
        <v>4</v>
      </c>
      <c r="EAZ4" s="434">
        <v>0</v>
      </c>
      <c r="EBA4" s="434">
        <v>2</v>
      </c>
      <c r="EBB4" s="434">
        <v>3</v>
      </c>
      <c r="EBC4" s="434">
        <v>2</v>
      </c>
      <c r="EBD4" s="434">
        <v>0</v>
      </c>
      <c r="EBE4" s="434">
        <v>1</v>
      </c>
      <c r="EBF4" s="434">
        <v>4</v>
      </c>
      <c r="EBG4" s="434">
        <v>0</v>
      </c>
      <c r="EBH4" s="434">
        <v>2</v>
      </c>
      <c r="EBI4" s="434">
        <v>1</v>
      </c>
      <c r="EBJ4" s="434">
        <v>12</v>
      </c>
      <c r="EBK4" s="434">
        <v>10</v>
      </c>
      <c r="EBL4" s="434">
        <v>1</v>
      </c>
      <c r="EBM4" s="434">
        <v>3</v>
      </c>
      <c r="EBN4" s="434">
        <v>1</v>
      </c>
      <c r="EBO4" s="434">
        <v>1</v>
      </c>
      <c r="EBP4" s="434">
        <v>1</v>
      </c>
      <c r="EBQ4" s="434">
        <v>5</v>
      </c>
      <c r="EBR4" s="434">
        <v>1</v>
      </c>
      <c r="EBS4" s="434">
        <v>6</v>
      </c>
      <c r="EBT4" s="434">
        <v>3</v>
      </c>
      <c r="EBU4" s="434">
        <v>6</v>
      </c>
      <c r="EBV4" s="434">
        <v>13</v>
      </c>
      <c r="EBW4" s="434">
        <v>22</v>
      </c>
      <c r="EBX4" s="434">
        <v>1</v>
      </c>
      <c r="EBY4" s="434">
        <v>7</v>
      </c>
      <c r="EBZ4" s="434">
        <v>0</v>
      </c>
      <c r="ECA4" s="434">
        <v>4</v>
      </c>
      <c r="ECB4" s="434">
        <v>4</v>
      </c>
      <c r="ECC4" s="434">
        <v>2</v>
      </c>
      <c r="ECD4" s="434">
        <v>1</v>
      </c>
      <c r="ECE4" s="434">
        <v>5</v>
      </c>
      <c r="ECF4" s="434">
        <v>21</v>
      </c>
      <c r="ECG4" s="434">
        <v>11</v>
      </c>
      <c r="ECH4" s="434">
        <v>4</v>
      </c>
      <c r="ECI4" s="434">
        <v>2</v>
      </c>
      <c r="ECJ4" s="434">
        <v>1</v>
      </c>
      <c r="ECK4" s="434">
        <v>5</v>
      </c>
      <c r="ECL4" s="434">
        <v>2</v>
      </c>
      <c r="ECM4" s="434">
        <v>2</v>
      </c>
      <c r="ECN4" s="434">
        <v>3</v>
      </c>
      <c r="ECO4" s="434">
        <v>9</v>
      </c>
      <c r="ECP4" s="434">
        <v>2</v>
      </c>
      <c r="ECQ4" s="434">
        <v>7</v>
      </c>
      <c r="ECR4" s="434">
        <v>2</v>
      </c>
      <c r="ECS4" s="434">
        <v>1</v>
      </c>
      <c r="ECT4" s="434">
        <v>2</v>
      </c>
      <c r="ECU4" s="434">
        <v>2</v>
      </c>
      <c r="ECV4" s="434">
        <v>0</v>
      </c>
      <c r="ECW4" s="434">
        <v>6</v>
      </c>
      <c r="ECX4" s="434">
        <v>4</v>
      </c>
      <c r="ECY4" s="434">
        <v>3</v>
      </c>
      <c r="ECZ4" s="434">
        <v>5</v>
      </c>
      <c r="EDA4" s="434">
        <v>1</v>
      </c>
      <c r="EDB4" s="434">
        <v>5</v>
      </c>
      <c r="EDC4" s="434">
        <v>0</v>
      </c>
      <c r="EDD4" s="434">
        <v>25</v>
      </c>
      <c r="EDE4" s="434">
        <v>16</v>
      </c>
      <c r="EDF4" s="434">
        <v>3</v>
      </c>
      <c r="EDG4" s="434">
        <v>5</v>
      </c>
      <c r="EDH4" s="434">
        <v>1</v>
      </c>
      <c r="EDI4" s="434">
        <v>12</v>
      </c>
      <c r="EDJ4" s="434">
        <v>7</v>
      </c>
      <c r="EDK4" s="434">
        <v>13</v>
      </c>
      <c r="EDL4" s="434">
        <v>6</v>
      </c>
      <c r="EDM4" s="434">
        <v>11</v>
      </c>
      <c r="EDN4" s="434">
        <v>5</v>
      </c>
      <c r="EDO4" s="434">
        <v>6</v>
      </c>
      <c r="EDP4" s="434">
        <v>32</v>
      </c>
      <c r="EDQ4" s="434">
        <v>12</v>
      </c>
      <c r="EDR4" s="434">
        <v>2</v>
      </c>
      <c r="EDS4" s="434">
        <v>4</v>
      </c>
      <c r="EDT4" s="434">
        <v>5</v>
      </c>
      <c r="EDU4" s="434">
        <v>13</v>
      </c>
      <c r="EDV4" s="434">
        <v>15</v>
      </c>
      <c r="EDW4" s="434">
        <v>3</v>
      </c>
      <c r="EDX4" s="434">
        <v>9</v>
      </c>
      <c r="EDY4" s="434">
        <v>14</v>
      </c>
      <c r="EDZ4" s="434">
        <v>12</v>
      </c>
      <c r="EEA4" s="434">
        <v>2</v>
      </c>
      <c r="EEB4" s="434">
        <v>6</v>
      </c>
      <c r="EEC4" s="434">
        <v>2</v>
      </c>
      <c r="EED4" s="434">
        <v>6</v>
      </c>
      <c r="EEE4" s="434">
        <v>21</v>
      </c>
      <c r="EEF4" s="434">
        <v>12</v>
      </c>
      <c r="EEG4" s="434">
        <v>9</v>
      </c>
      <c r="EEH4" s="434">
        <v>21</v>
      </c>
      <c r="EEI4" s="434">
        <v>6</v>
      </c>
      <c r="EEJ4" s="434">
        <v>0</v>
      </c>
      <c r="EEK4" s="434">
        <v>6</v>
      </c>
      <c r="EEL4" s="434">
        <v>1</v>
      </c>
      <c r="EEM4" s="434">
        <v>5</v>
      </c>
      <c r="EEN4" s="434">
        <v>2</v>
      </c>
      <c r="EEO4" s="434">
        <v>0</v>
      </c>
      <c r="EEP4" s="434">
        <v>30</v>
      </c>
      <c r="EEQ4" s="434">
        <v>5</v>
      </c>
      <c r="EER4" s="434">
        <v>1</v>
      </c>
      <c r="EES4" s="434">
        <v>0</v>
      </c>
      <c r="EET4" s="434">
        <v>2</v>
      </c>
      <c r="EEU4" s="434">
        <v>3</v>
      </c>
      <c r="EEV4" s="434">
        <v>5</v>
      </c>
      <c r="EEW4" s="434">
        <v>0</v>
      </c>
      <c r="EEX4" s="434">
        <v>0</v>
      </c>
      <c r="EEY4" s="434">
        <v>1</v>
      </c>
      <c r="EEZ4" s="434">
        <v>1</v>
      </c>
      <c r="EFA4" s="434">
        <v>10</v>
      </c>
      <c r="EFB4" s="434">
        <v>7</v>
      </c>
      <c r="EFC4" s="434">
        <v>60</v>
      </c>
      <c r="EFD4" s="434">
        <v>20</v>
      </c>
      <c r="EFE4" s="434">
        <v>0</v>
      </c>
      <c r="EFF4" s="434">
        <v>2</v>
      </c>
      <c r="EFG4" s="434">
        <v>0</v>
      </c>
      <c r="EFH4" s="434">
        <v>5</v>
      </c>
      <c r="EFI4" s="434">
        <v>2</v>
      </c>
      <c r="EFJ4" s="434">
        <v>8</v>
      </c>
      <c r="EFK4" s="434">
        <v>0</v>
      </c>
      <c r="EFL4" s="434">
        <v>1</v>
      </c>
      <c r="EFM4" s="434">
        <v>18</v>
      </c>
      <c r="EFN4" s="434">
        <v>14</v>
      </c>
      <c r="EFO4" s="434">
        <v>5</v>
      </c>
      <c r="EFP4" s="434">
        <v>7</v>
      </c>
      <c r="EFQ4" s="434">
        <v>4</v>
      </c>
      <c r="EFR4" s="434">
        <v>5</v>
      </c>
      <c r="EFS4" s="434">
        <v>9</v>
      </c>
      <c r="EFT4" s="434">
        <v>1</v>
      </c>
      <c r="EFU4" s="434">
        <v>14</v>
      </c>
      <c r="EFV4" s="434">
        <v>1</v>
      </c>
      <c r="EFW4" s="434">
        <v>18</v>
      </c>
      <c r="EFX4" s="434">
        <v>18</v>
      </c>
      <c r="EFY4" s="434">
        <v>0</v>
      </c>
      <c r="EFZ4" s="434">
        <v>0</v>
      </c>
      <c r="EGA4" s="434">
        <v>2</v>
      </c>
      <c r="EGB4" s="434">
        <v>11</v>
      </c>
      <c r="EGC4" s="434">
        <v>1</v>
      </c>
      <c r="EGD4" s="434">
        <v>2</v>
      </c>
      <c r="EGE4" s="434">
        <v>1</v>
      </c>
      <c r="EGF4" s="434">
        <v>3</v>
      </c>
      <c r="EGG4" s="434">
        <v>2</v>
      </c>
      <c r="EGH4" s="434">
        <v>0</v>
      </c>
      <c r="EGI4" s="434">
        <v>0</v>
      </c>
      <c r="EGJ4" s="434">
        <v>1</v>
      </c>
      <c r="EGK4" s="434">
        <v>1</v>
      </c>
      <c r="EGL4" s="434">
        <v>0</v>
      </c>
      <c r="EGM4" s="434">
        <v>40</v>
      </c>
      <c r="EGN4" s="434">
        <v>0</v>
      </c>
      <c r="EGO4" s="434">
        <v>2</v>
      </c>
      <c r="EGP4" s="434">
        <v>1</v>
      </c>
      <c r="EGQ4" s="434">
        <v>3</v>
      </c>
      <c r="EGR4" s="434">
        <v>12</v>
      </c>
      <c r="EGS4" s="434">
        <v>0</v>
      </c>
      <c r="EGT4" s="434">
        <v>8</v>
      </c>
      <c r="EGU4" s="434">
        <v>20</v>
      </c>
      <c r="EGV4" s="434">
        <v>13</v>
      </c>
      <c r="EGW4" s="434">
        <v>36</v>
      </c>
      <c r="EGX4" s="434">
        <v>38</v>
      </c>
      <c r="EGY4" s="435">
        <v>2675</v>
      </c>
      <c r="EGZ4" s="434">
        <v>135</v>
      </c>
      <c r="EHA4" s="434">
        <v>99</v>
      </c>
      <c r="EHB4" s="434">
        <v>12</v>
      </c>
      <c r="EHC4" s="434">
        <v>2</v>
      </c>
      <c r="EHD4" s="434">
        <v>125</v>
      </c>
      <c r="EHE4" s="434">
        <v>495</v>
      </c>
      <c r="EHF4" s="434">
        <v>3</v>
      </c>
      <c r="EHG4" s="434">
        <v>99</v>
      </c>
      <c r="EHH4" s="434">
        <v>101</v>
      </c>
      <c r="EHI4" s="434">
        <v>220</v>
      </c>
      <c r="EHJ4" s="434">
        <v>185</v>
      </c>
      <c r="EHK4" s="434">
        <v>1</v>
      </c>
      <c r="EHL4" s="434">
        <v>2</v>
      </c>
      <c r="EHM4" s="434">
        <v>90</v>
      </c>
      <c r="EHN4" s="434">
        <v>1</v>
      </c>
      <c r="EHO4" s="435">
        <v>2100</v>
      </c>
      <c r="EHP4" s="435">
        <v>1880</v>
      </c>
      <c r="EHQ4" s="434">
        <v>35</v>
      </c>
      <c r="EHR4" s="434">
        <v>110</v>
      </c>
      <c r="EHS4" s="434">
        <v>61</v>
      </c>
      <c r="EHT4" s="435">
        <v>2970</v>
      </c>
      <c r="EHU4" s="434">
        <v>240</v>
      </c>
      <c r="EHV4" s="434">
        <v>103</v>
      </c>
      <c r="EHW4" s="434">
        <v>5</v>
      </c>
      <c r="EHX4" s="434">
        <v>37</v>
      </c>
      <c r="EHY4" s="434">
        <v>53</v>
      </c>
      <c r="EHZ4" s="434">
        <v>34</v>
      </c>
      <c r="EIA4" s="434">
        <v>266</v>
      </c>
      <c r="EIB4" s="434">
        <v>23</v>
      </c>
      <c r="EIC4" s="434">
        <v>2</v>
      </c>
      <c r="EID4" s="434">
        <v>10</v>
      </c>
      <c r="EIE4" s="434">
        <v>26</v>
      </c>
      <c r="EIF4" s="434">
        <v>75</v>
      </c>
      <c r="EIG4" s="434">
        <v>10</v>
      </c>
      <c r="EIH4" s="434">
        <v>280</v>
      </c>
      <c r="EII4" s="434">
        <v>27</v>
      </c>
      <c r="EIJ4" s="434">
        <v>70</v>
      </c>
      <c r="EIK4" s="434">
        <v>18</v>
      </c>
      <c r="EIL4" s="434">
        <v>29</v>
      </c>
      <c r="EIM4" s="434">
        <v>31</v>
      </c>
      <c r="EIN4" s="434">
        <v>8</v>
      </c>
      <c r="EIO4" s="434">
        <v>14</v>
      </c>
      <c r="EIP4" s="434">
        <v>60</v>
      </c>
      <c r="EIQ4" s="434">
        <v>114</v>
      </c>
      <c r="EIR4" s="434">
        <v>0</v>
      </c>
      <c r="EIS4" s="434">
        <v>13</v>
      </c>
      <c r="EIT4" s="434">
        <v>13</v>
      </c>
      <c r="EIU4" s="434">
        <v>0</v>
      </c>
      <c r="EIV4" s="434">
        <v>8</v>
      </c>
      <c r="EIW4" s="434">
        <v>1</v>
      </c>
      <c r="EIX4" s="434">
        <v>308</v>
      </c>
      <c r="EIY4" s="434">
        <v>120</v>
      </c>
      <c r="EIZ4" s="434">
        <v>140</v>
      </c>
      <c r="EJA4" s="434">
        <v>70</v>
      </c>
      <c r="EJB4" s="434">
        <v>160</v>
      </c>
      <c r="EJC4" s="434">
        <v>40</v>
      </c>
      <c r="EJD4" s="434">
        <v>90</v>
      </c>
      <c r="EJE4" s="434">
        <v>202</v>
      </c>
      <c r="EJF4" s="434">
        <v>335</v>
      </c>
      <c r="EJG4" s="434">
        <v>30</v>
      </c>
      <c r="EJH4" s="434">
        <v>19</v>
      </c>
      <c r="EJI4" s="434">
        <v>0</v>
      </c>
      <c r="EJJ4" s="434">
        <v>33</v>
      </c>
      <c r="EJK4" s="434">
        <v>0</v>
      </c>
      <c r="EJL4" s="434">
        <v>6</v>
      </c>
      <c r="EJM4" s="434">
        <v>10</v>
      </c>
      <c r="EJN4" s="434">
        <v>35</v>
      </c>
      <c r="EJO4" s="434">
        <v>35</v>
      </c>
      <c r="EJP4" s="434">
        <v>24</v>
      </c>
      <c r="EJQ4" s="434">
        <v>12</v>
      </c>
      <c r="EJR4" s="434">
        <v>1</v>
      </c>
      <c r="EJS4" s="434">
        <v>306</v>
      </c>
      <c r="EJT4" s="434">
        <v>67</v>
      </c>
      <c r="EJU4" s="434">
        <v>0</v>
      </c>
      <c r="EJV4" s="434">
        <v>330</v>
      </c>
      <c r="EJW4" s="434">
        <v>393</v>
      </c>
      <c r="EJX4" s="434">
        <v>510</v>
      </c>
      <c r="EJY4" s="434">
        <v>0</v>
      </c>
      <c r="EJZ4" s="434">
        <v>4</v>
      </c>
      <c r="EKA4" s="434">
        <v>217</v>
      </c>
      <c r="EKB4" s="434">
        <v>170</v>
      </c>
      <c r="EKC4" s="434">
        <v>346</v>
      </c>
      <c r="EKD4" s="434">
        <v>20</v>
      </c>
      <c r="EKE4" s="434">
        <v>1</v>
      </c>
      <c r="EKF4" s="434">
        <v>106</v>
      </c>
      <c r="EKG4" s="434">
        <v>66</v>
      </c>
      <c r="EKH4" s="434">
        <v>21</v>
      </c>
      <c r="EKI4" s="434">
        <v>34</v>
      </c>
      <c r="EKJ4" s="434">
        <v>27</v>
      </c>
      <c r="EKK4" s="434">
        <v>20</v>
      </c>
      <c r="EKL4" s="434">
        <v>0</v>
      </c>
      <c r="EKM4" s="434">
        <v>40</v>
      </c>
      <c r="EKN4" s="434">
        <v>77</v>
      </c>
      <c r="EKO4" s="434">
        <v>218</v>
      </c>
      <c r="EKP4" s="434">
        <v>101</v>
      </c>
      <c r="EKQ4" s="434">
        <v>116</v>
      </c>
      <c r="EKR4" s="434">
        <v>21</v>
      </c>
      <c r="EKS4" s="434">
        <v>12</v>
      </c>
      <c r="EKT4" s="434">
        <v>17</v>
      </c>
      <c r="EKU4" s="434">
        <v>15</v>
      </c>
      <c r="EKV4" s="434">
        <v>9</v>
      </c>
      <c r="EKW4" s="434">
        <v>5</v>
      </c>
      <c r="EKX4" s="434">
        <v>10</v>
      </c>
      <c r="EKY4" s="434">
        <v>1</v>
      </c>
      <c r="EKZ4" s="434">
        <v>7</v>
      </c>
      <c r="ELA4" s="434">
        <v>1</v>
      </c>
      <c r="ELB4" s="434">
        <v>2</v>
      </c>
      <c r="ELC4" s="434">
        <v>2</v>
      </c>
      <c r="ELD4" s="434">
        <v>59</v>
      </c>
      <c r="ELE4" s="434">
        <v>30</v>
      </c>
      <c r="ELF4" s="434">
        <v>11</v>
      </c>
      <c r="ELG4" s="434">
        <v>5</v>
      </c>
      <c r="ELH4" s="434">
        <v>19</v>
      </c>
      <c r="ELI4" s="434">
        <v>0</v>
      </c>
      <c r="ELJ4" s="434">
        <v>112</v>
      </c>
      <c r="ELK4" s="434">
        <v>12</v>
      </c>
      <c r="ELL4" s="434">
        <v>9</v>
      </c>
      <c r="ELM4" s="434">
        <v>13</v>
      </c>
      <c r="ELN4" s="434">
        <v>2</v>
      </c>
      <c r="ELO4" s="434">
        <v>1</v>
      </c>
      <c r="ELP4" s="434">
        <v>70</v>
      </c>
      <c r="ELQ4" s="434">
        <v>4</v>
      </c>
      <c r="ELR4" s="434">
        <v>0</v>
      </c>
      <c r="ELS4" s="434">
        <v>50</v>
      </c>
      <c r="ELT4" s="434">
        <v>250</v>
      </c>
      <c r="ELU4" s="434">
        <v>5</v>
      </c>
      <c r="ELV4" s="434">
        <v>48</v>
      </c>
      <c r="ELW4" s="434">
        <v>20</v>
      </c>
      <c r="ELX4" s="434">
        <v>0</v>
      </c>
      <c r="ELY4" s="434">
        <v>5</v>
      </c>
      <c r="ELZ4" s="434">
        <v>0</v>
      </c>
      <c r="EMA4" s="434">
        <v>36</v>
      </c>
      <c r="EMB4" s="434">
        <v>3</v>
      </c>
      <c r="EMC4" s="434">
        <v>48</v>
      </c>
      <c r="EMD4" s="434">
        <v>0</v>
      </c>
      <c r="EME4" s="434">
        <v>30</v>
      </c>
      <c r="EMF4" s="434">
        <v>24</v>
      </c>
      <c r="EMG4" s="434">
        <v>1</v>
      </c>
      <c r="EMH4" s="434">
        <v>30</v>
      </c>
      <c r="EMI4" s="434">
        <v>0</v>
      </c>
      <c r="EMJ4" s="434">
        <v>150</v>
      </c>
      <c r="EMK4" s="434">
        <v>0</v>
      </c>
      <c r="EML4" s="434">
        <v>11</v>
      </c>
      <c r="EMM4" s="434">
        <v>0</v>
      </c>
      <c r="EMN4" s="434">
        <v>0</v>
      </c>
      <c r="EMO4" s="434">
        <v>43</v>
      </c>
      <c r="EMP4" s="434">
        <v>290</v>
      </c>
      <c r="EMQ4" s="434">
        <v>24</v>
      </c>
      <c r="EMR4" s="434">
        <v>30</v>
      </c>
      <c r="EMS4" s="434">
        <v>240</v>
      </c>
      <c r="EMT4" s="434">
        <v>84</v>
      </c>
      <c r="EMU4" s="434">
        <v>434</v>
      </c>
      <c r="EMV4" s="434">
        <v>49</v>
      </c>
      <c r="EMW4" s="434">
        <v>611</v>
      </c>
      <c r="EMX4" s="434">
        <v>10</v>
      </c>
      <c r="EMY4" s="434">
        <v>194</v>
      </c>
      <c r="EMZ4" s="434">
        <v>8</v>
      </c>
      <c r="ENA4" s="434">
        <v>12</v>
      </c>
      <c r="ENB4" s="434">
        <v>0</v>
      </c>
      <c r="ENC4" s="434">
        <v>590</v>
      </c>
      <c r="END4" s="434">
        <v>2</v>
      </c>
      <c r="ENE4" s="434">
        <v>2</v>
      </c>
      <c r="ENF4" s="434">
        <v>2</v>
      </c>
      <c r="ENG4" s="434">
        <v>6</v>
      </c>
      <c r="ENH4" s="434">
        <v>2</v>
      </c>
      <c r="ENI4" s="434">
        <v>9</v>
      </c>
      <c r="ENJ4" s="435">
        <v>2393</v>
      </c>
      <c r="ENK4" s="434">
        <v>9</v>
      </c>
      <c r="ENL4" s="434">
        <v>5</v>
      </c>
      <c r="ENM4" s="434">
        <v>38</v>
      </c>
      <c r="ENN4" s="434">
        <v>13</v>
      </c>
      <c r="ENO4" s="434">
        <v>2</v>
      </c>
      <c r="ENP4" s="434">
        <v>13</v>
      </c>
      <c r="ENQ4" s="434">
        <v>6</v>
      </c>
      <c r="ENR4" s="434">
        <v>8</v>
      </c>
      <c r="ENS4" s="434">
        <v>3</v>
      </c>
      <c r="ENT4" s="434">
        <v>5</v>
      </c>
      <c r="ENU4" s="434">
        <v>9</v>
      </c>
      <c r="ENV4" s="434">
        <v>18</v>
      </c>
      <c r="ENW4" s="434">
        <v>7</v>
      </c>
      <c r="ENX4" s="434">
        <v>423</v>
      </c>
      <c r="ENY4" s="434">
        <v>16</v>
      </c>
      <c r="ENZ4" s="434">
        <v>6</v>
      </c>
      <c r="EOA4" s="434">
        <v>10</v>
      </c>
      <c r="EOB4" s="434">
        <v>15</v>
      </c>
      <c r="EOC4" s="434">
        <v>11</v>
      </c>
      <c r="EOD4" s="434">
        <v>7</v>
      </c>
      <c r="EOE4" s="434">
        <v>2</v>
      </c>
      <c r="EOF4" s="434">
        <v>9</v>
      </c>
      <c r="EOG4" s="434">
        <v>7</v>
      </c>
      <c r="EOH4" s="434">
        <v>5</v>
      </c>
      <c r="EOI4" s="434">
        <v>0</v>
      </c>
      <c r="EOJ4" s="434">
        <v>0</v>
      </c>
      <c r="EOK4" s="434">
        <v>1</v>
      </c>
      <c r="EOL4" s="434">
        <v>13</v>
      </c>
      <c r="EOM4" s="434">
        <v>62</v>
      </c>
      <c r="EON4" s="434">
        <v>20</v>
      </c>
      <c r="EOO4" s="434">
        <v>10</v>
      </c>
      <c r="EOP4" s="434">
        <v>284</v>
      </c>
      <c r="EOQ4" s="434">
        <v>2</v>
      </c>
      <c r="EOR4" s="434">
        <v>13</v>
      </c>
      <c r="EOS4" s="434">
        <v>142</v>
      </c>
      <c r="EOT4" s="434">
        <v>2</v>
      </c>
      <c r="EOU4" s="434">
        <v>45</v>
      </c>
      <c r="EOV4" s="434">
        <v>40</v>
      </c>
      <c r="EOW4" s="434">
        <v>236</v>
      </c>
      <c r="EOX4" s="434">
        <v>2</v>
      </c>
      <c r="EOY4" s="434">
        <v>60</v>
      </c>
      <c r="EOZ4" s="434">
        <v>110</v>
      </c>
      <c r="EPA4" s="434">
        <v>3</v>
      </c>
      <c r="EPB4" s="434">
        <v>2</v>
      </c>
      <c r="EPC4" s="434">
        <v>2</v>
      </c>
      <c r="EPD4" s="434">
        <v>10</v>
      </c>
      <c r="EPE4" s="434">
        <v>2</v>
      </c>
      <c r="EPF4" s="434">
        <v>1</v>
      </c>
      <c r="EPG4" s="434">
        <v>3</v>
      </c>
      <c r="EPH4" s="434">
        <v>1</v>
      </c>
      <c r="EPI4" s="434">
        <v>121</v>
      </c>
      <c r="EPJ4" s="434">
        <v>6</v>
      </c>
      <c r="EPK4" s="434">
        <v>16</v>
      </c>
      <c r="EPL4" s="434">
        <v>4</v>
      </c>
      <c r="EPM4" s="434">
        <v>2</v>
      </c>
      <c r="EPN4" s="434">
        <v>6</v>
      </c>
      <c r="EPO4" s="434">
        <v>5</v>
      </c>
      <c r="EPP4" s="434">
        <v>5</v>
      </c>
      <c r="EPQ4" s="434">
        <v>15</v>
      </c>
      <c r="EPR4" s="434">
        <v>4</v>
      </c>
      <c r="EPS4" s="434">
        <v>8</v>
      </c>
      <c r="EPT4" s="434">
        <v>9</v>
      </c>
      <c r="EPU4" s="434">
        <v>2</v>
      </c>
      <c r="EPV4" s="434">
        <v>43</v>
      </c>
      <c r="EPW4" s="434">
        <v>5</v>
      </c>
      <c r="EPX4" s="434">
        <v>2</v>
      </c>
      <c r="EPY4" s="434">
        <v>19</v>
      </c>
      <c r="EPZ4" s="434">
        <v>9</v>
      </c>
      <c r="EQA4" s="434">
        <v>6</v>
      </c>
      <c r="EQB4" s="434">
        <v>3</v>
      </c>
      <c r="EQC4" s="434">
        <v>2</v>
      </c>
      <c r="EQD4" s="434">
        <v>3</v>
      </c>
      <c r="EQE4" s="434">
        <v>5</v>
      </c>
      <c r="EQF4" s="434">
        <v>33</v>
      </c>
      <c r="EQG4" s="434">
        <v>2</v>
      </c>
      <c r="EQH4" s="434">
        <v>4</v>
      </c>
      <c r="EQI4" s="434">
        <v>3</v>
      </c>
      <c r="EQJ4" s="434">
        <v>3</v>
      </c>
      <c r="EQK4" s="434">
        <v>1</v>
      </c>
      <c r="EQL4" s="434">
        <v>98</v>
      </c>
      <c r="EQM4" s="434">
        <v>28</v>
      </c>
      <c r="EQN4" s="434">
        <v>22</v>
      </c>
      <c r="EQO4" s="435">
        <v>1154</v>
      </c>
      <c r="EQP4" s="434">
        <v>88</v>
      </c>
      <c r="EQQ4" s="434">
        <v>18</v>
      </c>
      <c r="EQR4" s="434">
        <v>50</v>
      </c>
      <c r="EQS4" s="434">
        <v>2</v>
      </c>
      <c r="EQT4" s="434">
        <v>198</v>
      </c>
      <c r="EQU4" s="434">
        <v>0</v>
      </c>
      <c r="EQV4" s="434">
        <v>10</v>
      </c>
      <c r="EQW4" s="434">
        <v>110</v>
      </c>
      <c r="EQX4" s="434">
        <v>5</v>
      </c>
      <c r="EQY4" s="434">
        <v>239</v>
      </c>
      <c r="EQZ4" s="434">
        <v>47</v>
      </c>
      <c r="ERA4" s="434">
        <v>10</v>
      </c>
      <c r="ERB4" s="435">
        <v>2110</v>
      </c>
      <c r="ERC4" s="434">
        <v>78</v>
      </c>
      <c r="ERD4" s="434">
        <v>2</v>
      </c>
      <c r="ERE4" s="434">
        <v>3</v>
      </c>
      <c r="ERF4" s="434">
        <v>21</v>
      </c>
      <c r="ERG4" s="434">
        <v>12</v>
      </c>
      <c r="ERH4" s="434">
        <v>545</v>
      </c>
      <c r="ERI4" s="434">
        <v>716</v>
      </c>
      <c r="ERJ4" s="434">
        <v>9</v>
      </c>
      <c r="ERK4" s="434">
        <v>355</v>
      </c>
      <c r="ERL4" s="434">
        <v>205</v>
      </c>
      <c r="ERM4" s="434">
        <v>3</v>
      </c>
      <c r="ERN4" s="434">
        <v>20</v>
      </c>
      <c r="ERO4" s="434">
        <v>20</v>
      </c>
      <c r="ERP4" s="434">
        <v>40</v>
      </c>
      <c r="ERQ4" s="434">
        <v>20</v>
      </c>
      <c r="ERR4" s="434">
        <v>0</v>
      </c>
      <c r="ERS4" s="434">
        <v>330</v>
      </c>
      <c r="ERT4" s="434">
        <v>0</v>
      </c>
      <c r="ERU4" s="434">
        <v>19</v>
      </c>
      <c r="ERV4" s="434">
        <v>0</v>
      </c>
      <c r="ERW4" s="434">
        <v>3</v>
      </c>
      <c r="ERX4" s="434">
        <v>7</v>
      </c>
      <c r="ERY4" s="434">
        <v>5</v>
      </c>
      <c r="ERZ4" s="434">
        <v>0</v>
      </c>
      <c r="ESA4" s="434">
        <v>19</v>
      </c>
      <c r="ESB4" s="434">
        <v>18</v>
      </c>
      <c r="ESC4" s="434">
        <v>4</v>
      </c>
      <c r="ESD4" s="434">
        <v>44</v>
      </c>
      <c r="ESE4" s="434">
        <v>7</v>
      </c>
      <c r="ESF4" s="434">
        <v>0</v>
      </c>
      <c r="ESG4" s="434">
        <v>12</v>
      </c>
      <c r="ESH4" s="434">
        <v>1</v>
      </c>
      <c r="ESI4" s="434">
        <v>4</v>
      </c>
      <c r="ESJ4" s="434">
        <v>0</v>
      </c>
      <c r="ESK4" s="434">
        <v>15</v>
      </c>
      <c r="ESL4" s="434">
        <v>4</v>
      </c>
      <c r="ESM4" s="434">
        <v>6</v>
      </c>
      <c r="ESN4" s="434">
        <v>6</v>
      </c>
      <c r="ESO4" s="434">
        <v>200</v>
      </c>
      <c r="ESP4" s="434">
        <v>464</v>
      </c>
      <c r="ESQ4" s="434">
        <v>72</v>
      </c>
      <c r="ESR4" s="434">
        <v>0</v>
      </c>
      <c r="ESS4" s="434">
        <v>20</v>
      </c>
      <c r="EST4" s="434">
        <v>200</v>
      </c>
      <c r="ESU4" s="434">
        <v>20</v>
      </c>
      <c r="ESV4" s="434">
        <v>20</v>
      </c>
      <c r="ESW4" s="434">
        <v>0</v>
      </c>
      <c r="ESX4" s="434">
        <v>11</v>
      </c>
      <c r="ESY4" s="434">
        <v>30</v>
      </c>
      <c r="ESZ4" s="434">
        <v>0</v>
      </c>
      <c r="ETA4" s="434">
        <v>14</v>
      </c>
      <c r="ETB4" s="434">
        <v>31</v>
      </c>
      <c r="ETC4" s="434">
        <v>110</v>
      </c>
      <c r="ETD4" s="434">
        <v>75</v>
      </c>
      <c r="ETE4" s="434">
        <v>10</v>
      </c>
      <c r="ETF4" s="434">
        <v>10</v>
      </c>
      <c r="ETG4" s="434">
        <v>2</v>
      </c>
      <c r="ETH4" s="434">
        <v>5</v>
      </c>
      <c r="ETI4" s="434">
        <v>2</v>
      </c>
      <c r="ETJ4" s="434">
        <v>9</v>
      </c>
      <c r="ETK4" s="434">
        <v>2</v>
      </c>
      <c r="ETL4" s="434">
        <v>2</v>
      </c>
      <c r="ETM4" s="434">
        <v>2</v>
      </c>
      <c r="ETN4" s="434">
        <v>133</v>
      </c>
      <c r="ETO4" s="434">
        <v>7</v>
      </c>
      <c r="ETP4" s="434">
        <v>0</v>
      </c>
      <c r="ETQ4" s="434">
        <v>2</v>
      </c>
      <c r="ETR4" s="434">
        <v>4</v>
      </c>
      <c r="ETS4" s="434">
        <v>5</v>
      </c>
      <c r="ETT4" s="434">
        <v>4</v>
      </c>
      <c r="ETU4" s="434">
        <v>13</v>
      </c>
      <c r="ETV4" s="434">
        <v>2</v>
      </c>
      <c r="ETW4" s="434">
        <v>1</v>
      </c>
      <c r="ETX4" s="434">
        <v>6</v>
      </c>
      <c r="ETY4" s="434">
        <v>9</v>
      </c>
      <c r="ETZ4" s="434">
        <v>1</v>
      </c>
      <c r="EUA4" s="434">
        <v>50</v>
      </c>
      <c r="EUB4" s="434">
        <v>4</v>
      </c>
      <c r="EUC4" s="434">
        <v>0</v>
      </c>
      <c r="EUD4" s="434">
        <v>22</v>
      </c>
      <c r="EUE4" s="434">
        <v>2</v>
      </c>
      <c r="EUF4" s="434">
        <v>4</v>
      </c>
      <c r="EUG4" s="434">
        <v>0</v>
      </c>
      <c r="EUH4" s="434">
        <v>2</v>
      </c>
      <c r="EUI4" s="434">
        <v>2</v>
      </c>
      <c r="EUJ4" s="434">
        <v>2</v>
      </c>
      <c r="EUK4" s="434">
        <v>42</v>
      </c>
      <c r="EUL4" s="434">
        <v>7</v>
      </c>
      <c r="EUM4" s="434">
        <v>2</v>
      </c>
      <c r="EUN4" s="434">
        <v>3</v>
      </c>
      <c r="EUO4" s="434">
        <v>5</v>
      </c>
      <c r="EUP4" s="434">
        <v>1</v>
      </c>
      <c r="EUQ4" s="434">
        <v>2</v>
      </c>
      <c r="EUR4" s="434">
        <v>22</v>
      </c>
      <c r="EUS4" s="434">
        <v>0</v>
      </c>
      <c r="EUT4" s="434">
        <v>3</v>
      </c>
      <c r="EUU4" s="434">
        <v>7</v>
      </c>
      <c r="EUV4" s="434">
        <v>0</v>
      </c>
      <c r="EUW4" s="434">
        <v>1</v>
      </c>
      <c r="EUX4" s="434">
        <v>4</v>
      </c>
      <c r="EUY4" s="434">
        <v>1</v>
      </c>
      <c r="EUZ4" s="434">
        <v>16</v>
      </c>
      <c r="EVA4" s="434">
        <v>28</v>
      </c>
      <c r="EVB4" s="434">
        <v>2</v>
      </c>
      <c r="EVC4" s="434">
        <v>33</v>
      </c>
      <c r="EVD4" s="434">
        <v>27</v>
      </c>
      <c r="EVE4" s="434">
        <v>3</v>
      </c>
      <c r="EVF4" s="434">
        <v>0</v>
      </c>
      <c r="EVG4" s="434">
        <v>10</v>
      </c>
      <c r="EVH4" s="434">
        <v>0</v>
      </c>
      <c r="EVI4" s="434">
        <v>6</v>
      </c>
      <c r="EVJ4" s="434">
        <v>0</v>
      </c>
      <c r="EVK4" s="434">
        <v>2</v>
      </c>
      <c r="EVL4" s="434">
        <v>24</v>
      </c>
      <c r="EVM4" s="434">
        <v>1</v>
      </c>
      <c r="EVN4" s="434">
        <v>2</v>
      </c>
      <c r="EVO4" s="434">
        <v>9</v>
      </c>
      <c r="EVP4" s="434">
        <v>10</v>
      </c>
      <c r="EVQ4" s="434">
        <v>1</v>
      </c>
      <c r="EVR4" s="434">
        <v>1</v>
      </c>
      <c r="EVS4" s="435">
        <v>1250</v>
      </c>
      <c r="EVT4" s="434">
        <v>20</v>
      </c>
      <c r="EVU4" s="434">
        <v>2</v>
      </c>
      <c r="EVV4" s="434">
        <v>25</v>
      </c>
      <c r="EVW4" s="434">
        <v>24</v>
      </c>
      <c r="EVX4" s="434">
        <v>21</v>
      </c>
      <c r="EVY4" s="434">
        <v>232</v>
      </c>
      <c r="EVZ4" s="434">
        <v>30</v>
      </c>
      <c r="EWA4" s="434">
        <v>1</v>
      </c>
      <c r="EWB4" s="434">
        <v>0</v>
      </c>
      <c r="EWC4" s="434">
        <v>71</v>
      </c>
      <c r="EWD4" s="434">
        <v>44</v>
      </c>
      <c r="EWE4" s="434">
        <v>77</v>
      </c>
      <c r="EWF4" s="434">
        <v>0</v>
      </c>
      <c r="EWG4" s="434">
        <v>2</v>
      </c>
      <c r="EWH4" s="434">
        <v>3</v>
      </c>
      <c r="EWI4" s="434">
        <v>6</v>
      </c>
      <c r="EWJ4" s="434">
        <v>11</v>
      </c>
      <c r="EWK4" s="434">
        <v>13</v>
      </c>
      <c r="EWL4" s="434">
        <v>2</v>
      </c>
      <c r="EWM4" s="434">
        <v>1</v>
      </c>
      <c r="EWN4" s="434">
        <v>6</v>
      </c>
      <c r="EWO4" s="434">
        <v>38</v>
      </c>
      <c r="EWP4" s="434">
        <v>7</v>
      </c>
      <c r="EWQ4" s="434">
        <v>0</v>
      </c>
      <c r="EWR4" s="434">
        <v>4</v>
      </c>
      <c r="EWS4" s="434">
        <v>6</v>
      </c>
      <c r="EWT4" s="434">
        <v>0</v>
      </c>
      <c r="EWU4" s="434">
        <v>2</v>
      </c>
      <c r="EWV4" s="434">
        <v>23</v>
      </c>
      <c r="EWW4" s="434">
        <v>1</v>
      </c>
      <c r="EWX4" s="434">
        <v>14</v>
      </c>
      <c r="EWY4" s="434">
        <v>307</v>
      </c>
      <c r="EWZ4" s="434">
        <v>300</v>
      </c>
      <c r="EXA4" s="434">
        <v>11</v>
      </c>
      <c r="EXB4" s="434">
        <v>718</v>
      </c>
      <c r="EXC4" s="434">
        <v>265</v>
      </c>
      <c r="EXD4" s="434">
        <v>456</v>
      </c>
      <c r="EXE4" s="434">
        <v>6</v>
      </c>
      <c r="EXF4" s="434">
        <v>2</v>
      </c>
      <c r="EXG4" s="434">
        <v>9</v>
      </c>
      <c r="EXH4" s="434">
        <v>9</v>
      </c>
      <c r="EXI4" s="434">
        <v>5</v>
      </c>
      <c r="EXJ4" s="434">
        <v>7</v>
      </c>
      <c r="EXK4" s="434">
        <v>28</v>
      </c>
      <c r="EXL4" s="434">
        <v>0</v>
      </c>
      <c r="EXM4" s="435">
        <v>1650</v>
      </c>
      <c r="EXN4" s="434">
        <v>0</v>
      </c>
      <c r="EXO4" s="434">
        <v>16</v>
      </c>
      <c r="EXP4" s="434">
        <v>14</v>
      </c>
      <c r="EXQ4" s="434">
        <v>0</v>
      </c>
      <c r="EXR4" s="434">
        <v>57</v>
      </c>
      <c r="EXS4" s="434">
        <v>156</v>
      </c>
      <c r="EXT4" s="434">
        <v>3</v>
      </c>
      <c r="EXU4" s="435">
        <v>3721</v>
      </c>
      <c r="EXV4" s="434">
        <v>0</v>
      </c>
      <c r="EXW4" s="434">
        <v>0</v>
      </c>
      <c r="EXX4" s="434">
        <v>32</v>
      </c>
      <c r="EXY4" s="434">
        <v>9</v>
      </c>
      <c r="EXZ4" s="434">
        <v>15</v>
      </c>
      <c r="EYA4" s="435">
        <v>1965</v>
      </c>
      <c r="EYB4" s="434">
        <v>621</v>
      </c>
      <c r="EYC4" s="434">
        <v>30</v>
      </c>
      <c r="EYD4" s="434">
        <v>79</v>
      </c>
      <c r="EYE4" s="434">
        <v>14</v>
      </c>
      <c r="EYF4" s="434">
        <v>1</v>
      </c>
      <c r="EYG4" s="434">
        <v>8</v>
      </c>
      <c r="EYH4" s="434">
        <v>2</v>
      </c>
      <c r="EYI4" s="434">
        <v>1</v>
      </c>
      <c r="EYJ4" s="434">
        <v>0</v>
      </c>
      <c r="EYK4" s="434">
        <v>4</v>
      </c>
      <c r="EYL4" s="434">
        <v>6</v>
      </c>
      <c r="EYM4" s="434">
        <v>18</v>
      </c>
      <c r="EYN4" s="434">
        <v>18</v>
      </c>
      <c r="EYO4" s="434">
        <v>570</v>
      </c>
      <c r="EYP4" s="434">
        <v>211</v>
      </c>
      <c r="EYQ4" s="434">
        <v>45</v>
      </c>
      <c r="EYR4" s="434">
        <v>59</v>
      </c>
      <c r="EYS4" s="434">
        <v>25</v>
      </c>
      <c r="EYT4" s="434">
        <v>671</v>
      </c>
      <c r="EYU4" s="434">
        <v>475</v>
      </c>
      <c r="EYV4" s="434">
        <v>283</v>
      </c>
      <c r="EYW4" s="434">
        <v>48</v>
      </c>
      <c r="EYX4" s="434">
        <v>114</v>
      </c>
      <c r="EYY4" s="434">
        <v>5</v>
      </c>
      <c r="EYZ4" s="434">
        <v>13</v>
      </c>
      <c r="EZA4" s="434">
        <v>7</v>
      </c>
      <c r="EZB4" s="434">
        <v>166</v>
      </c>
      <c r="EZC4" s="434">
        <v>118</v>
      </c>
      <c r="EZD4" s="434">
        <v>120</v>
      </c>
      <c r="EZE4" s="434">
        <v>219</v>
      </c>
      <c r="EZF4" s="434">
        <v>11</v>
      </c>
      <c r="EZG4" s="434">
        <v>20</v>
      </c>
      <c r="EZH4" s="434">
        <v>4</v>
      </c>
      <c r="EZI4" s="434">
        <v>3</v>
      </c>
      <c r="EZJ4" s="434">
        <v>8</v>
      </c>
      <c r="EZK4" s="434">
        <v>182</v>
      </c>
      <c r="EZL4" s="434">
        <v>28</v>
      </c>
      <c r="EZM4" s="434">
        <v>58</v>
      </c>
      <c r="EZN4" s="434">
        <v>68</v>
      </c>
      <c r="EZO4" s="434">
        <v>5</v>
      </c>
      <c r="EZP4" s="434">
        <v>2</v>
      </c>
      <c r="EZQ4" s="434">
        <v>15</v>
      </c>
      <c r="EZR4" s="434">
        <v>27</v>
      </c>
      <c r="EZS4" s="434">
        <v>31</v>
      </c>
      <c r="EZT4" s="434">
        <v>60</v>
      </c>
      <c r="EZU4" s="434">
        <v>31</v>
      </c>
      <c r="EZV4" s="434">
        <v>60</v>
      </c>
      <c r="EZW4" s="434">
        <v>118</v>
      </c>
      <c r="EZX4" s="434">
        <v>20</v>
      </c>
      <c r="EZY4" s="434">
        <v>20</v>
      </c>
      <c r="EZZ4" s="434">
        <v>10</v>
      </c>
      <c r="FAA4" s="434">
        <v>30</v>
      </c>
      <c r="FAB4" s="434">
        <v>980</v>
      </c>
      <c r="FAC4" s="434">
        <v>9</v>
      </c>
      <c r="FAD4" s="434">
        <v>930</v>
      </c>
      <c r="FAE4" s="434">
        <v>0</v>
      </c>
      <c r="FAF4" s="434">
        <v>65</v>
      </c>
      <c r="FAG4" s="434">
        <v>545</v>
      </c>
      <c r="FAH4" s="435">
        <v>1400</v>
      </c>
      <c r="FAI4" s="434">
        <v>430</v>
      </c>
      <c r="FAJ4" s="434">
        <v>2</v>
      </c>
      <c r="FAK4" s="434">
        <v>22</v>
      </c>
      <c r="FAL4" s="434">
        <v>54</v>
      </c>
      <c r="FAM4" s="434">
        <v>15</v>
      </c>
      <c r="FAN4" s="434">
        <v>120</v>
      </c>
      <c r="FAO4" s="435">
        <v>2555</v>
      </c>
      <c r="FAP4" s="434">
        <v>379</v>
      </c>
      <c r="FAQ4" s="434">
        <v>123</v>
      </c>
      <c r="FAR4" s="434">
        <v>41</v>
      </c>
      <c r="FAS4" s="434">
        <v>100</v>
      </c>
      <c r="FAT4" s="434">
        <v>155</v>
      </c>
      <c r="FAU4" s="434">
        <v>210</v>
      </c>
      <c r="FAV4" s="434">
        <v>5</v>
      </c>
      <c r="FAW4" s="434">
        <v>5</v>
      </c>
      <c r="FAX4" s="434">
        <v>405</v>
      </c>
      <c r="FAY4" s="434">
        <v>290</v>
      </c>
      <c r="FAZ4" s="434">
        <v>38</v>
      </c>
      <c r="FBA4" s="434">
        <v>10</v>
      </c>
      <c r="FBB4" s="434">
        <v>3</v>
      </c>
      <c r="FBC4" s="434">
        <v>80</v>
      </c>
      <c r="FBD4" s="434">
        <v>62</v>
      </c>
      <c r="FBE4" s="434">
        <v>471</v>
      </c>
      <c r="FBF4" s="434">
        <v>37</v>
      </c>
      <c r="FBG4" s="435">
        <v>33820</v>
      </c>
      <c r="FBH4" s="434">
        <v>74</v>
      </c>
      <c r="FBI4" s="434">
        <v>0</v>
      </c>
      <c r="FBJ4" s="434">
        <v>13</v>
      </c>
      <c r="FBK4" s="434">
        <v>720</v>
      </c>
      <c r="FBL4" s="434">
        <v>410</v>
      </c>
      <c r="FBM4" s="434">
        <v>4</v>
      </c>
      <c r="FBN4" s="434">
        <v>4</v>
      </c>
      <c r="FBO4" s="434">
        <v>7</v>
      </c>
      <c r="FBP4" s="434">
        <v>0</v>
      </c>
      <c r="FBQ4" s="434">
        <v>1</v>
      </c>
      <c r="FBR4" s="434">
        <v>0</v>
      </c>
      <c r="FBS4" s="434">
        <v>6</v>
      </c>
      <c r="FBT4" s="434">
        <v>0</v>
      </c>
      <c r="FBU4" s="434">
        <v>0</v>
      </c>
      <c r="FBV4" s="434">
        <v>452</v>
      </c>
      <c r="FBW4" s="434">
        <v>28</v>
      </c>
      <c r="FBX4" s="434">
        <v>5</v>
      </c>
      <c r="FBY4" s="434">
        <v>5</v>
      </c>
      <c r="FBZ4" s="434">
        <v>0</v>
      </c>
      <c r="FCA4" s="435">
        <v>12600</v>
      </c>
      <c r="FCB4" s="434">
        <v>5</v>
      </c>
      <c r="FCC4" s="435">
        <v>17000</v>
      </c>
      <c r="FCD4" s="434">
        <v>0</v>
      </c>
      <c r="FCE4" s="434">
        <v>60</v>
      </c>
      <c r="FCF4" s="434">
        <v>100</v>
      </c>
      <c r="FCG4" s="434">
        <v>10</v>
      </c>
      <c r="FCH4" s="434">
        <v>560</v>
      </c>
      <c r="FCI4" s="434">
        <v>945</v>
      </c>
      <c r="FCJ4" s="434">
        <v>159</v>
      </c>
      <c r="FCK4" s="434">
        <v>29</v>
      </c>
      <c r="FCL4" s="434">
        <v>12</v>
      </c>
      <c r="FCM4" s="434">
        <v>361</v>
      </c>
      <c r="FCN4" s="434">
        <v>90</v>
      </c>
      <c r="FCO4" s="434">
        <v>74</v>
      </c>
      <c r="FCP4" s="434">
        <v>60</v>
      </c>
      <c r="FCQ4" s="434">
        <v>147</v>
      </c>
      <c r="FCR4" s="434">
        <v>7</v>
      </c>
      <c r="FCS4" s="434">
        <v>6</v>
      </c>
      <c r="FCT4" s="434">
        <v>10</v>
      </c>
      <c r="FCU4" s="434">
        <v>0</v>
      </c>
      <c r="FCV4" s="434">
        <v>24</v>
      </c>
      <c r="FCW4" s="434">
        <v>19</v>
      </c>
      <c r="FCX4" s="434">
        <v>15</v>
      </c>
      <c r="FCY4" s="434">
        <v>10</v>
      </c>
      <c r="FCZ4" s="434">
        <v>10</v>
      </c>
      <c r="FDA4" s="434">
        <v>545</v>
      </c>
      <c r="FDB4" s="434">
        <v>108</v>
      </c>
      <c r="FDC4" s="434">
        <v>0</v>
      </c>
      <c r="FDD4" s="434">
        <v>76</v>
      </c>
      <c r="FDE4" s="434">
        <v>19</v>
      </c>
      <c r="FDF4" s="434">
        <v>56</v>
      </c>
      <c r="FDG4" s="434">
        <v>42</v>
      </c>
      <c r="FDH4" s="434">
        <v>25</v>
      </c>
      <c r="FDI4" s="434">
        <v>0</v>
      </c>
      <c r="FDJ4" s="434">
        <v>165</v>
      </c>
      <c r="FDK4" s="434">
        <v>3</v>
      </c>
      <c r="FDL4" s="434">
        <v>10</v>
      </c>
      <c r="FDM4" s="434">
        <v>485</v>
      </c>
      <c r="FDN4" s="434">
        <v>0</v>
      </c>
      <c r="FDO4" s="434">
        <v>100</v>
      </c>
      <c r="FDP4" s="434">
        <v>908</v>
      </c>
      <c r="FDQ4" s="434">
        <v>4</v>
      </c>
      <c r="FDR4" s="434">
        <v>950</v>
      </c>
      <c r="FDS4" s="434">
        <v>550</v>
      </c>
      <c r="FDT4" s="434">
        <v>29</v>
      </c>
      <c r="FDU4" s="434">
        <v>50</v>
      </c>
      <c r="FDV4" s="435">
        <v>1440</v>
      </c>
      <c r="FDW4" s="434">
        <v>410</v>
      </c>
      <c r="FDX4" s="434">
        <v>33</v>
      </c>
      <c r="FDY4" s="434">
        <v>72</v>
      </c>
      <c r="FDZ4" s="434">
        <v>4</v>
      </c>
      <c r="FEA4" s="434">
        <v>50</v>
      </c>
      <c r="FEB4" s="434">
        <v>280</v>
      </c>
      <c r="FEC4" s="434">
        <v>277</v>
      </c>
      <c r="FED4" s="434">
        <v>4</v>
      </c>
      <c r="FEE4" s="434">
        <v>4</v>
      </c>
      <c r="FEF4" s="434">
        <v>0</v>
      </c>
      <c r="FEG4" s="434">
        <v>393</v>
      </c>
      <c r="FEH4" s="434">
        <v>80</v>
      </c>
      <c r="FEI4" s="435">
        <v>3740</v>
      </c>
      <c r="FEJ4" s="434">
        <v>0</v>
      </c>
      <c r="FEK4" s="434">
        <v>122</v>
      </c>
      <c r="FEL4" s="434">
        <v>810</v>
      </c>
      <c r="FEM4" s="434">
        <v>150</v>
      </c>
      <c r="FEN4" s="434">
        <v>0</v>
      </c>
      <c r="FEO4" s="435">
        <v>1345</v>
      </c>
      <c r="FEP4" s="434">
        <v>210</v>
      </c>
      <c r="FEQ4" s="434">
        <v>140</v>
      </c>
      <c r="FER4" s="434">
        <v>10</v>
      </c>
      <c r="FES4" s="434">
        <v>0</v>
      </c>
      <c r="FET4" s="435">
        <v>6720</v>
      </c>
      <c r="FEU4" s="434">
        <v>0</v>
      </c>
      <c r="FEV4" s="435">
        <v>1880</v>
      </c>
      <c r="FEW4" s="434">
        <v>295</v>
      </c>
      <c r="FEX4" s="434">
        <v>157</v>
      </c>
      <c r="FEY4" s="434">
        <v>10</v>
      </c>
      <c r="FEZ4" s="434">
        <v>10</v>
      </c>
      <c r="FFA4" s="434">
        <v>72</v>
      </c>
      <c r="FFB4" s="434">
        <v>0</v>
      </c>
      <c r="FFC4" s="434">
        <v>5</v>
      </c>
      <c r="FFD4" s="434">
        <v>72</v>
      </c>
      <c r="FFE4" s="434">
        <v>0</v>
      </c>
      <c r="FFF4" s="434">
        <v>1</v>
      </c>
      <c r="FFG4" s="434">
        <v>0</v>
      </c>
      <c r="FFH4" s="434">
        <v>20</v>
      </c>
      <c r="FFI4" s="434">
        <v>6</v>
      </c>
      <c r="FFJ4" s="434">
        <v>200</v>
      </c>
      <c r="FFK4" s="434">
        <v>127</v>
      </c>
      <c r="FFL4" s="434">
        <v>0</v>
      </c>
      <c r="FFM4" s="434">
        <v>14</v>
      </c>
      <c r="FFN4" s="434">
        <v>25</v>
      </c>
      <c r="FFO4" s="434">
        <v>16</v>
      </c>
      <c r="FFP4" s="434">
        <v>1</v>
      </c>
      <c r="FFQ4" s="434">
        <v>0</v>
      </c>
      <c r="FFR4" s="434">
        <v>2</v>
      </c>
      <c r="FFS4" s="434">
        <v>213</v>
      </c>
      <c r="FFT4" s="434">
        <v>177</v>
      </c>
      <c r="FFU4" s="434">
        <v>128</v>
      </c>
      <c r="FFV4" s="434">
        <v>251</v>
      </c>
      <c r="FFW4" s="434">
        <v>254</v>
      </c>
      <c r="FFX4" s="434">
        <v>24</v>
      </c>
      <c r="FFY4" s="434">
        <v>220</v>
      </c>
      <c r="FFZ4" s="434">
        <v>15</v>
      </c>
      <c r="FGA4" s="434">
        <v>83</v>
      </c>
      <c r="FGB4" s="434">
        <v>6</v>
      </c>
      <c r="FGC4" s="434">
        <v>0</v>
      </c>
      <c r="FGD4" s="434">
        <v>308</v>
      </c>
      <c r="FGE4" s="434">
        <v>130</v>
      </c>
      <c r="FGF4" s="434">
        <v>6</v>
      </c>
      <c r="FGG4" s="434">
        <v>10</v>
      </c>
      <c r="FGH4" s="434">
        <v>14</v>
      </c>
      <c r="FGI4" s="434">
        <v>4</v>
      </c>
      <c r="FGJ4" s="434">
        <v>7</v>
      </c>
      <c r="FGK4" s="434">
        <v>3</v>
      </c>
      <c r="FGL4" s="434">
        <v>5</v>
      </c>
      <c r="FGM4" s="434">
        <v>6</v>
      </c>
      <c r="FGN4" s="434">
        <v>105</v>
      </c>
      <c r="FGO4" s="434">
        <v>80</v>
      </c>
      <c r="FGP4" s="434">
        <v>20</v>
      </c>
      <c r="FGQ4" s="434">
        <v>4</v>
      </c>
      <c r="FGR4" s="434">
        <v>87</v>
      </c>
      <c r="FGS4" s="434">
        <v>16</v>
      </c>
      <c r="FGT4" s="434">
        <v>0</v>
      </c>
      <c r="FGU4" s="434">
        <v>7</v>
      </c>
      <c r="FGV4" s="434">
        <v>5</v>
      </c>
      <c r="FGW4" s="434">
        <v>56</v>
      </c>
      <c r="FGX4" s="434">
        <v>11</v>
      </c>
      <c r="FGY4" s="434">
        <v>2</v>
      </c>
      <c r="FGZ4" s="434">
        <v>106</v>
      </c>
      <c r="FHA4" s="434">
        <v>4</v>
      </c>
      <c r="FHB4" s="434">
        <v>1</v>
      </c>
      <c r="FHC4" s="434">
        <v>7</v>
      </c>
      <c r="FHD4" s="434">
        <v>4</v>
      </c>
      <c r="FHE4" s="434">
        <v>66</v>
      </c>
      <c r="FHF4" s="434">
        <v>25</v>
      </c>
      <c r="FHG4" s="434">
        <v>8</v>
      </c>
      <c r="FHH4" s="434">
        <v>9</v>
      </c>
      <c r="FHI4" s="434">
        <v>1</v>
      </c>
      <c r="FHJ4" s="434">
        <v>16</v>
      </c>
      <c r="FHK4" s="434">
        <v>5</v>
      </c>
      <c r="FHL4" s="435">
        <v>11250</v>
      </c>
      <c r="FHM4" s="434">
        <v>20</v>
      </c>
      <c r="FHN4" s="434">
        <v>35</v>
      </c>
      <c r="FHO4" s="434">
        <v>30</v>
      </c>
      <c r="FHP4" s="435">
        <v>1010</v>
      </c>
      <c r="FHQ4" s="434">
        <v>5</v>
      </c>
      <c r="FHR4" s="434">
        <v>5</v>
      </c>
      <c r="FHS4" s="434">
        <v>120</v>
      </c>
      <c r="FHT4" s="434">
        <v>989</v>
      </c>
      <c r="FHU4" s="434">
        <v>4</v>
      </c>
      <c r="FHV4" s="434">
        <v>0</v>
      </c>
      <c r="FHW4" s="434">
        <v>15</v>
      </c>
      <c r="FHX4" s="434">
        <v>5</v>
      </c>
      <c r="FHY4" s="434">
        <v>0</v>
      </c>
      <c r="FHZ4" s="434">
        <v>10</v>
      </c>
      <c r="FIA4" s="434">
        <v>44</v>
      </c>
      <c r="FIB4" s="434">
        <v>2</v>
      </c>
      <c r="FIC4" s="434">
        <v>2</v>
      </c>
      <c r="FID4" s="434">
        <v>0</v>
      </c>
      <c r="FIE4" s="434">
        <v>3</v>
      </c>
      <c r="FIF4" s="434">
        <v>0</v>
      </c>
      <c r="FIG4" s="434">
        <v>1</v>
      </c>
      <c r="FIH4" s="434">
        <v>45</v>
      </c>
      <c r="FII4" s="434">
        <v>46</v>
      </c>
      <c r="FIJ4" s="434">
        <v>39</v>
      </c>
      <c r="FIK4" s="434">
        <v>25</v>
      </c>
      <c r="FIL4" s="434">
        <v>86</v>
      </c>
      <c r="FIM4" s="434">
        <v>22</v>
      </c>
      <c r="FIN4" s="434">
        <v>7</v>
      </c>
      <c r="FIO4" s="434">
        <v>4</v>
      </c>
      <c r="FIP4" s="434">
        <v>0</v>
      </c>
      <c r="FIQ4" s="434">
        <v>4</v>
      </c>
      <c r="FIR4" s="434">
        <v>270</v>
      </c>
      <c r="FIS4" s="434">
        <v>0</v>
      </c>
      <c r="FIT4" s="434">
        <v>20</v>
      </c>
      <c r="FIU4" s="434">
        <v>4</v>
      </c>
      <c r="FIV4" s="434">
        <v>0</v>
      </c>
      <c r="FIW4" s="434">
        <v>4</v>
      </c>
      <c r="FIX4" s="434">
        <v>0</v>
      </c>
      <c r="FIY4" s="434">
        <v>48</v>
      </c>
      <c r="FIZ4" s="434">
        <v>0</v>
      </c>
      <c r="FJA4" s="434">
        <v>4</v>
      </c>
      <c r="FJB4" s="434">
        <v>4</v>
      </c>
      <c r="FJC4" s="434">
        <v>2</v>
      </c>
      <c r="FJD4" s="434">
        <v>1</v>
      </c>
      <c r="FJE4" s="434">
        <v>980</v>
      </c>
      <c r="FJF4" s="434">
        <v>324</v>
      </c>
      <c r="FJG4" s="434">
        <v>10</v>
      </c>
      <c r="FJH4" s="434">
        <v>8</v>
      </c>
      <c r="FJI4" s="434">
        <v>38</v>
      </c>
      <c r="FJJ4" s="434">
        <v>40</v>
      </c>
      <c r="FJK4" s="434">
        <v>24</v>
      </c>
      <c r="FJL4" s="434">
        <v>4</v>
      </c>
      <c r="FJM4" s="434">
        <v>2</v>
      </c>
      <c r="FJN4" s="434">
        <v>4</v>
      </c>
      <c r="FJO4" s="434">
        <v>165</v>
      </c>
      <c r="FJP4" s="434">
        <v>63</v>
      </c>
      <c r="FJQ4" s="434">
        <v>72</v>
      </c>
      <c r="FJR4" s="434">
        <v>9</v>
      </c>
      <c r="FJS4" s="434">
        <v>14</v>
      </c>
      <c r="FJT4" s="434">
        <v>9</v>
      </c>
      <c r="FJU4" s="434">
        <v>5</v>
      </c>
      <c r="FJV4" s="434">
        <v>2</v>
      </c>
      <c r="FJW4" s="434">
        <v>32</v>
      </c>
      <c r="FJX4" s="434">
        <v>12</v>
      </c>
      <c r="FJY4" s="434">
        <v>80</v>
      </c>
      <c r="FJZ4" s="434">
        <v>1</v>
      </c>
      <c r="FKA4" s="434">
        <v>10</v>
      </c>
      <c r="FKB4" s="434">
        <v>4</v>
      </c>
      <c r="FKC4" s="434">
        <v>47</v>
      </c>
      <c r="FKD4" s="434">
        <v>4</v>
      </c>
      <c r="FKE4" s="434">
        <v>15</v>
      </c>
      <c r="FKF4" s="434">
        <v>19</v>
      </c>
      <c r="FKG4" s="434">
        <v>9</v>
      </c>
      <c r="FKH4" s="434">
        <v>72</v>
      </c>
      <c r="FKI4" s="434">
        <v>1</v>
      </c>
      <c r="FKJ4" s="434">
        <v>5</v>
      </c>
      <c r="FKK4" s="434">
        <v>4</v>
      </c>
      <c r="FKL4" s="434">
        <v>7</v>
      </c>
      <c r="FKM4" s="434">
        <v>2</v>
      </c>
      <c r="FKN4" s="434">
        <v>192</v>
      </c>
      <c r="FKO4" s="434">
        <v>26</v>
      </c>
      <c r="FKP4" s="434">
        <v>218</v>
      </c>
      <c r="FKQ4" s="434">
        <v>5</v>
      </c>
      <c r="FKR4" s="434">
        <v>3</v>
      </c>
      <c r="FKS4" s="434">
        <v>384</v>
      </c>
      <c r="FKT4" s="434">
        <v>30</v>
      </c>
      <c r="FKU4" s="434">
        <v>22</v>
      </c>
      <c r="FKV4" s="434">
        <v>310</v>
      </c>
      <c r="FKW4" s="434">
        <v>28</v>
      </c>
      <c r="FKX4" s="434">
        <v>27</v>
      </c>
      <c r="FKY4" s="434">
        <v>285</v>
      </c>
      <c r="FKZ4" s="434">
        <v>21</v>
      </c>
      <c r="FLA4" s="434">
        <v>205</v>
      </c>
      <c r="FLB4" s="434">
        <v>23</v>
      </c>
      <c r="FLC4" s="434">
        <v>33</v>
      </c>
      <c r="FLD4" s="434">
        <v>13</v>
      </c>
      <c r="FLE4" s="434">
        <v>2</v>
      </c>
      <c r="FLF4" s="434">
        <v>213</v>
      </c>
      <c r="FLG4" s="434">
        <v>3</v>
      </c>
      <c r="FLH4" s="434">
        <v>252</v>
      </c>
      <c r="FLI4" s="434">
        <v>14</v>
      </c>
      <c r="FLJ4" s="434">
        <v>2</v>
      </c>
      <c r="FLK4" s="434">
        <v>0</v>
      </c>
      <c r="FLL4" s="434">
        <v>104</v>
      </c>
      <c r="FLM4" s="434">
        <v>6</v>
      </c>
      <c r="FLN4" s="434">
        <v>83</v>
      </c>
      <c r="FLO4" s="434">
        <v>5</v>
      </c>
      <c r="FLP4" s="434">
        <v>451</v>
      </c>
      <c r="FLQ4" s="434">
        <v>2</v>
      </c>
      <c r="FLR4" s="434">
        <v>27</v>
      </c>
      <c r="FLS4" s="434">
        <v>3</v>
      </c>
      <c r="FLT4" s="434">
        <v>8</v>
      </c>
      <c r="FLU4" s="434">
        <v>13</v>
      </c>
      <c r="FLV4" s="434">
        <v>239</v>
      </c>
      <c r="FLW4" s="434">
        <v>13</v>
      </c>
      <c r="FLX4" s="434">
        <v>65</v>
      </c>
      <c r="FLY4" s="434">
        <v>41</v>
      </c>
      <c r="FLZ4" s="434">
        <v>239</v>
      </c>
      <c r="FMA4" s="434">
        <v>9</v>
      </c>
      <c r="FMB4" s="434">
        <v>2</v>
      </c>
      <c r="FMC4" s="434">
        <v>1</v>
      </c>
      <c r="FMD4" s="434">
        <v>28</v>
      </c>
      <c r="FME4" s="434">
        <v>1</v>
      </c>
      <c r="FMF4" s="434">
        <v>10</v>
      </c>
      <c r="FMG4" s="434">
        <v>212</v>
      </c>
      <c r="FMH4" s="434">
        <v>214</v>
      </c>
      <c r="FMI4" s="434">
        <v>10</v>
      </c>
      <c r="FMJ4" s="434">
        <v>173</v>
      </c>
      <c r="FMK4" s="434">
        <v>60</v>
      </c>
      <c r="FML4" s="434">
        <v>8</v>
      </c>
      <c r="FMM4" s="434">
        <v>19</v>
      </c>
      <c r="FMN4" s="434">
        <v>3</v>
      </c>
      <c r="FMO4" s="434">
        <v>62</v>
      </c>
      <c r="FMP4" s="434">
        <v>5</v>
      </c>
      <c r="FMQ4" s="434">
        <v>2</v>
      </c>
      <c r="FMR4" s="434">
        <v>18</v>
      </c>
      <c r="FMS4" s="434">
        <v>1</v>
      </c>
      <c r="FMT4" s="434">
        <v>1</v>
      </c>
      <c r="FMU4" s="434">
        <v>1</v>
      </c>
      <c r="FMV4" s="434">
        <v>95</v>
      </c>
      <c r="FMW4" s="434">
        <v>7</v>
      </c>
      <c r="FMX4" s="434">
        <v>4</v>
      </c>
      <c r="FMY4" s="434">
        <v>60</v>
      </c>
      <c r="FMZ4" s="434">
        <v>47</v>
      </c>
      <c r="FNA4" s="434">
        <v>22</v>
      </c>
      <c r="FNB4" s="434">
        <v>4</v>
      </c>
      <c r="FNC4" s="434">
        <v>56</v>
      </c>
      <c r="FND4" s="434">
        <v>10</v>
      </c>
      <c r="FNE4" s="434">
        <v>2</v>
      </c>
      <c r="FNF4" s="434">
        <v>0</v>
      </c>
      <c r="FNG4" s="434">
        <v>50</v>
      </c>
      <c r="FNH4" s="434">
        <v>7</v>
      </c>
      <c r="FNI4" s="434">
        <v>20</v>
      </c>
      <c r="FNJ4" s="434">
        <v>1</v>
      </c>
      <c r="FNK4" s="434">
        <v>178</v>
      </c>
      <c r="FNL4" s="434">
        <v>120</v>
      </c>
      <c r="FNM4" s="434">
        <v>1</v>
      </c>
      <c r="FNN4" s="434">
        <v>9</v>
      </c>
      <c r="FNO4" s="434">
        <v>2</v>
      </c>
      <c r="FNP4" s="434">
        <v>5</v>
      </c>
      <c r="FNQ4" s="434">
        <v>2</v>
      </c>
      <c r="FNR4" s="434">
        <v>10</v>
      </c>
      <c r="FNS4" s="434">
        <v>9</v>
      </c>
      <c r="FNT4" s="434">
        <v>0</v>
      </c>
      <c r="FNU4" s="434">
        <v>6</v>
      </c>
      <c r="FNV4" s="434">
        <v>190</v>
      </c>
      <c r="FNW4" s="434">
        <v>40</v>
      </c>
      <c r="FNX4" s="434">
        <v>2</v>
      </c>
      <c r="FNY4" s="434">
        <v>275</v>
      </c>
      <c r="FNZ4" s="434">
        <v>337</v>
      </c>
      <c r="FOA4" s="434">
        <v>23</v>
      </c>
      <c r="FOB4" s="434">
        <v>2</v>
      </c>
      <c r="FOC4" s="434">
        <v>3</v>
      </c>
      <c r="FOD4" s="434">
        <v>27</v>
      </c>
      <c r="FOE4" s="434">
        <v>22</v>
      </c>
      <c r="FOF4" s="434">
        <v>24</v>
      </c>
      <c r="FOG4" s="434">
        <v>6</v>
      </c>
      <c r="FOH4" s="434">
        <v>5</v>
      </c>
      <c r="FOI4" s="434">
        <v>8</v>
      </c>
      <c r="FOJ4" s="434">
        <v>74</v>
      </c>
      <c r="FOK4" s="434">
        <v>7</v>
      </c>
      <c r="FOL4" s="434">
        <v>5</v>
      </c>
      <c r="FOM4" s="434">
        <v>30</v>
      </c>
      <c r="FON4" s="434">
        <v>44</v>
      </c>
      <c r="FOO4" s="434">
        <v>4</v>
      </c>
      <c r="FOP4" s="434">
        <v>4</v>
      </c>
      <c r="FOQ4" s="434">
        <v>275</v>
      </c>
      <c r="FOR4" s="434">
        <v>85</v>
      </c>
      <c r="FOS4" s="434">
        <v>196</v>
      </c>
      <c r="FOT4" s="434">
        <v>250</v>
      </c>
      <c r="FOU4" s="434">
        <v>83</v>
      </c>
      <c r="FOV4" s="434">
        <v>576</v>
      </c>
      <c r="FOW4" s="435">
        <v>1278</v>
      </c>
      <c r="FOX4" s="434">
        <v>153</v>
      </c>
      <c r="FOY4" s="434">
        <v>225</v>
      </c>
      <c r="FOZ4" s="434">
        <v>47</v>
      </c>
      <c r="FPA4" s="434">
        <v>320</v>
      </c>
      <c r="FPB4" s="434">
        <v>40</v>
      </c>
      <c r="FPC4" s="434">
        <v>80</v>
      </c>
      <c r="FPD4" s="434">
        <v>10</v>
      </c>
      <c r="FPE4" s="434">
        <v>60</v>
      </c>
      <c r="FPF4" s="434">
        <v>200</v>
      </c>
      <c r="FPG4" s="434">
        <v>60</v>
      </c>
      <c r="FPH4" s="434">
        <v>90</v>
      </c>
      <c r="FPI4" s="434">
        <v>315</v>
      </c>
      <c r="FPJ4" s="435">
        <v>6910</v>
      </c>
      <c r="FPK4" s="434">
        <v>8</v>
      </c>
      <c r="FPL4" s="434">
        <v>2</v>
      </c>
      <c r="FPM4" s="434">
        <v>7</v>
      </c>
      <c r="FPN4" s="434">
        <v>0</v>
      </c>
      <c r="FPO4" s="434">
        <v>170</v>
      </c>
      <c r="FPP4" s="434">
        <v>12</v>
      </c>
      <c r="FPQ4" s="434">
        <v>5</v>
      </c>
      <c r="FPR4" s="434">
        <v>15</v>
      </c>
      <c r="FPS4" s="434">
        <v>5</v>
      </c>
      <c r="FPT4" s="434">
        <v>6</v>
      </c>
      <c r="FPU4" s="434">
        <v>6</v>
      </c>
      <c r="FPV4" s="434">
        <v>5</v>
      </c>
      <c r="FPW4" s="434">
        <v>4</v>
      </c>
      <c r="FPX4" s="434">
        <v>4</v>
      </c>
      <c r="FPY4" s="434">
        <v>4</v>
      </c>
      <c r="FPZ4" s="434">
        <v>5</v>
      </c>
      <c r="FQA4" s="435">
        <v>1250</v>
      </c>
      <c r="FQB4" s="434">
        <v>506</v>
      </c>
      <c r="FQC4" s="434">
        <v>36</v>
      </c>
      <c r="FQD4" s="434">
        <v>38</v>
      </c>
      <c r="FQE4" s="434">
        <v>72</v>
      </c>
      <c r="FQF4" s="434">
        <v>8</v>
      </c>
      <c r="FQG4" s="434">
        <v>2</v>
      </c>
      <c r="FQH4" s="434">
        <v>48</v>
      </c>
      <c r="FQI4" s="434">
        <v>118</v>
      </c>
      <c r="FQJ4" s="434">
        <v>40</v>
      </c>
      <c r="FQK4" s="434">
        <v>8</v>
      </c>
      <c r="FQL4" s="434">
        <v>16</v>
      </c>
      <c r="FQM4" s="434">
        <v>10</v>
      </c>
      <c r="FQN4" s="434">
        <v>0</v>
      </c>
      <c r="FQO4" s="434">
        <v>6</v>
      </c>
      <c r="FQP4" s="434">
        <v>1</v>
      </c>
      <c r="FQQ4" s="434">
        <v>10</v>
      </c>
      <c r="FQR4" s="434">
        <v>13</v>
      </c>
      <c r="FQS4" s="434">
        <v>12</v>
      </c>
      <c r="FQT4" s="434">
        <v>4</v>
      </c>
      <c r="FQU4" s="434">
        <v>10</v>
      </c>
      <c r="FQV4" s="434">
        <v>2</v>
      </c>
      <c r="FQW4" s="434">
        <v>67</v>
      </c>
      <c r="FQX4" s="434">
        <v>28</v>
      </c>
      <c r="FQY4" s="434">
        <v>19</v>
      </c>
      <c r="FQZ4" s="434">
        <v>3</v>
      </c>
      <c r="FRA4" s="434">
        <v>15</v>
      </c>
      <c r="FRB4" s="434">
        <v>15</v>
      </c>
      <c r="FRC4" s="434">
        <v>2</v>
      </c>
      <c r="FRD4" s="434">
        <v>109</v>
      </c>
      <c r="FRE4" s="434">
        <v>68</v>
      </c>
      <c r="FRF4" s="434">
        <v>8</v>
      </c>
      <c r="FRG4" s="434">
        <v>87</v>
      </c>
      <c r="FRH4" s="434">
        <v>66</v>
      </c>
      <c r="FRI4" s="434">
        <v>554</v>
      </c>
      <c r="FRJ4" s="434">
        <v>461</v>
      </c>
      <c r="FRK4" s="434">
        <v>47</v>
      </c>
      <c r="FRL4" s="434">
        <v>859</v>
      </c>
      <c r="FRM4" s="434">
        <v>117</v>
      </c>
      <c r="FRN4" s="434">
        <v>139</v>
      </c>
      <c r="FRO4" s="434">
        <v>332</v>
      </c>
      <c r="FRP4" s="434">
        <v>249</v>
      </c>
      <c r="FRQ4" s="434">
        <v>236</v>
      </c>
      <c r="FRR4" s="434">
        <v>75</v>
      </c>
      <c r="FRS4" s="434">
        <v>491</v>
      </c>
      <c r="FRT4" s="434">
        <v>41</v>
      </c>
      <c r="FRU4" s="434">
        <v>83</v>
      </c>
      <c r="FRV4" s="434">
        <v>88</v>
      </c>
      <c r="FRW4" s="434">
        <v>56</v>
      </c>
      <c r="FRX4" s="434">
        <v>79</v>
      </c>
      <c r="FRY4" s="434">
        <v>153</v>
      </c>
      <c r="FRZ4" s="434">
        <v>6</v>
      </c>
      <c r="FSA4" s="434">
        <v>95</v>
      </c>
      <c r="FSB4" s="434">
        <v>79</v>
      </c>
      <c r="FSC4" s="434">
        <v>85</v>
      </c>
      <c r="FSD4" s="434">
        <v>174</v>
      </c>
      <c r="FSE4" s="434">
        <v>7</v>
      </c>
      <c r="FSF4" s="434">
        <v>2</v>
      </c>
      <c r="FSG4" s="434">
        <v>3</v>
      </c>
      <c r="FSH4" s="434">
        <v>5</v>
      </c>
      <c r="FSI4" s="434">
        <v>3</v>
      </c>
      <c r="FSJ4" s="434">
        <v>6</v>
      </c>
      <c r="FSK4" s="434">
        <v>3</v>
      </c>
      <c r="FSL4" s="434">
        <v>3</v>
      </c>
      <c r="FSM4" s="434">
        <v>2</v>
      </c>
      <c r="FSN4" s="434">
        <v>1</v>
      </c>
      <c r="FSO4" s="434">
        <v>0</v>
      </c>
      <c r="FSP4" s="434">
        <v>4</v>
      </c>
      <c r="FSQ4" s="434">
        <v>0</v>
      </c>
      <c r="FSR4" s="434">
        <v>96</v>
      </c>
      <c r="FSS4" s="434">
        <v>12</v>
      </c>
      <c r="FST4" s="434">
        <v>43</v>
      </c>
      <c r="FSU4" s="434">
        <v>123</v>
      </c>
      <c r="FSV4" s="434">
        <v>22</v>
      </c>
      <c r="FSW4" s="434">
        <v>28</v>
      </c>
      <c r="FSX4" s="434">
        <v>210</v>
      </c>
      <c r="FSY4" s="434">
        <v>253</v>
      </c>
      <c r="FSZ4" s="434">
        <v>189</v>
      </c>
      <c r="FTA4" s="434">
        <v>494</v>
      </c>
      <c r="FTB4" s="434">
        <v>111</v>
      </c>
      <c r="FTC4" s="434">
        <v>14</v>
      </c>
      <c r="FTD4" s="434">
        <v>0</v>
      </c>
      <c r="FTE4" s="434">
        <v>696</v>
      </c>
      <c r="FTF4" s="434">
        <v>340</v>
      </c>
      <c r="FTG4" s="434">
        <v>7</v>
      </c>
      <c r="FTH4" s="434">
        <v>30</v>
      </c>
      <c r="FTI4" s="434">
        <v>10</v>
      </c>
      <c r="FTJ4" s="434">
        <v>13</v>
      </c>
      <c r="FTK4" s="434">
        <v>4</v>
      </c>
      <c r="FTL4" s="434">
        <v>9</v>
      </c>
      <c r="FTM4" s="434">
        <v>72</v>
      </c>
      <c r="FTN4" s="434">
        <v>4</v>
      </c>
      <c r="FTO4" s="434">
        <v>0</v>
      </c>
      <c r="FTP4" s="434">
        <v>2</v>
      </c>
      <c r="FTQ4" s="434">
        <v>6</v>
      </c>
      <c r="FTR4" s="434">
        <v>7</v>
      </c>
      <c r="FTS4" s="434">
        <v>7</v>
      </c>
      <c r="FTT4" s="434">
        <v>17</v>
      </c>
      <c r="FTU4" s="434">
        <v>23</v>
      </c>
      <c r="FTV4" s="434">
        <v>14</v>
      </c>
      <c r="FTW4" s="434">
        <v>2</v>
      </c>
      <c r="FTX4" s="434">
        <v>2</v>
      </c>
      <c r="FTY4" s="434">
        <v>33</v>
      </c>
      <c r="FTZ4" s="434">
        <v>2</v>
      </c>
      <c r="FUA4" s="434">
        <v>5</v>
      </c>
      <c r="FUB4" s="434">
        <v>4</v>
      </c>
      <c r="FUC4" s="434">
        <v>3</v>
      </c>
      <c r="FUD4" s="434">
        <v>2</v>
      </c>
      <c r="FUE4" s="434">
        <v>11</v>
      </c>
      <c r="FUF4" s="434">
        <v>150</v>
      </c>
      <c r="FUG4" s="434">
        <v>520</v>
      </c>
      <c r="FUH4" s="434">
        <v>11</v>
      </c>
      <c r="FUI4" s="434">
        <v>60</v>
      </c>
      <c r="FUJ4" s="434">
        <v>7</v>
      </c>
      <c r="FUK4" s="434">
        <v>2</v>
      </c>
      <c r="FUL4" s="434">
        <v>6</v>
      </c>
      <c r="FUM4" s="434">
        <v>2</v>
      </c>
      <c r="FUN4" s="434">
        <v>28</v>
      </c>
      <c r="FUO4" s="434">
        <v>1</v>
      </c>
      <c r="FUP4" s="434">
        <v>4</v>
      </c>
      <c r="FUQ4" s="434">
        <v>7</v>
      </c>
      <c r="FUR4" s="434">
        <v>1</v>
      </c>
      <c r="FUS4" s="434">
        <v>7</v>
      </c>
      <c r="FUT4" s="434">
        <v>4</v>
      </c>
      <c r="FUU4" s="434">
        <v>30</v>
      </c>
      <c r="FUV4" s="434">
        <v>1</v>
      </c>
      <c r="FUW4" s="434">
        <v>29</v>
      </c>
      <c r="FUX4" s="434">
        <v>2</v>
      </c>
      <c r="FUY4" s="434">
        <v>1</v>
      </c>
      <c r="FUZ4" s="434">
        <v>286</v>
      </c>
      <c r="FVA4" s="434">
        <v>127</v>
      </c>
      <c r="FVB4" s="434">
        <v>5</v>
      </c>
      <c r="FVC4" s="434">
        <v>86</v>
      </c>
      <c r="FVD4" s="434">
        <v>2</v>
      </c>
      <c r="FVE4" s="434">
        <v>304</v>
      </c>
      <c r="FVF4" s="434">
        <v>15</v>
      </c>
      <c r="FVG4" s="434">
        <v>12</v>
      </c>
      <c r="FVH4" s="434">
        <v>188</v>
      </c>
      <c r="FVI4" s="434">
        <v>4</v>
      </c>
      <c r="FVJ4" s="434">
        <v>100</v>
      </c>
      <c r="FVK4" s="434">
        <v>14</v>
      </c>
      <c r="FVL4" s="434">
        <v>0</v>
      </c>
      <c r="FVM4" s="434">
        <v>21</v>
      </c>
      <c r="FVN4" s="434">
        <v>0</v>
      </c>
      <c r="FVO4" s="434">
        <v>215</v>
      </c>
      <c r="FVP4" s="434">
        <v>0</v>
      </c>
      <c r="FVQ4" s="434">
        <v>27</v>
      </c>
      <c r="FVR4" s="434">
        <v>285</v>
      </c>
      <c r="FVS4" s="434">
        <v>5</v>
      </c>
      <c r="FVT4" s="434">
        <v>8</v>
      </c>
      <c r="FVU4" s="434">
        <v>8</v>
      </c>
      <c r="FVV4" s="434">
        <v>336</v>
      </c>
      <c r="FVW4" s="434">
        <v>54</v>
      </c>
      <c r="FVX4" s="434">
        <v>262</v>
      </c>
      <c r="FVY4" s="434">
        <v>7</v>
      </c>
      <c r="FVZ4" s="434">
        <v>106</v>
      </c>
      <c r="FWA4" s="434">
        <v>26</v>
      </c>
      <c r="FWB4" s="434">
        <v>37</v>
      </c>
      <c r="FWC4" s="434">
        <v>9</v>
      </c>
      <c r="FWD4" s="434">
        <v>102</v>
      </c>
      <c r="FWE4" s="434">
        <v>2</v>
      </c>
      <c r="FWF4" s="434">
        <v>18</v>
      </c>
      <c r="FWG4" s="434">
        <v>14</v>
      </c>
      <c r="FWH4" s="434">
        <v>0</v>
      </c>
      <c r="FWI4" s="434">
        <v>1</v>
      </c>
      <c r="FWJ4" s="434">
        <v>64</v>
      </c>
      <c r="FWK4" s="434">
        <v>289</v>
      </c>
      <c r="FWL4" s="434">
        <v>449</v>
      </c>
      <c r="FWM4" s="434">
        <v>127</v>
      </c>
      <c r="FWN4" s="434">
        <v>22</v>
      </c>
      <c r="FWO4" s="434">
        <v>1</v>
      </c>
      <c r="FWP4" s="434">
        <v>107</v>
      </c>
      <c r="FWQ4" s="434">
        <v>601</v>
      </c>
      <c r="FWR4" s="434">
        <v>454</v>
      </c>
      <c r="FWS4" s="434">
        <v>6</v>
      </c>
      <c r="FWT4" s="434">
        <v>455</v>
      </c>
      <c r="FWU4" s="434">
        <v>397</v>
      </c>
      <c r="FWV4" s="434">
        <v>165</v>
      </c>
      <c r="FWW4" s="434">
        <v>456</v>
      </c>
      <c r="FWX4" s="434">
        <v>103</v>
      </c>
      <c r="FWY4" s="434">
        <v>281</v>
      </c>
      <c r="FWZ4" s="434">
        <v>104</v>
      </c>
      <c r="FXA4" s="434">
        <v>73</v>
      </c>
      <c r="FXB4" s="434">
        <v>1</v>
      </c>
      <c r="FXC4" s="435">
        <v>9660</v>
      </c>
      <c r="FXD4" s="434">
        <v>20</v>
      </c>
      <c r="FXE4" s="434">
        <v>785</v>
      </c>
      <c r="FXF4" s="434">
        <v>26</v>
      </c>
      <c r="FXG4" s="434">
        <v>91</v>
      </c>
      <c r="FXH4" s="434">
        <v>20</v>
      </c>
      <c r="FXI4" s="434">
        <v>232</v>
      </c>
      <c r="FXJ4" s="434">
        <v>174</v>
      </c>
      <c r="FXK4" s="434">
        <v>3</v>
      </c>
      <c r="FXL4" s="434">
        <v>220</v>
      </c>
      <c r="FXM4" s="434">
        <v>180</v>
      </c>
      <c r="FXN4" s="434">
        <v>1</v>
      </c>
      <c r="FXO4" s="434">
        <v>19</v>
      </c>
      <c r="FXP4" s="434">
        <v>9</v>
      </c>
      <c r="FXQ4" s="434">
        <v>10</v>
      </c>
      <c r="FXR4" s="434">
        <v>10</v>
      </c>
      <c r="FXS4" s="434">
        <v>38</v>
      </c>
      <c r="FXT4" s="434">
        <v>0</v>
      </c>
      <c r="FXU4" s="434">
        <v>13</v>
      </c>
      <c r="FXV4" s="434">
        <v>10</v>
      </c>
      <c r="FXW4" s="434">
        <v>212</v>
      </c>
      <c r="FXX4" s="434">
        <v>16</v>
      </c>
      <c r="FXY4" s="434">
        <v>537</v>
      </c>
      <c r="FXZ4" s="434">
        <v>5</v>
      </c>
      <c r="FYA4" s="434">
        <v>5</v>
      </c>
      <c r="FYB4" s="434">
        <v>13</v>
      </c>
      <c r="FYC4" s="434">
        <v>47</v>
      </c>
      <c r="FYD4" s="434">
        <v>63</v>
      </c>
      <c r="FYE4" s="434">
        <v>13</v>
      </c>
      <c r="FYF4" s="434">
        <v>35</v>
      </c>
      <c r="FYG4" s="434">
        <v>7</v>
      </c>
      <c r="FYH4" s="434">
        <v>5</v>
      </c>
      <c r="FYI4" s="434">
        <v>17</v>
      </c>
      <c r="FYJ4" s="434">
        <v>11</v>
      </c>
      <c r="FYK4" s="434">
        <v>351</v>
      </c>
      <c r="FYL4" s="434">
        <v>352</v>
      </c>
      <c r="FYM4" s="434">
        <v>41</v>
      </c>
      <c r="FYN4" s="434">
        <v>25</v>
      </c>
      <c r="FYO4" s="434">
        <v>3</v>
      </c>
      <c r="FYP4" s="434">
        <v>288</v>
      </c>
      <c r="FYQ4" s="434">
        <v>7</v>
      </c>
      <c r="FYR4" s="434">
        <v>394</v>
      </c>
      <c r="FYS4" s="434">
        <v>96</v>
      </c>
      <c r="FYT4" s="434">
        <v>0</v>
      </c>
      <c r="FYU4" s="434">
        <v>5</v>
      </c>
      <c r="FYV4" s="434">
        <v>75</v>
      </c>
      <c r="FYW4" s="434">
        <v>50</v>
      </c>
      <c r="FYX4" s="434">
        <v>10</v>
      </c>
      <c r="FYY4" s="434">
        <v>8</v>
      </c>
      <c r="FYZ4" s="434">
        <v>2</v>
      </c>
      <c r="FZA4" s="434">
        <v>2</v>
      </c>
      <c r="FZB4" s="434">
        <v>0</v>
      </c>
      <c r="FZC4" s="434">
        <v>36</v>
      </c>
      <c r="FZD4" s="434">
        <v>8</v>
      </c>
      <c r="FZE4" s="434">
        <v>3</v>
      </c>
      <c r="FZF4" s="434">
        <v>22</v>
      </c>
      <c r="FZG4" s="434">
        <v>0</v>
      </c>
      <c r="FZH4" s="434">
        <v>0</v>
      </c>
      <c r="FZI4" s="434">
        <v>0</v>
      </c>
      <c r="FZJ4" s="434">
        <v>0</v>
      </c>
      <c r="FZK4" s="434">
        <v>0</v>
      </c>
      <c r="FZL4" s="434">
        <v>0</v>
      </c>
      <c r="FZM4" s="434">
        <v>0</v>
      </c>
      <c r="FZN4" s="434">
        <v>190</v>
      </c>
      <c r="FZO4" s="434">
        <v>0</v>
      </c>
      <c r="FZP4" s="434">
        <v>75</v>
      </c>
      <c r="FZQ4" s="434">
        <v>0</v>
      </c>
      <c r="FZR4" s="434">
        <v>209</v>
      </c>
      <c r="FZS4" s="434">
        <v>54</v>
      </c>
      <c r="FZT4" s="434">
        <v>403</v>
      </c>
      <c r="FZU4" s="434">
        <v>48</v>
      </c>
      <c r="FZV4" s="434">
        <v>648</v>
      </c>
      <c r="FZW4" s="434">
        <v>548</v>
      </c>
      <c r="FZX4" s="434">
        <v>477</v>
      </c>
      <c r="FZY4" s="434">
        <v>11</v>
      </c>
      <c r="FZZ4" s="434">
        <v>254</v>
      </c>
      <c r="GAA4" s="434">
        <v>225</v>
      </c>
      <c r="GAB4" s="434">
        <v>57</v>
      </c>
      <c r="GAC4" s="434">
        <v>351</v>
      </c>
      <c r="GAD4" s="434">
        <v>205</v>
      </c>
      <c r="GAE4" s="434">
        <v>293</v>
      </c>
      <c r="GAF4" s="434">
        <v>25</v>
      </c>
      <c r="GAG4" s="434">
        <v>0</v>
      </c>
      <c r="GAH4" s="434">
        <v>178</v>
      </c>
      <c r="GAI4" s="434">
        <v>84</v>
      </c>
      <c r="GAJ4" s="434">
        <v>151</v>
      </c>
      <c r="GAK4" s="434">
        <v>13</v>
      </c>
      <c r="GAL4" s="434">
        <v>0</v>
      </c>
      <c r="GAM4" s="434">
        <v>7</v>
      </c>
      <c r="GAN4" s="434">
        <v>0</v>
      </c>
      <c r="GAO4" s="434">
        <v>36</v>
      </c>
      <c r="GAP4" s="434">
        <v>252</v>
      </c>
      <c r="GAQ4" s="435">
        <v>1110</v>
      </c>
      <c r="GAR4" s="434">
        <v>744</v>
      </c>
      <c r="GAS4" s="434">
        <v>753</v>
      </c>
      <c r="GAT4" s="434">
        <v>87</v>
      </c>
      <c r="GAU4" s="434">
        <v>37</v>
      </c>
      <c r="GAV4" s="434">
        <v>4</v>
      </c>
      <c r="GAW4" s="434">
        <v>49</v>
      </c>
      <c r="GAX4" s="434">
        <v>5</v>
      </c>
      <c r="GAY4" s="434">
        <v>7</v>
      </c>
      <c r="GAZ4" s="434">
        <v>13</v>
      </c>
      <c r="GBA4" s="434">
        <v>3</v>
      </c>
      <c r="GBB4" s="434">
        <v>133</v>
      </c>
      <c r="GBC4" s="434">
        <v>16</v>
      </c>
      <c r="GBD4" s="434">
        <v>2</v>
      </c>
      <c r="GBE4" s="434">
        <v>4</v>
      </c>
      <c r="GBF4" s="434">
        <v>8</v>
      </c>
      <c r="GBG4" s="434">
        <v>86</v>
      </c>
      <c r="GBH4" s="434">
        <v>12</v>
      </c>
      <c r="GBI4" s="434">
        <v>10</v>
      </c>
      <c r="GBJ4" s="434">
        <v>21</v>
      </c>
      <c r="GBK4" s="434">
        <v>71</v>
      </c>
      <c r="GBL4" s="434">
        <v>9</v>
      </c>
      <c r="GBM4" s="434">
        <v>2</v>
      </c>
      <c r="GBN4" s="434">
        <v>5</v>
      </c>
      <c r="GBO4" s="434">
        <v>6</v>
      </c>
      <c r="GBP4" s="434">
        <v>67</v>
      </c>
      <c r="GBQ4" s="434">
        <v>57</v>
      </c>
      <c r="GBR4" s="434">
        <v>49</v>
      </c>
      <c r="GBS4" s="434">
        <v>45</v>
      </c>
      <c r="GBT4" s="434">
        <v>11</v>
      </c>
      <c r="GBU4" s="434">
        <v>11</v>
      </c>
      <c r="GBV4" s="434">
        <v>3</v>
      </c>
      <c r="GBW4" s="434">
        <v>6</v>
      </c>
      <c r="GBX4" s="434">
        <v>9</v>
      </c>
      <c r="GBY4" s="434">
        <v>3</v>
      </c>
      <c r="GBZ4" s="434">
        <v>9</v>
      </c>
      <c r="GCA4" s="434">
        <v>2</v>
      </c>
      <c r="GCB4" s="434">
        <v>13</v>
      </c>
      <c r="GCC4" s="434">
        <v>0</v>
      </c>
      <c r="GCD4" s="434">
        <v>7</v>
      </c>
      <c r="GCE4" s="434">
        <v>7</v>
      </c>
      <c r="GCF4" s="434">
        <v>3</v>
      </c>
      <c r="GCG4" s="434">
        <v>2</v>
      </c>
      <c r="GCH4" s="434">
        <v>3</v>
      </c>
      <c r="GCI4" s="434">
        <v>6</v>
      </c>
      <c r="GCJ4" s="434">
        <v>13</v>
      </c>
      <c r="GCK4" s="434">
        <v>11</v>
      </c>
      <c r="GCL4" s="434">
        <v>3</v>
      </c>
      <c r="GCM4" s="434">
        <v>2</v>
      </c>
      <c r="GCN4" s="434">
        <v>12</v>
      </c>
      <c r="GCO4" s="434">
        <v>4</v>
      </c>
      <c r="GCP4" s="434">
        <v>3</v>
      </c>
      <c r="GCQ4" s="434">
        <v>46</v>
      </c>
      <c r="GCR4" s="434">
        <v>26</v>
      </c>
      <c r="GCS4" s="434">
        <v>19</v>
      </c>
      <c r="GCT4" s="434">
        <v>42</v>
      </c>
      <c r="GCU4" s="434">
        <v>9</v>
      </c>
      <c r="GCV4" s="434">
        <v>8</v>
      </c>
      <c r="GCW4" s="434">
        <v>4</v>
      </c>
      <c r="GCX4" s="434">
        <v>4</v>
      </c>
      <c r="GCY4" s="434">
        <v>3</v>
      </c>
      <c r="GCZ4" s="434">
        <v>33</v>
      </c>
      <c r="GDA4" s="434">
        <v>19</v>
      </c>
      <c r="GDB4" s="434">
        <v>22</v>
      </c>
      <c r="GDC4" s="434">
        <v>5</v>
      </c>
      <c r="GDD4" s="434">
        <v>6</v>
      </c>
      <c r="GDE4" s="434">
        <v>0</v>
      </c>
      <c r="GDF4" s="434">
        <v>6</v>
      </c>
      <c r="GDG4" s="434">
        <v>10</v>
      </c>
      <c r="GDH4" s="434">
        <v>2</v>
      </c>
      <c r="GDI4" s="434">
        <v>7</v>
      </c>
      <c r="GDJ4" s="434">
        <v>132</v>
      </c>
      <c r="GDK4" s="434">
        <v>42</v>
      </c>
      <c r="GDL4" s="434">
        <v>10</v>
      </c>
      <c r="GDM4" s="434">
        <v>2</v>
      </c>
      <c r="GDN4" s="434">
        <v>12</v>
      </c>
      <c r="GDO4" s="434">
        <v>7</v>
      </c>
      <c r="GDP4" s="434">
        <v>34</v>
      </c>
      <c r="GDQ4" s="434">
        <v>16</v>
      </c>
      <c r="GDR4" s="434">
        <v>35</v>
      </c>
      <c r="GDS4" s="434">
        <v>1</v>
      </c>
      <c r="GDT4" s="434">
        <v>7</v>
      </c>
      <c r="GDU4" s="434">
        <v>0</v>
      </c>
      <c r="GDV4" s="434">
        <v>6</v>
      </c>
      <c r="GDW4" s="434">
        <v>14</v>
      </c>
      <c r="GDX4" s="434">
        <v>1</v>
      </c>
      <c r="GDY4" s="434">
        <v>98</v>
      </c>
      <c r="GDZ4" s="434">
        <v>45</v>
      </c>
      <c r="GEA4" s="434">
        <v>6</v>
      </c>
      <c r="GEB4" s="434">
        <v>16</v>
      </c>
      <c r="GEC4" s="434">
        <v>10</v>
      </c>
      <c r="GED4" s="434">
        <v>0</v>
      </c>
      <c r="GEE4" s="434">
        <v>6</v>
      </c>
      <c r="GEF4" s="434">
        <v>12</v>
      </c>
      <c r="GEG4" s="434">
        <v>23</v>
      </c>
      <c r="GEH4" s="434">
        <v>2</v>
      </c>
      <c r="GEI4" s="434">
        <v>130</v>
      </c>
      <c r="GEJ4" s="434">
        <v>1</v>
      </c>
      <c r="GEK4" s="434">
        <v>96</v>
      </c>
      <c r="GEL4" s="434">
        <v>60</v>
      </c>
      <c r="GEM4" s="434">
        <v>46</v>
      </c>
      <c r="GEN4" s="434">
        <v>11</v>
      </c>
      <c r="GEO4" s="434">
        <v>7</v>
      </c>
      <c r="GEP4" s="434">
        <v>96</v>
      </c>
      <c r="GEQ4" s="434">
        <v>2</v>
      </c>
      <c r="GER4" s="434">
        <v>2</v>
      </c>
      <c r="GES4" s="434">
        <v>21</v>
      </c>
      <c r="GET4" s="434">
        <v>22</v>
      </c>
      <c r="GEU4" s="434">
        <v>10</v>
      </c>
      <c r="GEV4" s="434">
        <v>12</v>
      </c>
      <c r="GEW4" s="434">
        <v>6</v>
      </c>
      <c r="GEX4" s="434">
        <v>1</v>
      </c>
      <c r="GEY4" s="434">
        <v>4</v>
      </c>
      <c r="GEZ4" s="434">
        <v>9</v>
      </c>
      <c r="GFA4" s="434">
        <v>7</v>
      </c>
      <c r="GFB4" s="434">
        <v>0</v>
      </c>
      <c r="GFC4" s="434">
        <v>149</v>
      </c>
      <c r="GFD4" s="434">
        <v>85</v>
      </c>
      <c r="GFE4" s="434">
        <v>3</v>
      </c>
      <c r="GFF4" s="434">
        <v>8</v>
      </c>
      <c r="GFG4" s="434">
        <v>5</v>
      </c>
      <c r="GFH4" s="434">
        <v>31</v>
      </c>
      <c r="GFI4" s="434">
        <v>4</v>
      </c>
      <c r="GFJ4" s="434">
        <v>1</v>
      </c>
      <c r="GFK4" s="434">
        <v>27</v>
      </c>
      <c r="GFL4" s="434">
        <v>4</v>
      </c>
      <c r="GFM4" s="434">
        <v>24</v>
      </c>
      <c r="GFN4" s="434">
        <v>1</v>
      </c>
      <c r="GFO4" s="434">
        <v>40</v>
      </c>
      <c r="GFP4" s="434">
        <v>40</v>
      </c>
      <c r="GFQ4" s="434">
        <v>0</v>
      </c>
      <c r="GFR4" s="434">
        <v>27</v>
      </c>
      <c r="GFS4" s="434">
        <v>6</v>
      </c>
      <c r="GFT4" s="434">
        <v>35</v>
      </c>
      <c r="GFU4" s="434">
        <v>2</v>
      </c>
      <c r="GFV4" s="434">
        <v>3</v>
      </c>
      <c r="GFW4" s="434">
        <v>2</v>
      </c>
      <c r="GFX4" s="434">
        <v>44</v>
      </c>
      <c r="GFY4" s="434">
        <v>31</v>
      </c>
      <c r="GFZ4" s="434">
        <v>1</v>
      </c>
      <c r="GGA4" s="434">
        <v>1</v>
      </c>
      <c r="GGB4" s="434">
        <v>100</v>
      </c>
      <c r="GGC4" s="434">
        <v>14</v>
      </c>
      <c r="GGD4" s="434">
        <v>3</v>
      </c>
      <c r="GGE4" s="434">
        <v>31</v>
      </c>
      <c r="GGF4" s="434">
        <v>4</v>
      </c>
      <c r="GGG4" s="434">
        <v>0</v>
      </c>
      <c r="GGH4" s="434">
        <v>7</v>
      </c>
      <c r="GGI4" s="434">
        <v>1</v>
      </c>
      <c r="GGJ4" s="434">
        <v>26</v>
      </c>
      <c r="GGK4" s="434">
        <v>5</v>
      </c>
      <c r="GGL4" s="434">
        <v>1</v>
      </c>
      <c r="GGM4" s="434">
        <v>3</v>
      </c>
      <c r="GGN4" s="434">
        <v>17</v>
      </c>
      <c r="GGO4" s="434">
        <v>0</v>
      </c>
      <c r="GGP4" s="434">
        <v>2</v>
      </c>
      <c r="GGQ4" s="434">
        <v>0</v>
      </c>
      <c r="GGR4" s="434">
        <v>6</v>
      </c>
      <c r="GGS4" s="434">
        <v>1</v>
      </c>
      <c r="GGT4" s="434">
        <v>1</v>
      </c>
      <c r="GGU4" s="434">
        <v>3</v>
      </c>
      <c r="GGV4" s="434">
        <v>2</v>
      </c>
      <c r="GGW4" s="434">
        <v>5</v>
      </c>
      <c r="GGX4" s="434">
        <v>3</v>
      </c>
      <c r="GGY4" s="434">
        <v>2</v>
      </c>
      <c r="GGZ4" s="434">
        <v>2</v>
      </c>
      <c r="GHA4" s="434">
        <v>5</v>
      </c>
      <c r="GHB4" s="434">
        <v>36</v>
      </c>
      <c r="GHC4" s="434">
        <v>9</v>
      </c>
      <c r="GHD4" s="434">
        <v>14</v>
      </c>
      <c r="GHE4" s="434">
        <v>21</v>
      </c>
      <c r="GHF4" s="434">
        <v>6</v>
      </c>
      <c r="GHG4" s="434">
        <v>7</v>
      </c>
      <c r="GHH4" s="434">
        <v>2</v>
      </c>
      <c r="GHI4" s="434">
        <v>2</v>
      </c>
      <c r="GHJ4" s="434">
        <v>6</v>
      </c>
      <c r="GHK4" s="434">
        <v>14</v>
      </c>
      <c r="GHL4" s="434">
        <v>11</v>
      </c>
      <c r="GHM4" s="434">
        <v>7</v>
      </c>
      <c r="GHN4" s="434">
        <v>160</v>
      </c>
      <c r="GHO4" s="434">
        <v>1</v>
      </c>
      <c r="GHP4" s="434">
        <v>6</v>
      </c>
      <c r="GHQ4" s="434">
        <v>4</v>
      </c>
      <c r="GHR4" s="434">
        <v>5</v>
      </c>
      <c r="GHS4" s="434">
        <v>1</v>
      </c>
      <c r="GHT4" s="434">
        <v>6</v>
      </c>
      <c r="GHU4" s="434">
        <v>1</v>
      </c>
      <c r="GHV4" s="434">
        <v>88</v>
      </c>
      <c r="GHW4" s="434">
        <v>2</v>
      </c>
      <c r="GHX4" s="434">
        <v>51</v>
      </c>
      <c r="GHY4" s="434">
        <v>8</v>
      </c>
      <c r="GHZ4" s="434">
        <v>20</v>
      </c>
      <c r="GIA4" s="434">
        <v>2</v>
      </c>
      <c r="GIB4" s="434">
        <v>191</v>
      </c>
      <c r="GIC4" s="434">
        <v>38</v>
      </c>
      <c r="GID4" s="434">
        <v>4</v>
      </c>
      <c r="GIE4" s="434">
        <v>3</v>
      </c>
      <c r="GIF4" s="434">
        <v>5</v>
      </c>
      <c r="GIG4" s="434">
        <v>1</v>
      </c>
      <c r="GIH4" s="434">
        <v>4</v>
      </c>
      <c r="GII4" s="434">
        <v>2</v>
      </c>
      <c r="GIJ4" s="434">
        <v>28</v>
      </c>
      <c r="GIK4" s="434">
        <v>3</v>
      </c>
      <c r="GIL4" s="434">
        <v>53</v>
      </c>
      <c r="GIM4" s="434">
        <v>1</v>
      </c>
      <c r="GIN4" s="434">
        <v>5</v>
      </c>
      <c r="GIO4" s="434">
        <v>3</v>
      </c>
      <c r="GIP4" s="434">
        <v>9</v>
      </c>
      <c r="GIQ4" s="434">
        <v>63</v>
      </c>
      <c r="GIR4" s="434">
        <v>8</v>
      </c>
      <c r="GIS4" s="434">
        <v>4</v>
      </c>
      <c r="GIT4" s="434">
        <v>6</v>
      </c>
      <c r="GIU4" s="434">
        <v>4</v>
      </c>
      <c r="GIV4" s="434">
        <v>1</v>
      </c>
      <c r="GIW4" s="434">
        <v>5</v>
      </c>
      <c r="GIX4" s="434">
        <v>2</v>
      </c>
      <c r="GIY4" s="434">
        <v>4</v>
      </c>
      <c r="GIZ4" s="434">
        <v>4</v>
      </c>
      <c r="GJA4" s="434">
        <v>111</v>
      </c>
      <c r="GJB4" s="434">
        <v>39</v>
      </c>
      <c r="GJC4" s="434">
        <v>0</v>
      </c>
      <c r="GJD4" s="434">
        <v>1</v>
      </c>
      <c r="GJE4" s="434">
        <v>27</v>
      </c>
      <c r="GJF4" s="434">
        <v>18</v>
      </c>
      <c r="GJG4" s="434">
        <v>66</v>
      </c>
      <c r="GJH4" s="434">
        <v>5</v>
      </c>
      <c r="GJI4" s="434">
        <v>2</v>
      </c>
      <c r="GJJ4" s="434">
        <v>29</v>
      </c>
      <c r="GJK4" s="434">
        <v>0</v>
      </c>
      <c r="GJL4" s="434">
        <v>88</v>
      </c>
      <c r="GJM4" s="434">
        <v>229</v>
      </c>
      <c r="GJN4" s="434">
        <v>632</v>
      </c>
      <c r="GJO4" s="434">
        <v>117</v>
      </c>
      <c r="GJP4" s="434">
        <v>38</v>
      </c>
      <c r="GJQ4" s="434">
        <v>40</v>
      </c>
      <c r="GJR4" s="434">
        <v>75</v>
      </c>
      <c r="GJS4" s="434">
        <v>30</v>
      </c>
      <c r="GJT4" s="434">
        <v>18</v>
      </c>
      <c r="GJU4" s="434">
        <v>23</v>
      </c>
      <c r="GJV4" s="434">
        <v>10</v>
      </c>
      <c r="GJW4" s="434">
        <v>8</v>
      </c>
      <c r="GJX4" s="434">
        <v>6</v>
      </c>
      <c r="GJY4" s="434">
        <v>5</v>
      </c>
      <c r="GJZ4" s="434">
        <v>0</v>
      </c>
      <c r="GKA4" s="434">
        <v>16</v>
      </c>
      <c r="GKB4" s="434">
        <v>10</v>
      </c>
      <c r="GKC4" s="434">
        <v>13</v>
      </c>
      <c r="GKD4" s="434">
        <v>35</v>
      </c>
      <c r="GKE4" s="434">
        <v>2</v>
      </c>
      <c r="GKF4" s="434">
        <v>4</v>
      </c>
      <c r="GKG4" s="434">
        <v>2</v>
      </c>
      <c r="GKH4" s="434">
        <v>4</v>
      </c>
      <c r="GKI4" s="434">
        <v>27</v>
      </c>
      <c r="GKJ4" s="434">
        <v>8</v>
      </c>
      <c r="GKK4" s="434">
        <v>0</v>
      </c>
      <c r="GKL4" s="434">
        <v>4</v>
      </c>
      <c r="GKM4" s="434">
        <v>1</v>
      </c>
      <c r="GKN4" s="434">
        <v>2</v>
      </c>
      <c r="GKO4" s="434">
        <v>1</v>
      </c>
      <c r="GKP4" s="434">
        <v>2</v>
      </c>
      <c r="GKQ4" s="434">
        <v>1</v>
      </c>
      <c r="GKR4" s="434">
        <v>9</v>
      </c>
      <c r="GKS4" s="434">
        <v>8</v>
      </c>
      <c r="GKT4" s="434">
        <v>9</v>
      </c>
      <c r="GKU4" s="434">
        <v>10</v>
      </c>
      <c r="GKV4" s="434">
        <v>6</v>
      </c>
      <c r="GKW4" s="434">
        <v>70</v>
      </c>
      <c r="GKX4" s="434">
        <v>3</v>
      </c>
      <c r="GKY4" s="434">
        <v>6</v>
      </c>
      <c r="GKZ4" s="434">
        <v>0</v>
      </c>
      <c r="GLA4" s="434">
        <v>2</v>
      </c>
      <c r="GLB4" s="434">
        <v>1</v>
      </c>
      <c r="GLC4" s="434">
        <v>19</v>
      </c>
      <c r="GLD4" s="434">
        <v>9</v>
      </c>
      <c r="GLE4" s="434">
        <v>15</v>
      </c>
      <c r="GLF4" s="434">
        <v>4</v>
      </c>
      <c r="GLG4" s="434">
        <v>0</v>
      </c>
      <c r="GLH4" s="434">
        <v>5</v>
      </c>
      <c r="GLI4" s="434">
        <v>1</v>
      </c>
      <c r="GLJ4" s="434">
        <v>7</v>
      </c>
      <c r="GLK4" s="434">
        <v>1</v>
      </c>
      <c r="GLL4" s="434">
        <v>2</v>
      </c>
      <c r="GLM4" s="434">
        <v>1</v>
      </c>
      <c r="GLN4" s="434">
        <v>12</v>
      </c>
      <c r="GLO4" s="434">
        <v>1</v>
      </c>
      <c r="GLP4" s="434">
        <v>33</v>
      </c>
      <c r="GLQ4" s="434">
        <v>35</v>
      </c>
      <c r="GLR4" s="434">
        <v>5</v>
      </c>
      <c r="GLS4" s="434">
        <v>8</v>
      </c>
      <c r="GLT4" s="434">
        <v>2</v>
      </c>
      <c r="GLU4" s="434">
        <v>2</v>
      </c>
      <c r="GLV4" s="434">
        <v>11</v>
      </c>
      <c r="GLW4" s="434">
        <v>16</v>
      </c>
      <c r="GLX4" s="434">
        <v>11</v>
      </c>
      <c r="GLY4" s="434">
        <v>24</v>
      </c>
      <c r="GLZ4" s="434">
        <v>4</v>
      </c>
      <c r="GMA4" s="434">
        <v>1</v>
      </c>
      <c r="GMB4" s="434">
        <v>0</v>
      </c>
      <c r="GMC4" s="434">
        <v>52</v>
      </c>
      <c r="GMD4" s="434">
        <v>4</v>
      </c>
      <c r="GME4" s="434">
        <v>0</v>
      </c>
      <c r="GMF4" s="434">
        <v>4</v>
      </c>
      <c r="GMG4" s="434">
        <v>0</v>
      </c>
      <c r="GMH4" s="434">
        <v>15</v>
      </c>
      <c r="GMI4" s="434">
        <v>9</v>
      </c>
      <c r="GMJ4" s="434">
        <v>13</v>
      </c>
      <c r="GMK4" s="434">
        <v>11</v>
      </c>
      <c r="GML4" s="434">
        <v>26</v>
      </c>
      <c r="GMM4" s="434">
        <v>9</v>
      </c>
      <c r="GMN4" s="434">
        <v>0</v>
      </c>
      <c r="GMO4" s="434">
        <v>3</v>
      </c>
      <c r="GMP4" s="434">
        <v>3</v>
      </c>
      <c r="GMQ4" s="434">
        <v>4</v>
      </c>
      <c r="GMR4" s="434">
        <v>25</v>
      </c>
      <c r="GMS4" s="434">
        <v>4</v>
      </c>
      <c r="GMT4" s="434">
        <v>6</v>
      </c>
      <c r="GMU4" s="434">
        <v>4</v>
      </c>
      <c r="GMV4" s="434">
        <v>2</v>
      </c>
      <c r="GMW4" s="434">
        <v>1</v>
      </c>
      <c r="GMX4" s="434">
        <v>0</v>
      </c>
      <c r="GMY4" s="434">
        <v>6</v>
      </c>
      <c r="GMZ4" s="434">
        <v>0</v>
      </c>
      <c r="GNA4" s="434">
        <v>1</v>
      </c>
      <c r="GNB4" s="434">
        <v>3</v>
      </c>
      <c r="GNC4" s="434">
        <v>0</v>
      </c>
      <c r="GND4" s="434">
        <v>0</v>
      </c>
      <c r="GNE4" s="434">
        <v>3</v>
      </c>
      <c r="GNF4" s="434">
        <v>0</v>
      </c>
      <c r="GNG4" s="434">
        <v>33</v>
      </c>
      <c r="GNH4" s="434">
        <v>8</v>
      </c>
      <c r="GNI4" s="434">
        <v>11</v>
      </c>
      <c r="GNJ4" s="434">
        <v>60</v>
      </c>
      <c r="GNK4" s="434">
        <v>1</v>
      </c>
      <c r="GNL4" s="434">
        <v>46</v>
      </c>
      <c r="GNM4" s="434">
        <v>32</v>
      </c>
      <c r="GNN4" s="434">
        <v>13</v>
      </c>
      <c r="GNO4" s="435">
        <v>1920</v>
      </c>
      <c r="GNP4" s="434">
        <v>0</v>
      </c>
      <c r="GNQ4" s="434">
        <v>1</v>
      </c>
      <c r="GNR4" s="434">
        <v>1</v>
      </c>
      <c r="GNS4" s="434">
        <v>2</v>
      </c>
      <c r="GNT4" s="434">
        <v>2</v>
      </c>
      <c r="GNU4" s="434">
        <v>0</v>
      </c>
      <c r="GNV4" s="434">
        <v>5</v>
      </c>
      <c r="GNW4" s="434">
        <v>1</v>
      </c>
      <c r="GNX4" s="434">
        <v>0</v>
      </c>
      <c r="GNY4" s="434">
        <v>10</v>
      </c>
      <c r="GNZ4" s="434">
        <v>8</v>
      </c>
      <c r="GOA4" s="434">
        <v>2</v>
      </c>
      <c r="GOB4" s="434">
        <v>0</v>
      </c>
      <c r="GOC4" s="434">
        <v>0</v>
      </c>
      <c r="GOD4" s="434">
        <v>156</v>
      </c>
      <c r="GOE4" s="434">
        <v>14</v>
      </c>
      <c r="GOF4" s="434">
        <v>6</v>
      </c>
      <c r="GOG4" s="434">
        <v>8</v>
      </c>
      <c r="GOH4" s="434">
        <v>1</v>
      </c>
      <c r="GOI4" s="434">
        <v>0</v>
      </c>
      <c r="GOJ4" s="434">
        <v>0</v>
      </c>
      <c r="GOK4" s="434">
        <v>1</v>
      </c>
      <c r="GOL4" s="434">
        <v>2</v>
      </c>
      <c r="GOM4" s="434">
        <v>11</v>
      </c>
      <c r="GON4" s="434">
        <v>1</v>
      </c>
      <c r="GOO4" s="434">
        <v>4</v>
      </c>
      <c r="GOP4" s="434">
        <v>0</v>
      </c>
      <c r="GOQ4" s="434">
        <v>5</v>
      </c>
      <c r="GOR4" s="434">
        <v>55</v>
      </c>
      <c r="GOS4" s="434">
        <v>7</v>
      </c>
      <c r="GOT4" s="434">
        <v>3</v>
      </c>
      <c r="GOU4" s="434">
        <v>0</v>
      </c>
      <c r="GOV4" s="434">
        <v>3</v>
      </c>
      <c r="GOW4" s="434">
        <v>1</v>
      </c>
      <c r="GOX4" s="434">
        <v>4</v>
      </c>
      <c r="GOY4" s="434">
        <v>5</v>
      </c>
      <c r="GOZ4" s="434">
        <v>3</v>
      </c>
      <c r="GPA4" s="434">
        <v>1</v>
      </c>
      <c r="GPB4" s="434">
        <v>150</v>
      </c>
      <c r="GPC4" s="434">
        <v>0</v>
      </c>
      <c r="GPD4" s="434">
        <v>4</v>
      </c>
      <c r="GPE4" s="434">
        <v>2</v>
      </c>
      <c r="GPF4" s="434">
        <v>2</v>
      </c>
      <c r="GPG4" s="434">
        <v>1</v>
      </c>
      <c r="GPH4" s="434">
        <v>1</v>
      </c>
      <c r="GPI4" s="434">
        <v>2</v>
      </c>
      <c r="GPJ4" s="434">
        <v>7</v>
      </c>
      <c r="GPK4" s="434">
        <v>1</v>
      </c>
      <c r="GPL4" s="434">
        <v>1</v>
      </c>
      <c r="GPM4" s="434">
        <v>0</v>
      </c>
      <c r="GPN4" s="434">
        <v>0</v>
      </c>
      <c r="GPO4" s="434">
        <v>3</v>
      </c>
      <c r="GPP4" s="434">
        <v>0</v>
      </c>
      <c r="GPQ4" s="434">
        <v>0</v>
      </c>
      <c r="GPR4" s="434">
        <v>3</v>
      </c>
      <c r="GPS4" s="434">
        <v>70</v>
      </c>
      <c r="GPT4" s="434">
        <v>32</v>
      </c>
      <c r="GPU4" s="434">
        <v>1</v>
      </c>
      <c r="GPV4" s="434">
        <v>0</v>
      </c>
      <c r="GPW4" s="434">
        <v>1</v>
      </c>
      <c r="GPX4" s="434">
        <v>1</v>
      </c>
      <c r="GPY4" s="434">
        <v>2</v>
      </c>
      <c r="GPZ4" s="434">
        <v>5</v>
      </c>
      <c r="GQA4" s="434">
        <v>5</v>
      </c>
      <c r="GQB4" s="434">
        <v>4</v>
      </c>
      <c r="GQC4" s="434">
        <v>5</v>
      </c>
      <c r="GQD4" s="434">
        <v>3</v>
      </c>
      <c r="GQE4" s="434">
        <v>1</v>
      </c>
      <c r="GQF4" s="434">
        <v>1</v>
      </c>
      <c r="GQG4" s="434">
        <v>6</v>
      </c>
      <c r="GQH4" s="434">
        <v>0</v>
      </c>
      <c r="GQI4" s="434">
        <v>1</v>
      </c>
      <c r="GQJ4" s="434">
        <v>2</v>
      </c>
      <c r="GQK4" s="434">
        <v>1</v>
      </c>
      <c r="GQL4" s="434">
        <v>11</v>
      </c>
      <c r="GQM4" s="434">
        <v>6</v>
      </c>
      <c r="GQN4" s="434">
        <v>2</v>
      </c>
      <c r="GQO4" s="434">
        <v>1</v>
      </c>
      <c r="GQP4" s="434">
        <v>6</v>
      </c>
      <c r="GQQ4" s="434">
        <v>0</v>
      </c>
      <c r="GQR4" s="434">
        <v>0</v>
      </c>
      <c r="GQS4" s="434">
        <v>2</v>
      </c>
      <c r="GQT4" s="434">
        <v>2</v>
      </c>
      <c r="GQU4" s="434">
        <v>2</v>
      </c>
      <c r="GQV4" s="434">
        <v>1</v>
      </c>
      <c r="GQW4" s="434">
        <v>1</v>
      </c>
      <c r="GQX4" s="434">
        <v>2</v>
      </c>
      <c r="GQY4" s="434">
        <v>1</v>
      </c>
      <c r="GQZ4" s="434">
        <v>1</v>
      </c>
      <c r="GRA4" s="434">
        <v>2</v>
      </c>
      <c r="GRB4" s="434">
        <v>1</v>
      </c>
      <c r="GRC4" s="434">
        <v>1</v>
      </c>
      <c r="GRD4" s="434">
        <v>9</v>
      </c>
      <c r="GRE4" s="434">
        <v>4</v>
      </c>
      <c r="GRF4" s="434">
        <v>1</v>
      </c>
      <c r="GRG4" s="434">
        <v>7</v>
      </c>
      <c r="GRH4" s="434">
        <v>11</v>
      </c>
      <c r="GRI4" s="434">
        <v>7</v>
      </c>
      <c r="GRJ4" s="434">
        <v>15</v>
      </c>
      <c r="GRK4" s="434">
        <v>1</v>
      </c>
      <c r="GRL4" s="434">
        <v>10</v>
      </c>
      <c r="GRM4" s="434">
        <v>7</v>
      </c>
      <c r="GRN4" s="434">
        <v>11</v>
      </c>
      <c r="GRO4" s="434">
        <v>6</v>
      </c>
      <c r="GRP4" s="434">
        <v>0</v>
      </c>
      <c r="GRQ4" s="434">
        <v>45</v>
      </c>
      <c r="GRR4" s="434">
        <v>30</v>
      </c>
      <c r="GRS4" s="434">
        <v>4</v>
      </c>
      <c r="GRT4" s="434">
        <v>0</v>
      </c>
      <c r="GRU4" s="434">
        <v>6</v>
      </c>
      <c r="GRV4" s="434">
        <v>5</v>
      </c>
      <c r="GRW4" s="434">
        <v>0</v>
      </c>
      <c r="GRX4" s="434">
        <v>6</v>
      </c>
      <c r="GRY4" s="434">
        <v>2</v>
      </c>
      <c r="GRZ4" s="434">
        <v>1</v>
      </c>
      <c r="GSA4" s="434">
        <v>3</v>
      </c>
      <c r="GSB4" s="434">
        <v>0</v>
      </c>
      <c r="GSC4" s="434">
        <v>3</v>
      </c>
      <c r="GSD4" s="434">
        <v>1</v>
      </c>
      <c r="GSE4" s="434">
        <v>1</v>
      </c>
      <c r="GSF4" s="434">
        <v>0</v>
      </c>
      <c r="GSG4" s="434">
        <v>1</v>
      </c>
      <c r="GSH4" s="434">
        <v>1</v>
      </c>
      <c r="GSI4" s="434">
        <v>1</v>
      </c>
      <c r="GSJ4" s="434">
        <v>7</v>
      </c>
      <c r="GSK4" s="434">
        <v>6</v>
      </c>
      <c r="GSL4" s="434">
        <v>7</v>
      </c>
      <c r="GSM4" s="434">
        <v>1</v>
      </c>
      <c r="GSN4" s="434">
        <v>2</v>
      </c>
      <c r="GSO4" s="434">
        <v>6</v>
      </c>
      <c r="GSP4" s="434">
        <v>4</v>
      </c>
      <c r="GSQ4" s="434">
        <v>4</v>
      </c>
      <c r="GSR4" s="434">
        <v>4</v>
      </c>
      <c r="GSS4" s="434">
        <v>1</v>
      </c>
      <c r="GST4" s="434">
        <v>6</v>
      </c>
      <c r="GSU4" s="434">
        <v>2</v>
      </c>
      <c r="GSV4" s="434">
        <v>1</v>
      </c>
      <c r="GSW4" s="434">
        <v>2</v>
      </c>
      <c r="GSX4" s="434">
        <v>1</v>
      </c>
      <c r="GSY4" s="434">
        <v>9</v>
      </c>
      <c r="GSZ4" s="434">
        <v>2</v>
      </c>
      <c r="GTA4" s="434">
        <v>1</v>
      </c>
      <c r="GTB4" s="434">
        <v>11</v>
      </c>
      <c r="GTC4" s="434">
        <v>0</v>
      </c>
      <c r="GTD4" s="435">
        <v>1870</v>
      </c>
      <c r="GTE4" s="434">
        <v>39</v>
      </c>
      <c r="GTF4" s="434">
        <v>2</v>
      </c>
      <c r="GTG4" s="434">
        <v>0</v>
      </c>
      <c r="GTH4" s="434">
        <v>0</v>
      </c>
      <c r="GTI4" s="434">
        <v>0</v>
      </c>
      <c r="GTJ4" s="434">
        <v>13</v>
      </c>
      <c r="GTK4" s="434">
        <v>5</v>
      </c>
      <c r="GTL4" s="434">
        <v>1</v>
      </c>
      <c r="GTM4" s="434">
        <v>1</v>
      </c>
      <c r="GTN4" s="434">
        <v>7</v>
      </c>
      <c r="GTO4" s="434">
        <v>18</v>
      </c>
      <c r="GTP4" s="434">
        <v>8</v>
      </c>
      <c r="GTQ4" s="434">
        <v>14</v>
      </c>
      <c r="GTR4" s="434">
        <v>8</v>
      </c>
      <c r="GTS4" s="434">
        <v>1</v>
      </c>
      <c r="GTT4" s="434">
        <v>13</v>
      </c>
      <c r="GTU4" s="434">
        <v>11</v>
      </c>
      <c r="GTV4" s="434">
        <v>1</v>
      </c>
      <c r="GTW4" s="434">
        <v>59</v>
      </c>
      <c r="GTX4" s="434">
        <v>15</v>
      </c>
      <c r="GTY4" s="434">
        <v>4</v>
      </c>
      <c r="GTZ4" s="434">
        <v>12</v>
      </c>
      <c r="GUA4" s="434">
        <v>3</v>
      </c>
      <c r="GUB4" s="434">
        <v>6</v>
      </c>
      <c r="GUC4" s="434">
        <v>1</v>
      </c>
      <c r="GUD4" s="434">
        <v>5</v>
      </c>
      <c r="GUE4" s="434">
        <v>1</v>
      </c>
      <c r="GUF4" s="434">
        <v>0</v>
      </c>
      <c r="GUG4" s="434">
        <v>1</v>
      </c>
      <c r="GUH4" s="434">
        <v>22</v>
      </c>
      <c r="GUI4" s="434">
        <v>13</v>
      </c>
      <c r="GUJ4" s="434">
        <v>1</v>
      </c>
      <c r="GUK4" s="434">
        <v>2</v>
      </c>
      <c r="GUL4" s="434">
        <v>0</v>
      </c>
      <c r="GUM4" s="434">
        <v>0</v>
      </c>
      <c r="GUN4" s="434">
        <v>0</v>
      </c>
      <c r="GUO4" s="434">
        <v>0</v>
      </c>
      <c r="GUP4" s="434">
        <v>0</v>
      </c>
      <c r="GUQ4" s="434">
        <v>0</v>
      </c>
      <c r="GUR4" s="434">
        <v>50</v>
      </c>
      <c r="GUS4" s="434">
        <v>0</v>
      </c>
      <c r="GUT4" s="434">
        <v>7</v>
      </c>
      <c r="GUU4" s="434">
        <v>2</v>
      </c>
      <c r="GUV4" s="434">
        <v>1</v>
      </c>
      <c r="GUW4" s="434">
        <v>3</v>
      </c>
      <c r="GUX4" s="434">
        <v>10</v>
      </c>
      <c r="GUY4" s="434">
        <v>0</v>
      </c>
      <c r="GUZ4" s="434">
        <v>144</v>
      </c>
      <c r="GVA4" s="434">
        <v>269</v>
      </c>
      <c r="GVB4" s="434">
        <v>67</v>
      </c>
      <c r="GVC4" s="434">
        <v>59</v>
      </c>
      <c r="GVD4" s="434">
        <v>1</v>
      </c>
      <c r="GVE4" s="434">
        <v>152</v>
      </c>
      <c r="GVF4" s="434">
        <v>49</v>
      </c>
      <c r="GVG4" s="434">
        <v>0</v>
      </c>
      <c r="GVH4" s="434">
        <v>1</v>
      </c>
      <c r="GVI4" s="434">
        <v>11</v>
      </c>
      <c r="GVJ4" s="434">
        <v>62</v>
      </c>
      <c r="GVK4" s="434">
        <v>33</v>
      </c>
      <c r="GVL4" s="434">
        <v>52</v>
      </c>
      <c r="GVM4" s="434">
        <v>100</v>
      </c>
      <c r="GVN4" s="434">
        <v>15</v>
      </c>
      <c r="GVO4" s="434">
        <v>6</v>
      </c>
      <c r="GVP4" s="434">
        <v>2</v>
      </c>
      <c r="GVQ4" s="434">
        <v>27</v>
      </c>
      <c r="GVR4" s="434">
        <v>14</v>
      </c>
      <c r="GVS4" s="434">
        <v>9</v>
      </c>
      <c r="GVT4" s="434">
        <v>2</v>
      </c>
      <c r="GVU4" s="434">
        <v>4</v>
      </c>
      <c r="GVV4" s="434">
        <v>0</v>
      </c>
      <c r="GVW4" s="434">
        <v>0</v>
      </c>
      <c r="GVX4" s="434">
        <v>0</v>
      </c>
      <c r="GVY4" s="434">
        <v>0</v>
      </c>
      <c r="GVZ4" s="434">
        <v>0</v>
      </c>
      <c r="GWA4" s="434">
        <v>0</v>
      </c>
      <c r="GWB4" s="434">
        <v>2</v>
      </c>
      <c r="GWC4" s="434">
        <v>6</v>
      </c>
      <c r="GWD4" s="434">
        <v>1</v>
      </c>
      <c r="GWE4" s="434">
        <v>15</v>
      </c>
      <c r="GWF4" s="434">
        <v>8</v>
      </c>
      <c r="GWG4" s="434">
        <v>5</v>
      </c>
      <c r="GWH4" s="434">
        <v>1</v>
      </c>
      <c r="GWI4" s="434">
        <v>18</v>
      </c>
      <c r="GWJ4" s="434">
        <v>14</v>
      </c>
      <c r="GWK4" s="434">
        <v>1</v>
      </c>
      <c r="GWL4" s="434">
        <v>2</v>
      </c>
      <c r="GWM4" s="434">
        <v>7</v>
      </c>
      <c r="GWN4" s="434">
        <v>1</v>
      </c>
      <c r="GWO4" s="434">
        <v>1</v>
      </c>
      <c r="GWP4" s="434">
        <v>3</v>
      </c>
      <c r="GWQ4" s="434">
        <v>2</v>
      </c>
      <c r="GWR4" s="434">
        <v>1</v>
      </c>
      <c r="GWS4" s="434">
        <v>2</v>
      </c>
      <c r="GWT4" s="434">
        <v>4</v>
      </c>
      <c r="GWU4" s="434">
        <v>3</v>
      </c>
      <c r="GWV4" s="434">
        <v>4</v>
      </c>
      <c r="GWW4" s="434">
        <v>16</v>
      </c>
      <c r="GWX4" s="434">
        <v>6</v>
      </c>
      <c r="GWY4" s="434">
        <v>5</v>
      </c>
      <c r="GWZ4" s="434">
        <v>47</v>
      </c>
      <c r="GXA4" s="434">
        <v>2</v>
      </c>
      <c r="GXB4" s="434">
        <v>1</v>
      </c>
      <c r="GXC4" s="434">
        <v>5</v>
      </c>
      <c r="GXD4" s="434">
        <v>5</v>
      </c>
      <c r="GXE4" s="434">
        <v>3</v>
      </c>
      <c r="GXF4" s="434">
        <v>26</v>
      </c>
      <c r="GXG4" s="434">
        <v>15</v>
      </c>
      <c r="GXH4" s="434">
        <v>4</v>
      </c>
      <c r="GXI4" s="434">
        <v>7</v>
      </c>
      <c r="GXJ4" s="434">
        <v>70</v>
      </c>
      <c r="GXK4" s="434">
        <v>11</v>
      </c>
      <c r="GXL4" s="434">
        <v>5</v>
      </c>
      <c r="GXM4" s="434">
        <v>0</v>
      </c>
      <c r="GXN4" s="434">
        <v>11</v>
      </c>
      <c r="GXO4" s="434">
        <v>3</v>
      </c>
      <c r="GXP4" s="434">
        <v>6</v>
      </c>
      <c r="GXQ4" s="434">
        <v>9</v>
      </c>
      <c r="GXR4" s="434">
        <v>2</v>
      </c>
      <c r="GXS4" s="434">
        <v>0</v>
      </c>
      <c r="GXT4" s="434">
        <v>23</v>
      </c>
      <c r="GXU4" s="434">
        <v>5</v>
      </c>
      <c r="GXV4" s="434">
        <v>1</v>
      </c>
      <c r="GXW4" s="434">
        <v>1</v>
      </c>
      <c r="GXX4" s="434">
        <v>29</v>
      </c>
      <c r="GXY4" s="434">
        <v>11</v>
      </c>
      <c r="GXZ4" s="434">
        <v>14</v>
      </c>
      <c r="GYA4" s="434">
        <v>4</v>
      </c>
      <c r="GYB4" s="434">
        <v>1</v>
      </c>
      <c r="GYC4" s="434">
        <v>3</v>
      </c>
      <c r="GYD4" s="434">
        <v>8</v>
      </c>
      <c r="GYE4" s="434">
        <v>2</v>
      </c>
      <c r="GYF4" s="434">
        <v>1</v>
      </c>
      <c r="GYG4" s="434">
        <v>2</v>
      </c>
      <c r="GYH4" s="434">
        <v>13</v>
      </c>
      <c r="GYI4" s="434">
        <v>13</v>
      </c>
      <c r="GYJ4" s="434">
        <v>2</v>
      </c>
      <c r="GYK4" s="434">
        <v>1</v>
      </c>
      <c r="GYL4" s="434">
        <v>2</v>
      </c>
      <c r="GYM4" s="434">
        <v>1</v>
      </c>
      <c r="GYN4" s="434">
        <v>1</v>
      </c>
      <c r="GYO4" s="434">
        <v>1</v>
      </c>
      <c r="GYP4" s="434">
        <v>1</v>
      </c>
      <c r="GYQ4" s="434">
        <v>1</v>
      </c>
      <c r="GYR4" s="434">
        <v>1</v>
      </c>
      <c r="GYS4" s="434">
        <v>0</v>
      </c>
      <c r="GYT4" s="434">
        <v>1</v>
      </c>
      <c r="GYU4" s="434">
        <v>14</v>
      </c>
      <c r="GYV4" s="434">
        <v>10</v>
      </c>
      <c r="GYW4" s="434">
        <v>5</v>
      </c>
      <c r="GYX4" s="434">
        <v>15</v>
      </c>
      <c r="GYY4" s="434">
        <v>5</v>
      </c>
      <c r="GYZ4" s="434">
        <v>25</v>
      </c>
      <c r="GZA4" s="434">
        <v>10</v>
      </c>
      <c r="GZB4" s="434">
        <v>18</v>
      </c>
      <c r="GZC4" s="434">
        <v>2</v>
      </c>
      <c r="GZD4" s="434">
        <v>41</v>
      </c>
      <c r="GZE4" s="434">
        <v>4</v>
      </c>
      <c r="GZF4" s="434">
        <v>7</v>
      </c>
      <c r="GZG4" s="434">
        <v>25</v>
      </c>
      <c r="GZH4" s="434">
        <v>1</v>
      </c>
      <c r="GZI4" s="434">
        <v>93</v>
      </c>
      <c r="GZJ4" s="434">
        <v>40</v>
      </c>
      <c r="GZK4" s="434">
        <v>15</v>
      </c>
      <c r="GZL4" s="434">
        <v>37</v>
      </c>
      <c r="GZM4" s="434">
        <v>4</v>
      </c>
      <c r="GZN4" s="434">
        <v>81</v>
      </c>
      <c r="GZO4" s="434">
        <v>2</v>
      </c>
      <c r="GZP4" s="434">
        <v>0</v>
      </c>
      <c r="GZQ4" s="434">
        <v>47</v>
      </c>
      <c r="GZR4" s="434">
        <v>9</v>
      </c>
      <c r="GZS4" s="434">
        <v>4</v>
      </c>
      <c r="GZT4" s="434">
        <v>3</v>
      </c>
      <c r="GZU4" s="434">
        <v>5</v>
      </c>
      <c r="GZV4" s="434">
        <v>4</v>
      </c>
      <c r="GZW4" s="434">
        <v>1</v>
      </c>
      <c r="GZX4" s="434">
        <v>2</v>
      </c>
      <c r="GZY4" s="434">
        <v>2</v>
      </c>
      <c r="GZZ4" s="434">
        <v>3</v>
      </c>
      <c r="HAA4" s="434">
        <v>6</v>
      </c>
      <c r="HAB4" s="434">
        <v>77</v>
      </c>
      <c r="HAC4" s="434">
        <v>5</v>
      </c>
      <c r="HAD4" s="434">
        <v>12</v>
      </c>
      <c r="HAE4" s="434">
        <v>59</v>
      </c>
      <c r="HAF4" s="434">
        <v>3</v>
      </c>
      <c r="HAG4" s="434">
        <v>17</v>
      </c>
      <c r="HAH4" s="434">
        <v>91</v>
      </c>
      <c r="HAI4" s="434">
        <v>21</v>
      </c>
      <c r="HAJ4" s="434">
        <v>58</v>
      </c>
      <c r="HAK4" s="434">
        <v>83</v>
      </c>
      <c r="HAL4" s="434">
        <v>18</v>
      </c>
      <c r="HAM4" s="434">
        <v>2</v>
      </c>
      <c r="HAN4" s="434">
        <v>2</v>
      </c>
      <c r="HAO4" s="434">
        <v>20</v>
      </c>
      <c r="HAP4" s="434">
        <v>10</v>
      </c>
      <c r="HAQ4" s="434">
        <v>7</v>
      </c>
      <c r="HAR4" s="434">
        <v>4</v>
      </c>
      <c r="HAS4" s="434">
        <v>5</v>
      </c>
      <c r="HAT4" s="434">
        <v>2</v>
      </c>
      <c r="HAU4" s="434">
        <v>0</v>
      </c>
      <c r="HAV4" s="434">
        <v>2</v>
      </c>
      <c r="HAW4" s="434">
        <v>4</v>
      </c>
      <c r="HAX4" s="434">
        <v>2</v>
      </c>
      <c r="HAY4" s="434">
        <v>3</v>
      </c>
      <c r="HAZ4" s="434">
        <v>2</v>
      </c>
      <c r="HBA4" s="434">
        <v>1</v>
      </c>
      <c r="HBB4" s="434">
        <v>4</v>
      </c>
      <c r="HBC4" s="434">
        <v>0</v>
      </c>
      <c r="HBD4" s="434">
        <v>2</v>
      </c>
      <c r="HBE4" s="434">
        <v>1</v>
      </c>
      <c r="HBF4" s="434">
        <v>2</v>
      </c>
      <c r="HBG4" s="434">
        <v>2</v>
      </c>
      <c r="HBH4" s="434">
        <v>1</v>
      </c>
      <c r="HBI4" s="434">
        <v>4</v>
      </c>
      <c r="HBJ4" s="434">
        <v>1</v>
      </c>
      <c r="HBK4" s="434">
        <v>0</v>
      </c>
      <c r="HBL4" s="434">
        <v>5</v>
      </c>
      <c r="HBM4" s="434">
        <v>14</v>
      </c>
      <c r="HBN4" s="434">
        <v>4</v>
      </c>
      <c r="HBO4" s="434">
        <v>1</v>
      </c>
      <c r="HBP4" s="434">
        <v>1</v>
      </c>
      <c r="HBQ4" s="434">
        <v>6</v>
      </c>
      <c r="HBR4" s="434">
        <v>4</v>
      </c>
      <c r="HBS4" s="434">
        <v>5</v>
      </c>
      <c r="HBT4" s="434">
        <v>1</v>
      </c>
      <c r="HBU4" s="434">
        <v>37</v>
      </c>
      <c r="HBV4" s="434">
        <v>5</v>
      </c>
      <c r="HBW4" s="434">
        <v>2</v>
      </c>
      <c r="HBX4" s="434">
        <v>0</v>
      </c>
      <c r="HBY4" s="434">
        <v>0</v>
      </c>
      <c r="HBZ4" s="434">
        <v>1</v>
      </c>
      <c r="HCA4" s="434">
        <v>1</v>
      </c>
      <c r="HCB4" s="434">
        <v>1</v>
      </c>
      <c r="HCC4" s="434">
        <v>1</v>
      </c>
      <c r="HCD4" s="434">
        <v>1</v>
      </c>
      <c r="HCE4" s="434">
        <v>1</v>
      </c>
      <c r="HCF4" s="434">
        <v>1</v>
      </c>
      <c r="HCG4" s="434">
        <v>7</v>
      </c>
      <c r="HCH4" s="434">
        <v>2</v>
      </c>
      <c r="HCI4" s="434">
        <v>6</v>
      </c>
      <c r="HCJ4" s="434">
        <v>1</v>
      </c>
      <c r="HCK4" s="434">
        <v>15</v>
      </c>
      <c r="HCL4" s="434">
        <v>8</v>
      </c>
      <c r="HCM4" s="434">
        <v>31</v>
      </c>
      <c r="HCN4" s="434">
        <v>9</v>
      </c>
      <c r="HCO4" s="434">
        <v>16</v>
      </c>
      <c r="HCP4" s="434">
        <v>3</v>
      </c>
      <c r="HCQ4" s="434">
        <v>60</v>
      </c>
      <c r="HCR4" s="434">
        <v>2</v>
      </c>
      <c r="HCS4" s="434">
        <v>7</v>
      </c>
      <c r="HCT4" s="434">
        <v>84</v>
      </c>
      <c r="HCU4" s="434">
        <v>22</v>
      </c>
      <c r="HCV4" s="434">
        <v>15</v>
      </c>
      <c r="HCW4" s="434">
        <v>78</v>
      </c>
      <c r="HCX4" s="434">
        <v>2</v>
      </c>
      <c r="HCY4" s="434">
        <v>49</v>
      </c>
      <c r="HCZ4" s="434">
        <v>5</v>
      </c>
      <c r="HDA4" s="434">
        <v>8</v>
      </c>
      <c r="HDB4" s="434">
        <v>45</v>
      </c>
      <c r="HDC4" s="434">
        <v>9</v>
      </c>
      <c r="HDD4" s="434">
        <v>0</v>
      </c>
      <c r="HDE4" s="434">
        <v>4</v>
      </c>
      <c r="HDF4" s="434">
        <v>6</v>
      </c>
      <c r="HDG4" s="434">
        <v>1</v>
      </c>
      <c r="HDH4" s="434">
        <v>1</v>
      </c>
      <c r="HDI4" s="434">
        <v>1</v>
      </c>
      <c r="HDJ4" s="434">
        <v>3</v>
      </c>
      <c r="HDK4" s="434">
        <v>2</v>
      </c>
      <c r="HDL4" s="434">
        <v>2</v>
      </c>
      <c r="HDM4" s="434">
        <v>55</v>
      </c>
      <c r="HDN4" s="434">
        <v>29</v>
      </c>
      <c r="HDO4" s="434">
        <v>10</v>
      </c>
      <c r="HDP4" s="434">
        <v>44</v>
      </c>
      <c r="HDQ4" s="434">
        <v>11</v>
      </c>
      <c r="HDR4" s="434">
        <v>22</v>
      </c>
      <c r="HDS4" s="434">
        <v>105</v>
      </c>
      <c r="HDT4" s="434">
        <v>38</v>
      </c>
      <c r="HDU4" s="434">
        <v>42</v>
      </c>
      <c r="HDV4" s="434">
        <v>81</v>
      </c>
      <c r="HDW4" s="434">
        <v>24</v>
      </c>
      <c r="HDX4" s="434">
        <v>1</v>
      </c>
      <c r="HDY4" s="434">
        <v>1</v>
      </c>
      <c r="HDZ4" s="434">
        <v>1</v>
      </c>
      <c r="HEA4" s="434">
        <v>10</v>
      </c>
      <c r="HEB4" s="434">
        <v>4</v>
      </c>
      <c r="HEC4" s="434">
        <v>5</v>
      </c>
      <c r="HED4" s="434">
        <v>7</v>
      </c>
      <c r="HEE4" s="434">
        <v>2</v>
      </c>
      <c r="HEF4" s="434">
        <v>1</v>
      </c>
      <c r="HEG4" s="434">
        <v>2</v>
      </c>
      <c r="HEH4" s="434">
        <v>2</v>
      </c>
      <c r="HEI4" s="434">
        <v>2</v>
      </c>
      <c r="HEJ4" s="434">
        <v>2</v>
      </c>
      <c r="HEK4" s="434">
        <v>2</v>
      </c>
      <c r="HEL4" s="434">
        <v>2</v>
      </c>
      <c r="HEM4" s="434">
        <v>4</v>
      </c>
      <c r="HEN4" s="434">
        <v>4</v>
      </c>
      <c r="HEO4" s="434">
        <v>2</v>
      </c>
      <c r="HEP4" s="434">
        <v>2</v>
      </c>
      <c r="HEQ4" s="434">
        <v>3</v>
      </c>
      <c r="HER4" s="434">
        <v>1</v>
      </c>
      <c r="HES4" s="434">
        <v>0</v>
      </c>
      <c r="HET4" s="434">
        <v>7</v>
      </c>
      <c r="HEU4" s="434">
        <v>11</v>
      </c>
      <c r="HEV4" s="434">
        <v>4</v>
      </c>
      <c r="HEW4" s="434">
        <v>5</v>
      </c>
      <c r="HEX4" s="434">
        <v>1</v>
      </c>
      <c r="HEY4" s="434">
        <v>2</v>
      </c>
      <c r="HEZ4" s="434">
        <v>1</v>
      </c>
      <c r="HFA4" s="434">
        <v>2</v>
      </c>
      <c r="HFB4" s="434">
        <v>0</v>
      </c>
      <c r="HFC4" s="434">
        <v>0</v>
      </c>
      <c r="HFD4" s="434">
        <v>1</v>
      </c>
      <c r="HFE4" s="434">
        <v>2</v>
      </c>
      <c r="HFF4" s="434">
        <v>4</v>
      </c>
      <c r="HFG4" s="434">
        <v>2</v>
      </c>
      <c r="HFH4" s="434">
        <v>1</v>
      </c>
      <c r="HFI4" s="434">
        <v>3</v>
      </c>
      <c r="HFJ4" s="434">
        <v>17</v>
      </c>
      <c r="HFK4" s="434">
        <v>4</v>
      </c>
      <c r="HFL4" s="434">
        <v>5</v>
      </c>
      <c r="HFM4" s="434">
        <v>28</v>
      </c>
      <c r="HFN4" s="434">
        <v>1</v>
      </c>
      <c r="HFO4" s="434">
        <v>3</v>
      </c>
      <c r="HFP4" s="434">
        <v>2</v>
      </c>
      <c r="HFQ4" s="434">
        <v>1</v>
      </c>
      <c r="HFR4" s="434">
        <v>4</v>
      </c>
      <c r="HFS4" s="434">
        <v>0</v>
      </c>
      <c r="HFT4" s="434">
        <v>445</v>
      </c>
      <c r="HFU4" s="434">
        <v>34</v>
      </c>
      <c r="HFV4" s="434">
        <v>89</v>
      </c>
      <c r="HFW4" s="434">
        <v>2</v>
      </c>
      <c r="HFX4" s="434">
        <v>538</v>
      </c>
      <c r="HFY4" s="434">
        <v>37</v>
      </c>
      <c r="HFZ4" s="434">
        <v>307</v>
      </c>
      <c r="HGA4" s="434">
        <v>230</v>
      </c>
      <c r="HGB4" s="434">
        <v>10</v>
      </c>
      <c r="HGC4" s="434">
        <v>5</v>
      </c>
      <c r="HGD4" s="434">
        <v>3</v>
      </c>
      <c r="HGE4" s="434">
        <v>1</v>
      </c>
      <c r="HGF4" s="434">
        <v>5</v>
      </c>
      <c r="HGG4" s="434">
        <v>3</v>
      </c>
      <c r="HGH4" s="434">
        <v>1</v>
      </c>
      <c r="HGI4" s="434">
        <v>0</v>
      </c>
      <c r="HGJ4" s="434">
        <v>0</v>
      </c>
      <c r="HGK4" s="434">
        <v>0</v>
      </c>
      <c r="HGL4" s="434">
        <v>2</v>
      </c>
      <c r="HGM4" s="434">
        <v>0</v>
      </c>
      <c r="HGN4" s="434">
        <v>2</v>
      </c>
      <c r="HGO4" s="434">
        <v>1</v>
      </c>
      <c r="HGP4" s="434">
        <v>1</v>
      </c>
      <c r="HGQ4" s="434">
        <v>1</v>
      </c>
      <c r="HGR4" s="434">
        <v>1</v>
      </c>
      <c r="HGS4" s="434">
        <v>11</v>
      </c>
      <c r="HGT4" s="434">
        <v>4</v>
      </c>
      <c r="HGU4" s="434">
        <v>8</v>
      </c>
      <c r="HGV4" s="434">
        <v>1</v>
      </c>
      <c r="HGW4" s="434">
        <v>21</v>
      </c>
      <c r="HGX4" s="434">
        <v>0</v>
      </c>
      <c r="HGY4" s="434">
        <v>4</v>
      </c>
      <c r="HGZ4" s="434">
        <v>3</v>
      </c>
      <c r="HHA4" s="434">
        <v>4</v>
      </c>
      <c r="HHB4" s="434">
        <v>11</v>
      </c>
      <c r="HHC4" s="434">
        <v>6</v>
      </c>
      <c r="HHD4" s="434">
        <v>4</v>
      </c>
      <c r="HHE4" s="434">
        <v>3</v>
      </c>
      <c r="HHF4" s="434">
        <v>5</v>
      </c>
      <c r="HHG4" s="434">
        <v>1</v>
      </c>
      <c r="HHH4" s="434">
        <v>0</v>
      </c>
      <c r="HHI4" s="434">
        <v>2</v>
      </c>
      <c r="HHJ4" s="434">
        <v>0</v>
      </c>
      <c r="HHK4" s="434">
        <v>3</v>
      </c>
      <c r="HHL4" s="434">
        <v>16</v>
      </c>
      <c r="HHM4" s="434">
        <v>1</v>
      </c>
      <c r="HHN4" s="434">
        <v>3</v>
      </c>
      <c r="HHO4" s="434">
        <v>9</v>
      </c>
      <c r="HHP4" s="434">
        <v>2</v>
      </c>
      <c r="HHQ4" s="434">
        <v>1</v>
      </c>
      <c r="HHR4" s="434">
        <v>2</v>
      </c>
      <c r="HHS4" s="434">
        <v>2</v>
      </c>
      <c r="HHT4" s="434">
        <v>13</v>
      </c>
      <c r="HHU4" s="434">
        <v>18</v>
      </c>
      <c r="HHV4" s="434">
        <v>3</v>
      </c>
      <c r="HHW4" s="434">
        <v>5</v>
      </c>
      <c r="HHX4" s="434">
        <v>6</v>
      </c>
      <c r="HHY4" s="434">
        <v>5</v>
      </c>
      <c r="HHZ4" s="434">
        <v>17</v>
      </c>
      <c r="HIA4" s="434">
        <v>8</v>
      </c>
      <c r="HIB4" s="434">
        <v>2</v>
      </c>
      <c r="HIC4" s="434">
        <v>17</v>
      </c>
      <c r="HID4" s="434">
        <v>2</v>
      </c>
      <c r="HIE4" s="434">
        <v>3</v>
      </c>
      <c r="HIF4" s="434">
        <v>29</v>
      </c>
      <c r="HIG4" s="434">
        <v>1</v>
      </c>
      <c r="HIH4" s="434">
        <v>14</v>
      </c>
      <c r="HII4" s="434">
        <v>36</v>
      </c>
      <c r="HIJ4" s="434">
        <v>8</v>
      </c>
      <c r="HIK4" s="434">
        <v>2</v>
      </c>
      <c r="HIL4" s="434">
        <v>69</v>
      </c>
      <c r="HIM4" s="434">
        <v>0</v>
      </c>
      <c r="HIN4" s="434">
        <v>5</v>
      </c>
      <c r="HIO4" s="434">
        <v>1</v>
      </c>
      <c r="HIP4" s="434">
        <v>3</v>
      </c>
      <c r="HIQ4" s="434">
        <v>3</v>
      </c>
      <c r="HIR4" s="434">
        <v>1</v>
      </c>
      <c r="HIS4" s="434">
        <v>3</v>
      </c>
      <c r="HIT4" s="434">
        <v>2</v>
      </c>
      <c r="HIU4" s="434">
        <v>2</v>
      </c>
      <c r="HIV4" s="434">
        <v>1</v>
      </c>
      <c r="HIW4" s="434">
        <v>1</v>
      </c>
      <c r="HIX4" s="434">
        <v>2</v>
      </c>
      <c r="HIY4" s="434">
        <v>2</v>
      </c>
      <c r="HIZ4" s="434">
        <v>1</v>
      </c>
      <c r="HJA4" s="434">
        <v>3</v>
      </c>
      <c r="HJB4" s="434">
        <v>1</v>
      </c>
      <c r="HJC4" s="434">
        <v>1</v>
      </c>
      <c r="HJD4" s="434">
        <v>0</v>
      </c>
      <c r="HJE4" s="434">
        <v>0</v>
      </c>
      <c r="HJF4" s="434">
        <v>3</v>
      </c>
      <c r="HJG4" s="434">
        <v>1</v>
      </c>
      <c r="HJH4" s="434">
        <v>0</v>
      </c>
      <c r="HJI4" s="434">
        <v>3</v>
      </c>
      <c r="HJJ4" s="434">
        <v>2</v>
      </c>
      <c r="HJK4" s="434">
        <v>1</v>
      </c>
      <c r="HJL4" s="434">
        <v>0</v>
      </c>
      <c r="HJM4" s="434">
        <v>2</v>
      </c>
      <c r="HJN4" s="434">
        <v>3</v>
      </c>
      <c r="HJO4" s="434">
        <v>2</v>
      </c>
      <c r="HJP4" s="434">
        <v>3</v>
      </c>
      <c r="HJQ4" s="434">
        <v>3</v>
      </c>
      <c r="HJR4" s="434">
        <v>4</v>
      </c>
      <c r="HJS4" s="434">
        <v>1</v>
      </c>
      <c r="HJT4" s="434">
        <v>6</v>
      </c>
      <c r="HJU4" s="434">
        <v>1</v>
      </c>
      <c r="HJV4" s="434">
        <v>1</v>
      </c>
      <c r="HJW4" s="434">
        <v>2</v>
      </c>
      <c r="HJX4" s="434">
        <v>1</v>
      </c>
      <c r="HJY4" s="434">
        <v>1</v>
      </c>
      <c r="HJZ4" s="434">
        <v>2</v>
      </c>
      <c r="HKA4" s="434">
        <v>0</v>
      </c>
      <c r="HKB4" s="434">
        <v>0</v>
      </c>
      <c r="HKC4" s="434">
        <v>5</v>
      </c>
      <c r="HKD4" s="434">
        <v>2</v>
      </c>
      <c r="HKE4" s="434">
        <v>14</v>
      </c>
      <c r="HKF4" s="434">
        <v>3</v>
      </c>
      <c r="HKG4" s="434">
        <v>3</v>
      </c>
      <c r="HKH4" s="434">
        <v>3</v>
      </c>
      <c r="HKI4" s="434">
        <v>3</v>
      </c>
      <c r="HKJ4" s="434">
        <v>2</v>
      </c>
      <c r="HKK4" s="434">
        <v>2</v>
      </c>
      <c r="HKL4" s="434">
        <v>0</v>
      </c>
      <c r="HKM4" s="434">
        <v>4</v>
      </c>
      <c r="HKN4" s="434">
        <v>1</v>
      </c>
      <c r="HKO4" s="434">
        <v>10</v>
      </c>
      <c r="HKP4" s="434">
        <v>2</v>
      </c>
      <c r="HKQ4" s="434">
        <v>2</v>
      </c>
      <c r="HKR4" s="434">
        <v>5</v>
      </c>
      <c r="HKS4" s="434">
        <v>0</v>
      </c>
      <c r="HKT4" s="434">
        <v>0</v>
      </c>
      <c r="HKU4" s="434">
        <v>3</v>
      </c>
      <c r="HKV4" s="434">
        <v>0</v>
      </c>
      <c r="HKW4" s="434">
        <v>2</v>
      </c>
      <c r="HKX4" s="434">
        <v>2</v>
      </c>
      <c r="HKY4" s="434">
        <v>1</v>
      </c>
      <c r="HKZ4" s="434">
        <v>2</v>
      </c>
      <c r="HLA4" s="434">
        <v>1</v>
      </c>
      <c r="HLB4" s="434">
        <v>1</v>
      </c>
      <c r="HLC4" s="434">
        <v>1</v>
      </c>
      <c r="HLD4" s="434">
        <v>1</v>
      </c>
      <c r="HLE4" s="434">
        <v>2</v>
      </c>
      <c r="HLF4" s="434">
        <v>2</v>
      </c>
      <c r="HLG4" s="434">
        <v>1</v>
      </c>
      <c r="HLH4" s="434">
        <v>2</v>
      </c>
      <c r="HLI4" s="434">
        <v>2</v>
      </c>
      <c r="HLJ4" s="434">
        <v>2</v>
      </c>
      <c r="HLK4" s="434">
        <v>2</v>
      </c>
      <c r="HLL4" s="434">
        <v>4</v>
      </c>
      <c r="HLM4" s="434">
        <v>0</v>
      </c>
      <c r="HLN4" s="434">
        <v>3</v>
      </c>
      <c r="HLO4" s="434">
        <v>3</v>
      </c>
      <c r="HLP4" s="434">
        <v>1</v>
      </c>
      <c r="HLQ4" s="434">
        <v>2</v>
      </c>
      <c r="HLR4" s="434">
        <v>1</v>
      </c>
      <c r="HLS4" s="434">
        <v>4</v>
      </c>
      <c r="HLT4" s="434">
        <v>1</v>
      </c>
      <c r="HLU4" s="434">
        <v>1</v>
      </c>
      <c r="HLV4" s="434">
        <v>2</v>
      </c>
      <c r="HLW4" s="434">
        <v>1</v>
      </c>
      <c r="HLX4" s="434">
        <v>12</v>
      </c>
      <c r="HLY4" s="434">
        <v>0</v>
      </c>
      <c r="HLZ4" s="434">
        <v>21</v>
      </c>
      <c r="HMA4" s="434">
        <v>40</v>
      </c>
      <c r="HMB4" s="434">
        <v>123</v>
      </c>
      <c r="HMC4" s="434">
        <v>3</v>
      </c>
      <c r="HMD4" s="434">
        <v>14</v>
      </c>
      <c r="HME4" s="434">
        <v>5</v>
      </c>
      <c r="HMF4" s="434">
        <v>66</v>
      </c>
      <c r="HMG4" s="434">
        <v>60</v>
      </c>
      <c r="HMH4" s="434">
        <v>53</v>
      </c>
      <c r="HMI4" s="434">
        <v>3</v>
      </c>
      <c r="HMJ4" s="434">
        <v>0</v>
      </c>
      <c r="HMK4" s="434">
        <v>139</v>
      </c>
      <c r="HML4" s="434">
        <v>34</v>
      </c>
      <c r="HMM4" s="434">
        <v>21</v>
      </c>
      <c r="HMN4" s="434">
        <v>61</v>
      </c>
      <c r="HMO4" s="434">
        <v>7</v>
      </c>
      <c r="HMP4" s="434">
        <v>7</v>
      </c>
      <c r="HMQ4" s="434">
        <v>16</v>
      </c>
      <c r="HMR4" s="434">
        <v>8</v>
      </c>
      <c r="HMS4" s="434">
        <v>4</v>
      </c>
      <c r="HMT4" s="434">
        <v>28</v>
      </c>
      <c r="HMU4" s="434">
        <v>10</v>
      </c>
      <c r="HMV4" s="435">
        <v>1200</v>
      </c>
      <c r="HMW4" s="434">
        <v>160</v>
      </c>
      <c r="HMX4" s="434">
        <v>4</v>
      </c>
      <c r="HMY4" s="434">
        <v>31</v>
      </c>
      <c r="HMZ4" s="434">
        <v>0</v>
      </c>
      <c r="HNA4" s="434">
        <v>0</v>
      </c>
      <c r="HNB4" s="434">
        <v>250</v>
      </c>
      <c r="HNC4" s="434">
        <v>6</v>
      </c>
      <c r="HND4" s="434">
        <v>1</v>
      </c>
      <c r="HNE4" s="434">
        <v>150</v>
      </c>
      <c r="HNF4" s="434">
        <v>23</v>
      </c>
      <c r="HNG4" s="434">
        <v>6</v>
      </c>
      <c r="HNH4" s="434">
        <v>0</v>
      </c>
      <c r="HNI4" s="434">
        <v>0</v>
      </c>
      <c r="HNJ4" s="434">
        <v>2</v>
      </c>
      <c r="HNK4" s="434">
        <v>8</v>
      </c>
      <c r="HNL4" s="434">
        <v>40</v>
      </c>
      <c r="HNM4" s="434">
        <v>25</v>
      </c>
      <c r="HNN4" s="434">
        <v>22</v>
      </c>
      <c r="HNO4" s="434">
        <v>110</v>
      </c>
      <c r="HNP4" s="434">
        <v>13</v>
      </c>
      <c r="HNQ4" s="434">
        <v>0</v>
      </c>
      <c r="HNR4" s="434">
        <v>0</v>
      </c>
      <c r="HNS4" s="434">
        <v>22</v>
      </c>
      <c r="HNT4" s="434">
        <v>0</v>
      </c>
      <c r="HNU4" s="434">
        <v>15</v>
      </c>
      <c r="HNV4" s="434">
        <v>0</v>
      </c>
      <c r="HNW4" s="434">
        <v>0</v>
      </c>
      <c r="HNX4" s="434">
        <v>10</v>
      </c>
      <c r="HNY4" s="434">
        <v>2</v>
      </c>
      <c r="HNZ4" s="434">
        <v>4</v>
      </c>
      <c r="HOA4" s="434">
        <v>4</v>
      </c>
      <c r="HOB4" s="434">
        <v>52</v>
      </c>
      <c r="HOC4" s="434">
        <v>73</v>
      </c>
      <c r="HOD4" s="434">
        <v>3</v>
      </c>
      <c r="HOE4" s="434">
        <v>85</v>
      </c>
      <c r="HOF4" s="434">
        <v>0</v>
      </c>
      <c r="HOG4" s="434">
        <v>1</v>
      </c>
      <c r="HOH4" s="434">
        <v>0</v>
      </c>
      <c r="HOI4" s="434">
        <v>2</v>
      </c>
      <c r="HOJ4" s="434">
        <v>0</v>
      </c>
      <c r="HOK4" s="434">
        <v>2</v>
      </c>
      <c r="HOL4" s="434">
        <v>0</v>
      </c>
      <c r="HOM4" s="434">
        <v>0</v>
      </c>
      <c r="HON4" s="434">
        <v>214</v>
      </c>
      <c r="HOO4" s="434">
        <v>431</v>
      </c>
      <c r="HOP4" s="434">
        <v>1</v>
      </c>
      <c r="HOQ4" s="434">
        <v>8</v>
      </c>
      <c r="HOR4" s="434">
        <v>1</v>
      </c>
      <c r="HOS4" s="434">
        <v>1</v>
      </c>
      <c r="HOT4" s="434">
        <v>3</v>
      </c>
      <c r="HOU4" s="434">
        <v>1</v>
      </c>
      <c r="HOV4" s="434">
        <v>0</v>
      </c>
      <c r="HOW4" s="434">
        <v>2</v>
      </c>
      <c r="HOX4" s="434">
        <v>7</v>
      </c>
      <c r="HOY4" s="434">
        <v>1</v>
      </c>
      <c r="HOZ4" s="434">
        <v>10</v>
      </c>
      <c r="HPA4" s="434">
        <v>0</v>
      </c>
      <c r="HPB4" s="434">
        <v>0</v>
      </c>
      <c r="HPC4" s="434">
        <v>0</v>
      </c>
      <c r="HPD4" s="434">
        <v>10</v>
      </c>
      <c r="HPE4" s="434">
        <v>4</v>
      </c>
      <c r="HPF4" s="434">
        <v>3</v>
      </c>
      <c r="HPG4" s="434">
        <v>6</v>
      </c>
      <c r="HPH4" s="434">
        <v>1</v>
      </c>
      <c r="HPI4" s="434">
        <v>3</v>
      </c>
      <c r="HPJ4" s="434">
        <v>12</v>
      </c>
      <c r="HPK4" s="434">
        <v>3</v>
      </c>
      <c r="HPL4" s="434">
        <v>1</v>
      </c>
      <c r="HPM4" s="434">
        <v>1</v>
      </c>
      <c r="HPN4" s="434">
        <v>1</v>
      </c>
      <c r="HPO4" s="434">
        <v>1</v>
      </c>
      <c r="HPP4" s="434">
        <v>1</v>
      </c>
      <c r="HPQ4" s="434">
        <v>1</v>
      </c>
      <c r="HPR4" s="434">
        <v>2</v>
      </c>
      <c r="HPS4" s="434">
        <v>3</v>
      </c>
      <c r="HPT4" s="434">
        <v>1</v>
      </c>
      <c r="HPU4" s="434">
        <v>4</v>
      </c>
      <c r="HPV4" s="434">
        <v>1</v>
      </c>
      <c r="HPW4" s="434">
        <v>7</v>
      </c>
      <c r="HPX4" s="434">
        <v>3</v>
      </c>
      <c r="HPY4" s="434">
        <v>7</v>
      </c>
      <c r="HPZ4" s="434">
        <v>2</v>
      </c>
      <c r="HQA4" s="434">
        <v>1</v>
      </c>
      <c r="HQB4" s="434">
        <v>1</v>
      </c>
      <c r="HQC4" s="434">
        <v>1</v>
      </c>
      <c r="HQD4" s="434">
        <v>1</v>
      </c>
      <c r="HQE4" s="434">
        <v>1</v>
      </c>
      <c r="HQF4" s="434">
        <v>1</v>
      </c>
      <c r="HQG4" s="434">
        <v>1</v>
      </c>
      <c r="HQH4" s="434">
        <v>396</v>
      </c>
      <c r="HQI4" s="434">
        <v>110</v>
      </c>
      <c r="HQJ4" s="434">
        <v>30</v>
      </c>
      <c r="HQK4" s="434">
        <v>11</v>
      </c>
      <c r="HQL4" s="434">
        <v>1</v>
      </c>
      <c r="HQM4" s="434">
        <v>54</v>
      </c>
      <c r="HQN4" s="434">
        <v>111</v>
      </c>
      <c r="HQO4" s="434">
        <v>6</v>
      </c>
      <c r="HQP4" s="434">
        <v>70</v>
      </c>
      <c r="HQQ4" s="434">
        <v>39</v>
      </c>
      <c r="HQR4" s="434">
        <v>60</v>
      </c>
      <c r="HQS4" s="434">
        <v>11</v>
      </c>
      <c r="HQT4" s="434">
        <v>9</v>
      </c>
      <c r="HQU4" s="434">
        <v>2</v>
      </c>
      <c r="HQV4" s="434">
        <v>10</v>
      </c>
      <c r="HQW4" s="434">
        <v>2</v>
      </c>
      <c r="HQX4" s="434">
        <v>0</v>
      </c>
      <c r="HQY4" s="434">
        <v>1</v>
      </c>
      <c r="HQZ4" s="434">
        <v>2</v>
      </c>
      <c r="HRA4" s="434">
        <v>0</v>
      </c>
      <c r="HRB4" s="434">
        <v>34</v>
      </c>
      <c r="HRC4" s="434">
        <v>23</v>
      </c>
      <c r="HRD4" s="434">
        <v>11</v>
      </c>
      <c r="HRE4" s="434">
        <v>39</v>
      </c>
      <c r="HRF4" s="434">
        <v>2</v>
      </c>
      <c r="HRG4" s="434">
        <v>14</v>
      </c>
      <c r="HRH4" s="434">
        <v>45</v>
      </c>
      <c r="HRI4" s="434">
        <v>1</v>
      </c>
      <c r="HRJ4" s="434">
        <v>2</v>
      </c>
      <c r="HRK4" s="434">
        <v>12</v>
      </c>
      <c r="HRL4" s="434">
        <v>189</v>
      </c>
      <c r="HRM4" s="434">
        <v>145</v>
      </c>
      <c r="HRN4" s="434">
        <v>47</v>
      </c>
      <c r="HRO4" s="434">
        <v>202</v>
      </c>
      <c r="HRP4" s="434">
        <v>3</v>
      </c>
      <c r="HRQ4" s="434">
        <v>57</v>
      </c>
      <c r="HRR4" s="434">
        <v>32</v>
      </c>
      <c r="HRS4" s="434">
        <v>1</v>
      </c>
      <c r="HRT4" s="434">
        <v>48</v>
      </c>
      <c r="HRU4" s="434">
        <v>1</v>
      </c>
      <c r="HRV4" s="434">
        <v>5</v>
      </c>
      <c r="HRW4" s="434">
        <v>2</v>
      </c>
      <c r="HRX4" s="434">
        <v>25</v>
      </c>
      <c r="HRY4" s="434">
        <v>10</v>
      </c>
      <c r="HRZ4" s="434">
        <v>1</v>
      </c>
      <c r="HSA4" s="434">
        <v>16</v>
      </c>
      <c r="HSB4" s="434">
        <v>381</v>
      </c>
      <c r="HSC4" s="434">
        <v>197</v>
      </c>
      <c r="HSD4" s="434">
        <v>181</v>
      </c>
      <c r="HSE4" s="434">
        <v>253</v>
      </c>
      <c r="HSF4" s="434">
        <v>23</v>
      </c>
      <c r="HSG4" s="434">
        <v>5</v>
      </c>
      <c r="HSH4" s="434">
        <v>35</v>
      </c>
      <c r="HSI4" s="434">
        <v>3</v>
      </c>
      <c r="HSJ4" s="434">
        <v>109</v>
      </c>
      <c r="HSK4" s="434">
        <v>85</v>
      </c>
      <c r="HSL4" s="434">
        <v>117</v>
      </c>
      <c r="HSM4" s="434">
        <v>5</v>
      </c>
      <c r="HSN4" s="434">
        <v>10</v>
      </c>
      <c r="HSO4" s="434">
        <v>54</v>
      </c>
      <c r="HSP4" s="434">
        <v>64</v>
      </c>
      <c r="HSQ4" s="434">
        <v>80</v>
      </c>
      <c r="HSR4" s="434">
        <v>1</v>
      </c>
      <c r="HSS4" s="434">
        <v>4</v>
      </c>
      <c r="HST4" s="434">
        <v>9</v>
      </c>
      <c r="HSU4" s="434">
        <v>4</v>
      </c>
      <c r="HSV4" s="434">
        <v>1</v>
      </c>
      <c r="HSW4" s="434">
        <v>6</v>
      </c>
      <c r="HSX4" s="434">
        <v>6</v>
      </c>
      <c r="HSY4" s="434">
        <v>5</v>
      </c>
      <c r="HSZ4" s="434">
        <v>2</v>
      </c>
      <c r="HTA4" s="434">
        <v>12</v>
      </c>
      <c r="HTB4" s="434">
        <v>10</v>
      </c>
      <c r="HTC4" s="434">
        <v>51</v>
      </c>
      <c r="HTD4" s="434">
        <v>116</v>
      </c>
      <c r="HTE4" s="434">
        <v>157</v>
      </c>
      <c r="HTF4" s="434">
        <v>0</v>
      </c>
      <c r="HTG4" s="434">
        <v>0</v>
      </c>
      <c r="HTH4" s="434">
        <v>58</v>
      </c>
      <c r="HTI4" s="434">
        <v>0</v>
      </c>
      <c r="HTJ4" s="434">
        <v>11</v>
      </c>
      <c r="HTK4" s="434">
        <v>27</v>
      </c>
      <c r="HTL4" s="434">
        <v>2</v>
      </c>
      <c r="HTM4" s="434">
        <v>15</v>
      </c>
      <c r="HTN4" s="434">
        <v>50</v>
      </c>
      <c r="HTO4" s="434">
        <v>70</v>
      </c>
      <c r="HTP4" s="434">
        <v>100</v>
      </c>
      <c r="HTQ4" s="435">
        <v>1000</v>
      </c>
      <c r="HTR4" s="434">
        <v>4</v>
      </c>
      <c r="HTS4" s="434">
        <v>22</v>
      </c>
      <c r="HTT4" s="434">
        <v>20</v>
      </c>
      <c r="HTU4" s="434">
        <v>12</v>
      </c>
      <c r="HTV4" s="434">
        <v>6</v>
      </c>
      <c r="HTW4" s="434">
        <v>7</v>
      </c>
      <c r="HTX4" s="434">
        <v>6</v>
      </c>
      <c r="HTY4" s="434">
        <v>5</v>
      </c>
      <c r="HTZ4" s="434">
        <v>20</v>
      </c>
      <c r="HUA4" s="434">
        <v>0</v>
      </c>
      <c r="HUB4" s="434">
        <v>4</v>
      </c>
      <c r="HUC4" s="434">
        <v>20</v>
      </c>
      <c r="HUD4" s="434">
        <v>6</v>
      </c>
      <c r="HUE4" s="434">
        <v>6</v>
      </c>
      <c r="HUF4" s="434">
        <v>6</v>
      </c>
      <c r="HUG4" s="434">
        <v>76</v>
      </c>
      <c r="HUH4" s="434">
        <v>50</v>
      </c>
      <c r="HUI4" s="434">
        <v>8</v>
      </c>
      <c r="HUJ4" s="434">
        <v>144</v>
      </c>
      <c r="HUK4" s="434">
        <v>6</v>
      </c>
      <c r="HUL4" s="434">
        <v>8</v>
      </c>
      <c r="HUM4" s="434">
        <v>71</v>
      </c>
      <c r="HUN4" s="434">
        <v>71</v>
      </c>
      <c r="HUO4" s="434">
        <v>22</v>
      </c>
      <c r="HUP4" s="434">
        <v>186</v>
      </c>
      <c r="HUQ4" s="434">
        <v>4</v>
      </c>
      <c r="HUR4" s="434">
        <v>17</v>
      </c>
      <c r="HUS4" s="434">
        <v>9</v>
      </c>
      <c r="HUT4" s="434">
        <v>28</v>
      </c>
      <c r="HUU4" s="434">
        <v>2</v>
      </c>
      <c r="HUV4" s="434">
        <v>0</v>
      </c>
      <c r="HUW4" s="434">
        <v>5</v>
      </c>
      <c r="HUX4" s="434">
        <v>0</v>
      </c>
      <c r="HUY4" s="434">
        <v>2</v>
      </c>
      <c r="HUZ4" s="434">
        <v>0</v>
      </c>
      <c r="HVA4" s="434">
        <v>1</v>
      </c>
      <c r="HVB4" s="434">
        <v>16</v>
      </c>
      <c r="HVC4" s="434">
        <v>0</v>
      </c>
      <c r="HVD4" s="434">
        <v>2</v>
      </c>
      <c r="HVE4" s="434">
        <v>9</v>
      </c>
      <c r="HVF4" s="434">
        <v>2</v>
      </c>
      <c r="HVG4" s="434">
        <v>1</v>
      </c>
      <c r="HVH4" s="434">
        <v>1</v>
      </c>
      <c r="HVI4" s="434">
        <v>3</v>
      </c>
      <c r="HVJ4" s="434">
        <v>1</v>
      </c>
      <c r="HVK4" s="434">
        <v>2</v>
      </c>
      <c r="HVL4" s="434">
        <v>6</v>
      </c>
      <c r="HVM4" s="434">
        <v>7</v>
      </c>
      <c r="HVN4" s="434">
        <v>6</v>
      </c>
      <c r="HVO4" s="434">
        <v>31</v>
      </c>
      <c r="HVP4" s="434">
        <v>7</v>
      </c>
      <c r="HVQ4" s="434">
        <v>1</v>
      </c>
      <c r="HVR4" s="434">
        <v>3</v>
      </c>
      <c r="HVS4" s="434">
        <v>1</v>
      </c>
      <c r="HVT4" s="434">
        <v>2</v>
      </c>
      <c r="HVU4" s="434">
        <v>1</v>
      </c>
      <c r="HVV4" s="434">
        <v>1</v>
      </c>
      <c r="HVW4" s="434">
        <v>1</v>
      </c>
      <c r="HVX4" s="434">
        <v>1</v>
      </c>
      <c r="HVY4" s="434">
        <v>1</v>
      </c>
      <c r="HVZ4" s="434">
        <v>1</v>
      </c>
      <c r="HWA4" s="434">
        <v>1</v>
      </c>
      <c r="HWB4" s="434">
        <v>1</v>
      </c>
      <c r="HWC4" s="434">
        <v>1</v>
      </c>
      <c r="HWD4" s="434">
        <v>1</v>
      </c>
      <c r="HWE4" s="434">
        <v>1</v>
      </c>
      <c r="HWF4" s="434">
        <v>1</v>
      </c>
      <c r="HWG4" s="434">
        <v>1</v>
      </c>
      <c r="HWH4" s="434">
        <v>1</v>
      </c>
      <c r="HWI4" s="434">
        <v>1</v>
      </c>
      <c r="HWJ4" s="434">
        <v>4</v>
      </c>
      <c r="HWK4" s="434">
        <v>2</v>
      </c>
      <c r="HWL4" s="434">
        <v>2</v>
      </c>
      <c r="HWM4" s="434">
        <v>2</v>
      </c>
      <c r="HWN4" s="434">
        <v>2</v>
      </c>
      <c r="HWO4" s="434">
        <v>2</v>
      </c>
      <c r="HWP4" s="434">
        <v>2</v>
      </c>
      <c r="HWQ4" s="434">
        <v>1</v>
      </c>
      <c r="HWR4" s="434">
        <v>9</v>
      </c>
      <c r="HWS4" s="434">
        <v>1</v>
      </c>
      <c r="HWT4" s="434">
        <v>4</v>
      </c>
      <c r="HWU4" s="434">
        <v>1</v>
      </c>
      <c r="HWV4" s="434">
        <v>2</v>
      </c>
      <c r="HWW4" s="434">
        <v>5</v>
      </c>
      <c r="HWX4" s="434">
        <v>1</v>
      </c>
      <c r="HWY4" s="434">
        <v>2</v>
      </c>
      <c r="HWZ4" s="434">
        <v>0</v>
      </c>
      <c r="HXA4" s="434">
        <v>1</v>
      </c>
      <c r="HXB4" s="434">
        <v>0</v>
      </c>
      <c r="HXC4" s="434">
        <v>0</v>
      </c>
      <c r="HXD4" s="434">
        <v>3</v>
      </c>
      <c r="HXE4" s="434">
        <v>0</v>
      </c>
      <c r="HXF4" s="434">
        <v>1</v>
      </c>
      <c r="HXG4" s="434">
        <v>0</v>
      </c>
      <c r="HXH4" s="434">
        <v>1</v>
      </c>
      <c r="HXI4" s="434">
        <v>5</v>
      </c>
      <c r="HXJ4" s="434">
        <v>1</v>
      </c>
      <c r="HXK4" s="434">
        <v>5</v>
      </c>
      <c r="HXL4" s="434">
        <v>6</v>
      </c>
      <c r="HXM4" s="434">
        <v>2</v>
      </c>
      <c r="HXN4" s="434">
        <v>10</v>
      </c>
      <c r="HXO4" s="434">
        <v>4</v>
      </c>
      <c r="HXP4" s="434">
        <v>2</v>
      </c>
      <c r="HXQ4" s="434">
        <v>7</v>
      </c>
      <c r="HXR4" s="434">
        <v>4</v>
      </c>
      <c r="HXS4" s="434">
        <v>4</v>
      </c>
      <c r="HXT4" s="434">
        <v>1</v>
      </c>
      <c r="HXU4" s="434">
        <v>2</v>
      </c>
      <c r="HXV4" s="434">
        <v>2</v>
      </c>
      <c r="HXW4" s="434">
        <v>2</v>
      </c>
      <c r="HXX4" s="434">
        <v>1</v>
      </c>
      <c r="HXY4" s="434">
        <v>6</v>
      </c>
      <c r="HXZ4" s="434">
        <v>1</v>
      </c>
      <c r="HYA4" s="434">
        <v>6</v>
      </c>
      <c r="HYB4" s="434">
        <v>3</v>
      </c>
      <c r="HYC4" s="434">
        <v>1</v>
      </c>
      <c r="HYD4" s="434">
        <v>19</v>
      </c>
      <c r="HYE4" s="434">
        <v>4</v>
      </c>
      <c r="HYF4" s="434">
        <v>3</v>
      </c>
      <c r="HYG4" s="434">
        <v>11</v>
      </c>
      <c r="HYH4" s="434">
        <v>8</v>
      </c>
      <c r="HYI4" s="434">
        <v>10</v>
      </c>
      <c r="HYJ4" s="434">
        <v>1</v>
      </c>
      <c r="HYK4" s="434">
        <v>14</v>
      </c>
      <c r="HYL4" s="434">
        <v>3</v>
      </c>
      <c r="HYM4" s="434">
        <v>1</v>
      </c>
      <c r="HYN4" s="434">
        <v>8</v>
      </c>
      <c r="HYO4" s="434">
        <v>2</v>
      </c>
      <c r="HYP4" s="434">
        <v>0</v>
      </c>
      <c r="HYQ4" s="434">
        <v>0</v>
      </c>
      <c r="HYR4" s="434">
        <v>6</v>
      </c>
      <c r="HYS4" s="434">
        <v>1</v>
      </c>
      <c r="HYT4" s="434">
        <v>3</v>
      </c>
      <c r="HYU4" s="434">
        <v>7</v>
      </c>
      <c r="HYV4" s="434">
        <v>3</v>
      </c>
      <c r="HYW4" s="434">
        <v>7</v>
      </c>
      <c r="HYX4" s="434">
        <v>6</v>
      </c>
      <c r="HYY4" s="434">
        <v>0</v>
      </c>
      <c r="HYZ4" s="434">
        <v>0</v>
      </c>
      <c r="HZA4" s="434">
        <v>0</v>
      </c>
      <c r="HZB4" s="434">
        <v>1</v>
      </c>
      <c r="HZC4" s="434">
        <v>1</v>
      </c>
      <c r="HZD4" s="434">
        <v>2</v>
      </c>
      <c r="HZE4" s="434">
        <v>3</v>
      </c>
      <c r="HZF4" s="434">
        <v>0</v>
      </c>
      <c r="HZG4" s="434">
        <v>1</v>
      </c>
      <c r="HZH4" s="434">
        <v>9</v>
      </c>
      <c r="HZI4" s="434">
        <v>2</v>
      </c>
      <c r="HZJ4" s="434">
        <v>3</v>
      </c>
      <c r="HZK4" s="434">
        <v>14</v>
      </c>
      <c r="HZL4" s="434">
        <v>10</v>
      </c>
      <c r="HZM4" s="434">
        <v>5</v>
      </c>
      <c r="HZN4" s="434">
        <v>12</v>
      </c>
      <c r="HZO4" s="434">
        <v>5</v>
      </c>
      <c r="HZP4" s="434">
        <v>0</v>
      </c>
      <c r="HZQ4" s="434">
        <v>30</v>
      </c>
      <c r="HZR4" s="434">
        <v>16</v>
      </c>
      <c r="HZS4" s="434">
        <v>1</v>
      </c>
      <c r="HZT4" s="434">
        <v>2</v>
      </c>
      <c r="HZU4" s="434">
        <v>1</v>
      </c>
      <c r="HZV4" s="434">
        <v>3</v>
      </c>
      <c r="HZW4" s="434">
        <v>0</v>
      </c>
      <c r="HZX4" s="434">
        <v>0</v>
      </c>
      <c r="HZY4" s="434">
        <v>0</v>
      </c>
      <c r="HZZ4" s="434">
        <v>1</v>
      </c>
      <c r="IAA4" s="434">
        <v>9</v>
      </c>
      <c r="IAB4" s="434">
        <v>8</v>
      </c>
      <c r="IAC4" s="434">
        <v>3</v>
      </c>
      <c r="IAD4" s="434">
        <v>9</v>
      </c>
      <c r="IAE4" s="434">
        <v>0</v>
      </c>
      <c r="IAF4" s="434">
        <v>0</v>
      </c>
      <c r="IAG4" s="434">
        <v>2</v>
      </c>
      <c r="IAH4" s="434">
        <v>1</v>
      </c>
      <c r="IAI4" s="434">
        <v>1</v>
      </c>
      <c r="IAJ4" s="434">
        <v>10</v>
      </c>
      <c r="IAK4" s="434">
        <v>2</v>
      </c>
      <c r="IAL4" s="434">
        <v>3</v>
      </c>
      <c r="IAM4" s="434">
        <v>3</v>
      </c>
      <c r="IAN4" s="434">
        <v>1</v>
      </c>
      <c r="IAO4" s="434">
        <v>4</v>
      </c>
      <c r="IAP4" s="434">
        <v>1</v>
      </c>
      <c r="IAQ4" s="434">
        <v>2</v>
      </c>
      <c r="IAR4" s="434">
        <v>1</v>
      </c>
      <c r="IAS4" s="434">
        <v>1</v>
      </c>
      <c r="IAT4" s="434">
        <v>2</v>
      </c>
      <c r="IAU4" s="434">
        <v>1</v>
      </c>
      <c r="IAV4" s="434">
        <v>0</v>
      </c>
      <c r="IAW4" s="434">
        <v>2</v>
      </c>
      <c r="IAX4" s="434">
        <v>1</v>
      </c>
      <c r="IAY4" s="434">
        <v>2</v>
      </c>
      <c r="IAZ4" s="434">
        <v>1</v>
      </c>
      <c r="IBA4" s="434">
        <v>1</v>
      </c>
      <c r="IBB4" s="435">
        <v>2860</v>
      </c>
      <c r="IBC4" s="434">
        <v>1</v>
      </c>
      <c r="IBD4" s="434">
        <v>1</v>
      </c>
      <c r="IBE4" s="434">
        <v>2</v>
      </c>
      <c r="IBF4" s="434">
        <v>3</v>
      </c>
      <c r="IBG4" s="434">
        <v>4</v>
      </c>
      <c r="IBH4" s="434">
        <v>3</v>
      </c>
      <c r="IBI4" s="434">
        <v>1</v>
      </c>
      <c r="IBJ4" s="434">
        <v>0</v>
      </c>
      <c r="IBK4" s="434">
        <v>0</v>
      </c>
      <c r="IBL4" s="434">
        <v>0</v>
      </c>
      <c r="IBM4" s="434">
        <v>4</v>
      </c>
      <c r="IBN4" s="434">
        <v>3</v>
      </c>
      <c r="IBO4" s="434">
        <v>0</v>
      </c>
      <c r="IBP4" s="434">
        <v>0</v>
      </c>
      <c r="IBQ4" s="434">
        <v>2</v>
      </c>
      <c r="IBR4" s="434">
        <v>4</v>
      </c>
      <c r="IBS4" s="434">
        <v>1</v>
      </c>
      <c r="IBT4" s="434">
        <v>4</v>
      </c>
      <c r="IBU4" s="434">
        <v>1</v>
      </c>
      <c r="IBV4" s="434">
        <v>1</v>
      </c>
      <c r="IBW4" s="434">
        <v>318</v>
      </c>
      <c r="IBX4" s="434">
        <v>0</v>
      </c>
      <c r="IBY4" s="434">
        <v>20</v>
      </c>
      <c r="IBZ4" s="434">
        <v>8</v>
      </c>
      <c r="ICA4" s="434">
        <v>1</v>
      </c>
      <c r="ICB4" s="434">
        <v>1</v>
      </c>
      <c r="ICC4" s="434">
        <v>1</v>
      </c>
      <c r="ICD4" s="434">
        <v>1</v>
      </c>
      <c r="ICE4" s="434">
        <v>2</v>
      </c>
      <c r="ICF4" s="434">
        <v>1</v>
      </c>
      <c r="ICG4" s="434">
        <v>1</v>
      </c>
      <c r="ICH4" s="434">
        <v>4</v>
      </c>
      <c r="ICI4" s="434">
        <v>0</v>
      </c>
      <c r="ICJ4" s="434">
        <v>2</v>
      </c>
      <c r="ICK4" s="434">
        <v>0</v>
      </c>
      <c r="ICL4" s="434">
        <v>0</v>
      </c>
      <c r="ICM4" s="434">
        <v>0</v>
      </c>
      <c r="ICN4" s="434">
        <v>0</v>
      </c>
      <c r="ICO4" s="434">
        <v>0</v>
      </c>
      <c r="ICP4" s="434">
        <v>36</v>
      </c>
      <c r="ICQ4" s="434">
        <v>0</v>
      </c>
      <c r="ICR4" s="434">
        <v>4</v>
      </c>
      <c r="ICS4" s="434">
        <v>0</v>
      </c>
      <c r="ICT4" s="434">
        <v>46</v>
      </c>
      <c r="ICU4" s="434">
        <v>9</v>
      </c>
      <c r="ICV4" s="434">
        <v>5</v>
      </c>
      <c r="ICW4" s="434">
        <v>0</v>
      </c>
      <c r="ICX4" s="434">
        <v>56</v>
      </c>
      <c r="ICY4" s="434">
        <v>5</v>
      </c>
      <c r="ICZ4" s="434">
        <v>0</v>
      </c>
      <c r="IDA4" s="434">
        <v>24</v>
      </c>
      <c r="IDB4" s="434">
        <v>13</v>
      </c>
      <c r="IDC4" s="434">
        <v>2</v>
      </c>
      <c r="IDD4" s="434">
        <v>18</v>
      </c>
      <c r="IDE4" s="434">
        <v>0</v>
      </c>
      <c r="IDF4" s="434">
        <v>0</v>
      </c>
      <c r="IDG4" s="434">
        <v>0</v>
      </c>
      <c r="IDH4" s="434">
        <v>267</v>
      </c>
      <c r="IDI4" s="434">
        <v>2</v>
      </c>
      <c r="IDJ4" s="434">
        <v>3</v>
      </c>
      <c r="IDK4" s="434">
        <v>0</v>
      </c>
      <c r="IDL4" s="434">
        <v>2</v>
      </c>
      <c r="IDM4" s="434">
        <v>10</v>
      </c>
      <c r="IDN4" s="434">
        <v>28</v>
      </c>
      <c r="IDO4" s="434">
        <v>15</v>
      </c>
      <c r="IDP4" s="434">
        <v>0</v>
      </c>
      <c r="IDQ4" s="434">
        <v>2</v>
      </c>
      <c r="IDR4" s="434">
        <v>0</v>
      </c>
      <c r="IDS4" s="434">
        <v>3</v>
      </c>
      <c r="IDT4" s="434">
        <v>2</v>
      </c>
      <c r="IDU4" s="434">
        <v>5</v>
      </c>
      <c r="IDV4" s="434">
        <v>2</v>
      </c>
      <c r="IDW4" s="434">
        <v>2</v>
      </c>
      <c r="IDX4" s="434">
        <v>4</v>
      </c>
      <c r="IDY4" s="434">
        <v>20</v>
      </c>
      <c r="IDZ4" s="434">
        <v>16</v>
      </c>
      <c r="IEA4" s="434">
        <v>3</v>
      </c>
      <c r="IEB4" s="434">
        <v>1</v>
      </c>
      <c r="IEC4" s="434">
        <v>1</v>
      </c>
      <c r="IED4" s="434">
        <v>2</v>
      </c>
      <c r="IEE4" s="434">
        <v>2</v>
      </c>
      <c r="IEF4" s="434">
        <v>2</v>
      </c>
      <c r="IEG4" s="434">
        <v>0</v>
      </c>
      <c r="IEH4" s="434">
        <v>0</v>
      </c>
      <c r="IEI4" s="434">
        <v>0</v>
      </c>
      <c r="IEJ4" s="434">
        <v>0</v>
      </c>
      <c r="IEK4" s="434">
        <v>0</v>
      </c>
      <c r="IEL4" s="434">
        <v>0</v>
      </c>
      <c r="IEM4" s="434">
        <v>0</v>
      </c>
      <c r="IEN4" s="434">
        <v>0</v>
      </c>
      <c r="IEO4" s="434">
        <v>0</v>
      </c>
      <c r="IEP4" s="434">
        <v>16</v>
      </c>
      <c r="IEQ4" s="434">
        <v>8</v>
      </c>
      <c r="IER4" s="434">
        <v>1</v>
      </c>
      <c r="IES4" s="434">
        <v>2</v>
      </c>
      <c r="IET4" s="434">
        <v>3</v>
      </c>
      <c r="IEU4" s="434">
        <v>46</v>
      </c>
      <c r="IEV4" s="434">
        <v>2</v>
      </c>
      <c r="IEW4" s="434">
        <v>105</v>
      </c>
      <c r="IEX4" s="434">
        <v>70</v>
      </c>
      <c r="IEY4" s="434">
        <v>5</v>
      </c>
      <c r="IEZ4" s="435">
        <v>1610</v>
      </c>
      <c r="IFA4" s="434">
        <v>2</v>
      </c>
      <c r="IFB4" s="434">
        <v>14</v>
      </c>
      <c r="IFC4" s="434">
        <v>1</v>
      </c>
      <c r="IFD4" s="434">
        <v>5</v>
      </c>
      <c r="IFE4" s="434">
        <v>1</v>
      </c>
      <c r="IFF4" s="434">
        <v>1</v>
      </c>
      <c r="IFG4" s="434">
        <v>19</v>
      </c>
      <c r="IFH4" s="434">
        <v>0</v>
      </c>
      <c r="IFI4" s="434">
        <v>5</v>
      </c>
      <c r="IFJ4" s="434">
        <v>1</v>
      </c>
      <c r="IFK4" s="434">
        <v>15</v>
      </c>
      <c r="IFL4" s="434">
        <v>1</v>
      </c>
      <c r="IFM4" s="434">
        <v>1</v>
      </c>
      <c r="IFN4" s="434">
        <v>4</v>
      </c>
      <c r="IFO4" s="434">
        <v>1</v>
      </c>
      <c r="IFP4" s="434">
        <v>8</v>
      </c>
      <c r="IFQ4" s="434">
        <v>5</v>
      </c>
      <c r="IFR4" s="434">
        <v>26</v>
      </c>
      <c r="IFS4" s="434">
        <v>1</v>
      </c>
      <c r="IFT4" s="434">
        <v>7</v>
      </c>
      <c r="IFU4" s="434">
        <v>1</v>
      </c>
      <c r="IFV4" s="434">
        <v>1</v>
      </c>
      <c r="IFW4" s="434">
        <v>9</v>
      </c>
      <c r="IFX4" s="434">
        <v>1</v>
      </c>
      <c r="IFY4" s="434">
        <v>0</v>
      </c>
      <c r="IFZ4" s="434">
        <v>0</v>
      </c>
      <c r="IGA4" s="434">
        <v>1</v>
      </c>
      <c r="IGB4" s="434">
        <v>1</v>
      </c>
      <c r="IGC4" s="434">
        <v>0</v>
      </c>
      <c r="IGD4" s="434">
        <v>0</v>
      </c>
      <c r="IGE4" s="434">
        <v>40</v>
      </c>
      <c r="IGF4" s="434">
        <v>1</v>
      </c>
      <c r="IGG4" s="435">
        <v>8050</v>
      </c>
      <c r="IGH4" s="434">
        <v>10</v>
      </c>
      <c r="IGI4" s="434">
        <v>0</v>
      </c>
      <c r="IGJ4" s="434">
        <v>6</v>
      </c>
      <c r="IGK4" s="434">
        <v>0</v>
      </c>
      <c r="IGL4" s="434">
        <v>5</v>
      </c>
      <c r="IGM4" s="434">
        <v>0</v>
      </c>
      <c r="IGN4" s="434">
        <v>1</v>
      </c>
      <c r="IGO4" s="434">
        <v>1</v>
      </c>
      <c r="IGP4" s="434">
        <v>1</v>
      </c>
      <c r="IGQ4" s="434">
        <v>1</v>
      </c>
      <c r="IGR4" s="434">
        <v>1</v>
      </c>
      <c r="IGS4" s="434">
        <v>1</v>
      </c>
      <c r="IGT4" s="434">
        <v>1</v>
      </c>
      <c r="IGU4" s="434">
        <v>1</v>
      </c>
      <c r="IGV4" s="434">
        <v>1</v>
      </c>
      <c r="IGW4" s="434">
        <v>1</v>
      </c>
      <c r="IGX4" s="434">
        <v>1</v>
      </c>
      <c r="IGY4" s="434">
        <v>1</v>
      </c>
      <c r="IGZ4" s="434">
        <v>1</v>
      </c>
      <c r="IHA4" s="434">
        <v>1</v>
      </c>
      <c r="IHB4" s="434">
        <v>1</v>
      </c>
      <c r="IHC4" s="434">
        <v>8</v>
      </c>
      <c r="IHD4" s="434">
        <v>3</v>
      </c>
      <c r="IHE4" s="434">
        <v>1</v>
      </c>
      <c r="IHF4" s="434">
        <v>1</v>
      </c>
      <c r="IHG4" s="434">
        <v>4</v>
      </c>
      <c r="IHH4" s="434">
        <v>3</v>
      </c>
      <c r="IHI4" s="434">
        <v>3</v>
      </c>
      <c r="IHJ4" s="434">
        <v>1</v>
      </c>
      <c r="IHK4" s="434">
        <v>5</v>
      </c>
      <c r="IHL4" s="434">
        <v>3</v>
      </c>
      <c r="IHM4" s="434">
        <v>1</v>
      </c>
      <c r="IHN4" s="434">
        <v>1</v>
      </c>
      <c r="IHO4" s="434">
        <v>0</v>
      </c>
      <c r="IHP4" s="434">
        <v>1</v>
      </c>
      <c r="IHQ4" s="434">
        <v>2</v>
      </c>
      <c r="IHR4" s="434">
        <v>0</v>
      </c>
      <c r="IHS4" s="434">
        <v>0</v>
      </c>
      <c r="IHT4" s="434">
        <v>1</v>
      </c>
      <c r="IHU4" s="434">
        <v>1</v>
      </c>
      <c r="IHV4" s="434">
        <v>0</v>
      </c>
      <c r="IHW4" s="434">
        <v>7</v>
      </c>
      <c r="IHX4" s="434">
        <v>1</v>
      </c>
      <c r="IHY4" s="434">
        <v>2</v>
      </c>
      <c r="IHZ4" s="434">
        <v>1</v>
      </c>
      <c r="IIA4" s="434">
        <v>1</v>
      </c>
      <c r="IIB4" s="434">
        <v>0</v>
      </c>
      <c r="IIC4" s="434">
        <v>3</v>
      </c>
      <c r="IID4" s="434">
        <v>2</v>
      </c>
      <c r="IIE4" s="434">
        <v>0</v>
      </c>
      <c r="IIF4" s="434">
        <v>18</v>
      </c>
      <c r="IIG4" s="434">
        <v>1</v>
      </c>
      <c r="IIH4" s="434">
        <v>0</v>
      </c>
      <c r="III4" s="434">
        <v>2</v>
      </c>
      <c r="IIJ4" s="434">
        <v>3</v>
      </c>
      <c r="IIK4" s="434">
        <v>2</v>
      </c>
      <c r="IIL4" s="434">
        <v>6</v>
      </c>
      <c r="IIM4" s="434">
        <v>1</v>
      </c>
      <c r="IIN4" s="434">
        <v>0</v>
      </c>
      <c r="IIO4" s="434">
        <v>2</v>
      </c>
      <c r="IIP4" s="434">
        <v>2</v>
      </c>
      <c r="IIQ4" s="434">
        <v>6</v>
      </c>
      <c r="IIR4" s="434">
        <v>2</v>
      </c>
      <c r="IIS4" s="434">
        <v>3</v>
      </c>
      <c r="IIT4" s="434">
        <v>8</v>
      </c>
      <c r="IIU4" s="434">
        <v>2</v>
      </c>
      <c r="IIV4" s="434">
        <v>7</v>
      </c>
      <c r="IIW4" s="434">
        <v>10</v>
      </c>
      <c r="IIX4" s="434">
        <v>9</v>
      </c>
      <c r="IIY4" s="434">
        <v>7</v>
      </c>
      <c r="IIZ4" s="434">
        <v>1</v>
      </c>
      <c r="IJA4" s="434">
        <v>17</v>
      </c>
      <c r="IJB4" s="434">
        <v>1</v>
      </c>
      <c r="IJC4" s="434">
        <v>1</v>
      </c>
      <c r="IJD4" s="434">
        <v>1</v>
      </c>
      <c r="IJE4" s="434">
        <v>0</v>
      </c>
      <c r="IJF4" s="434">
        <v>0</v>
      </c>
      <c r="IJG4" s="434">
        <v>1</v>
      </c>
      <c r="IJH4" s="434">
        <v>1</v>
      </c>
      <c r="IJI4" s="434">
        <v>5</v>
      </c>
      <c r="IJJ4" s="434">
        <v>1</v>
      </c>
      <c r="IJK4" s="434">
        <v>6</v>
      </c>
      <c r="IJL4" s="434">
        <v>1</v>
      </c>
      <c r="IJM4" s="434">
        <v>2</v>
      </c>
      <c r="IJN4" s="434">
        <v>4</v>
      </c>
      <c r="IJO4" s="434">
        <v>1</v>
      </c>
      <c r="IJP4" s="434">
        <v>4</v>
      </c>
      <c r="IJQ4" s="434">
        <v>2</v>
      </c>
      <c r="IJR4" s="434">
        <v>6</v>
      </c>
      <c r="IJS4" s="434">
        <v>1</v>
      </c>
      <c r="IJT4" s="434">
        <v>1</v>
      </c>
      <c r="IJU4" s="434">
        <v>0</v>
      </c>
      <c r="IJV4" s="434">
        <v>1</v>
      </c>
      <c r="IJW4" s="434">
        <v>1</v>
      </c>
      <c r="IJX4" s="434">
        <v>5</v>
      </c>
      <c r="IJY4" s="434">
        <v>2</v>
      </c>
      <c r="IJZ4" s="434">
        <v>1</v>
      </c>
      <c r="IKA4" s="434">
        <v>4</v>
      </c>
      <c r="IKB4" s="434">
        <v>3</v>
      </c>
      <c r="IKC4" s="434">
        <v>20</v>
      </c>
      <c r="IKD4" s="434">
        <v>6</v>
      </c>
      <c r="IKE4" s="434">
        <v>9</v>
      </c>
      <c r="IKF4" s="434">
        <v>11</v>
      </c>
      <c r="IKG4" s="434">
        <v>6</v>
      </c>
      <c r="IKH4" s="434">
        <v>3</v>
      </c>
      <c r="IKI4" s="434">
        <v>21</v>
      </c>
      <c r="IKJ4" s="434">
        <v>17</v>
      </c>
      <c r="IKK4" s="434">
        <v>2</v>
      </c>
      <c r="IKL4" s="434">
        <v>3</v>
      </c>
      <c r="IKM4" s="434">
        <v>2</v>
      </c>
      <c r="IKN4" s="434">
        <v>13</v>
      </c>
      <c r="IKO4" s="434">
        <v>0</v>
      </c>
      <c r="IKP4" s="434">
        <v>1</v>
      </c>
      <c r="IKQ4" s="434">
        <v>11</v>
      </c>
      <c r="IKR4" s="434">
        <v>7</v>
      </c>
      <c r="IKS4" s="434">
        <v>6</v>
      </c>
      <c r="IKT4" s="434">
        <v>0</v>
      </c>
      <c r="IKU4" s="434">
        <v>3</v>
      </c>
      <c r="IKV4" s="434">
        <v>1</v>
      </c>
      <c r="IKW4" s="434">
        <v>3</v>
      </c>
      <c r="IKX4" s="434">
        <v>1</v>
      </c>
      <c r="IKY4" s="434">
        <v>4</v>
      </c>
      <c r="IKZ4" s="434">
        <v>3</v>
      </c>
      <c r="ILA4" s="434">
        <v>1</v>
      </c>
      <c r="ILB4" s="434">
        <v>2</v>
      </c>
      <c r="ILC4" s="434">
        <v>3</v>
      </c>
      <c r="ILD4" s="434">
        <v>4</v>
      </c>
      <c r="ILE4" s="434">
        <v>1</v>
      </c>
      <c r="ILF4" s="434">
        <v>1</v>
      </c>
      <c r="ILG4" s="434">
        <v>2</v>
      </c>
      <c r="ILH4" s="434">
        <v>0</v>
      </c>
      <c r="ILI4" s="434">
        <v>2</v>
      </c>
      <c r="ILJ4" s="434">
        <v>200</v>
      </c>
      <c r="ILK4" s="434">
        <v>2</v>
      </c>
      <c r="ILL4" s="434">
        <v>1</v>
      </c>
      <c r="ILM4" s="434">
        <v>4</v>
      </c>
      <c r="ILN4" s="434">
        <v>4</v>
      </c>
      <c r="ILO4" s="434">
        <v>0</v>
      </c>
      <c r="ILP4" s="434">
        <v>0</v>
      </c>
      <c r="ILQ4" s="434">
        <v>1</v>
      </c>
      <c r="ILR4" s="434">
        <v>0</v>
      </c>
      <c r="ILS4" s="434">
        <v>2</v>
      </c>
      <c r="ILT4" s="434">
        <v>0</v>
      </c>
      <c r="ILU4" s="434">
        <v>1</v>
      </c>
      <c r="ILV4" s="434">
        <v>8</v>
      </c>
      <c r="ILW4" s="434">
        <v>1</v>
      </c>
      <c r="ILX4" s="434">
        <v>5</v>
      </c>
      <c r="ILY4" s="434">
        <v>5</v>
      </c>
      <c r="ILZ4" s="434">
        <v>1</v>
      </c>
      <c r="IMA4" s="434">
        <v>4</v>
      </c>
      <c r="IMB4" s="434">
        <v>1</v>
      </c>
      <c r="IMC4" s="434">
        <v>1</v>
      </c>
      <c r="IMD4" s="434">
        <v>1</v>
      </c>
      <c r="IME4" s="434">
        <v>1</v>
      </c>
      <c r="IMF4" s="434">
        <v>1</v>
      </c>
      <c r="IMG4" s="434">
        <v>1</v>
      </c>
      <c r="IMH4" s="434">
        <v>1</v>
      </c>
      <c r="IMI4" s="434">
        <v>0</v>
      </c>
      <c r="IMJ4" s="434">
        <v>3</v>
      </c>
      <c r="IMK4" s="434">
        <v>0</v>
      </c>
      <c r="IML4" s="434">
        <v>1</v>
      </c>
      <c r="IMM4" s="434">
        <v>0</v>
      </c>
      <c r="IMN4" s="434">
        <v>1</v>
      </c>
      <c r="IMO4" s="434">
        <v>14</v>
      </c>
      <c r="IMP4" s="434">
        <v>1</v>
      </c>
      <c r="IMQ4" s="434">
        <v>1</v>
      </c>
      <c r="IMR4" s="434">
        <v>1</v>
      </c>
      <c r="IMS4" s="434">
        <v>2</v>
      </c>
      <c r="IMT4" s="434">
        <v>2</v>
      </c>
      <c r="IMU4" s="434">
        <v>2</v>
      </c>
      <c r="IMV4" s="434">
        <v>0</v>
      </c>
      <c r="IMW4" s="434">
        <v>0</v>
      </c>
      <c r="IMX4" s="434">
        <v>1</v>
      </c>
      <c r="IMY4" s="434">
        <v>0</v>
      </c>
      <c r="IMZ4" s="434">
        <v>0</v>
      </c>
      <c r="INA4" s="434">
        <v>0</v>
      </c>
      <c r="INB4" s="434">
        <v>0</v>
      </c>
      <c r="INC4" s="434">
        <v>1</v>
      </c>
      <c r="IND4" s="434">
        <v>0</v>
      </c>
      <c r="INE4" s="434">
        <v>18</v>
      </c>
      <c r="INF4" s="434">
        <v>11</v>
      </c>
      <c r="ING4" s="434">
        <v>1</v>
      </c>
      <c r="INH4" s="434">
        <v>5</v>
      </c>
      <c r="INI4" s="434">
        <v>29</v>
      </c>
      <c r="INJ4" s="434">
        <v>2</v>
      </c>
      <c r="INK4" s="434">
        <v>1</v>
      </c>
      <c r="INL4" s="434">
        <v>0</v>
      </c>
      <c r="INM4" s="434">
        <v>0</v>
      </c>
      <c r="INN4" s="434">
        <v>1</v>
      </c>
      <c r="INO4" s="434">
        <v>3</v>
      </c>
      <c r="INP4" s="434">
        <v>1</v>
      </c>
      <c r="INQ4" s="434">
        <v>0</v>
      </c>
      <c r="INR4" s="434">
        <v>3</v>
      </c>
      <c r="INS4" s="434">
        <v>0</v>
      </c>
      <c r="INT4" s="434">
        <v>7</v>
      </c>
      <c r="INU4" s="434">
        <v>6</v>
      </c>
      <c r="INV4" s="434">
        <v>2</v>
      </c>
      <c r="INW4" s="434">
        <v>27</v>
      </c>
      <c r="INX4" s="434">
        <v>1</v>
      </c>
      <c r="INY4" s="434">
        <v>5</v>
      </c>
      <c r="INZ4" s="434">
        <v>1</v>
      </c>
      <c r="IOA4" s="434">
        <v>3</v>
      </c>
      <c r="IOB4" s="434">
        <v>0</v>
      </c>
      <c r="IOC4" s="434">
        <v>0</v>
      </c>
      <c r="IOD4" s="434">
        <v>2</v>
      </c>
      <c r="IOE4" s="434">
        <v>2</v>
      </c>
      <c r="IOF4" s="434">
        <v>2</v>
      </c>
      <c r="IOG4" s="434">
        <v>2</v>
      </c>
      <c r="IOH4" s="434">
        <v>2</v>
      </c>
      <c r="IOI4" s="434">
        <v>2</v>
      </c>
      <c r="IOJ4" s="434">
        <v>2</v>
      </c>
      <c r="IOK4" s="434">
        <v>2</v>
      </c>
      <c r="IOL4" s="434">
        <v>1</v>
      </c>
      <c r="IOM4" s="434">
        <v>2</v>
      </c>
      <c r="ION4" s="434">
        <v>2</v>
      </c>
      <c r="IOO4" s="434">
        <v>2</v>
      </c>
      <c r="IOP4" s="434">
        <v>1</v>
      </c>
      <c r="IOQ4" s="434">
        <v>1</v>
      </c>
      <c r="IOR4" s="434">
        <v>6</v>
      </c>
      <c r="IOS4" s="434">
        <v>10</v>
      </c>
      <c r="IOT4" s="434">
        <v>0</v>
      </c>
      <c r="IOU4" s="434">
        <v>8</v>
      </c>
      <c r="IOV4" s="434">
        <v>5</v>
      </c>
      <c r="IOW4" s="434">
        <v>2</v>
      </c>
      <c r="IOX4" s="434">
        <v>11</v>
      </c>
      <c r="IOY4" s="434">
        <v>2</v>
      </c>
      <c r="IOZ4" s="434">
        <v>121</v>
      </c>
      <c r="IPA4" s="434">
        <v>180</v>
      </c>
      <c r="IPB4" s="434">
        <v>20</v>
      </c>
      <c r="IPC4" s="434">
        <v>2</v>
      </c>
      <c r="IPD4" s="434">
        <v>2</v>
      </c>
      <c r="IPE4" s="434">
        <v>0</v>
      </c>
      <c r="IPF4" s="434">
        <v>0</v>
      </c>
      <c r="IPG4" s="434">
        <v>1</v>
      </c>
      <c r="IPH4" s="434">
        <v>0</v>
      </c>
      <c r="IPI4" s="434">
        <v>1</v>
      </c>
      <c r="IPJ4" s="434">
        <v>0</v>
      </c>
      <c r="IPK4" s="434">
        <v>2</v>
      </c>
      <c r="IPL4" s="434">
        <v>2</v>
      </c>
      <c r="IPM4" s="434">
        <v>2</v>
      </c>
      <c r="IPN4" s="434">
        <v>2</v>
      </c>
      <c r="IPO4" s="434">
        <v>20</v>
      </c>
      <c r="IPP4" s="434">
        <v>0</v>
      </c>
      <c r="IPQ4" s="434">
        <v>2</v>
      </c>
      <c r="IPR4" s="434">
        <v>1</v>
      </c>
      <c r="IPS4" s="434">
        <v>1</v>
      </c>
      <c r="IPT4" s="434">
        <v>0</v>
      </c>
      <c r="IPU4" s="434">
        <v>21</v>
      </c>
      <c r="IPV4" s="434">
        <v>15</v>
      </c>
      <c r="IPW4" s="434">
        <v>6</v>
      </c>
      <c r="IPX4" s="434">
        <v>0</v>
      </c>
      <c r="IPY4" s="434">
        <v>0</v>
      </c>
      <c r="IPZ4" s="434">
        <v>290</v>
      </c>
      <c r="IQA4" s="435">
        <v>1150</v>
      </c>
      <c r="IQB4" s="434">
        <v>0</v>
      </c>
      <c r="IQC4" s="435">
        <v>1680</v>
      </c>
      <c r="IQD4" s="434">
        <v>0</v>
      </c>
      <c r="IQE4" s="434">
        <v>73</v>
      </c>
      <c r="IQF4" s="434">
        <v>0</v>
      </c>
      <c r="IQG4" s="434">
        <v>0</v>
      </c>
      <c r="IQH4" s="434">
        <v>53</v>
      </c>
      <c r="IQI4" s="434">
        <v>20</v>
      </c>
      <c r="IQJ4" s="434">
        <v>50</v>
      </c>
      <c r="IQK4" s="434">
        <v>130</v>
      </c>
      <c r="IQL4" s="434">
        <v>24</v>
      </c>
      <c r="IQM4" s="434">
        <v>2</v>
      </c>
      <c r="IQN4" s="434">
        <v>0</v>
      </c>
      <c r="IQO4" s="434">
        <v>0</v>
      </c>
      <c r="IQP4" s="434">
        <v>0</v>
      </c>
      <c r="IQQ4" s="434">
        <v>0</v>
      </c>
      <c r="IQR4" s="434">
        <v>0</v>
      </c>
      <c r="IQS4" s="434">
        <v>0</v>
      </c>
      <c r="IQT4" s="434">
        <v>0</v>
      </c>
      <c r="IQU4" s="434">
        <v>38</v>
      </c>
      <c r="IQV4" s="434">
        <v>20</v>
      </c>
      <c r="IQW4" s="434">
        <v>144</v>
      </c>
      <c r="IQX4" s="434">
        <v>180</v>
      </c>
      <c r="IQY4" s="434">
        <v>4</v>
      </c>
      <c r="IQZ4" s="434">
        <v>28</v>
      </c>
      <c r="IRA4" s="434">
        <v>34</v>
      </c>
      <c r="IRB4" s="434">
        <v>2</v>
      </c>
      <c r="IRC4" s="434">
        <v>0</v>
      </c>
      <c r="IRD4" s="434">
        <v>770</v>
      </c>
      <c r="IRE4" s="435">
        <v>5520</v>
      </c>
      <c r="IRF4" s="434">
        <v>28</v>
      </c>
      <c r="IRG4" s="434">
        <v>30</v>
      </c>
      <c r="IRH4" s="434">
        <v>446</v>
      </c>
      <c r="IRI4" s="434">
        <v>70</v>
      </c>
      <c r="IRJ4" s="434">
        <v>6</v>
      </c>
      <c r="IRK4" s="434">
        <v>38</v>
      </c>
      <c r="IRL4" s="434">
        <v>2</v>
      </c>
      <c r="IRM4" s="434">
        <v>0</v>
      </c>
      <c r="IRN4" s="434">
        <v>438</v>
      </c>
      <c r="IRO4" s="434">
        <v>178</v>
      </c>
      <c r="IRP4" s="434">
        <v>14</v>
      </c>
      <c r="IRQ4" s="434">
        <v>36</v>
      </c>
      <c r="IRR4" s="434">
        <v>448</v>
      </c>
      <c r="IRS4" s="434">
        <v>0</v>
      </c>
      <c r="IRT4" s="434">
        <v>6</v>
      </c>
      <c r="IRU4" s="434">
        <v>14</v>
      </c>
      <c r="IRV4" s="434">
        <v>20</v>
      </c>
      <c r="IRW4" s="434">
        <v>0</v>
      </c>
      <c r="IRX4" s="434">
        <v>266</v>
      </c>
      <c r="IRY4" s="434">
        <v>26</v>
      </c>
      <c r="IRZ4" s="434">
        <v>14</v>
      </c>
      <c r="ISA4" s="434">
        <v>744</v>
      </c>
      <c r="ISB4" s="434">
        <v>332</v>
      </c>
      <c r="ISC4" s="434">
        <v>246</v>
      </c>
      <c r="ISD4" s="434">
        <v>4</v>
      </c>
      <c r="ISE4" s="434">
        <v>50</v>
      </c>
      <c r="ISF4" s="434">
        <v>994</v>
      </c>
      <c r="ISG4" s="434">
        <v>8</v>
      </c>
      <c r="ISH4" s="434">
        <v>4</v>
      </c>
      <c r="ISI4" s="434">
        <v>2</v>
      </c>
      <c r="ISJ4" s="434">
        <v>0</v>
      </c>
      <c r="ISK4" s="434">
        <v>570</v>
      </c>
      <c r="ISL4" s="434">
        <v>0</v>
      </c>
      <c r="ISM4" s="434">
        <v>20</v>
      </c>
      <c r="ISN4" s="434">
        <v>4</v>
      </c>
      <c r="ISO4" s="434">
        <v>0</v>
      </c>
      <c r="ISP4" s="434">
        <v>0</v>
      </c>
      <c r="ISQ4" s="434">
        <v>28</v>
      </c>
      <c r="ISR4" s="434">
        <v>14</v>
      </c>
      <c r="ISS4" s="434">
        <v>168</v>
      </c>
      <c r="IST4" s="434">
        <v>24</v>
      </c>
      <c r="ISU4" s="434">
        <v>6</v>
      </c>
      <c r="ISV4" s="434">
        <v>40</v>
      </c>
      <c r="ISW4" s="434">
        <v>0</v>
      </c>
      <c r="ISX4" s="434">
        <v>12</v>
      </c>
      <c r="ISY4" s="434">
        <v>24</v>
      </c>
      <c r="ISZ4" s="434">
        <v>2</v>
      </c>
      <c r="ITA4" s="434">
        <v>294</v>
      </c>
      <c r="ITB4" s="434">
        <v>54</v>
      </c>
      <c r="ITC4" s="434">
        <v>20</v>
      </c>
      <c r="ITD4" s="434">
        <v>6</v>
      </c>
      <c r="ITE4" s="434">
        <v>76</v>
      </c>
      <c r="ITF4" s="434">
        <v>78</v>
      </c>
      <c r="ITG4" s="434">
        <v>12</v>
      </c>
      <c r="ITH4" s="434">
        <v>98</v>
      </c>
      <c r="ITI4" s="434">
        <v>68</v>
      </c>
      <c r="ITJ4" s="434">
        <v>20</v>
      </c>
      <c r="ITK4" s="434">
        <v>10</v>
      </c>
      <c r="ITL4" s="434">
        <v>0</v>
      </c>
      <c r="ITM4" s="434">
        <v>10</v>
      </c>
      <c r="ITN4" s="434">
        <v>8</v>
      </c>
      <c r="ITO4" s="434">
        <v>616</v>
      </c>
      <c r="ITP4" s="434">
        <v>270</v>
      </c>
      <c r="ITQ4" s="434">
        <v>16</v>
      </c>
      <c r="ITR4" s="434">
        <v>6</v>
      </c>
      <c r="ITS4" s="434">
        <v>16</v>
      </c>
      <c r="ITT4" s="434">
        <v>44</v>
      </c>
      <c r="ITU4" s="434">
        <v>10</v>
      </c>
      <c r="ITV4" s="434">
        <v>0</v>
      </c>
      <c r="ITW4" s="434">
        <v>30</v>
      </c>
      <c r="ITX4" s="434">
        <v>12</v>
      </c>
      <c r="ITY4" s="434">
        <v>4</v>
      </c>
      <c r="ITZ4" s="434">
        <v>14</v>
      </c>
      <c r="IUA4" s="434">
        <v>6</v>
      </c>
      <c r="IUB4" s="434">
        <v>14</v>
      </c>
      <c r="IUC4" s="434">
        <v>4</v>
      </c>
      <c r="IUD4" s="434">
        <v>2</v>
      </c>
      <c r="IUE4" s="434">
        <v>6</v>
      </c>
      <c r="IUF4" s="434">
        <v>4</v>
      </c>
      <c r="IUG4" s="434">
        <v>0</v>
      </c>
      <c r="IUH4" s="434">
        <v>0</v>
      </c>
      <c r="IUI4" s="434">
        <v>0</v>
      </c>
      <c r="IUJ4" s="434">
        <v>0</v>
      </c>
      <c r="IUK4" s="434">
        <v>0</v>
      </c>
      <c r="IUL4" s="434">
        <v>0</v>
      </c>
      <c r="IUM4" s="434">
        <v>0</v>
      </c>
      <c r="IUN4" s="434">
        <v>34</v>
      </c>
      <c r="IUO4" s="434">
        <v>140</v>
      </c>
      <c r="IUP4" s="434">
        <v>100</v>
      </c>
      <c r="IUQ4" s="434">
        <v>8</v>
      </c>
      <c r="IUR4" s="434">
        <v>20</v>
      </c>
      <c r="IUS4" s="434">
        <v>6</v>
      </c>
      <c r="IUT4" s="434">
        <v>50</v>
      </c>
      <c r="IUU4" s="434">
        <v>500</v>
      </c>
      <c r="IUV4" s="435">
        <v>4980</v>
      </c>
      <c r="IUW4" s="434">
        <v>20</v>
      </c>
      <c r="IUX4" s="434">
        <v>524</v>
      </c>
      <c r="IUY4" s="434">
        <v>60</v>
      </c>
      <c r="IUZ4" s="434">
        <v>24</v>
      </c>
      <c r="IVA4" s="434">
        <v>56</v>
      </c>
      <c r="IVB4" s="434">
        <v>2</v>
      </c>
      <c r="IVC4" s="434">
        <v>448</v>
      </c>
      <c r="IVD4" s="434">
        <v>174</v>
      </c>
      <c r="IVE4" s="434">
        <v>22</v>
      </c>
      <c r="IVF4" s="434">
        <v>32</v>
      </c>
      <c r="IVG4" s="434">
        <v>2</v>
      </c>
      <c r="IVH4" s="434">
        <v>346</v>
      </c>
      <c r="IVI4" s="434">
        <v>14</v>
      </c>
      <c r="IVJ4" s="434">
        <v>10</v>
      </c>
      <c r="IVK4" s="434">
        <v>70</v>
      </c>
      <c r="IVL4" s="434">
        <v>16</v>
      </c>
      <c r="IVM4" s="434">
        <v>276</v>
      </c>
      <c r="IVN4" s="434">
        <v>26</v>
      </c>
      <c r="IVO4" s="434">
        <v>14</v>
      </c>
      <c r="IVP4" s="434">
        <v>746</v>
      </c>
      <c r="IVQ4" s="434">
        <v>304</v>
      </c>
      <c r="IVR4" s="434">
        <v>220</v>
      </c>
      <c r="IVS4" s="434">
        <v>0</v>
      </c>
      <c r="IVT4" s="434">
        <v>16</v>
      </c>
      <c r="IVU4" s="434">
        <v>626</v>
      </c>
      <c r="IVV4" s="434">
        <v>10</v>
      </c>
      <c r="IVW4" s="434">
        <v>10</v>
      </c>
      <c r="IVX4" s="434">
        <v>2</v>
      </c>
      <c r="IVY4" s="434">
        <v>4</v>
      </c>
      <c r="IVZ4" s="434">
        <v>560</v>
      </c>
      <c r="IWA4" s="434">
        <v>2</v>
      </c>
      <c r="IWB4" s="434">
        <v>32</v>
      </c>
      <c r="IWC4" s="434">
        <v>20</v>
      </c>
      <c r="IWD4" s="434">
        <v>20</v>
      </c>
      <c r="IWE4" s="434">
        <v>150</v>
      </c>
      <c r="IWF4" s="434">
        <v>28</v>
      </c>
      <c r="IWG4" s="434">
        <v>6</v>
      </c>
      <c r="IWH4" s="434">
        <v>28</v>
      </c>
      <c r="IWI4" s="434">
        <v>22</v>
      </c>
      <c r="IWJ4" s="434">
        <v>2</v>
      </c>
      <c r="IWK4" s="434">
        <v>30</v>
      </c>
      <c r="IWL4" s="434">
        <v>206</v>
      </c>
      <c r="IWM4" s="434">
        <v>174</v>
      </c>
      <c r="IWN4" s="434">
        <v>12</v>
      </c>
      <c r="IWO4" s="434">
        <v>28</v>
      </c>
      <c r="IWP4" s="434">
        <v>70</v>
      </c>
      <c r="IWQ4" s="434">
        <v>12</v>
      </c>
      <c r="IWR4" s="434">
        <v>58</v>
      </c>
      <c r="IWS4" s="434">
        <v>0</v>
      </c>
      <c r="IWT4" s="434">
        <v>10</v>
      </c>
      <c r="IWU4" s="434">
        <v>2</v>
      </c>
      <c r="IWV4" s="434">
        <v>12</v>
      </c>
      <c r="IWW4" s="434">
        <v>10</v>
      </c>
      <c r="IWX4" s="434">
        <v>12</v>
      </c>
      <c r="IWY4" s="434">
        <v>528</v>
      </c>
      <c r="IWZ4" s="434">
        <v>264</v>
      </c>
      <c r="IXA4" s="434">
        <v>20</v>
      </c>
      <c r="IXB4" s="434">
        <v>4</v>
      </c>
      <c r="IXC4" s="434">
        <v>16</v>
      </c>
      <c r="IXD4" s="434">
        <v>26</v>
      </c>
      <c r="IXE4" s="434">
        <v>10</v>
      </c>
      <c r="IXF4" s="434">
        <v>32</v>
      </c>
      <c r="IXG4" s="434">
        <v>12</v>
      </c>
      <c r="IXH4" s="434">
        <v>4</v>
      </c>
      <c r="IXI4" s="434">
        <v>12</v>
      </c>
      <c r="IXJ4" s="434">
        <v>6</v>
      </c>
      <c r="IXK4" s="434">
        <v>14</v>
      </c>
      <c r="IXL4" s="434">
        <v>4</v>
      </c>
      <c r="IXM4" s="434">
        <v>1</v>
      </c>
      <c r="IXN4" s="434">
        <v>0</v>
      </c>
      <c r="IXO4" s="434">
        <v>22</v>
      </c>
      <c r="IXP4" s="434">
        <v>31</v>
      </c>
      <c r="IXQ4" s="434">
        <v>17</v>
      </c>
      <c r="IXR4" s="434">
        <v>9</v>
      </c>
      <c r="IXS4" s="434">
        <v>5</v>
      </c>
      <c r="IXT4" s="434">
        <v>18</v>
      </c>
      <c r="IXU4" s="434">
        <v>2</v>
      </c>
      <c r="IXV4" s="434">
        <v>100</v>
      </c>
      <c r="IXW4" s="434">
        <v>30</v>
      </c>
      <c r="IXX4" s="434">
        <v>40</v>
      </c>
      <c r="IXY4" s="434">
        <v>430</v>
      </c>
      <c r="IXZ4" s="434">
        <v>10</v>
      </c>
      <c r="IYA4" s="434">
        <v>5</v>
      </c>
      <c r="IYB4" s="434">
        <v>140</v>
      </c>
      <c r="IYC4" s="434">
        <v>110</v>
      </c>
      <c r="IYD4" s="434">
        <v>10</v>
      </c>
      <c r="IYE4" s="435">
        <v>9600</v>
      </c>
      <c r="IYF4" s="434">
        <v>0</v>
      </c>
      <c r="IYG4" s="434">
        <v>160</v>
      </c>
      <c r="IYH4" s="434">
        <v>80</v>
      </c>
      <c r="IYI4" s="434">
        <v>10</v>
      </c>
      <c r="IYJ4" s="434">
        <v>2</v>
      </c>
      <c r="IYK4" s="434">
        <v>1</v>
      </c>
      <c r="IYL4" s="434">
        <v>36</v>
      </c>
      <c r="IYM4" s="434">
        <v>10</v>
      </c>
      <c r="IYN4" s="434">
        <v>5</v>
      </c>
      <c r="IYO4" s="434">
        <v>12</v>
      </c>
      <c r="IYP4" s="434">
        <v>15</v>
      </c>
      <c r="IYQ4" s="434">
        <v>0</v>
      </c>
      <c r="IYR4" s="434">
        <v>120</v>
      </c>
      <c r="IYS4" s="434">
        <v>0</v>
      </c>
      <c r="IYT4" s="434">
        <v>10</v>
      </c>
      <c r="IYU4" s="434">
        <v>60</v>
      </c>
      <c r="IYV4" s="434">
        <v>20</v>
      </c>
      <c r="IYW4" s="434">
        <v>0</v>
      </c>
      <c r="IYX4" s="434">
        <v>0</v>
      </c>
      <c r="IYY4" s="434">
        <v>250</v>
      </c>
      <c r="IYZ4" s="434">
        <v>140</v>
      </c>
      <c r="IZA4" s="435">
        <v>1500</v>
      </c>
      <c r="IZB4" s="434">
        <v>0</v>
      </c>
      <c r="IZC4" s="434">
        <v>900</v>
      </c>
      <c r="IZD4" s="434">
        <v>5</v>
      </c>
      <c r="IZE4" s="434">
        <v>10</v>
      </c>
      <c r="IZF4" s="434">
        <v>0</v>
      </c>
      <c r="IZG4" s="434">
        <v>10</v>
      </c>
      <c r="IZH4" s="434">
        <v>0</v>
      </c>
      <c r="IZI4" s="434">
        <v>7</v>
      </c>
      <c r="IZJ4" s="434">
        <v>30</v>
      </c>
      <c r="IZK4" s="434">
        <v>0</v>
      </c>
      <c r="IZL4" s="434">
        <v>20</v>
      </c>
      <c r="IZM4" s="434">
        <v>5</v>
      </c>
      <c r="IZN4" s="434">
        <v>0</v>
      </c>
      <c r="IZO4" s="434">
        <v>30</v>
      </c>
      <c r="IZP4" s="434">
        <v>20</v>
      </c>
      <c r="IZQ4" s="434">
        <v>50</v>
      </c>
      <c r="IZR4" s="434">
        <v>30</v>
      </c>
      <c r="IZS4" s="434">
        <v>10</v>
      </c>
      <c r="IZT4" s="434">
        <v>0</v>
      </c>
      <c r="IZU4" s="434">
        <v>0</v>
      </c>
      <c r="IZV4" s="434">
        <v>5</v>
      </c>
      <c r="IZW4" s="434">
        <v>10</v>
      </c>
      <c r="IZX4" s="434">
        <v>2</v>
      </c>
      <c r="IZY4" s="434">
        <v>4</v>
      </c>
      <c r="IZZ4" s="434">
        <v>0</v>
      </c>
      <c r="JAA4" s="434">
        <v>38</v>
      </c>
      <c r="JAB4" s="434">
        <v>0</v>
      </c>
      <c r="JAC4" s="434">
        <v>10</v>
      </c>
      <c r="JAD4" s="434">
        <v>12</v>
      </c>
      <c r="JAE4" s="434">
        <v>0</v>
      </c>
      <c r="JAF4" s="434">
        <v>100</v>
      </c>
      <c r="JAG4" s="434">
        <v>40</v>
      </c>
      <c r="JAH4" s="435">
        <v>4360</v>
      </c>
      <c r="JAI4" s="435">
        <v>2200</v>
      </c>
      <c r="JAJ4" s="434">
        <v>20</v>
      </c>
      <c r="JAK4" s="434">
        <v>80</v>
      </c>
      <c r="JAL4" s="434">
        <v>560</v>
      </c>
      <c r="JAM4" s="434">
        <v>20</v>
      </c>
      <c r="JAN4" s="434">
        <v>0</v>
      </c>
      <c r="JAO4" s="434">
        <v>120</v>
      </c>
      <c r="JAP4" s="434">
        <v>40</v>
      </c>
      <c r="JAQ4" s="434">
        <v>20</v>
      </c>
      <c r="JAR4" s="435">
        <v>3860</v>
      </c>
      <c r="JAS4" s="435">
        <v>2310</v>
      </c>
      <c r="JAT4" s="434">
        <v>150</v>
      </c>
      <c r="JAU4" s="434">
        <v>5</v>
      </c>
      <c r="JAV4" s="434">
        <v>0</v>
      </c>
      <c r="JAW4" s="434">
        <v>0</v>
      </c>
      <c r="JAX4" s="434">
        <v>10</v>
      </c>
      <c r="JAY4" s="434">
        <v>40</v>
      </c>
      <c r="JAZ4" s="434">
        <v>20</v>
      </c>
      <c r="JBA4" s="434">
        <v>10</v>
      </c>
      <c r="JBB4" s="434">
        <v>10</v>
      </c>
      <c r="JBC4" s="434">
        <v>0</v>
      </c>
      <c r="JBD4" s="434">
        <v>0</v>
      </c>
      <c r="JBE4" s="434">
        <v>40</v>
      </c>
      <c r="JBF4" s="434">
        <v>0</v>
      </c>
      <c r="JBG4" s="434">
        <v>220</v>
      </c>
      <c r="JBH4" s="434">
        <v>190</v>
      </c>
      <c r="JBI4" s="434">
        <v>200</v>
      </c>
      <c r="JBJ4" s="434">
        <v>0</v>
      </c>
      <c r="JBK4" s="434">
        <v>960</v>
      </c>
      <c r="JBL4" s="434">
        <v>20</v>
      </c>
      <c r="JBM4" s="434">
        <v>0</v>
      </c>
      <c r="JBN4" s="435">
        <v>4600</v>
      </c>
      <c r="JBO4" s="434">
        <v>0</v>
      </c>
      <c r="JBP4" s="434">
        <v>10</v>
      </c>
      <c r="JBQ4" s="434">
        <v>0</v>
      </c>
      <c r="JBR4" s="434">
        <v>100</v>
      </c>
      <c r="JBS4" s="434">
        <v>0</v>
      </c>
      <c r="JBT4" s="434">
        <v>0</v>
      </c>
      <c r="JBU4" s="434">
        <v>160</v>
      </c>
      <c r="JBV4" s="435">
        <v>4740</v>
      </c>
      <c r="JBW4" s="434">
        <v>220</v>
      </c>
      <c r="JBX4" s="434">
        <v>190</v>
      </c>
      <c r="JBY4" s="434">
        <v>50</v>
      </c>
      <c r="JBZ4" s="434">
        <v>40</v>
      </c>
      <c r="JCA4" s="434">
        <v>10</v>
      </c>
      <c r="JCB4" s="434">
        <v>40</v>
      </c>
      <c r="JCC4" s="434">
        <v>350</v>
      </c>
      <c r="JCD4" s="434">
        <v>160</v>
      </c>
      <c r="JCE4" s="434">
        <v>50</v>
      </c>
      <c r="JCF4" s="434">
        <v>20</v>
      </c>
      <c r="JCG4" s="434">
        <v>0</v>
      </c>
      <c r="JCH4" s="434">
        <v>0</v>
      </c>
      <c r="JCI4" s="434">
        <v>360</v>
      </c>
      <c r="JCJ4" s="434">
        <v>8</v>
      </c>
      <c r="JCK4" s="434">
        <v>10</v>
      </c>
      <c r="JCL4" s="434">
        <v>0</v>
      </c>
      <c r="JCM4" s="434">
        <v>20</v>
      </c>
      <c r="JCN4" s="434">
        <v>40</v>
      </c>
      <c r="JCO4" s="434">
        <v>90</v>
      </c>
      <c r="JCP4" s="434">
        <v>240</v>
      </c>
      <c r="JCQ4" s="434">
        <v>30</v>
      </c>
      <c r="JCR4" s="435">
        <v>1610</v>
      </c>
      <c r="JCS4" s="434">
        <v>250</v>
      </c>
      <c r="JCT4" s="434">
        <v>0</v>
      </c>
      <c r="JCU4" s="434">
        <v>190</v>
      </c>
      <c r="JCV4" s="434">
        <v>70</v>
      </c>
      <c r="JCW4" s="435">
        <v>4450</v>
      </c>
      <c r="JCX4" s="434">
        <v>60</v>
      </c>
      <c r="JCY4" s="434">
        <v>30</v>
      </c>
      <c r="JCZ4" s="434">
        <v>92</v>
      </c>
      <c r="JDA4" s="434">
        <v>180</v>
      </c>
      <c r="JDB4" s="434">
        <v>80</v>
      </c>
      <c r="JDC4" s="434">
        <v>0</v>
      </c>
      <c r="JDD4" s="434">
        <v>115</v>
      </c>
      <c r="JDE4" s="434">
        <v>10</v>
      </c>
      <c r="JDF4" s="434">
        <v>380</v>
      </c>
      <c r="JDG4" s="434">
        <v>0</v>
      </c>
      <c r="JDH4" s="434">
        <v>30</v>
      </c>
      <c r="JDI4" s="434">
        <v>50</v>
      </c>
      <c r="JDJ4" s="434">
        <v>10</v>
      </c>
      <c r="JDK4" s="434">
        <v>10</v>
      </c>
      <c r="JDL4" s="434">
        <v>0</v>
      </c>
      <c r="JDM4" s="434">
        <v>410</v>
      </c>
      <c r="JDN4" s="434">
        <v>10</v>
      </c>
      <c r="JDO4" s="434">
        <v>20</v>
      </c>
      <c r="JDP4" s="434">
        <v>10</v>
      </c>
      <c r="JDQ4" s="434">
        <v>190</v>
      </c>
      <c r="JDR4" s="434">
        <v>0</v>
      </c>
      <c r="JDS4" s="434">
        <v>40</v>
      </c>
      <c r="JDT4" s="434">
        <v>0</v>
      </c>
      <c r="JDU4" s="434">
        <v>60</v>
      </c>
      <c r="JDV4" s="434">
        <v>50</v>
      </c>
      <c r="JDW4" s="434">
        <v>320</v>
      </c>
      <c r="JDX4" s="434">
        <v>120</v>
      </c>
      <c r="JDY4" s="434">
        <v>140</v>
      </c>
      <c r="JDZ4" s="434">
        <v>50</v>
      </c>
      <c r="JEA4" s="434">
        <v>50</v>
      </c>
      <c r="JEB4" s="434">
        <v>40</v>
      </c>
      <c r="JEC4" s="434">
        <v>10</v>
      </c>
      <c r="JED4" s="435">
        <v>9100</v>
      </c>
      <c r="JEE4" s="434">
        <v>220</v>
      </c>
      <c r="JEF4" s="434">
        <v>400</v>
      </c>
      <c r="JEG4" s="434">
        <v>920</v>
      </c>
      <c r="JEH4" s="434">
        <v>55</v>
      </c>
      <c r="JEI4" s="434">
        <v>105</v>
      </c>
      <c r="JEJ4" s="434">
        <v>360</v>
      </c>
      <c r="JEK4" s="434">
        <v>10</v>
      </c>
      <c r="JEL4" s="434">
        <v>40</v>
      </c>
      <c r="JEM4" s="434">
        <v>10</v>
      </c>
      <c r="JEN4" s="434">
        <v>250</v>
      </c>
      <c r="JEO4" s="434">
        <v>350</v>
      </c>
      <c r="JEP4" s="434">
        <v>130</v>
      </c>
      <c r="JEQ4" s="434">
        <v>200</v>
      </c>
      <c r="JER4" s="434">
        <v>0</v>
      </c>
      <c r="JES4" s="434">
        <v>0</v>
      </c>
      <c r="JET4" s="434">
        <v>70</v>
      </c>
      <c r="JEU4" s="434">
        <v>109</v>
      </c>
      <c r="JEV4" s="434">
        <v>0</v>
      </c>
      <c r="JEW4" s="434">
        <v>20</v>
      </c>
      <c r="JEX4" s="434">
        <v>540</v>
      </c>
      <c r="JEY4" s="434">
        <v>20</v>
      </c>
      <c r="JEZ4" s="434">
        <v>30</v>
      </c>
      <c r="JFA4" s="434">
        <v>0</v>
      </c>
      <c r="JFB4" s="434">
        <v>40</v>
      </c>
      <c r="JFC4" s="434">
        <v>20</v>
      </c>
      <c r="JFD4" s="434">
        <v>170</v>
      </c>
      <c r="JFE4" s="434">
        <v>26</v>
      </c>
      <c r="JFF4" s="435">
        <v>1840</v>
      </c>
      <c r="JFG4" s="434">
        <v>55</v>
      </c>
      <c r="JFH4" s="434">
        <v>140</v>
      </c>
      <c r="JFI4" s="435">
        <v>7750</v>
      </c>
      <c r="JFJ4" s="434">
        <v>520</v>
      </c>
      <c r="JFK4" s="434">
        <v>380</v>
      </c>
      <c r="JFL4" s="434">
        <v>60</v>
      </c>
      <c r="JFM4" s="435">
        <v>1050</v>
      </c>
      <c r="JFN4" s="434">
        <v>80</v>
      </c>
      <c r="JFO4" s="434">
        <v>40</v>
      </c>
      <c r="JFP4" s="434">
        <v>240</v>
      </c>
      <c r="JFQ4" s="434">
        <v>0</v>
      </c>
      <c r="JFR4" s="435">
        <v>2210</v>
      </c>
      <c r="JFS4" s="435">
        <v>1230</v>
      </c>
      <c r="JFT4" s="434">
        <v>100</v>
      </c>
      <c r="JFU4" s="434">
        <v>40</v>
      </c>
      <c r="JFV4" s="435">
        <v>2220</v>
      </c>
      <c r="JFW4" s="434">
        <v>380</v>
      </c>
      <c r="JFX4" s="434">
        <v>10</v>
      </c>
      <c r="JFY4" s="434">
        <v>10</v>
      </c>
      <c r="JFZ4" s="434">
        <v>10</v>
      </c>
      <c r="JGA4" s="434">
        <v>10</v>
      </c>
      <c r="JGB4" s="434">
        <v>10</v>
      </c>
      <c r="JGC4" s="434">
        <v>20</v>
      </c>
      <c r="JGD4" s="435">
        <v>11900</v>
      </c>
      <c r="JGE4" s="434">
        <v>60</v>
      </c>
      <c r="JGF4" s="434">
        <v>20</v>
      </c>
      <c r="JGG4" s="434">
        <v>40</v>
      </c>
      <c r="JGH4" s="434">
        <v>20</v>
      </c>
      <c r="JGI4" s="434">
        <v>0</v>
      </c>
      <c r="JGJ4" s="434">
        <v>20</v>
      </c>
      <c r="JGK4" s="434">
        <v>240</v>
      </c>
      <c r="JGL4" s="434">
        <v>60</v>
      </c>
      <c r="JGM4" s="434">
        <v>0</v>
      </c>
      <c r="JGN4" s="435">
        <v>1400</v>
      </c>
      <c r="JGO4" s="434">
        <v>0</v>
      </c>
      <c r="JGP4" s="434">
        <v>100</v>
      </c>
      <c r="JGQ4" s="434">
        <v>0</v>
      </c>
      <c r="JGR4" s="434">
        <v>0</v>
      </c>
      <c r="JGS4" s="435">
        <v>1000</v>
      </c>
      <c r="JGT4" s="434">
        <v>75</v>
      </c>
      <c r="JGU4" s="434">
        <v>600</v>
      </c>
      <c r="JGV4" s="434">
        <v>0</v>
      </c>
      <c r="JGW4" s="434">
        <v>10</v>
      </c>
      <c r="JGX4" s="434">
        <v>60</v>
      </c>
      <c r="JGY4" s="434">
        <v>0</v>
      </c>
      <c r="JGZ4" s="434">
        <v>0</v>
      </c>
      <c r="JHA4" s="434">
        <v>20</v>
      </c>
      <c r="JHB4" s="434">
        <v>0</v>
      </c>
      <c r="JHC4" s="434">
        <v>100</v>
      </c>
      <c r="JHD4" s="434">
        <v>60</v>
      </c>
      <c r="JHE4" s="434">
        <v>60</v>
      </c>
      <c r="JHF4" s="434">
        <v>60</v>
      </c>
      <c r="JHG4" s="434">
        <v>50</v>
      </c>
      <c r="JHH4" s="434">
        <v>120</v>
      </c>
      <c r="JHI4" s="434">
        <v>0</v>
      </c>
      <c r="JHJ4" s="434">
        <v>20</v>
      </c>
      <c r="JHK4" s="434">
        <v>20</v>
      </c>
      <c r="JHL4" s="434">
        <v>20</v>
      </c>
      <c r="JHM4" s="434">
        <v>0</v>
      </c>
      <c r="JHN4" s="434">
        <v>20</v>
      </c>
      <c r="JHO4" s="434">
        <v>60</v>
      </c>
      <c r="JHP4" s="434">
        <v>360</v>
      </c>
      <c r="JHQ4" s="434">
        <v>80</v>
      </c>
      <c r="JHR4" s="434">
        <v>80</v>
      </c>
      <c r="JHS4" s="434">
        <v>120</v>
      </c>
      <c r="JHT4" s="434">
        <v>0</v>
      </c>
      <c r="JHU4" s="434">
        <v>10</v>
      </c>
      <c r="JHV4" s="434">
        <v>100</v>
      </c>
      <c r="JHW4" s="434">
        <v>80</v>
      </c>
      <c r="JHX4" s="434">
        <v>60</v>
      </c>
      <c r="JHY4" s="434">
        <v>10</v>
      </c>
      <c r="JHZ4" s="435">
        <v>1560</v>
      </c>
      <c r="JIA4" s="434">
        <v>300</v>
      </c>
      <c r="JIB4" s="434">
        <v>0</v>
      </c>
      <c r="JIC4" s="434">
        <v>10</v>
      </c>
      <c r="JID4" s="434">
        <v>0</v>
      </c>
      <c r="JIE4" s="434">
        <v>0</v>
      </c>
      <c r="JIF4" s="434">
        <v>0</v>
      </c>
      <c r="JIG4" s="434">
        <v>80</v>
      </c>
      <c r="JIH4" s="434">
        <v>300</v>
      </c>
      <c r="JII4" s="434">
        <v>0</v>
      </c>
      <c r="JIJ4" s="434">
        <v>50</v>
      </c>
      <c r="JIK4" s="434">
        <v>10</v>
      </c>
      <c r="JIL4" s="434">
        <v>20</v>
      </c>
      <c r="JIM4" s="434">
        <v>840</v>
      </c>
      <c r="JIN4" s="434">
        <v>60</v>
      </c>
      <c r="JIO4" s="434">
        <v>20</v>
      </c>
      <c r="JIP4" s="434">
        <v>420</v>
      </c>
      <c r="JIQ4" s="434">
        <v>10</v>
      </c>
      <c r="JIR4" s="434">
        <v>160</v>
      </c>
      <c r="JIS4" s="434">
        <v>80</v>
      </c>
      <c r="JIT4" s="434">
        <v>20</v>
      </c>
      <c r="JIU4" s="434">
        <v>30</v>
      </c>
      <c r="JIV4" s="434">
        <v>20</v>
      </c>
      <c r="JIW4" s="434">
        <v>50</v>
      </c>
      <c r="JIX4" s="434">
        <v>55</v>
      </c>
      <c r="JIY4" s="434">
        <v>60</v>
      </c>
      <c r="JIZ4" s="434">
        <v>100</v>
      </c>
      <c r="JJA4" s="434">
        <v>0</v>
      </c>
      <c r="JJB4" s="434">
        <v>10</v>
      </c>
      <c r="JJC4" s="434">
        <v>10</v>
      </c>
      <c r="JJD4" s="434">
        <v>0</v>
      </c>
      <c r="JJE4" s="434">
        <v>20</v>
      </c>
      <c r="JJF4" s="434">
        <v>50</v>
      </c>
      <c r="JJG4" s="434">
        <v>250</v>
      </c>
      <c r="JJH4" s="434">
        <v>250</v>
      </c>
      <c r="JJI4" s="435">
        <v>1670</v>
      </c>
      <c r="JJJ4" s="434">
        <v>20</v>
      </c>
      <c r="JJK4" s="434">
        <v>10</v>
      </c>
      <c r="JJL4" s="434">
        <v>60</v>
      </c>
      <c r="JJM4" s="434">
        <v>10</v>
      </c>
      <c r="JJN4" s="434">
        <v>650</v>
      </c>
      <c r="JJO4" s="434">
        <v>0</v>
      </c>
      <c r="JJP4" s="434">
        <v>50</v>
      </c>
      <c r="JJQ4" s="434">
        <v>550</v>
      </c>
      <c r="JJR4" s="434">
        <v>30</v>
      </c>
      <c r="JJS4" s="434">
        <v>20</v>
      </c>
      <c r="JJT4" s="434">
        <v>20</v>
      </c>
      <c r="JJU4" s="434">
        <v>0</v>
      </c>
      <c r="JJV4" s="435">
        <v>4660</v>
      </c>
      <c r="JJW4" s="434">
        <v>0</v>
      </c>
      <c r="JJX4" s="435">
        <v>5100</v>
      </c>
      <c r="JJY4" s="434">
        <v>10</v>
      </c>
      <c r="JJZ4" s="434">
        <v>600</v>
      </c>
      <c r="JKA4" s="434">
        <v>0</v>
      </c>
      <c r="JKB4" s="434">
        <v>150</v>
      </c>
      <c r="JKC4" s="434">
        <v>650</v>
      </c>
      <c r="JKD4" s="434">
        <v>10</v>
      </c>
      <c r="JKE4" s="434">
        <v>0</v>
      </c>
      <c r="JKF4" s="434">
        <v>20</v>
      </c>
      <c r="JKG4" s="434">
        <v>20</v>
      </c>
      <c r="JKH4" s="434">
        <v>40</v>
      </c>
      <c r="JKI4" s="434">
        <v>760</v>
      </c>
      <c r="JKJ4" s="434">
        <v>480</v>
      </c>
      <c r="JKK4" s="435">
        <v>8400</v>
      </c>
      <c r="JKL4" s="434">
        <v>30</v>
      </c>
      <c r="JKM4" s="434">
        <v>130</v>
      </c>
      <c r="JKN4" s="434">
        <v>22</v>
      </c>
      <c r="JKO4" s="435">
        <v>3460</v>
      </c>
      <c r="JKP4" s="434">
        <v>129</v>
      </c>
      <c r="JKQ4" s="434">
        <v>34</v>
      </c>
      <c r="JKR4" s="434">
        <v>513</v>
      </c>
      <c r="JKS4" s="434">
        <v>222</v>
      </c>
      <c r="JKT4" s="434">
        <v>18</v>
      </c>
      <c r="JKU4" s="434">
        <v>188</v>
      </c>
      <c r="JKV4" s="434">
        <v>248</v>
      </c>
      <c r="JKW4" s="434">
        <v>60</v>
      </c>
      <c r="JKX4" s="434">
        <v>25</v>
      </c>
      <c r="JKY4" s="434">
        <v>10</v>
      </c>
      <c r="JKZ4" s="434">
        <v>36</v>
      </c>
      <c r="JLA4" s="434">
        <v>5</v>
      </c>
      <c r="JLB4" s="434">
        <v>6</v>
      </c>
      <c r="JLC4" s="434">
        <v>2</v>
      </c>
      <c r="JLD4" s="434">
        <v>6</v>
      </c>
      <c r="JLE4" s="434">
        <v>6</v>
      </c>
      <c r="JLF4" s="434">
        <v>27</v>
      </c>
      <c r="JLG4" s="434">
        <v>1</v>
      </c>
      <c r="JLH4" s="434">
        <v>10</v>
      </c>
      <c r="JLI4" s="434">
        <v>131</v>
      </c>
      <c r="JLJ4" s="434">
        <v>2</v>
      </c>
      <c r="JLK4" s="434">
        <v>19</v>
      </c>
      <c r="JLL4" s="434">
        <v>5</v>
      </c>
      <c r="JLM4" s="434">
        <v>0</v>
      </c>
      <c r="JLN4" s="434">
        <v>20</v>
      </c>
      <c r="JLO4" s="434">
        <v>870</v>
      </c>
      <c r="JLP4" s="434">
        <v>0</v>
      </c>
      <c r="JLQ4" s="434">
        <v>152</v>
      </c>
      <c r="JLR4" s="434">
        <v>2</v>
      </c>
      <c r="JLS4" s="434">
        <v>15</v>
      </c>
      <c r="JLT4" s="434">
        <v>163</v>
      </c>
      <c r="JLU4" s="434">
        <v>40</v>
      </c>
      <c r="JLV4" s="434">
        <v>6</v>
      </c>
      <c r="JLW4" s="434">
        <v>3</v>
      </c>
      <c r="JLX4" s="434">
        <v>100</v>
      </c>
      <c r="JLY4" s="435">
        <v>2540</v>
      </c>
      <c r="JLZ4" s="434">
        <v>140</v>
      </c>
      <c r="JMA4" s="434">
        <v>40</v>
      </c>
      <c r="JMB4" s="434">
        <v>0</v>
      </c>
      <c r="JMC4" s="435">
        <v>20100</v>
      </c>
      <c r="JMD4" s="435">
        <v>8200</v>
      </c>
      <c r="JME4" s="434">
        <v>59</v>
      </c>
      <c r="JMF4" s="434">
        <v>50</v>
      </c>
      <c r="JMG4" s="434">
        <v>20</v>
      </c>
      <c r="JMH4" s="435">
        <v>9100</v>
      </c>
      <c r="JMI4" s="434">
        <v>50</v>
      </c>
      <c r="JMJ4" s="434">
        <v>0</v>
      </c>
      <c r="JMK4" s="435">
        <v>3680</v>
      </c>
      <c r="JML4" s="434">
        <v>50</v>
      </c>
      <c r="JMM4" s="434">
        <v>0</v>
      </c>
      <c r="JMN4" s="434">
        <v>0</v>
      </c>
      <c r="JMO4" s="434">
        <v>0</v>
      </c>
      <c r="JMP4" s="434">
        <v>0</v>
      </c>
      <c r="JMQ4" s="434">
        <v>70</v>
      </c>
      <c r="JMR4" s="435">
        <v>7120</v>
      </c>
      <c r="JMS4" s="434">
        <v>50</v>
      </c>
      <c r="JMT4" s="434">
        <v>0</v>
      </c>
      <c r="JMU4" s="434">
        <v>40</v>
      </c>
      <c r="JMV4" s="434">
        <v>220</v>
      </c>
      <c r="JMW4" s="434">
        <v>10</v>
      </c>
      <c r="JMX4" s="434">
        <v>5</v>
      </c>
      <c r="JMY4" s="434">
        <v>10</v>
      </c>
      <c r="JMZ4" s="434">
        <v>244</v>
      </c>
      <c r="JNA4" s="435">
        <v>19500</v>
      </c>
      <c r="JNB4" s="435">
        <v>10550</v>
      </c>
      <c r="JNC4" s="434">
        <v>125</v>
      </c>
      <c r="JND4" s="434">
        <v>140</v>
      </c>
      <c r="JNE4" s="434">
        <v>6</v>
      </c>
      <c r="JNF4" s="434">
        <v>0</v>
      </c>
      <c r="JNG4" s="434">
        <v>5</v>
      </c>
      <c r="JNH4" s="434">
        <v>310</v>
      </c>
      <c r="JNI4" s="434">
        <v>245</v>
      </c>
      <c r="JNJ4" s="434">
        <v>0</v>
      </c>
      <c r="JNK4" s="434">
        <v>200</v>
      </c>
      <c r="JNL4" s="434">
        <v>100</v>
      </c>
      <c r="JNM4" s="434">
        <v>100</v>
      </c>
      <c r="JNN4" s="435">
        <v>3060</v>
      </c>
      <c r="JNO4" s="434">
        <v>30</v>
      </c>
      <c r="JNP4" s="434">
        <v>280</v>
      </c>
      <c r="JNQ4" s="435">
        <v>4080</v>
      </c>
      <c r="JNR4" s="434">
        <v>0</v>
      </c>
      <c r="JNS4" s="434">
        <v>990</v>
      </c>
      <c r="JNT4" s="434">
        <v>60</v>
      </c>
      <c r="JNU4" s="434">
        <v>0</v>
      </c>
      <c r="JNV4" s="434">
        <v>290</v>
      </c>
      <c r="JNW4" s="434">
        <v>185</v>
      </c>
      <c r="JNX4" s="434">
        <v>40</v>
      </c>
      <c r="JNY4" s="434">
        <v>50</v>
      </c>
      <c r="JNZ4" s="434">
        <v>40</v>
      </c>
      <c r="JOA4" s="434">
        <v>400</v>
      </c>
      <c r="JOB4" s="434">
        <v>200</v>
      </c>
      <c r="JOC4" s="434">
        <v>760</v>
      </c>
      <c r="JOD4" s="434">
        <v>250</v>
      </c>
      <c r="JOE4" s="434">
        <v>0</v>
      </c>
      <c r="JOF4" s="435">
        <v>8950</v>
      </c>
      <c r="JOG4" s="434">
        <v>10</v>
      </c>
      <c r="JOH4" s="434">
        <v>0</v>
      </c>
      <c r="JOI4" s="434">
        <v>30</v>
      </c>
      <c r="JOJ4" s="434">
        <v>200</v>
      </c>
      <c r="JOK4" s="434">
        <v>0</v>
      </c>
      <c r="JOL4" s="434">
        <v>20</v>
      </c>
      <c r="JOM4" s="434">
        <v>20</v>
      </c>
      <c r="JON4" s="434">
        <v>40</v>
      </c>
      <c r="JOO4" s="435">
        <v>6520</v>
      </c>
      <c r="JOP4" s="434">
        <v>80</v>
      </c>
      <c r="JOQ4" s="434">
        <v>10</v>
      </c>
      <c r="JOR4" s="435">
        <v>4460</v>
      </c>
      <c r="JOS4" s="434">
        <v>810</v>
      </c>
      <c r="JOT4" s="434">
        <v>600</v>
      </c>
      <c r="JOU4" s="434">
        <v>0</v>
      </c>
      <c r="JOV4" s="435">
        <v>1020</v>
      </c>
      <c r="JOW4" s="434">
        <v>0</v>
      </c>
      <c r="JOX4" s="434">
        <v>600</v>
      </c>
      <c r="JOY4" s="434">
        <v>600</v>
      </c>
      <c r="JOZ4" s="434">
        <v>0</v>
      </c>
      <c r="JPA4" s="434">
        <v>300</v>
      </c>
      <c r="JPB4" s="434">
        <v>60</v>
      </c>
      <c r="JPC4" s="434">
        <v>0</v>
      </c>
      <c r="JPD4" s="434">
        <v>0</v>
      </c>
      <c r="JPE4" s="434">
        <v>40</v>
      </c>
      <c r="JPF4" s="434">
        <v>240</v>
      </c>
      <c r="JPG4" s="434">
        <v>0</v>
      </c>
      <c r="JPH4" s="434">
        <v>20</v>
      </c>
      <c r="JPI4" s="434">
        <v>110</v>
      </c>
      <c r="JPJ4" s="434">
        <v>240</v>
      </c>
      <c r="JPK4" s="434">
        <v>0</v>
      </c>
      <c r="JPL4" s="434">
        <v>20</v>
      </c>
      <c r="JPM4" s="434">
        <v>20</v>
      </c>
      <c r="JPN4" s="435">
        <v>1560</v>
      </c>
      <c r="JPO4" s="435">
        <v>4380</v>
      </c>
      <c r="JPP4" s="434">
        <v>20</v>
      </c>
      <c r="JPQ4" s="434">
        <v>0</v>
      </c>
      <c r="JPR4" s="434">
        <v>60</v>
      </c>
      <c r="JPS4" s="434">
        <v>0</v>
      </c>
      <c r="JPT4" s="434">
        <v>0</v>
      </c>
      <c r="JPU4" s="434">
        <v>0</v>
      </c>
      <c r="JPV4" s="434">
        <v>0</v>
      </c>
      <c r="JPW4" s="434">
        <v>120</v>
      </c>
      <c r="JPX4" s="434">
        <v>10</v>
      </c>
      <c r="JPY4" s="434">
        <v>60</v>
      </c>
      <c r="JPZ4" s="434">
        <v>540</v>
      </c>
      <c r="JQA4" s="434">
        <v>0</v>
      </c>
      <c r="JQB4" s="434">
        <v>30</v>
      </c>
      <c r="JQC4" s="434">
        <v>300</v>
      </c>
      <c r="JQD4" s="434">
        <v>300</v>
      </c>
      <c r="JQE4" s="434">
        <v>250</v>
      </c>
      <c r="JQF4" s="434">
        <v>300</v>
      </c>
      <c r="JQG4" s="434">
        <v>420</v>
      </c>
      <c r="JQH4" s="434">
        <v>540</v>
      </c>
      <c r="JQI4" s="434">
        <v>60</v>
      </c>
      <c r="JQJ4" s="434">
        <v>300</v>
      </c>
      <c r="JQK4" s="434">
        <v>180</v>
      </c>
      <c r="JQL4" s="434">
        <v>300</v>
      </c>
      <c r="JQM4" s="434">
        <v>120</v>
      </c>
      <c r="JQN4" s="434">
        <v>120</v>
      </c>
      <c r="JQO4" s="434">
        <v>50</v>
      </c>
      <c r="JQP4" s="434">
        <v>0</v>
      </c>
      <c r="JQQ4" s="434">
        <v>180</v>
      </c>
      <c r="JQR4" s="434">
        <v>130</v>
      </c>
      <c r="JQS4" s="434">
        <v>220</v>
      </c>
      <c r="JQT4" s="434">
        <v>160</v>
      </c>
      <c r="JQU4" s="434">
        <v>840</v>
      </c>
      <c r="JQV4" s="434">
        <v>300</v>
      </c>
      <c r="JQW4" s="434">
        <v>360</v>
      </c>
      <c r="JQX4" s="434">
        <v>300</v>
      </c>
      <c r="JQY4" s="435">
        <v>2880</v>
      </c>
      <c r="JQZ4" s="434">
        <v>120</v>
      </c>
      <c r="JRA4" s="434">
        <v>360</v>
      </c>
      <c r="JRB4" s="434">
        <v>120</v>
      </c>
      <c r="JRC4" s="434">
        <v>120</v>
      </c>
      <c r="JRD4" s="434">
        <v>290</v>
      </c>
      <c r="JRE4" s="434">
        <v>0</v>
      </c>
      <c r="JRF4" s="434">
        <v>220</v>
      </c>
      <c r="JRG4" s="434">
        <v>0</v>
      </c>
      <c r="JRH4" s="434">
        <v>0</v>
      </c>
      <c r="JRI4" s="434">
        <v>340</v>
      </c>
      <c r="JRJ4" s="434">
        <v>50</v>
      </c>
      <c r="JRK4" s="434">
        <v>0</v>
      </c>
      <c r="JRL4" s="434">
        <v>40</v>
      </c>
      <c r="JRM4" s="434">
        <v>10</v>
      </c>
      <c r="JRN4" s="434">
        <v>60</v>
      </c>
      <c r="JRO4" s="434">
        <v>120</v>
      </c>
      <c r="JRP4" s="434">
        <v>80</v>
      </c>
      <c r="JRQ4" s="434">
        <v>0</v>
      </c>
      <c r="JRR4" s="434">
        <v>0</v>
      </c>
      <c r="JRS4" s="434">
        <v>0</v>
      </c>
      <c r="JRT4" s="434">
        <v>20</v>
      </c>
      <c r="JRU4" s="434">
        <v>860</v>
      </c>
      <c r="JRV4" s="434">
        <v>540</v>
      </c>
      <c r="JRW4" s="434">
        <v>200</v>
      </c>
      <c r="JRX4" s="434">
        <v>20</v>
      </c>
      <c r="JRY4" s="434">
        <v>50</v>
      </c>
      <c r="JRZ4" s="434">
        <v>40</v>
      </c>
      <c r="JSA4" s="434">
        <v>300</v>
      </c>
      <c r="JSB4" s="434">
        <v>300</v>
      </c>
      <c r="JSC4" s="434">
        <v>80</v>
      </c>
      <c r="JSD4" s="434">
        <v>0</v>
      </c>
      <c r="JSE4" s="434">
        <v>40</v>
      </c>
      <c r="JSF4" s="434">
        <v>20</v>
      </c>
      <c r="JSG4" s="434">
        <v>120</v>
      </c>
      <c r="JSH4" s="434">
        <v>300</v>
      </c>
      <c r="JSI4" s="435">
        <v>3900</v>
      </c>
      <c r="JSJ4" s="435">
        <v>1860</v>
      </c>
      <c r="JSK4" s="434">
        <v>180</v>
      </c>
      <c r="JSL4" s="434">
        <v>5</v>
      </c>
      <c r="JSM4" s="434">
        <v>300</v>
      </c>
      <c r="JSN4" s="434">
        <v>50</v>
      </c>
      <c r="JSO4" s="434">
        <v>0</v>
      </c>
      <c r="JSP4" s="434">
        <v>160</v>
      </c>
      <c r="JSQ4" s="434">
        <v>60</v>
      </c>
      <c r="JSR4" s="434">
        <v>10</v>
      </c>
      <c r="JSS4" s="434">
        <v>240</v>
      </c>
      <c r="JST4" s="434">
        <v>60</v>
      </c>
      <c r="JSU4" s="434">
        <v>780</v>
      </c>
      <c r="JSV4" s="435">
        <v>1150</v>
      </c>
      <c r="JSW4" s="435">
        <v>1340</v>
      </c>
      <c r="JSX4" s="434">
        <v>500</v>
      </c>
      <c r="JSY4" s="434">
        <v>800</v>
      </c>
      <c r="JSZ4" s="434">
        <v>0</v>
      </c>
      <c r="JTA4" s="434">
        <v>300</v>
      </c>
      <c r="JTB4" s="434">
        <v>600</v>
      </c>
      <c r="JTC4" s="434">
        <v>0</v>
      </c>
      <c r="JTD4" s="434">
        <v>20</v>
      </c>
      <c r="JTE4" s="434">
        <v>0</v>
      </c>
      <c r="JTF4" s="434">
        <v>0</v>
      </c>
      <c r="JTG4" s="434">
        <v>40</v>
      </c>
      <c r="JTH4" s="434">
        <v>30</v>
      </c>
      <c r="JTI4" s="434">
        <v>0</v>
      </c>
      <c r="JTJ4" s="434">
        <v>0</v>
      </c>
      <c r="JTK4" s="434">
        <v>70</v>
      </c>
      <c r="JTL4" s="434">
        <v>0</v>
      </c>
      <c r="JTM4" s="434">
        <v>400</v>
      </c>
      <c r="JTN4" s="435">
        <v>1250</v>
      </c>
      <c r="JTO4" s="434">
        <v>40</v>
      </c>
      <c r="JTP4" s="434">
        <v>500</v>
      </c>
      <c r="JTQ4" s="434">
        <v>10</v>
      </c>
      <c r="JTR4" s="434">
        <v>490</v>
      </c>
      <c r="JTS4" s="434">
        <v>20</v>
      </c>
      <c r="JTT4" s="434">
        <v>20</v>
      </c>
      <c r="JTU4" s="434">
        <v>50</v>
      </c>
      <c r="JTV4" s="434">
        <v>0</v>
      </c>
      <c r="JTW4" s="434">
        <v>0</v>
      </c>
      <c r="JTX4" s="434">
        <v>0</v>
      </c>
      <c r="JTY4" s="435">
        <v>1220</v>
      </c>
      <c r="JTZ4" s="434">
        <v>365</v>
      </c>
      <c r="JUA4" s="434">
        <v>5</v>
      </c>
      <c r="JUB4" s="434">
        <v>200</v>
      </c>
      <c r="JUC4" s="434">
        <v>0</v>
      </c>
      <c r="JUD4" s="434">
        <v>280</v>
      </c>
      <c r="JUE4" s="434">
        <v>0</v>
      </c>
      <c r="JUF4" s="434">
        <v>5</v>
      </c>
      <c r="JUG4" s="434">
        <v>0</v>
      </c>
      <c r="JUH4" s="434">
        <v>0</v>
      </c>
      <c r="JUI4" s="435">
        <v>6630</v>
      </c>
      <c r="JUJ4" s="434">
        <v>30</v>
      </c>
      <c r="JUK4" s="434">
        <v>110</v>
      </c>
      <c r="JUL4" s="434">
        <v>45</v>
      </c>
      <c r="JUM4" s="434">
        <v>0</v>
      </c>
      <c r="JUN4" s="434">
        <v>200</v>
      </c>
      <c r="JUO4" s="435">
        <v>1700</v>
      </c>
      <c r="JUP4" s="434">
        <v>140</v>
      </c>
      <c r="JUQ4" s="435">
        <v>2670</v>
      </c>
      <c r="JUR4" s="434">
        <v>240</v>
      </c>
      <c r="JUS4" s="434">
        <v>170</v>
      </c>
      <c r="JUT4" s="435">
        <v>1740</v>
      </c>
      <c r="JUU4" s="434">
        <v>20</v>
      </c>
      <c r="JUV4" s="434">
        <v>0</v>
      </c>
      <c r="JUW4" s="434">
        <v>0</v>
      </c>
      <c r="JUX4" s="434">
        <v>3</v>
      </c>
      <c r="JUY4" s="434">
        <v>510</v>
      </c>
      <c r="JUZ4" s="434">
        <v>60</v>
      </c>
      <c r="JVA4" s="434">
        <v>40</v>
      </c>
      <c r="JVB4" s="434">
        <v>720</v>
      </c>
      <c r="JVC4" s="434">
        <v>150</v>
      </c>
      <c r="JVD4" s="434">
        <v>30</v>
      </c>
      <c r="JVE4" s="434">
        <v>30</v>
      </c>
      <c r="JVF4" s="434">
        <v>0</v>
      </c>
      <c r="JVG4" s="434">
        <v>440</v>
      </c>
      <c r="JVH4" s="434">
        <v>0</v>
      </c>
      <c r="JVI4" s="435">
        <v>1740</v>
      </c>
      <c r="JVJ4" s="434">
        <v>0</v>
      </c>
      <c r="JVK4" s="434">
        <v>120</v>
      </c>
      <c r="JVL4" s="434">
        <v>100</v>
      </c>
      <c r="JVM4" s="434">
        <v>240</v>
      </c>
      <c r="JVN4" s="434">
        <v>0</v>
      </c>
      <c r="JVO4" s="434">
        <v>70</v>
      </c>
      <c r="JVP4" s="434">
        <v>360</v>
      </c>
      <c r="JVQ4" s="434">
        <v>0</v>
      </c>
      <c r="JVR4" s="434">
        <v>0</v>
      </c>
      <c r="JVS4" s="434">
        <v>300</v>
      </c>
      <c r="JVT4" s="434">
        <v>240</v>
      </c>
      <c r="JVU4" s="434">
        <v>600</v>
      </c>
      <c r="JVV4" s="434">
        <v>100</v>
      </c>
      <c r="JVW4" s="434">
        <v>180</v>
      </c>
      <c r="JVX4" s="434">
        <v>0</v>
      </c>
      <c r="JVY4" s="434">
        <v>70</v>
      </c>
      <c r="JVZ4" s="434">
        <v>0</v>
      </c>
      <c r="JWA4" s="434">
        <v>120</v>
      </c>
      <c r="JWB4" s="434">
        <v>0</v>
      </c>
      <c r="JWC4" s="434">
        <v>0</v>
      </c>
      <c r="JWD4" s="434">
        <v>270</v>
      </c>
      <c r="JWE4" s="434">
        <v>580</v>
      </c>
      <c r="JWF4" s="434">
        <v>340</v>
      </c>
      <c r="JWG4" s="434">
        <v>50</v>
      </c>
      <c r="JWH4" s="434">
        <v>90</v>
      </c>
      <c r="JWI4" s="434">
        <v>40</v>
      </c>
      <c r="JWJ4" s="434">
        <v>50</v>
      </c>
      <c r="JWK4" s="434">
        <v>30</v>
      </c>
      <c r="JWL4" s="434">
        <v>70</v>
      </c>
      <c r="JWM4" s="434">
        <v>60</v>
      </c>
      <c r="JWN4" s="434">
        <v>120</v>
      </c>
      <c r="JWO4" s="434">
        <v>160</v>
      </c>
      <c r="JWP4" s="434">
        <v>0</v>
      </c>
      <c r="JWQ4" s="434">
        <v>10</v>
      </c>
      <c r="JWR4" s="434">
        <v>590</v>
      </c>
      <c r="JWS4" s="434">
        <v>40</v>
      </c>
      <c r="JWT4" s="434">
        <v>0</v>
      </c>
      <c r="JWU4" s="434">
        <v>0</v>
      </c>
      <c r="JWV4" s="434">
        <v>0</v>
      </c>
      <c r="JWW4" s="434">
        <v>10</v>
      </c>
      <c r="JWX4" s="434">
        <v>70</v>
      </c>
      <c r="JWY4" s="434">
        <v>200</v>
      </c>
      <c r="JWZ4" s="434">
        <v>0</v>
      </c>
      <c r="JXA4" s="434">
        <v>0</v>
      </c>
      <c r="JXB4" s="434">
        <v>0</v>
      </c>
      <c r="JXC4" s="434">
        <v>0</v>
      </c>
      <c r="JXD4" s="434">
        <v>10</v>
      </c>
      <c r="JXE4" s="434">
        <v>300</v>
      </c>
      <c r="JXF4" s="434">
        <v>0</v>
      </c>
      <c r="JXG4" s="434">
        <v>40</v>
      </c>
      <c r="JXH4" s="434">
        <v>480</v>
      </c>
      <c r="JXI4" s="434">
        <v>60</v>
      </c>
      <c r="JXJ4" s="434">
        <v>80</v>
      </c>
      <c r="JXK4" s="435">
        <v>1680</v>
      </c>
      <c r="JXL4" s="434">
        <v>0</v>
      </c>
      <c r="JXM4" s="434">
        <v>540</v>
      </c>
      <c r="JXN4" s="434">
        <v>570</v>
      </c>
      <c r="JXO4" s="434">
        <v>0</v>
      </c>
      <c r="JXP4" s="434">
        <v>420</v>
      </c>
      <c r="JXQ4" s="434">
        <v>240</v>
      </c>
      <c r="JXR4" s="434">
        <v>460</v>
      </c>
      <c r="JXS4" s="435">
        <v>1020</v>
      </c>
      <c r="JXT4" s="434">
        <v>180</v>
      </c>
      <c r="JXU4" s="434">
        <v>300</v>
      </c>
      <c r="JXV4" s="434">
        <v>60</v>
      </c>
      <c r="JXW4" s="434">
        <v>60</v>
      </c>
      <c r="JXX4" s="434">
        <v>30</v>
      </c>
      <c r="JXY4" s="435">
        <v>1220</v>
      </c>
      <c r="JXZ4" s="434">
        <v>3</v>
      </c>
      <c r="JYA4" s="434">
        <v>29</v>
      </c>
      <c r="JYB4" s="434">
        <v>600</v>
      </c>
      <c r="JYC4" s="434">
        <v>23</v>
      </c>
      <c r="JYD4" s="435">
        <v>4060</v>
      </c>
      <c r="JYE4" s="435">
        <v>1210</v>
      </c>
      <c r="JYF4" s="434">
        <v>5</v>
      </c>
      <c r="JYG4" s="434">
        <v>170</v>
      </c>
      <c r="JYH4" s="434">
        <v>107</v>
      </c>
      <c r="JYI4" s="434">
        <v>52</v>
      </c>
      <c r="JYJ4" s="434">
        <v>193</v>
      </c>
      <c r="JYK4" s="435">
        <v>8190</v>
      </c>
      <c r="JYL4" s="434">
        <v>166</v>
      </c>
      <c r="JYM4" s="434">
        <v>4</v>
      </c>
      <c r="JYN4" s="434">
        <v>94</v>
      </c>
      <c r="JYO4" s="434">
        <v>4</v>
      </c>
      <c r="JYP4" s="434">
        <v>765</v>
      </c>
      <c r="JYQ4" s="434">
        <v>65</v>
      </c>
      <c r="JYR4" s="434">
        <v>32</v>
      </c>
      <c r="JYS4" s="434">
        <v>0</v>
      </c>
      <c r="JYT4" s="435">
        <v>24360</v>
      </c>
      <c r="JYU4" s="434">
        <v>140</v>
      </c>
      <c r="JYV4" s="434">
        <v>0</v>
      </c>
      <c r="JYW4" s="434">
        <v>0</v>
      </c>
      <c r="JYX4" s="434">
        <v>0</v>
      </c>
      <c r="JYY4" s="434">
        <v>200</v>
      </c>
      <c r="JYZ4" s="434">
        <v>50</v>
      </c>
      <c r="JZA4" s="434">
        <v>20</v>
      </c>
      <c r="JZB4" s="434">
        <v>60</v>
      </c>
      <c r="JZC4" s="434">
        <v>100</v>
      </c>
      <c r="JZD4" s="434">
        <v>720</v>
      </c>
      <c r="JZE4" s="435">
        <v>2000</v>
      </c>
      <c r="JZF4" s="434">
        <v>0</v>
      </c>
      <c r="JZG4" s="434">
        <v>60</v>
      </c>
      <c r="JZH4" s="434">
        <v>0</v>
      </c>
      <c r="JZI4" s="434">
        <v>90</v>
      </c>
      <c r="JZJ4" s="434">
        <v>0</v>
      </c>
      <c r="JZK4" s="434">
        <v>40</v>
      </c>
      <c r="JZL4" s="434">
        <v>135</v>
      </c>
      <c r="JZM4" s="434">
        <v>5</v>
      </c>
      <c r="JZN4" s="434">
        <v>40</v>
      </c>
      <c r="JZO4" s="434">
        <v>0</v>
      </c>
      <c r="JZP4" s="434">
        <v>240</v>
      </c>
      <c r="JZQ4" s="434">
        <v>30</v>
      </c>
      <c r="JZR4" s="435">
        <v>22800</v>
      </c>
      <c r="JZS4" s="434">
        <v>490</v>
      </c>
      <c r="JZT4" s="434">
        <v>350</v>
      </c>
      <c r="JZU4" s="435">
        <v>1200</v>
      </c>
      <c r="JZV4" s="434">
        <v>150</v>
      </c>
      <c r="JZW4" s="434">
        <v>750</v>
      </c>
      <c r="JZX4" s="434">
        <v>310</v>
      </c>
      <c r="JZY4" s="434">
        <v>450</v>
      </c>
      <c r="JZZ4" s="434">
        <v>810</v>
      </c>
      <c r="KAA4" s="435">
        <v>1210</v>
      </c>
      <c r="KAB4" s="434">
        <v>0</v>
      </c>
      <c r="KAC4" s="434">
        <v>5</v>
      </c>
      <c r="KAD4" s="434">
        <v>5</v>
      </c>
      <c r="KAE4" s="434">
        <v>5</v>
      </c>
      <c r="KAF4" s="434">
        <v>77</v>
      </c>
      <c r="KAG4" s="434">
        <v>7</v>
      </c>
      <c r="KAH4" s="434">
        <v>3</v>
      </c>
      <c r="KAI4" s="434">
        <v>9</v>
      </c>
      <c r="KAJ4" s="434">
        <v>21</v>
      </c>
      <c r="KAK4" s="434">
        <v>0</v>
      </c>
      <c r="KAL4" s="434">
        <v>8</v>
      </c>
      <c r="KAM4" s="434">
        <v>2</v>
      </c>
      <c r="KAN4" s="434">
        <v>2</v>
      </c>
      <c r="KAO4" s="434">
        <v>3</v>
      </c>
      <c r="KAP4" s="434">
        <v>10</v>
      </c>
      <c r="KAQ4" s="434">
        <v>32</v>
      </c>
      <c r="KAR4" s="434">
        <v>17</v>
      </c>
      <c r="KAS4" s="434">
        <v>11</v>
      </c>
      <c r="KAT4" s="434">
        <v>5</v>
      </c>
      <c r="KAU4" s="434">
        <v>9</v>
      </c>
      <c r="KAV4" s="434">
        <v>6</v>
      </c>
      <c r="KAW4" s="434">
        <v>16</v>
      </c>
      <c r="KAX4" s="434">
        <v>0</v>
      </c>
      <c r="KAY4" s="434">
        <v>6</v>
      </c>
      <c r="KAZ4" s="434">
        <v>2</v>
      </c>
      <c r="KBA4" s="434">
        <v>11</v>
      </c>
      <c r="KBB4" s="434">
        <v>200</v>
      </c>
      <c r="KBC4" s="434">
        <v>2</v>
      </c>
      <c r="KBD4" s="434">
        <v>1</v>
      </c>
    </row>
    <row r="10" spans="1:7492" ht="15.6" x14ac:dyDescent="0.3">
      <c r="A10" s="413" t="s">
        <v>1384</v>
      </c>
      <c r="B10" s="414" t="s">
        <v>1385</v>
      </c>
      <c r="C10" s="414" t="s">
        <v>1386</v>
      </c>
      <c r="D10" s="414" t="s">
        <v>1387</v>
      </c>
    </row>
    <row r="11" spans="1:7492" ht="13.2" x14ac:dyDescent="0.25">
      <c r="A11" s="432" t="s">
        <v>1425</v>
      </c>
      <c r="B11" s="433">
        <v>19915</v>
      </c>
      <c r="C11" s="434">
        <v>2154</v>
      </c>
      <c r="D11" s="434">
        <v>2086</v>
      </c>
    </row>
    <row r="12" spans="1:7492" ht="13.2" x14ac:dyDescent="0.25">
      <c r="A12" s="432" t="s">
        <v>1426</v>
      </c>
      <c r="B12" s="433">
        <v>18541</v>
      </c>
      <c r="C12" s="434">
        <v>2485</v>
      </c>
      <c r="D12" s="434">
        <v>2466</v>
      </c>
    </row>
    <row r="13" spans="1:7492" ht="13.2" x14ac:dyDescent="0.25">
      <c r="A13" s="432" t="s">
        <v>1427</v>
      </c>
      <c r="B13" s="433">
        <v>22362</v>
      </c>
      <c r="C13" s="434">
        <v>2003</v>
      </c>
      <c r="D13" s="434">
        <v>2003</v>
      </c>
    </row>
    <row r="14" spans="1:7492" ht="13.2" x14ac:dyDescent="0.25">
      <c r="A14" s="432" t="s">
        <v>1428</v>
      </c>
      <c r="B14" s="433">
        <v>27071</v>
      </c>
      <c r="C14" s="434">
        <v>2130</v>
      </c>
      <c r="D14" s="434">
        <v>2130</v>
      </c>
    </row>
    <row r="15" spans="1:7492" ht="13.2" x14ac:dyDescent="0.25">
      <c r="A15" s="432" t="s">
        <v>1429</v>
      </c>
      <c r="B15" s="433">
        <v>16969</v>
      </c>
      <c r="C15" s="434">
        <v>2020</v>
      </c>
      <c r="D15" s="434">
        <v>2020</v>
      </c>
    </row>
    <row r="16" spans="1:7492" ht="13.2" x14ac:dyDescent="0.25">
      <c r="A16" s="432" t="s">
        <v>1430</v>
      </c>
      <c r="B16" s="433">
        <v>23815</v>
      </c>
      <c r="C16" s="434">
        <v>2159</v>
      </c>
      <c r="D16" s="434">
        <v>2134</v>
      </c>
    </row>
    <row r="17" spans="1:4" ht="13.2" x14ac:dyDescent="0.25">
      <c r="A17" s="432" t="s">
        <v>1431</v>
      </c>
      <c r="B17" s="433">
        <v>21048</v>
      </c>
      <c r="C17" s="435">
        <v>6320</v>
      </c>
      <c r="D17" s="435">
        <v>6200</v>
      </c>
    </row>
    <row r="18" spans="1:4" ht="13.2" x14ac:dyDescent="0.25">
      <c r="A18" s="432" t="s">
        <v>1432</v>
      </c>
      <c r="B18" s="433">
        <v>18063</v>
      </c>
      <c r="C18" s="434">
        <v>2103</v>
      </c>
      <c r="D18" s="434">
        <v>2103</v>
      </c>
    </row>
    <row r="19" spans="1:4" ht="13.2" x14ac:dyDescent="0.25">
      <c r="A19" s="432" t="s">
        <v>1433</v>
      </c>
      <c r="B19" s="433">
        <v>27046</v>
      </c>
      <c r="C19" s="434">
        <v>2064</v>
      </c>
      <c r="D19" s="434">
        <v>2057</v>
      </c>
    </row>
    <row r="20" spans="1:4" ht="13.2" x14ac:dyDescent="0.25">
      <c r="A20" s="432" t="s">
        <v>1434</v>
      </c>
      <c r="B20" s="433">
        <v>28988</v>
      </c>
      <c r="C20" s="434">
        <v>2007</v>
      </c>
      <c r="D20" s="434">
        <v>2001</v>
      </c>
    </row>
    <row r="21" spans="1:4" ht="13.2" x14ac:dyDescent="0.25">
      <c r="A21" s="432" t="s">
        <v>1435</v>
      </c>
      <c r="B21" s="433">
        <v>23937</v>
      </c>
      <c r="C21" s="434">
        <v>2031</v>
      </c>
      <c r="D21" s="434">
        <v>2021</v>
      </c>
    </row>
    <row r="22" spans="1:4" ht="13.2" x14ac:dyDescent="0.25">
      <c r="A22" s="432" t="s">
        <v>1436</v>
      </c>
      <c r="B22" s="433">
        <v>25370</v>
      </c>
      <c r="C22" s="434">
        <v>2002</v>
      </c>
      <c r="D22" s="434">
        <v>2002</v>
      </c>
    </row>
    <row r="23" spans="1:4" ht="13.2" x14ac:dyDescent="0.25">
      <c r="A23" s="432" t="s">
        <v>1437</v>
      </c>
      <c r="B23" s="433">
        <v>23578</v>
      </c>
      <c r="C23" s="434">
        <v>2006</v>
      </c>
      <c r="D23" s="434">
        <v>2001</v>
      </c>
    </row>
    <row r="24" spans="1:4" ht="13.2" x14ac:dyDescent="0.25">
      <c r="A24" s="432" t="s">
        <v>1438</v>
      </c>
      <c r="B24" s="433">
        <v>10938</v>
      </c>
      <c r="C24" s="434">
        <v>2030</v>
      </c>
      <c r="D24" s="434">
        <v>2000</v>
      </c>
    </row>
    <row r="25" spans="1:4" ht="13.2" x14ac:dyDescent="0.25">
      <c r="A25" s="432" t="s">
        <v>1439</v>
      </c>
      <c r="B25" s="433">
        <v>29748</v>
      </c>
      <c r="C25" s="434">
        <v>2004</v>
      </c>
      <c r="D25" s="434">
        <v>2001</v>
      </c>
    </row>
    <row r="26" spans="1:4" ht="13.2" x14ac:dyDescent="0.25">
      <c r="A26" s="432" t="s">
        <v>1440</v>
      </c>
      <c r="B26" s="433">
        <v>14667</v>
      </c>
      <c r="C26" s="434">
        <v>2020</v>
      </c>
      <c r="D26" s="434">
        <v>2020</v>
      </c>
    </row>
    <row r="27" spans="1:4" ht="13.2" x14ac:dyDescent="0.25">
      <c r="A27" s="432" t="s">
        <v>1441</v>
      </c>
      <c r="B27" s="433">
        <v>12509</v>
      </c>
      <c r="C27" s="434">
        <v>2002</v>
      </c>
      <c r="D27" s="434">
        <v>2002</v>
      </c>
    </row>
    <row r="28" spans="1:4" ht="13.2" x14ac:dyDescent="0.25">
      <c r="A28" s="432" t="s">
        <v>1442</v>
      </c>
      <c r="B28" s="433">
        <v>27508</v>
      </c>
      <c r="C28" s="434">
        <v>2040</v>
      </c>
      <c r="D28" s="434">
        <v>2000</v>
      </c>
    </row>
    <row r="29" spans="1:4" ht="13.2" x14ac:dyDescent="0.25">
      <c r="A29" s="432" t="s">
        <v>1443</v>
      </c>
      <c r="B29" s="433">
        <v>14742</v>
      </c>
      <c r="C29" s="434">
        <v>2007</v>
      </c>
      <c r="D29" s="434">
        <v>2001</v>
      </c>
    </row>
    <row r="30" spans="1:4" ht="13.2" x14ac:dyDescent="0.25">
      <c r="A30" s="432" t="s">
        <v>1444</v>
      </c>
      <c r="B30" s="433">
        <v>23746</v>
      </c>
      <c r="C30" s="434">
        <v>2020</v>
      </c>
      <c r="D30" s="434">
        <v>2000</v>
      </c>
    </row>
    <row r="31" spans="1:4" ht="13.2" x14ac:dyDescent="0.25">
      <c r="A31" s="432" t="s">
        <v>1445</v>
      </c>
      <c r="B31" s="433">
        <v>21768</v>
      </c>
      <c r="C31" s="434">
        <v>2002</v>
      </c>
      <c r="D31" s="434">
        <v>2000</v>
      </c>
    </row>
    <row r="32" spans="1:4" ht="13.2" x14ac:dyDescent="0.25">
      <c r="A32" s="432" t="s">
        <v>1446</v>
      </c>
      <c r="B32" s="433">
        <v>17562</v>
      </c>
      <c r="C32" s="434">
        <v>2001</v>
      </c>
      <c r="D32" s="434">
        <v>2001</v>
      </c>
    </row>
    <row r="33" spans="1:4" ht="13.2" x14ac:dyDescent="0.25">
      <c r="A33" s="432" t="s">
        <v>1447</v>
      </c>
      <c r="B33" s="433">
        <v>24399</v>
      </c>
      <c r="C33" s="434">
        <v>2040</v>
      </c>
      <c r="D33" s="434">
        <v>2020</v>
      </c>
    </row>
    <row r="34" spans="1:4" ht="13.2" x14ac:dyDescent="0.25">
      <c r="A34" s="432" t="s">
        <v>1448</v>
      </c>
      <c r="B34" s="433">
        <v>20169</v>
      </c>
      <c r="C34" s="434">
        <v>2003</v>
      </c>
      <c r="D34" s="434">
        <v>2003</v>
      </c>
    </row>
    <row r="35" spans="1:4" ht="13.2" x14ac:dyDescent="0.25">
      <c r="A35" s="432" t="s">
        <v>1449</v>
      </c>
      <c r="B35" s="433">
        <v>13459</v>
      </c>
      <c r="C35" s="434">
        <v>2013</v>
      </c>
      <c r="D35" s="434">
        <v>2002</v>
      </c>
    </row>
    <row r="36" spans="1:4" ht="13.2" x14ac:dyDescent="0.25">
      <c r="A36" s="432" t="s">
        <v>1450</v>
      </c>
      <c r="B36" s="433">
        <v>29099</v>
      </c>
      <c r="C36" s="434">
        <v>2012</v>
      </c>
      <c r="D36" s="434">
        <v>2001</v>
      </c>
    </row>
    <row r="37" spans="1:4" ht="13.2" x14ac:dyDescent="0.25">
      <c r="A37" s="432" t="s">
        <v>1451</v>
      </c>
      <c r="B37" s="433">
        <v>20510</v>
      </c>
      <c r="C37" s="434">
        <v>2020</v>
      </c>
      <c r="D37" s="434">
        <v>2000</v>
      </c>
    </row>
    <row r="38" spans="1:4" ht="13.2" x14ac:dyDescent="0.25">
      <c r="A38" s="432" t="s">
        <v>1452</v>
      </c>
      <c r="B38" s="433">
        <v>21441</v>
      </c>
      <c r="C38" s="434">
        <v>2006</v>
      </c>
      <c r="D38" s="434">
        <v>2000</v>
      </c>
    </row>
    <row r="39" spans="1:4" ht="13.2" x14ac:dyDescent="0.25">
      <c r="A39" s="432" t="s">
        <v>1453</v>
      </c>
      <c r="B39" s="433">
        <v>10349</v>
      </c>
      <c r="C39" s="434">
        <v>2005</v>
      </c>
      <c r="D39" s="434">
        <v>2000</v>
      </c>
    </row>
    <row r="40" spans="1:4" ht="13.2" x14ac:dyDescent="0.25">
      <c r="A40" s="432" t="s">
        <v>1454</v>
      </c>
      <c r="B40" s="433">
        <v>12442</v>
      </c>
      <c r="C40" s="434">
        <v>2005</v>
      </c>
      <c r="D40" s="434">
        <v>2000</v>
      </c>
    </row>
    <row r="41" spans="1:4" ht="13.2" x14ac:dyDescent="0.25">
      <c r="A41" s="432" t="s">
        <v>1455</v>
      </c>
      <c r="B41" s="433">
        <v>15528</v>
      </c>
      <c r="C41" s="434">
        <v>2005</v>
      </c>
      <c r="D41" s="434">
        <v>2000</v>
      </c>
    </row>
    <row r="42" spans="1:4" ht="13.2" x14ac:dyDescent="0.25">
      <c r="A42" s="432" t="s">
        <v>1456</v>
      </c>
      <c r="B42" s="433">
        <v>20895</v>
      </c>
      <c r="C42" s="434">
        <v>2005</v>
      </c>
      <c r="D42" s="434">
        <v>2000</v>
      </c>
    </row>
    <row r="43" spans="1:4" ht="13.2" x14ac:dyDescent="0.25">
      <c r="A43" s="432" t="s">
        <v>1457</v>
      </c>
      <c r="B43" s="433">
        <v>22596</v>
      </c>
      <c r="C43" s="434">
        <v>2020</v>
      </c>
      <c r="D43" s="434">
        <v>2000</v>
      </c>
    </row>
    <row r="44" spans="1:4" ht="13.2" x14ac:dyDescent="0.25">
      <c r="A44" s="432" t="s">
        <v>1458</v>
      </c>
      <c r="B44" s="433">
        <v>19543</v>
      </c>
      <c r="C44" s="434">
        <v>2001</v>
      </c>
      <c r="D44" s="434">
        <v>2000</v>
      </c>
    </row>
    <row r="45" spans="1:4" ht="13.2" x14ac:dyDescent="0.25">
      <c r="A45" s="432" t="s">
        <v>1459</v>
      </c>
      <c r="B45" s="433">
        <v>19209</v>
      </c>
      <c r="C45" s="434">
        <v>2001</v>
      </c>
      <c r="D45" s="434">
        <v>2000</v>
      </c>
    </row>
    <row r="46" spans="1:4" ht="13.2" x14ac:dyDescent="0.25">
      <c r="A46" s="432" t="s">
        <v>1460</v>
      </c>
      <c r="B46" s="433">
        <v>28889</v>
      </c>
      <c r="C46" s="434">
        <v>2001</v>
      </c>
      <c r="D46" s="434">
        <v>2000</v>
      </c>
    </row>
    <row r="47" spans="1:4" ht="13.2" x14ac:dyDescent="0.25">
      <c r="A47" s="432" t="s">
        <v>1461</v>
      </c>
      <c r="B47" s="433">
        <v>29559</v>
      </c>
      <c r="C47" s="434">
        <v>2001</v>
      </c>
      <c r="D47" s="434">
        <v>2000</v>
      </c>
    </row>
    <row r="48" spans="1:4" ht="13.2" x14ac:dyDescent="0.25">
      <c r="A48" s="432" t="s">
        <v>1462</v>
      </c>
      <c r="B48" s="433">
        <v>29013</v>
      </c>
      <c r="C48" s="434">
        <v>2001</v>
      </c>
      <c r="D48" s="434">
        <v>2000</v>
      </c>
    </row>
    <row r="49" spans="1:4" ht="13.2" x14ac:dyDescent="0.25">
      <c r="A49" s="432" t="s">
        <v>1463</v>
      </c>
      <c r="B49" s="433">
        <v>28446</v>
      </c>
      <c r="C49" s="434">
        <v>2001</v>
      </c>
      <c r="D49" s="434">
        <v>2000</v>
      </c>
    </row>
    <row r="50" spans="1:4" ht="13.2" x14ac:dyDescent="0.25">
      <c r="A50" s="432" t="s">
        <v>1464</v>
      </c>
      <c r="B50" s="433">
        <v>17895</v>
      </c>
      <c r="C50" s="434">
        <v>2001</v>
      </c>
      <c r="D50" s="434">
        <v>2000</v>
      </c>
    </row>
    <row r="51" spans="1:4" ht="13.2" x14ac:dyDescent="0.25">
      <c r="A51" s="432" t="s">
        <v>1465</v>
      </c>
      <c r="B51" s="433">
        <v>19078</v>
      </c>
      <c r="C51" s="434">
        <v>2001</v>
      </c>
      <c r="D51" s="434">
        <v>2000</v>
      </c>
    </row>
    <row r="52" spans="1:4" ht="13.2" x14ac:dyDescent="0.25">
      <c r="A52" s="432" t="s">
        <v>1466</v>
      </c>
      <c r="B52" s="433">
        <v>28631</v>
      </c>
      <c r="C52" s="434">
        <v>2001</v>
      </c>
      <c r="D52" s="434">
        <v>2000</v>
      </c>
    </row>
    <row r="53" spans="1:4" ht="13.2" x14ac:dyDescent="0.25">
      <c r="A53" s="432" t="s">
        <v>1467</v>
      </c>
      <c r="B53" s="433">
        <v>25594</v>
      </c>
      <c r="C53" s="434">
        <v>2001</v>
      </c>
      <c r="D53" s="434">
        <v>2000</v>
      </c>
    </row>
    <row r="54" spans="1:4" ht="13.2" x14ac:dyDescent="0.25">
      <c r="A54" s="432" t="s">
        <v>1468</v>
      </c>
      <c r="B54" s="433">
        <v>11296</v>
      </c>
      <c r="C54" s="434">
        <v>2002</v>
      </c>
      <c r="D54" s="434">
        <v>2001</v>
      </c>
    </row>
    <row r="55" spans="1:4" ht="13.2" x14ac:dyDescent="0.25">
      <c r="A55" s="432" t="s">
        <v>1469</v>
      </c>
      <c r="B55" s="433">
        <v>11100</v>
      </c>
      <c r="C55" s="434">
        <v>2001</v>
      </c>
      <c r="D55" s="434">
        <v>2000</v>
      </c>
    </row>
    <row r="56" spans="1:4" ht="13.2" x14ac:dyDescent="0.25">
      <c r="A56" s="432" t="s">
        <v>1470</v>
      </c>
      <c r="B56" s="433">
        <v>10290</v>
      </c>
      <c r="C56" s="434">
        <v>2001</v>
      </c>
      <c r="D56" s="434">
        <v>2000</v>
      </c>
    </row>
    <row r="57" spans="1:4" ht="13.2" x14ac:dyDescent="0.25">
      <c r="A57" s="432" t="s">
        <v>1471</v>
      </c>
      <c r="B57" s="433">
        <v>28712</v>
      </c>
      <c r="C57" s="434">
        <v>2001</v>
      </c>
      <c r="D57" s="434">
        <v>2000</v>
      </c>
    </row>
    <row r="58" spans="1:4" ht="13.2" x14ac:dyDescent="0.25">
      <c r="A58" s="432" t="s">
        <v>1472</v>
      </c>
      <c r="B58" s="433">
        <v>16783</v>
      </c>
      <c r="C58" s="434">
        <v>2001</v>
      </c>
      <c r="D58" s="434">
        <v>2000</v>
      </c>
    </row>
    <row r="59" spans="1:4" ht="13.2" x14ac:dyDescent="0.25">
      <c r="A59" s="432" t="s">
        <v>1473</v>
      </c>
      <c r="B59" s="433">
        <v>27061</v>
      </c>
      <c r="C59" s="434">
        <v>2001</v>
      </c>
      <c r="D59" s="434">
        <v>2000</v>
      </c>
    </row>
    <row r="60" spans="1:4" ht="13.2" x14ac:dyDescent="0.25">
      <c r="A60" s="432" t="s">
        <v>1474</v>
      </c>
      <c r="B60" s="433">
        <v>14140</v>
      </c>
      <c r="C60" s="434">
        <v>2002</v>
      </c>
      <c r="D60" s="434">
        <v>2001</v>
      </c>
    </row>
    <row r="61" spans="1:4" ht="13.2" x14ac:dyDescent="0.25">
      <c r="A61" s="432" t="s">
        <v>1475</v>
      </c>
      <c r="B61" s="433">
        <v>14204</v>
      </c>
      <c r="C61" s="434">
        <v>2001</v>
      </c>
      <c r="D61" s="434">
        <v>2000</v>
      </c>
    </row>
    <row r="62" spans="1:4" ht="13.2" x14ac:dyDescent="0.25">
      <c r="A62" s="432" t="s">
        <v>1476</v>
      </c>
      <c r="B62" s="433">
        <v>24201</v>
      </c>
      <c r="C62" s="434">
        <v>2001</v>
      </c>
      <c r="D62" s="434">
        <v>2000</v>
      </c>
    </row>
    <row r="63" spans="1:4" ht="13.2" x14ac:dyDescent="0.25">
      <c r="A63" s="432" t="s">
        <v>1477</v>
      </c>
      <c r="B63" s="433">
        <v>20654</v>
      </c>
      <c r="C63" s="434">
        <v>2020</v>
      </c>
      <c r="D63" s="434">
        <v>2000</v>
      </c>
    </row>
    <row r="64" spans="1:4" ht="13.2" x14ac:dyDescent="0.25">
      <c r="A64" s="432" t="s">
        <v>1478</v>
      </c>
      <c r="B64" s="433">
        <v>17814</v>
      </c>
      <c r="C64" s="434">
        <v>2005</v>
      </c>
      <c r="D64" s="434">
        <v>2005</v>
      </c>
    </row>
    <row r="65" spans="1:4" ht="13.2" x14ac:dyDescent="0.25">
      <c r="A65" s="432" t="s">
        <v>1479</v>
      </c>
      <c r="B65" s="433">
        <v>10720</v>
      </c>
      <c r="C65" s="434">
        <v>2005</v>
      </c>
      <c r="D65" s="434">
        <v>2005</v>
      </c>
    </row>
    <row r="66" spans="1:4" ht="13.2" x14ac:dyDescent="0.25">
      <c r="A66" s="432" t="s">
        <v>1480</v>
      </c>
      <c r="B66" s="433">
        <v>29726</v>
      </c>
      <c r="C66" s="434">
        <v>2005</v>
      </c>
      <c r="D66" s="434">
        <v>2005</v>
      </c>
    </row>
    <row r="67" spans="1:4" ht="13.2" x14ac:dyDescent="0.25">
      <c r="A67" s="432" t="s">
        <v>1481</v>
      </c>
      <c r="B67" s="433">
        <v>12108</v>
      </c>
      <c r="C67" s="434">
        <v>2005</v>
      </c>
      <c r="D67" s="434">
        <v>2005</v>
      </c>
    </row>
    <row r="68" spans="1:4" ht="13.2" x14ac:dyDescent="0.25">
      <c r="A68" s="432" t="s">
        <v>1482</v>
      </c>
      <c r="B68" s="433">
        <v>20183</v>
      </c>
      <c r="C68" s="434">
        <v>2005</v>
      </c>
      <c r="D68" s="434">
        <v>2005</v>
      </c>
    </row>
    <row r="69" spans="1:4" ht="13.2" x14ac:dyDescent="0.25">
      <c r="A69" s="432" t="s">
        <v>1483</v>
      </c>
      <c r="B69" s="433">
        <v>29746</v>
      </c>
      <c r="C69" s="434">
        <v>2005</v>
      </c>
      <c r="D69" s="434">
        <v>2005</v>
      </c>
    </row>
    <row r="70" spans="1:4" ht="13.2" x14ac:dyDescent="0.25">
      <c r="A70" s="432" t="s">
        <v>1484</v>
      </c>
      <c r="B70" s="433">
        <v>24567</v>
      </c>
      <c r="C70" s="434">
        <v>2005</v>
      </c>
      <c r="D70" s="434">
        <v>2005</v>
      </c>
    </row>
    <row r="71" spans="1:4" ht="13.2" x14ac:dyDescent="0.25">
      <c r="A71" s="432" t="s">
        <v>1485</v>
      </c>
      <c r="B71" s="433">
        <v>10110</v>
      </c>
      <c r="C71" s="434">
        <v>2005</v>
      </c>
      <c r="D71" s="434">
        <v>2005</v>
      </c>
    </row>
    <row r="72" spans="1:4" ht="13.2" x14ac:dyDescent="0.25">
      <c r="A72" s="432" t="s">
        <v>1486</v>
      </c>
      <c r="B72" s="433">
        <v>14915</v>
      </c>
      <c r="C72" s="434">
        <v>2005</v>
      </c>
      <c r="D72" s="434">
        <v>2005</v>
      </c>
    </row>
    <row r="73" spans="1:4" ht="13.2" x14ac:dyDescent="0.25">
      <c r="A73" s="432" t="s">
        <v>1487</v>
      </c>
      <c r="B73" s="433">
        <v>27298</v>
      </c>
      <c r="C73" s="434">
        <v>2006</v>
      </c>
      <c r="D73" s="434">
        <v>2006</v>
      </c>
    </row>
    <row r="74" spans="1:4" ht="13.2" x14ac:dyDescent="0.25">
      <c r="A74" s="432" t="s">
        <v>1488</v>
      </c>
      <c r="B74" s="433">
        <v>21291</v>
      </c>
      <c r="C74" s="434">
        <v>2019</v>
      </c>
      <c r="D74" s="434">
        <v>2019</v>
      </c>
    </row>
    <row r="75" spans="1:4" ht="13.2" x14ac:dyDescent="0.25">
      <c r="A75" s="432" t="s">
        <v>1489</v>
      </c>
      <c r="B75" s="433">
        <v>25406</v>
      </c>
      <c r="C75" s="434">
        <v>2018</v>
      </c>
      <c r="D75" s="434">
        <v>2018</v>
      </c>
    </row>
    <row r="76" spans="1:4" ht="13.2" x14ac:dyDescent="0.25">
      <c r="A76" s="432" t="s">
        <v>1490</v>
      </c>
      <c r="B76" s="433">
        <v>12074</v>
      </c>
      <c r="C76" s="434">
        <v>2036</v>
      </c>
      <c r="D76" s="434">
        <v>2023</v>
      </c>
    </row>
    <row r="77" spans="1:4" ht="13.2" x14ac:dyDescent="0.25">
      <c r="A77" s="432" t="s">
        <v>1491</v>
      </c>
      <c r="B77" s="433">
        <v>17938</v>
      </c>
      <c r="C77" s="434">
        <v>2002</v>
      </c>
      <c r="D77" s="434">
        <v>2002</v>
      </c>
    </row>
    <row r="78" spans="1:4" ht="13.2" x14ac:dyDescent="0.25">
      <c r="A78" s="432" t="s">
        <v>1492</v>
      </c>
      <c r="B78" s="433">
        <v>24245</v>
      </c>
      <c r="C78" s="434">
        <v>2003</v>
      </c>
      <c r="D78" s="434">
        <v>2003</v>
      </c>
    </row>
    <row r="79" spans="1:4" ht="13.2" x14ac:dyDescent="0.25">
      <c r="A79" s="432" t="s">
        <v>1493</v>
      </c>
      <c r="B79" s="433">
        <v>24142</v>
      </c>
      <c r="C79" s="434">
        <v>2005</v>
      </c>
      <c r="D79" s="434">
        <v>2005</v>
      </c>
    </row>
    <row r="80" spans="1:4" ht="13.2" x14ac:dyDescent="0.25">
      <c r="A80" s="432" t="s">
        <v>1494</v>
      </c>
      <c r="B80" s="433">
        <v>17820</v>
      </c>
      <c r="C80" s="434">
        <v>2006</v>
      </c>
      <c r="D80" s="434">
        <v>2003</v>
      </c>
    </row>
    <row r="81" spans="1:4" ht="13.2" x14ac:dyDescent="0.25">
      <c r="A81" s="432" t="s">
        <v>1495</v>
      </c>
      <c r="B81" s="433">
        <v>20059</v>
      </c>
      <c r="C81" s="434">
        <v>2039</v>
      </c>
      <c r="D81" s="434">
        <v>2031</v>
      </c>
    </row>
    <row r="82" spans="1:4" ht="13.2" x14ac:dyDescent="0.25">
      <c r="A82" s="432" t="s">
        <v>1496</v>
      </c>
      <c r="B82" s="433">
        <v>11018</v>
      </c>
      <c r="C82" s="434">
        <v>2123</v>
      </c>
      <c r="D82" s="434">
        <v>2089</v>
      </c>
    </row>
    <row r="83" spans="1:4" ht="13.2" x14ac:dyDescent="0.25">
      <c r="A83" s="432" t="s">
        <v>1497</v>
      </c>
      <c r="B83" s="433">
        <v>24376</v>
      </c>
      <c r="C83" s="434">
        <v>2005</v>
      </c>
      <c r="D83" s="434">
        <v>2005</v>
      </c>
    </row>
    <row r="84" spans="1:4" ht="13.2" x14ac:dyDescent="0.25">
      <c r="A84" s="432" t="s">
        <v>1498</v>
      </c>
      <c r="B84" s="433">
        <v>12473</v>
      </c>
      <c r="C84" s="434">
        <v>2006</v>
      </c>
      <c r="D84" s="434">
        <v>2006</v>
      </c>
    </row>
    <row r="85" spans="1:4" ht="13.2" x14ac:dyDescent="0.25">
      <c r="A85" s="432" t="s">
        <v>1499</v>
      </c>
      <c r="B85" s="433">
        <v>17269</v>
      </c>
      <c r="C85" s="434">
        <v>2002</v>
      </c>
      <c r="D85" s="434">
        <v>2002</v>
      </c>
    </row>
    <row r="86" spans="1:4" ht="13.2" x14ac:dyDescent="0.25">
      <c r="A86" s="432" t="s">
        <v>1500</v>
      </c>
      <c r="B86" s="433">
        <v>14679</v>
      </c>
      <c r="C86" s="434">
        <v>2002</v>
      </c>
      <c r="D86" s="434">
        <v>2002</v>
      </c>
    </row>
    <row r="87" spans="1:4" ht="13.2" x14ac:dyDescent="0.25">
      <c r="A87" s="432" t="s">
        <v>1501</v>
      </c>
      <c r="B87" s="433">
        <v>13449</v>
      </c>
      <c r="C87" s="434">
        <v>2483</v>
      </c>
      <c r="D87" s="434">
        <v>2235</v>
      </c>
    </row>
    <row r="88" spans="1:4" ht="13.2" x14ac:dyDescent="0.25">
      <c r="A88" s="432" t="s">
        <v>1502</v>
      </c>
      <c r="B88" s="433">
        <v>13986</v>
      </c>
      <c r="C88" s="434">
        <v>2015</v>
      </c>
      <c r="D88" s="434">
        <v>2010</v>
      </c>
    </row>
    <row r="89" spans="1:4" ht="13.2" x14ac:dyDescent="0.25">
      <c r="A89" s="432" t="s">
        <v>1503</v>
      </c>
      <c r="B89" s="433">
        <v>26960</v>
      </c>
      <c r="C89" s="434">
        <v>2850</v>
      </c>
      <c r="D89" s="434">
        <v>2650</v>
      </c>
    </row>
    <row r="90" spans="1:4" ht="13.2" x14ac:dyDescent="0.25">
      <c r="A90" s="432" t="s">
        <v>1504</v>
      </c>
      <c r="B90" s="433">
        <v>11190</v>
      </c>
      <c r="C90" s="434">
        <v>2043</v>
      </c>
      <c r="D90" s="434">
        <v>2032</v>
      </c>
    </row>
    <row r="91" spans="1:4" ht="13.2" x14ac:dyDescent="0.25">
      <c r="A91" s="432" t="s">
        <v>1505</v>
      </c>
      <c r="B91" s="433">
        <v>22990</v>
      </c>
      <c r="C91" s="434">
        <v>2003</v>
      </c>
      <c r="D91" s="434">
        <v>2003</v>
      </c>
    </row>
    <row r="92" spans="1:4" ht="13.2" x14ac:dyDescent="0.25">
      <c r="A92" s="432" t="s">
        <v>1506</v>
      </c>
      <c r="B92" s="433">
        <v>20176</v>
      </c>
      <c r="C92" s="434">
        <v>2060</v>
      </c>
      <c r="D92" s="434">
        <v>2000</v>
      </c>
    </row>
    <row r="93" spans="1:4" ht="13.2" x14ac:dyDescent="0.25">
      <c r="A93" s="432" t="s">
        <v>1507</v>
      </c>
      <c r="B93" s="433">
        <v>25289</v>
      </c>
      <c r="C93" s="434">
        <v>2040</v>
      </c>
      <c r="D93" s="434">
        <v>2000</v>
      </c>
    </row>
    <row r="94" spans="1:4" ht="13.2" x14ac:dyDescent="0.25">
      <c r="A94" s="432" t="s">
        <v>1508</v>
      </c>
      <c r="B94" s="433">
        <v>24907</v>
      </c>
      <c r="C94" s="434">
        <v>2029</v>
      </c>
      <c r="D94" s="434">
        <v>2026</v>
      </c>
    </row>
    <row r="95" spans="1:4" ht="13.2" x14ac:dyDescent="0.25">
      <c r="A95" s="432" t="s">
        <v>1509</v>
      </c>
      <c r="B95" s="433">
        <v>22552</v>
      </c>
      <c r="C95" s="434">
        <v>2002</v>
      </c>
      <c r="D95" s="434">
        <v>2001</v>
      </c>
    </row>
    <row r="96" spans="1:4" ht="13.2" x14ac:dyDescent="0.25">
      <c r="A96" s="432" t="s">
        <v>1510</v>
      </c>
      <c r="B96" s="433">
        <v>10520</v>
      </c>
      <c r="C96" s="434">
        <v>2001</v>
      </c>
      <c r="D96" s="434">
        <v>2000</v>
      </c>
    </row>
    <row r="97" spans="1:4" ht="13.2" x14ac:dyDescent="0.25">
      <c r="A97" s="432" t="s">
        <v>1511</v>
      </c>
      <c r="B97" s="433">
        <v>29664</v>
      </c>
      <c r="C97" s="434">
        <v>2002</v>
      </c>
      <c r="D97" s="434">
        <v>2002</v>
      </c>
    </row>
    <row r="98" spans="1:4" ht="13.2" x14ac:dyDescent="0.25">
      <c r="A98" s="432" t="s">
        <v>1512</v>
      </c>
      <c r="B98" s="433">
        <v>24833</v>
      </c>
      <c r="C98" s="434">
        <v>2002</v>
      </c>
      <c r="D98" s="434">
        <v>2002</v>
      </c>
    </row>
    <row r="99" spans="1:4" ht="13.2" x14ac:dyDescent="0.25">
      <c r="A99" s="432" t="s">
        <v>1513</v>
      </c>
      <c r="B99" s="433">
        <v>23541</v>
      </c>
      <c r="C99" s="434">
        <v>2005</v>
      </c>
      <c r="D99" s="434">
        <v>2005</v>
      </c>
    </row>
    <row r="100" spans="1:4" ht="13.2" x14ac:dyDescent="0.25">
      <c r="A100" s="432" t="s">
        <v>1514</v>
      </c>
      <c r="B100" s="433">
        <v>21892</v>
      </c>
      <c r="C100" s="434">
        <v>2002</v>
      </c>
      <c r="D100" s="434">
        <v>2002</v>
      </c>
    </row>
    <row r="101" spans="1:4" ht="13.2" x14ac:dyDescent="0.25">
      <c r="A101" s="432" t="s">
        <v>1515</v>
      </c>
      <c r="B101" s="433">
        <v>25391</v>
      </c>
      <c r="C101" s="434">
        <v>2002</v>
      </c>
      <c r="D101" s="434">
        <v>2002</v>
      </c>
    </row>
    <row r="102" spans="1:4" ht="13.2" x14ac:dyDescent="0.25">
      <c r="A102" s="432" t="s">
        <v>1516</v>
      </c>
      <c r="B102" s="433">
        <v>13527</v>
      </c>
      <c r="C102" s="434">
        <v>2008</v>
      </c>
      <c r="D102" s="434">
        <v>2008</v>
      </c>
    </row>
    <row r="103" spans="1:4" ht="13.2" x14ac:dyDescent="0.25">
      <c r="A103" s="432" t="s">
        <v>1517</v>
      </c>
      <c r="B103" s="433">
        <v>12076</v>
      </c>
      <c r="C103" s="434">
        <v>2018</v>
      </c>
      <c r="D103" s="434">
        <v>2008</v>
      </c>
    </row>
    <row r="104" spans="1:4" ht="13.2" x14ac:dyDescent="0.25">
      <c r="A104" s="432" t="s">
        <v>1518</v>
      </c>
      <c r="B104" s="433">
        <v>13822</v>
      </c>
      <c r="C104" s="434">
        <v>2001</v>
      </c>
      <c r="D104" s="434">
        <v>2001</v>
      </c>
    </row>
    <row r="105" spans="1:4" ht="13.2" x14ac:dyDescent="0.25">
      <c r="A105" s="432" t="s">
        <v>1519</v>
      </c>
      <c r="B105" s="433">
        <v>15436</v>
      </c>
      <c r="C105" s="434">
        <v>2001</v>
      </c>
      <c r="D105" s="434">
        <v>2001</v>
      </c>
    </row>
    <row r="106" spans="1:4" ht="13.2" x14ac:dyDescent="0.25">
      <c r="A106" s="432" t="s">
        <v>1520</v>
      </c>
      <c r="B106" s="433">
        <v>23618</v>
      </c>
      <c r="C106" s="434">
        <v>2001</v>
      </c>
      <c r="D106" s="434">
        <v>2001</v>
      </c>
    </row>
    <row r="107" spans="1:4" ht="13.2" x14ac:dyDescent="0.25">
      <c r="A107" s="432" t="s">
        <v>1521</v>
      </c>
      <c r="B107" s="433">
        <v>10670</v>
      </c>
      <c r="C107" s="434">
        <v>2009</v>
      </c>
      <c r="D107" s="434">
        <v>2008</v>
      </c>
    </row>
    <row r="108" spans="1:4" ht="13.2" x14ac:dyDescent="0.25">
      <c r="A108" s="432" t="s">
        <v>1522</v>
      </c>
      <c r="B108" s="433">
        <v>14138</v>
      </c>
      <c r="C108" s="434">
        <v>2003</v>
      </c>
      <c r="D108" s="434">
        <v>2003</v>
      </c>
    </row>
    <row r="109" spans="1:4" ht="13.2" x14ac:dyDescent="0.25">
      <c r="A109" s="432" t="s">
        <v>1523</v>
      </c>
      <c r="B109" s="433">
        <v>15443</v>
      </c>
      <c r="C109" s="434">
        <v>2003</v>
      </c>
      <c r="D109" s="434">
        <v>2002</v>
      </c>
    </row>
    <row r="110" spans="1:4" ht="13.2" x14ac:dyDescent="0.25">
      <c r="A110" s="432" t="s">
        <v>1524</v>
      </c>
      <c r="B110" s="433">
        <v>27536</v>
      </c>
      <c r="C110" s="434">
        <v>2001</v>
      </c>
      <c r="D110" s="434">
        <v>2001</v>
      </c>
    </row>
    <row r="111" spans="1:4" ht="13.2" x14ac:dyDescent="0.25">
      <c r="A111" s="432" t="s">
        <v>1525</v>
      </c>
      <c r="B111" s="433">
        <v>20856</v>
      </c>
      <c r="C111" s="434">
        <v>2155</v>
      </c>
      <c r="D111" s="434">
        <v>2120</v>
      </c>
    </row>
    <row r="112" spans="1:4" ht="13.2" x14ac:dyDescent="0.25">
      <c r="A112" s="432" t="s">
        <v>1526</v>
      </c>
      <c r="B112" s="433">
        <v>11340</v>
      </c>
      <c r="C112" s="434">
        <v>2005</v>
      </c>
      <c r="D112" s="434">
        <v>2000</v>
      </c>
    </row>
    <row r="113" spans="1:4" ht="13.2" x14ac:dyDescent="0.25">
      <c r="A113" s="432" t="s">
        <v>1527</v>
      </c>
      <c r="B113" s="433">
        <v>16427</v>
      </c>
      <c r="C113" s="434">
        <v>2005</v>
      </c>
      <c r="D113" s="434">
        <v>2000</v>
      </c>
    </row>
    <row r="114" spans="1:4" ht="13.2" x14ac:dyDescent="0.25">
      <c r="A114" s="432" t="s">
        <v>1528</v>
      </c>
      <c r="B114" s="433">
        <v>27027</v>
      </c>
      <c r="C114" s="434">
        <v>2010</v>
      </c>
      <c r="D114" s="434">
        <v>2000</v>
      </c>
    </row>
    <row r="115" spans="1:4" ht="13.2" x14ac:dyDescent="0.25">
      <c r="A115" s="432" t="s">
        <v>1529</v>
      </c>
      <c r="B115" s="433">
        <v>14162</v>
      </c>
      <c r="C115" s="434">
        <v>2020</v>
      </c>
      <c r="D115" s="434">
        <v>2000</v>
      </c>
    </row>
    <row r="116" spans="1:4" ht="13.2" x14ac:dyDescent="0.25">
      <c r="A116" s="432" t="s">
        <v>1530</v>
      </c>
      <c r="B116" s="433">
        <v>28382</v>
      </c>
      <c r="C116" s="434">
        <v>2030</v>
      </c>
      <c r="D116" s="434">
        <v>2003</v>
      </c>
    </row>
    <row r="117" spans="1:4" ht="13.2" x14ac:dyDescent="0.25">
      <c r="A117" s="432" t="s">
        <v>1531</v>
      </c>
      <c r="B117" s="433">
        <v>17966</v>
      </c>
      <c r="C117" s="434">
        <v>2031</v>
      </c>
      <c r="D117" s="434">
        <v>2020</v>
      </c>
    </row>
    <row r="118" spans="1:4" ht="13.2" x14ac:dyDescent="0.25">
      <c r="A118" s="432" t="s">
        <v>1532</v>
      </c>
      <c r="B118" s="433">
        <v>14235</v>
      </c>
      <c r="C118" s="434">
        <v>2030</v>
      </c>
      <c r="D118" s="434">
        <v>2007</v>
      </c>
    </row>
    <row r="119" spans="1:4" ht="13.2" x14ac:dyDescent="0.25">
      <c r="A119" s="432" t="s">
        <v>1533</v>
      </c>
      <c r="B119" s="433">
        <v>10006</v>
      </c>
      <c r="C119" s="434">
        <v>2212</v>
      </c>
      <c r="D119" s="434">
        <v>2212</v>
      </c>
    </row>
    <row r="120" spans="1:4" ht="13.2" x14ac:dyDescent="0.25">
      <c r="A120" s="432" t="s">
        <v>1534</v>
      </c>
      <c r="B120" s="433">
        <v>25596</v>
      </c>
      <c r="C120" s="434">
        <v>2002</v>
      </c>
      <c r="D120" s="434">
        <v>2002</v>
      </c>
    </row>
    <row r="121" spans="1:4" ht="13.2" x14ac:dyDescent="0.25">
      <c r="A121" s="432" t="s">
        <v>1535</v>
      </c>
      <c r="B121" s="433">
        <v>22982</v>
      </c>
      <c r="C121" s="434">
        <v>2017</v>
      </c>
      <c r="D121" s="434">
        <v>2000</v>
      </c>
    </row>
    <row r="122" spans="1:4" ht="13.2" x14ac:dyDescent="0.25">
      <c r="A122" s="432" t="s">
        <v>1536</v>
      </c>
      <c r="B122" s="433">
        <v>10385</v>
      </c>
      <c r="C122" s="434">
        <v>2185</v>
      </c>
      <c r="D122" s="434">
        <v>2115</v>
      </c>
    </row>
    <row r="123" spans="1:4" ht="13.2" x14ac:dyDescent="0.25">
      <c r="A123" s="432" t="s">
        <v>1537</v>
      </c>
      <c r="B123" s="433">
        <v>13964</v>
      </c>
      <c r="C123" s="434">
        <v>2048</v>
      </c>
      <c r="D123" s="434">
        <v>2048</v>
      </c>
    </row>
    <row r="124" spans="1:4" ht="13.2" x14ac:dyDescent="0.25">
      <c r="A124" s="432" t="s">
        <v>1538</v>
      </c>
      <c r="B124" s="433">
        <v>19093</v>
      </c>
      <c r="C124" s="434">
        <v>2009</v>
      </c>
      <c r="D124" s="434">
        <v>2009</v>
      </c>
    </row>
    <row r="125" spans="1:4" ht="13.2" x14ac:dyDescent="0.25">
      <c r="A125" s="432" t="s">
        <v>1539</v>
      </c>
      <c r="B125" s="433">
        <v>18479</v>
      </c>
      <c r="C125" s="434">
        <v>2061</v>
      </c>
      <c r="D125" s="434">
        <v>2035</v>
      </c>
    </row>
    <row r="126" spans="1:4" ht="13.2" x14ac:dyDescent="0.25">
      <c r="A126" s="432" t="s">
        <v>1540</v>
      </c>
      <c r="B126" s="433">
        <v>23685</v>
      </c>
      <c r="C126" s="434">
        <v>2003</v>
      </c>
      <c r="D126" s="434">
        <v>2003</v>
      </c>
    </row>
    <row r="127" spans="1:4" ht="13.2" x14ac:dyDescent="0.25">
      <c r="A127" s="432" t="s">
        <v>1541</v>
      </c>
      <c r="B127" s="433">
        <v>19825</v>
      </c>
      <c r="C127" s="434">
        <v>2001</v>
      </c>
      <c r="D127" s="434">
        <v>2001</v>
      </c>
    </row>
    <row r="128" spans="1:4" ht="13.2" x14ac:dyDescent="0.25">
      <c r="A128" s="432" t="s">
        <v>1542</v>
      </c>
      <c r="B128" s="433">
        <v>14991</v>
      </c>
      <c r="C128" s="434">
        <v>2001</v>
      </c>
      <c r="D128" s="434">
        <v>2001</v>
      </c>
    </row>
    <row r="129" spans="1:4" ht="13.2" x14ac:dyDescent="0.25">
      <c r="A129" s="432" t="s">
        <v>1543</v>
      </c>
      <c r="B129" s="433">
        <v>21327</v>
      </c>
      <c r="C129" s="434">
        <v>2001</v>
      </c>
      <c r="D129" s="434">
        <v>2000</v>
      </c>
    </row>
    <row r="130" spans="1:4" ht="13.2" x14ac:dyDescent="0.25">
      <c r="A130" s="432" t="s">
        <v>1544</v>
      </c>
      <c r="B130" s="433">
        <v>19631</v>
      </c>
      <c r="C130" s="434">
        <v>2002</v>
      </c>
      <c r="D130" s="434">
        <v>2000</v>
      </c>
    </row>
    <row r="131" spans="1:4" ht="13.2" x14ac:dyDescent="0.25">
      <c r="A131" s="432" t="s">
        <v>1545</v>
      </c>
      <c r="B131" s="433">
        <v>14368</v>
      </c>
      <c r="C131" s="434">
        <v>2001</v>
      </c>
      <c r="D131" s="434">
        <v>2001</v>
      </c>
    </row>
    <row r="132" spans="1:4" ht="13.2" x14ac:dyDescent="0.25">
      <c r="A132" s="432" t="s">
        <v>1546</v>
      </c>
      <c r="B132" s="433">
        <v>28526</v>
      </c>
      <c r="C132" s="434">
        <v>2005</v>
      </c>
      <c r="D132" s="434">
        <v>2003</v>
      </c>
    </row>
    <row r="133" spans="1:4" ht="13.2" x14ac:dyDescent="0.25">
      <c r="A133" s="432" t="s">
        <v>1547</v>
      </c>
      <c r="B133" s="433">
        <v>13108</v>
      </c>
      <c r="C133" s="434">
        <v>2010</v>
      </c>
      <c r="D133" s="434">
        <v>2010</v>
      </c>
    </row>
    <row r="134" spans="1:4" ht="13.2" x14ac:dyDescent="0.25">
      <c r="A134" s="432" t="s">
        <v>1548</v>
      </c>
      <c r="B134" s="433">
        <v>21934</v>
      </c>
      <c r="C134" s="434">
        <v>2001</v>
      </c>
      <c r="D134" s="434">
        <v>2001</v>
      </c>
    </row>
    <row r="135" spans="1:4" ht="13.2" x14ac:dyDescent="0.25">
      <c r="A135" s="432" t="s">
        <v>1549</v>
      </c>
      <c r="B135" s="433">
        <v>25552</v>
      </c>
      <c r="C135" s="434">
        <v>2001</v>
      </c>
      <c r="D135" s="434">
        <v>2001</v>
      </c>
    </row>
    <row r="136" spans="1:4" ht="13.2" x14ac:dyDescent="0.25">
      <c r="A136" s="432" t="s">
        <v>1550</v>
      </c>
      <c r="B136" s="433">
        <v>20577</v>
      </c>
      <c r="C136" s="434">
        <v>2001</v>
      </c>
      <c r="D136" s="434">
        <v>2001</v>
      </c>
    </row>
    <row r="137" spans="1:4" ht="13.2" x14ac:dyDescent="0.25">
      <c r="A137" s="432" t="s">
        <v>1551</v>
      </c>
      <c r="B137" s="433">
        <v>16438</v>
      </c>
      <c r="C137" s="434">
        <v>2008</v>
      </c>
      <c r="D137" s="434">
        <v>2001</v>
      </c>
    </row>
    <row r="138" spans="1:4" ht="13.2" x14ac:dyDescent="0.25">
      <c r="A138" s="432" t="s">
        <v>1552</v>
      </c>
      <c r="B138" s="433">
        <v>22484</v>
      </c>
      <c r="C138" s="434">
        <v>2002</v>
      </c>
      <c r="D138" s="434">
        <v>2000</v>
      </c>
    </row>
    <row r="139" spans="1:4" ht="13.2" x14ac:dyDescent="0.25">
      <c r="A139" s="432" t="s">
        <v>1553</v>
      </c>
      <c r="B139" s="433">
        <v>16405</v>
      </c>
      <c r="C139" s="434">
        <v>2005</v>
      </c>
      <c r="D139" s="434">
        <v>2005</v>
      </c>
    </row>
    <row r="140" spans="1:4" ht="13.2" x14ac:dyDescent="0.25">
      <c r="A140" s="432" t="s">
        <v>1554</v>
      </c>
      <c r="B140" s="433">
        <v>22756</v>
      </c>
      <c r="C140" s="434">
        <v>2002</v>
      </c>
      <c r="D140" s="434">
        <v>2002</v>
      </c>
    </row>
    <row r="141" spans="1:4" ht="13.2" x14ac:dyDescent="0.25">
      <c r="A141" s="432" t="s">
        <v>1555</v>
      </c>
      <c r="B141" s="433">
        <v>25903</v>
      </c>
      <c r="C141" s="434">
        <v>2004</v>
      </c>
      <c r="D141" s="434">
        <v>2001</v>
      </c>
    </row>
    <row r="142" spans="1:4" ht="13.2" x14ac:dyDescent="0.25">
      <c r="A142" s="432" t="s">
        <v>1556</v>
      </c>
      <c r="B142" s="433">
        <v>27596</v>
      </c>
      <c r="C142" s="434">
        <v>2011</v>
      </c>
      <c r="D142" s="434">
        <v>2000</v>
      </c>
    </row>
    <row r="143" spans="1:4" ht="13.2" x14ac:dyDescent="0.25">
      <c r="A143" s="432" t="s">
        <v>1557</v>
      </c>
      <c r="B143" s="433">
        <v>12670</v>
      </c>
      <c r="C143" s="434">
        <v>2004</v>
      </c>
      <c r="D143" s="434">
        <v>2002</v>
      </c>
    </row>
    <row r="144" spans="1:4" ht="13.2" x14ac:dyDescent="0.25">
      <c r="A144" s="432" t="s">
        <v>1558</v>
      </c>
      <c r="B144" s="433">
        <v>21240</v>
      </c>
      <c r="C144" s="434">
        <v>2001</v>
      </c>
      <c r="D144" s="434">
        <v>2001</v>
      </c>
    </row>
    <row r="145" spans="1:4" ht="13.2" x14ac:dyDescent="0.25">
      <c r="A145" s="432" t="s">
        <v>1559</v>
      </c>
      <c r="B145" s="433">
        <v>22355</v>
      </c>
      <c r="C145" s="434">
        <v>2001</v>
      </c>
      <c r="D145" s="434">
        <v>2000</v>
      </c>
    </row>
    <row r="146" spans="1:4" ht="13.2" x14ac:dyDescent="0.25">
      <c r="A146" s="432" t="s">
        <v>1560</v>
      </c>
      <c r="B146" s="433">
        <v>15592</v>
      </c>
      <c r="C146" s="434">
        <v>2002</v>
      </c>
      <c r="D146" s="434">
        <v>2002</v>
      </c>
    </row>
    <row r="147" spans="1:4" ht="13.2" x14ac:dyDescent="0.25">
      <c r="A147" s="432" t="s">
        <v>1561</v>
      </c>
      <c r="B147" s="433">
        <v>18004</v>
      </c>
      <c r="C147" s="434">
        <v>2002</v>
      </c>
      <c r="D147" s="434">
        <v>2002</v>
      </c>
    </row>
    <row r="148" spans="1:4" ht="13.2" x14ac:dyDescent="0.25">
      <c r="A148" s="432" t="s">
        <v>1562</v>
      </c>
      <c r="B148" s="433">
        <v>13093</v>
      </c>
      <c r="C148" s="434">
        <v>2002</v>
      </c>
      <c r="D148" s="434">
        <v>2002</v>
      </c>
    </row>
    <row r="149" spans="1:4" ht="13.2" x14ac:dyDescent="0.25">
      <c r="A149" s="432" t="s">
        <v>1563</v>
      </c>
      <c r="B149" s="433">
        <v>28014</v>
      </c>
      <c r="C149" s="434">
        <v>2004</v>
      </c>
      <c r="D149" s="434">
        <v>2004</v>
      </c>
    </row>
    <row r="150" spans="1:4" ht="13.2" x14ac:dyDescent="0.25">
      <c r="A150" s="432" t="s">
        <v>1564</v>
      </c>
      <c r="B150" s="433">
        <v>21406</v>
      </c>
      <c r="C150" s="434">
        <v>2002</v>
      </c>
      <c r="D150" s="434">
        <v>2000</v>
      </c>
    </row>
    <row r="151" spans="1:4" ht="13.2" x14ac:dyDescent="0.25">
      <c r="A151" s="432" t="s">
        <v>1565</v>
      </c>
      <c r="B151" s="433">
        <v>29379</v>
      </c>
      <c r="C151" s="434">
        <v>2001</v>
      </c>
      <c r="D151" s="434">
        <v>2001</v>
      </c>
    </row>
    <row r="152" spans="1:4" ht="13.2" x14ac:dyDescent="0.25">
      <c r="A152" s="432" t="s">
        <v>1566</v>
      </c>
      <c r="B152" s="433">
        <v>28765</v>
      </c>
      <c r="C152" s="434">
        <v>2001</v>
      </c>
      <c r="D152" s="434">
        <v>2001</v>
      </c>
    </row>
    <row r="153" spans="1:4" ht="13.2" x14ac:dyDescent="0.25">
      <c r="A153" s="432" t="s">
        <v>1567</v>
      </c>
      <c r="B153" s="433">
        <v>21057</v>
      </c>
      <c r="C153" s="434">
        <v>2001</v>
      </c>
      <c r="D153" s="434">
        <v>2001</v>
      </c>
    </row>
    <row r="154" spans="1:4" ht="13.2" x14ac:dyDescent="0.25">
      <c r="A154" s="432" t="s">
        <v>1568</v>
      </c>
      <c r="B154" s="433">
        <v>28438</v>
      </c>
      <c r="C154" s="434">
        <v>2001</v>
      </c>
      <c r="D154" s="434">
        <v>2001</v>
      </c>
    </row>
    <row r="155" spans="1:4" ht="13.2" x14ac:dyDescent="0.25">
      <c r="A155" s="432" t="s">
        <v>1569</v>
      </c>
      <c r="B155" s="433">
        <v>26602</v>
      </c>
      <c r="C155" s="434">
        <v>2005</v>
      </c>
      <c r="D155" s="434">
        <v>2005</v>
      </c>
    </row>
    <row r="156" spans="1:4" ht="13.2" x14ac:dyDescent="0.25">
      <c r="A156" s="432" t="s">
        <v>1570</v>
      </c>
      <c r="B156" s="433">
        <v>12542</v>
      </c>
      <c r="C156" s="434">
        <v>2004</v>
      </c>
      <c r="D156" s="434">
        <v>2000</v>
      </c>
    </row>
    <row r="157" spans="1:4" ht="13.2" x14ac:dyDescent="0.25">
      <c r="A157" s="432" t="s">
        <v>1571</v>
      </c>
      <c r="B157" s="433">
        <v>16440</v>
      </c>
      <c r="C157" s="434">
        <v>2001</v>
      </c>
      <c r="D157" s="434">
        <v>2001</v>
      </c>
    </row>
    <row r="158" spans="1:4" ht="13.2" x14ac:dyDescent="0.25">
      <c r="A158" s="432" t="s">
        <v>1572</v>
      </c>
      <c r="B158" s="433">
        <v>24036</v>
      </c>
      <c r="C158" s="434">
        <v>2004</v>
      </c>
      <c r="D158" s="434">
        <v>2004</v>
      </c>
    </row>
    <row r="159" spans="1:4" ht="13.2" x14ac:dyDescent="0.25">
      <c r="A159" s="432" t="s">
        <v>1573</v>
      </c>
      <c r="B159" s="433">
        <v>16013</v>
      </c>
      <c r="C159" s="434">
        <v>2020</v>
      </c>
      <c r="D159" s="434">
        <v>2020</v>
      </c>
    </row>
    <row r="160" spans="1:4" ht="13.2" x14ac:dyDescent="0.25">
      <c r="A160" s="432" t="s">
        <v>1574</v>
      </c>
      <c r="B160" s="433">
        <v>11284</v>
      </c>
      <c r="C160" s="434">
        <v>2002</v>
      </c>
      <c r="D160" s="434">
        <v>2002</v>
      </c>
    </row>
    <row r="161" spans="1:4" ht="13.2" x14ac:dyDescent="0.25">
      <c r="A161" s="432" t="s">
        <v>1575</v>
      </c>
      <c r="B161" s="433">
        <v>28651</v>
      </c>
      <c r="C161" s="434">
        <v>2005</v>
      </c>
      <c r="D161" s="434">
        <v>2005</v>
      </c>
    </row>
    <row r="162" spans="1:4" ht="13.2" x14ac:dyDescent="0.25">
      <c r="A162" s="432" t="s">
        <v>1576</v>
      </c>
      <c r="B162" s="433">
        <v>13220</v>
      </c>
      <c r="C162" s="434">
        <v>2002</v>
      </c>
      <c r="D162" s="434">
        <v>2001</v>
      </c>
    </row>
    <row r="163" spans="1:4" ht="13.2" x14ac:dyDescent="0.25">
      <c r="A163" s="432" t="s">
        <v>1577</v>
      </c>
      <c r="B163" s="433">
        <v>13992</v>
      </c>
      <c r="C163" s="434">
        <v>2005</v>
      </c>
      <c r="D163" s="434">
        <v>2004</v>
      </c>
    </row>
    <row r="164" spans="1:4" ht="13.2" x14ac:dyDescent="0.25">
      <c r="A164" s="432" t="s">
        <v>1578</v>
      </c>
      <c r="B164" s="433">
        <v>29151</v>
      </c>
      <c r="C164" s="434">
        <v>2003</v>
      </c>
      <c r="D164" s="434">
        <v>2003</v>
      </c>
    </row>
    <row r="165" spans="1:4" ht="13.2" x14ac:dyDescent="0.25">
      <c r="A165" s="432" t="s">
        <v>1579</v>
      </c>
      <c r="B165" s="433">
        <v>16210</v>
      </c>
      <c r="C165" s="434">
        <v>2002</v>
      </c>
      <c r="D165" s="434">
        <v>2000</v>
      </c>
    </row>
    <row r="166" spans="1:4" ht="13.2" x14ac:dyDescent="0.25">
      <c r="A166" s="432" t="s">
        <v>1580</v>
      </c>
      <c r="B166" s="433">
        <v>29780</v>
      </c>
      <c r="C166" s="434">
        <v>2010</v>
      </c>
      <c r="D166" s="434">
        <v>2005</v>
      </c>
    </row>
    <row r="167" spans="1:4" ht="13.2" x14ac:dyDescent="0.25">
      <c r="A167" s="432" t="s">
        <v>1581</v>
      </c>
      <c r="B167" s="433">
        <v>26970</v>
      </c>
      <c r="C167" s="434">
        <v>2017</v>
      </c>
      <c r="D167" s="434">
        <v>2017</v>
      </c>
    </row>
    <row r="168" spans="1:4" ht="13.2" x14ac:dyDescent="0.25">
      <c r="A168" s="432" t="s">
        <v>1582</v>
      </c>
      <c r="B168" s="433">
        <v>12646</v>
      </c>
      <c r="C168" s="434">
        <v>2003</v>
      </c>
      <c r="D168" s="434">
        <v>2003</v>
      </c>
    </row>
    <row r="169" spans="1:4" ht="13.2" x14ac:dyDescent="0.25">
      <c r="A169" s="432" t="s">
        <v>1583</v>
      </c>
      <c r="B169" s="433">
        <v>21524</v>
      </c>
      <c r="C169" s="434">
        <v>2003</v>
      </c>
      <c r="D169" s="434">
        <v>2000</v>
      </c>
    </row>
    <row r="170" spans="1:4" ht="13.2" x14ac:dyDescent="0.25">
      <c r="A170" s="432" t="s">
        <v>1584</v>
      </c>
      <c r="B170" s="433">
        <v>10266</v>
      </c>
      <c r="C170" s="434">
        <v>2004</v>
      </c>
      <c r="D170" s="434">
        <v>2004</v>
      </c>
    </row>
    <row r="171" spans="1:4" ht="13.2" x14ac:dyDescent="0.25">
      <c r="A171" s="432" t="s">
        <v>1585</v>
      </c>
      <c r="B171" s="433">
        <v>20157</v>
      </c>
      <c r="C171" s="434">
        <v>2005</v>
      </c>
      <c r="D171" s="434">
        <v>2005</v>
      </c>
    </row>
    <row r="172" spans="1:4" ht="13.2" x14ac:dyDescent="0.25">
      <c r="A172" s="432" t="s">
        <v>1586</v>
      </c>
      <c r="B172" s="433">
        <v>16342</v>
      </c>
      <c r="C172" s="434">
        <v>2016</v>
      </c>
      <c r="D172" s="434">
        <v>2016</v>
      </c>
    </row>
    <row r="173" spans="1:4" ht="13.2" x14ac:dyDescent="0.25">
      <c r="A173" s="432" t="s">
        <v>1587</v>
      </c>
      <c r="B173" s="433">
        <v>10819</v>
      </c>
      <c r="C173" s="434">
        <v>2005</v>
      </c>
      <c r="D173" s="434">
        <v>2005</v>
      </c>
    </row>
    <row r="174" spans="1:4" ht="13.2" x14ac:dyDescent="0.25">
      <c r="A174" s="432" t="s">
        <v>1588</v>
      </c>
      <c r="B174" s="433">
        <v>11423</v>
      </c>
      <c r="C174" s="434">
        <v>2004</v>
      </c>
      <c r="D174" s="434">
        <v>2003</v>
      </c>
    </row>
    <row r="175" spans="1:4" ht="13.2" x14ac:dyDescent="0.25">
      <c r="A175" s="432" t="s">
        <v>1589</v>
      </c>
      <c r="B175" s="433">
        <v>12521</v>
      </c>
      <c r="C175" s="434">
        <v>2003</v>
      </c>
      <c r="D175" s="434">
        <v>2000</v>
      </c>
    </row>
    <row r="176" spans="1:4" ht="13.2" x14ac:dyDescent="0.25">
      <c r="A176" s="432" t="s">
        <v>1590</v>
      </c>
      <c r="B176" s="433">
        <v>24352</v>
      </c>
      <c r="C176" s="434">
        <v>2006</v>
      </c>
      <c r="D176" s="434">
        <v>2002</v>
      </c>
    </row>
    <row r="177" spans="1:4" ht="13.2" x14ac:dyDescent="0.25">
      <c r="A177" s="432" t="s">
        <v>1591</v>
      </c>
      <c r="B177" s="433">
        <v>27723</v>
      </c>
      <c r="C177" s="434">
        <v>2004</v>
      </c>
      <c r="D177" s="434">
        <v>2004</v>
      </c>
    </row>
    <row r="178" spans="1:4" ht="13.2" x14ac:dyDescent="0.25">
      <c r="A178" s="432" t="s">
        <v>1592</v>
      </c>
      <c r="B178" s="433">
        <v>26375</v>
      </c>
      <c r="C178" s="434">
        <v>2005</v>
      </c>
      <c r="D178" s="434">
        <v>2005</v>
      </c>
    </row>
    <row r="179" spans="1:4" ht="13.2" x14ac:dyDescent="0.25">
      <c r="A179" s="432" t="s">
        <v>1593</v>
      </c>
      <c r="B179" s="433">
        <v>22734</v>
      </c>
      <c r="C179" s="434">
        <v>2002</v>
      </c>
      <c r="D179" s="434">
        <v>2002</v>
      </c>
    </row>
    <row r="180" spans="1:4" ht="13.2" x14ac:dyDescent="0.25">
      <c r="A180" s="432" t="s">
        <v>1594</v>
      </c>
      <c r="B180" s="433">
        <v>23619</v>
      </c>
      <c r="C180" s="434">
        <v>2002</v>
      </c>
      <c r="D180" s="434">
        <v>2002</v>
      </c>
    </row>
    <row r="181" spans="1:4" ht="13.2" x14ac:dyDescent="0.25">
      <c r="A181" s="432" t="s">
        <v>1595</v>
      </c>
      <c r="B181" s="433">
        <v>15662</v>
      </c>
      <c r="C181" s="434">
        <v>2001</v>
      </c>
      <c r="D181" s="434">
        <v>2001</v>
      </c>
    </row>
    <row r="182" spans="1:4" ht="13.2" x14ac:dyDescent="0.25">
      <c r="A182" s="432" t="s">
        <v>1596</v>
      </c>
      <c r="B182" s="433">
        <v>20253</v>
      </c>
      <c r="C182" s="434">
        <v>2002</v>
      </c>
      <c r="D182" s="434">
        <v>2002</v>
      </c>
    </row>
    <row r="183" spans="1:4" ht="13.2" x14ac:dyDescent="0.25">
      <c r="A183" s="432" t="s">
        <v>1597</v>
      </c>
      <c r="B183" s="433">
        <v>27333</v>
      </c>
      <c r="C183" s="434">
        <v>2040</v>
      </c>
      <c r="D183" s="434">
        <v>2020</v>
      </c>
    </row>
    <row r="184" spans="1:4" ht="13.2" x14ac:dyDescent="0.25">
      <c r="A184" s="432" t="s">
        <v>1598</v>
      </c>
      <c r="B184" s="433">
        <v>28431</v>
      </c>
      <c r="C184" s="434">
        <v>2001</v>
      </c>
      <c r="D184" s="434">
        <v>2000</v>
      </c>
    </row>
    <row r="185" spans="1:4" ht="13.2" x14ac:dyDescent="0.25">
      <c r="A185" s="432" t="s">
        <v>1599</v>
      </c>
      <c r="B185" s="433">
        <v>28239</v>
      </c>
      <c r="C185" s="434">
        <v>2002</v>
      </c>
      <c r="D185" s="434">
        <v>2002</v>
      </c>
    </row>
    <row r="186" spans="1:4" ht="13.2" x14ac:dyDescent="0.25">
      <c r="A186" s="432" t="s">
        <v>1600</v>
      </c>
      <c r="B186" s="433">
        <v>13437</v>
      </c>
      <c r="C186" s="434">
        <v>2011</v>
      </c>
      <c r="D186" s="434">
        <v>2000</v>
      </c>
    </row>
    <row r="187" spans="1:4" ht="13.2" x14ac:dyDescent="0.25">
      <c r="A187" s="432" t="s">
        <v>1601</v>
      </c>
      <c r="B187" s="433">
        <v>22567</v>
      </c>
      <c r="C187" s="434">
        <v>2023</v>
      </c>
      <c r="D187" s="434">
        <v>2012</v>
      </c>
    </row>
    <row r="188" spans="1:4" ht="13.2" x14ac:dyDescent="0.25">
      <c r="A188" s="432" t="s">
        <v>1602</v>
      </c>
      <c r="B188" s="433">
        <v>21971</v>
      </c>
      <c r="C188" s="434">
        <v>2001</v>
      </c>
      <c r="D188" s="434">
        <v>2001</v>
      </c>
    </row>
    <row r="189" spans="1:4" ht="13.2" x14ac:dyDescent="0.25">
      <c r="A189" s="432" t="s">
        <v>1603</v>
      </c>
      <c r="B189" s="433">
        <v>16924</v>
      </c>
      <c r="C189" s="434">
        <v>2006</v>
      </c>
      <c r="D189" s="434">
        <v>2000</v>
      </c>
    </row>
    <row r="190" spans="1:4" ht="13.2" x14ac:dyDescent="0.25">
      <c r="A190" s="432" t="s">
        <v>1604</v>
      </c>
      <c r="B190" s="433">
        <v>20118</v>
      </c>
      <c r="C190" s="434">
        <v>2002</v>
      </c>
      <c r="D190" s="434">
        <v>2002</v>
      </c>
    </row>
    <row r="191" spans="1:4" ht="13.2" x14ac:dyDescent="0.25">
      <c r="A191" s="432" t="s">
        <v>1605</v>
      </c>
      <c r="B191" s="433">
        <v>29804</v>
      </c>
      <c r="C191" s="434">
        <v>2002</v>
      </c>
      <c r="D191" s="434">
        <v>2002</v>
      </c>
    </row>
    <row r="192" spans="1:4" ht="13.2" x14ac:dyDescent="0.25">
      <c r="A192" s="432" t="s">
        <v>1606</v>
      </c>
      <c r="B192" s="433">
        <v>13380</v>
      </c>
      <c r="C192" s="434">
        <v>2007</v>
      </c>
      <c r="D192" s="434">
        <v>2007</v>
      </c>
    </row>
    <row r="193" spans="1:4" ht="13.2" x14ac:dyDescent="0.25">
      <c r="A193" s="432" t="s">
        <v>1607</v>
      </c>
      <c r="B193" s="433">
        <v>23498</v>
      </c>
      <c r="C193" s="434">
        <v>2002</v>
      </c>
      <c r="D193" s="434">
        <v>2002</v>
      </c>
    </row>
    <row r="194" spans="1:4" ht="13.2" x14ac:dyDescent="0.25">
      <c r="A194" s="432" t="s">
        <v>1608</v>
      </c>
      <c r="B194" s="433">
        <v>23074</v>
      </c>
      <c r="C194" s="434">
        <v>2004</v>
      </c>
      <c r="D194" s="434">
        <v>2004</v>
      </c>
    </row>
    <row r="195" spans="1:4" ht="13.2" x14ac:dyDescent="0.25">
      <c r="A195" s="432" t="s">
        <v>1609</v>
      </c>
      <c r="B195" s="433">
        <v>16688</v>
      </c>
      <c r="C195" s="434">
        <v>2002</v>
      </c>
      <c r="D195" s="434">
        <v>2000</v>
      </c>
    </row>
    <row r="196" spans="1:4" ht="13.2" x14ac:dyDescent="0.25">
      <c r="A196" s="432" t="s">
        <v>1610</v>
      </c>
      <c r="B196" s="433">
        <v>21596</v>
      </c>
      <c r="C196" s="434">
        <v>2027</v>
      </c>
      <c r="D196" s="434">
        <v>2000</v>
      </c>
    </row>
    <row r="197" spans="1:4" ht="13.2" x14ac:dyDescent="0.25">
      <c r="A197" s="432" t="s">
        <v>1611</v>
      </c>
      <c r="B197" s="433">
        <v>25818</v>
      </c>
      <c r="C197" s="434">
        <v>2218</v>
      </c>
      <c r="D197" s="434">
        <v>2146</v>
      </c>
    </row>
    <row r="198" spans="1:4" ht="13.2" x14ac:dyDescent="0.25">
      <c r="A198" s="432" t="s">
        <v>1612</v>
      </c>
      <c r="B198" s="433">
        <v>21574</v>
      </c>
      <c r="C198" s="434">
        <v>2003</v>
      </c>
      <c r="D198" s="434">
        <v>2003</v>
      </c>
    </row>
    <row r="199" spans="1:4" ht="13.2" x14ac:dyDescent="0.25">
      <c r="A199" s="432" t="s">
        <v>1613</v>
      </c>
      <c r="B199" s="433">
        <v>16301</v>
      </c>
      <c r="C199" s="434">
        <v>2002</v>
      </c>
      <c r="D199" s="434">
        <v>2001</v>
      </c>
    </row>
    <row r="200" spans="1:4" ht="13.2" x14ac:dyDescent="0.25">
      <c r="A200" s="432" t="s">
        <v>1614</v>
      </c>
      <c r="B200" s="433">
        <v>22827</v>
      </c>
      <c r="C200" s="434">
        <v>2001</v>
      </c>
      <c r="D200" s="434">
        <v>2001</v>
      </c>
    </row>
    <row r="201" spans="1:4" ht="13.2" x14ac:dyDescent="0.25">
      <c r="A201" s="432" t="s">
        <v>1615</v>
      </c>
      <c r="B201" s="433">
        <v>11647</v>
      </c>
      <c r="C201" s="434">
        <v>2002</v>
      </c>
      <c r="D201" s="434">
        <v>2002</v>
      </c>
    </row>
    <row r="202" spans="1:4" ht="13.2" x14ac:dyDescent="0.25">
      <c r="A202" s="432" t="s">
        <v>1616</v>
      </c>
      <c r="B202" s="433">
        <v>24982</v>
      </c>
      <c r="C202" s="434">
        <v>2130</v>
      </c>
      <c r="D202" s="434">
        <v>2000</v>
      </c>
    </row>
    <row r="203" spans="1:4" ht="13.2" x14ac:dyDescent="0.25">
      <c r="A203" s="432" t="s">
        <v>1617</v>
      </c>
      <c r="B203" s="433">
        <v>29331</v>
      </c>
      <c r="C203" s="434">
        <v>2002</v>
      </c>
      <c r="D203" s="434">
        <v>2000</v>
      </c>
    </row>
    <row r="204" spans="1:4" ht="13.2" x14ac:dyDescent="0.25">
      <c r="A204" s="432" t="s">
        <v>1618</v>
      </c>
      <c r="B204" s="433">
        <v>20599</v>
      </c>
      <c r="C204" s="434">
        <v>2315</v>
      </c>
      <c r="D204" s="434">
        <v>2130</v>
      </c>
    </row>
    <row r="205" spans="1:4" ht="13.2" x14ac:dyDescent="0.25">
      <c r="A205" s="432" t="s">
        <v>1619</v>
      </c>
      <c r="B205" s="433">
        <v>21192</v>
      </c>
      <c r="C205" s="434">
        <v>2028</v>
      </c>
      <c r="D205" s="434">
        <v>2002</v>
      </c>
    </row>
    <row r="206" spans="1:4" ht="13.2" x14ac:dyDescent="0.25">
      <c r="A206" s="432" t="s">
        <v>1620</v>
      </c>
      <c r="B206" s="433">
        <v>17536</v>
      </c>
      <c r="C206" s="435">
        <v>3313</v>
      </c>
      <c r="D206" s="435">
        <v>3144</v>
      </c>
    </row>
    <row r="207" spans="1:4" ht="13.2" x14ac:dyDescent="0.25">
      <c r="A207" s="432" t="s">
        <v>1621</v>
      </c>
      <c r="B207" s="433">
        <v>11918</v>
      </c>
      <c r="C207" s="435">
        <v>8900</v>
      </c>
      <c r="D207" s="435">
        <v>8650</v>
      </c>
    </row>
    <row r="208" spans="1:4" ht="13.2" x14ac:dyDescent="0.25">
      <c r="A208" s="432" t="s">
        <v>1622</v>
      </c>
      <c r="B208" s="433">
        <v>15768</v>
      </c>
      <c r="C208" s="434">
        <v>2406</v>
      </c>
      <c r="D208" s="434">
        <v>2406</v>
      </c>
    </row>
    <row r="209" spans="1:4" ht="13.2" x14ac:dyDescent="0.25">
      <c r="A209" s="432" t="s">
        <v>1623</v>
      </c>
      <c r="B209" s="433">
        <v>16388</v>
      </c>
      <c r="C209" s="435">
        <v>8340</v>
      </c>
      <c r="D209" s="435">
        <v>7910</v>
      </c>
    </row>
    <row r="210" spans="1:4" ht="13.2" x14ac:dyDescent="0.25">
      <c r="A210" s="432" t="s">
        <v>1624</v>
      </c>
      <c r="B210" s="433">
        <v>16210</v>
      </c>
      <c r="C210" s="434">
        <v>2050</v>
      </c>
      <c r="D210" s="434">
        <v>2050</v>
      </c>
    </row>
    <row r="211" spans="1:4" ht="13.2" x14ac:dyDescent="0.25">
      <c r="A211" s="432" t="s">
        <v>1625</v>
      </c>
      <c r="B211" s="433">
        <v>17599</v>
      </c>
      <c r="C211" s="434">
        <v>2800</v>
      </c>
      <c r="D211" s="434">
        <v>2750</v>
      </c>
    </row>
    <row r="212" spans="1:4" ht="13.2" x14ac:dyDescent="0.25">
      <c r="A212" s="432" t="s">
        <v>1626</v>
      </c>
      <c r="B212" s="433">
        <v>23608</v>
      </c>
      <c r="C212" s="434">
        <v>2230</v>
      </c>
      <c r="D212" s="434">
        <v>2150</v>
      </c>
    </row>
    <row r="213" spans="1:4" ht="13.2" x14ac:dyDescent="0.25">
      <c r="A213" s="432" t="s">
        <v>1627</v>
      </c>
      <c r="B213" s="433">
        <v>26124</v>
      </c>
      <c r="C213" s="434">
        <v>2023</v>
      </c>
      <c r="D213" s="434">
        <v>2020</v>
      </c>
    </row>
    <row r="214" spans="1:4" ht="13.2" x14ac:dyDescent="0.25">
      <c r="A214" s="432" t="s">
        <v>1628</v>
      </c>
      <c r="B214" s="433">
        <v>15461</v>
      </c>
      <c r="C214" s="434">
        <v>2025</v>
      </c>
      <c r="D214" s="434">
        <v>2000</v>
      </c>
    </row>
    <row r="215" spans="1:4" ht="13.2" x14ac:dyDescent="0.25">
      <c r="A215" s="432" t="s">
        <v>1629</v>
      </c>
      <c r="B215" s="433">
        <v>12004</v>
      </c>
      <c r="C215" s="435">
        <v>3249</v>
      </c>
      <c r="D215" s="434">
        <v>2428</v>
      </c>
    </row>
    <row r="216" spans="1:4" ht="13.2" x14ac:dyDescent="0.25">
      <c r="A216" s="432" t="s">
        <v>1630</v>
      </c>
      <c r="B216" s="433">
        <v>25703</v>
      </c>
      <c r="C216" s="434">
        <v>2112</v>
      </c>
      <c r="D216" s="434">
        <v>2000</v>
      </c>
    </row>
    <row r="217" spans="1:4" ht="13.2" x14ac:dyDescent="0.25">
      <c r="A217" s="432" t="s">
        <v>1631</v>
      </c>
      <c r="B217" s="433">
        <v>26741</v>
      </c>
      <c r="C217" s="434">
        <v>2151</v>
      </c>
      <c r="D217" s="434">
        <v>2030</v>
      </c>
    </row>
    <row r="218" spans="1:4" ht="13.2" x14ac:dyDescent="0.25">
      <c r="A218" s="432" t="s">
        <v>1632</v>
      </c>
      <c r="B218" s="433">
        <v>13257</v>
      </c>
      <c r="C218" s="434">
        <v>2141</v>
      </c>
      <c r="D218" s="434">
        <v>2101</v>
      </c>
    </row>
    <row r="219" spans="1:4" ht="13.2" x14ac:dyDescent="0.25">
      <c r="A219" s="432" t="s">
        <v>1633</v>
      </c>
      <c r="B219" s="433">
        <v>19299</v>
      </c>
      <c r="C219" s="434">
        <v>2595</v>
      </c>
      <c r="D219" s="434">
        <v>2440</v>
      </c>
    </row>
    <row r="220" spans="1:4" ht="13.2" x14ac:dyDescent="0.25">
      <c r="A220" s="432" t="s">
        <v>1634</v>
      </c>
      <c r="B220" s="433">
        <v>21626</v>
      </c>
      <c r="C220" s="434">
        <v>2002</v>
      </c>
      <c r="D220" s="434">
        <v>2002</v>
      </c>
    </row>
    <row r="221" spans="1:4" ht="13.2" x14ac:dyDescent="0.25">
      <c r="A221" s="432" t="s">
        <v>1635</v>
      </c>
      <c r="B221" s="433">
        <v>25137</v>
      </c>
      <c r="C221" s="434">
        <v>2001</v>
      </c>
      <c r="D221" s="434">
        <v>2001</v>
      </c>
    </row>
    <row r="222" spans="1:4" ht="13.2" x14ac:dyDescent="0.25">
      <c r="A222" s="432" t="s">
        <v>1636</v>
      </c>
      <c r="B222" s="433">
        <v>27797</v>
      </c>
      <c r="C222" s="434">
        <v>2001</v>
      </c>
      <c r="D222" s="434">
        <v>2000</v>
      </c>
    </row>
    <row r="223" spans="1:4" ht="13.2" x14ac:dyDescent="0.25">
      <c r="A223" s="432" t="s">
        <v>1491</v>
      </c>
      <c r="B223" s="433">
        <v>27197</v>
      </c>
      <c r="C223" s="434">
        <v>2002</v>
      </c>
      <c r="D223" s="434">
        <v>2002</v>
      </c>
    </row>
    <row r="224" spans="1:4" ht="13.2" x14ac:dyDescent="0.25">
      <c r="A224" s="432" t="s">
        <v>1492</v>
      </c>
      <c r="B224" s="433">
        <v>11010</v>
      </c>
      <c r="C224" s="434">
        <v>2001</v>
      </c>
      <c r="D224" s="434">
        <v>2001</v>
      </c>
    </row>
    <row r="225" spans="1:4" ht="13.2" x14ac:dyDescent="0.25">
      <c r="A225" s="432" t="s">
        <v>1493</v>
      </c>
      <c r="B225" s="433">
        <v>25898</v>
      </c>
      <c r="C225" s="434">
        <v>2010</v>
      </c>
      <c r="D225" s="434">
        <v>2000</v>
      </c>
    </row>
    <row r="226" spans="1:4" ht="13.2" x14ac:dyDescent="0.25">
      <c r="A226" s="432" t="s">
        <v>1637</v>
      </c>
      <c r="B226" s="433">
        <v>22981</v>
      </c>
      <c r="C226" s="434">
        <v>2007</v>
      </c>
      <c r="D226" s="434">
        <v>2001</v>
      </c>
    </row>
    <row r="227" spans="1:4" ht="13.2" x14ac:dyDescent="0.25">
      <c r="A227" s="432" t="s">
        <v>1495</v>
      </c>
      <c r="B227" s="433">
        <v>21540</v>
      </c>
      <c r="C227" s="434">
        <v>2021</v>
      </c>
      <c r="D227" s="434">
        <v>2021</v>
      </c>
    </row>
    <row r="228" spans="1:4" ht="13.2" x14ac:dyDescent="0.25">
      <c r="A228" s="432" t="s">
        <v>1638</v>
      </c>
      <c r="B228" s="433">
        <v>22209</v>
      </c>
      <c r="C228" s="434">
        <v>2012</v>
      </c>
      <c r="D228" s="434">
        <v>2011</v>
      </c>
    </row>
    <row r="229" spans="1:4" ht="13.2" x14ac:dyDescent="0.25">
      <c r="A229" s="432" t="s">
        <v>1639</v>
      </c>
      <c r="B229" s="433">
        <v>13527</v>
      </c>
      <c r="C229" s="434">
        <v>2084</v>
      </c>
      <c r="D229" s="434">
        <v>2001</v>
      </c>
    </row>
    <row r="230" spans="1:4" ht="13.2" x14ac:dyDescent="0.25">
      <c r="A230" s="432" t="s">
        <v>1640</v>
      </c>
      <c r="B230" s="433">
        <v>26599</v>
      </c>
      <c r="C230" s="434">
        <v>2013</v>
      </c>
      <c r="D230" s="434">
        <v>2000</v>
      </c>
    </row>
    <row r="231" spans="1:4" ht="13.2" x14ac:dyDescent="0.25">
      <c r="A231" s="432" t="s">
        <v>1641</v>
      </c>
      <c r="B231" s="433">
        <v>14072</v>
      </c>
      <c r="C231" s="434">
        <v>2002</v>
      </c>
      <c r="D231" s="434">
        <v>2000</v>
      </c>
    </row>
    <row r="232" spans="1:4" ht="13.2" x14ac:dyDescent="0.25">
      <c r="A232" s="432" t="s">
        <v>1642</v>
      </c>
      <c r="B232" s="433">
        <v>17991</v>
      </c>
      <c r="C232" s="434">
        <v>2005</v>
      </c>
      <c r="D232" s="434">
        <v>2001</v>
      </c>
    </row>
    <row r="233" spans="1:4" ht="13.2" x14ac:dyDescent="0.25">
      <c r="A233" s="432" t="s">
        <v>1498</v>
      </c>
      <c r="B233" s="433">
        <v>26376</v>
      </c>
      <c r="C233" s="434">
        <v>2015</v>
      </c>
      <c r="D233" s="434">
        <v>2000</v>
      </c>
    </row>
    <row r="234" spans="1:4" ht="13.2" x14ac:dyDescent="0.25">
      <c r="A234" s="432" t="s">
        <v>1643</v>
      </c>
      <c r="B234" s="433">
        <v>15587</v>
      </c>
      <c r="C234" s="434">
        <v>2002</v>
      </c>
      <c r="D234" s="434">
        <v>2002</v>
      </c>
    </row>
    <row r="235" spans="1:4" ht="13.2" x14ac:dyDescent="0.25">
      <c r="A235" s="432" t="s">
        <v>1644</v>
      </c>
      <c r="B235" s="433">
        <v>11391</v>
      </c>
      <c r="C235" s="434">
        <v>2010</v>
      </c>
      <c r="D235" s="434">
        <v>2000</v>
      </c>
    </row>
    <row r="236" spans="1:4" ht="13.2" x14ac:dyDescent="0.25">
      <c r="A236" s="432" t="s">
        <v>1645</v>
      </c>
      <c r="B236" s="433">
        <v>16028</v>
      </c>
      <c r="C236" s="434">
        <v>2010</v>
      </c>
      <c r="D236" s="434">
        <v>2000</v>
      </c>
    </row>
    <row r="237" spans="1:4" ht="13.2" x14ac:dyDescent="0.25">
      <c r="A237" s="432" t="s">
        <v>1646</v>
      </c>
      <c r="B237" s="433">
        <v>15166</v>
      </c>
      <c r="C237" s="434">
        <v>2021</v>
      </c>
      <c r="D237" s="434">
        <v>2001</v>
      </c>
    </row>
    <row r="238" spans="1:4" ht="13.2" x14ac:dyDescent="0.25">
      <c r="A238" s="432" t="s">
        <v>1647</v>
      </c>
      <c r="B238" s="433">
        <v>12600</v>
      </c>
      <c r="C238" s="434">
        <v>2007</v>
      </c>
      <c r="D238" s="434">
        <v>2003</v>
      </c>
    </row>
    <row r="239" spans="1:4" ht="13.2" x14ac:dyDescent="0.25">
      <c r="A239" s="432" t="s">
        <v>1648</v>
      </c>
      <c r="B239" s="433">
        <v>29668</v>
      </c>
      <c r="C239" s="434">
        <v>2003</v>
      </c>
      <c r="D239" s="434">
        <v>2000</v>
      </c>
    </row>
    <row r="240" spans="1:4" ht="13.2" x14ac:dyDescent="0.25">
      <c r="A240" s="432" t="s">
        <v>1649</v>
      </c>
      <c r="B240" s="433">
        <v>16331</v>
      </c>
      <c r="C240" s="434">
        <v>2003</v>
      </c>
      <c r="D240" s="434">
        <v>2001</v>
      </c>
    </row>
    <row r="241" spans="1:4" ht="13.2" x14ac:dyDescent="0.25">
      <c r="A241" s="432" t="s">
        <v>1650</v>
      </c>
      <c r="B241" s="433">
        <v>28262</v>
      </c>
      <c r="C241" s="434">
        <v>2340</v>
      </c>
      <c r="D241" s="434">
        <v>2250</v>
      </c>
    </row>
    <row r="242" spans="1:4" ht="13.2" x14ac:dyDescent="0.25">
      <c r="A242" s="432" t="s">
        <v>1651</v>
      </c>
      <c r="B242" s="433">
        <v>25837</v>
      </c>
      <c r="C242" s="435">
        <v>3050</v>
      </c>
      <c r="D242" s="435">
        <v>3050</v>
      </c>
    </row>
    <row r="243" spans="1:4" ht="13.2" x14ac:dyDescent="0.25">
      <c r="A243" s="432" t="s">
        <v>1652</v>
      </c>
      <c r="B243" s="433">
        <v>19289</v>
      </c>
      <c r="C243" s="434">
        <v>2020</v>
      </c>
      <c r="D243" s="434">
        <v>2020</v>
      </c>
    </row>
    <row r="244" spans="1:4" ht="13.2" x14ac:dyDescent="0.25">
      <c r="A244" s="432" t="s">
        <v>1653</v>
      </c>
      <c r="B244" s="433">
        <v>10058</v>
      </c>
      <c r="C244" s="434">
        <v>2082</v>
      </c>
      <c r="D244" s="434">
        <v>2000</v>
      </c>
    </row>
    <row r="245" spans="1:4" ht="13.2" x14ac:dyDescent="0.25">
      <c r="A245" s="432" t="s">
        <v>1505</v>
      </c>
      <c r="B245" s="433">
        <v>17571</v>
      </c>
      <c r="C245" s="434">
        <v>2068</v>
      </c>
      <c r="D245" s="434">
        <v>2000</v>
      </c>
    </row>
    <row r="246" spans="1:4" ht="13.2" x14ac:dyDescent="0.25">
      <c r="A246" s="432" t="s">
        <v>1654</v>
      </c>
      <c r="B246" s="433">
        <v>12806</v>
      </c>
      <c r="C246" s="435">
        <v>4191</v>
      </c>
      <c r="D246" s="435">
        <v>3942</v>
      </c>
    </row>
    <row r="247" spans="1:4" ht="13.2" x14ac:dyDescent="0.25">
      <c r="A247" s="432" t="s">
        <v>1655</v>
      </c>
      <c r="B247" s="433">
        <v>24480</v>
      </c>
      <c r="C247" s="434">
        <v>2350</v>
      </c>
      <c r="D247" s="434">
        <v>2225</v>
      </c>
    </row>
    <row r="248" spans="1:4" ht="13.2" x14ac:dyDescent="0.25">
      <c r="A248" s="432" t="s">
        <v>1507</v>
      </c>
      <c r="B248" s="433">
        <v>10804</v>
      </c>
      <c r="C248" s="434">
        <v>2060</v>
      </c>
      <c r="D248" s="434">
        <v>2040</v>
      </c>
    </row>
    <row r="249" spans="1:4" ht="13.2" x14ac:dyDescent="0.25">
      <c r="A249" s="432" t="s">
        <v>1656</v>
      </c>
      <c r="B249" s="433">
        <v>23908</v>
      </c>
      <c r="C249" s="434">
        <v>2809</v>
      </c>
      <c r="D249" s="434">
        <v>2474</v>
      </c>
    </row>
    <row r="250" spans="1:4" ht="13.2" x14ac:dyDescent="0.25">
      <c r="A250" s="432" t="s">
        <v>1508</v>
      </c>
      <c r="B250" s="433">
        <v>11931</v>
      </c>
      <c r="C250" s="434">
        <v>2007</v>
      </c>
      <c r="D250" s="434">
        <v>2007</v>
      </c>
    </row>
    <row r="251" spans="1:4" ht="13.2" x14ac:dyDescent="0.25">
      <c r="A251" s="432" t="s">
        <v>1657</v>
      </c>
      <c r="B251" s="433">
        <v>25984</v>
      </c>
      <c r="C251" s="434">
        <v>2029</v>
      </c>
      <c r="D251" s="434">
        <v>2016</v>
      </c>
    </row>
    <row r="252" spans="1:4" ht="13.2" x14ac:dyDescent="0.25">
      <c r="A252" s="432" t="s">
        <v>1658</v>
      </c>
      <c r="B252" s="433">
        <v>14974</v>
      </c>
      <c r="C252" s="434">
        <v>2007</v>
      </c>
      <c r="D252" s="434">
        <v>2007</v>
      </c>
    </row>
    <row r="253" spans="1:4" ht="13.2" x14ac:dyDescent="0.25">
      <c r="A253" s="432" t="s">
        <v>1659</v>
      </c>
      <c r="B253" s="433">
        <v>21661</v>
      </c>
      <c r="C253" s="434">
        <v>2001</v>
      </c>
      <c r="D253" s="434">
        <v>2001</v>
      </c>
    </row>
    <row r="254" spans="1:4" ht="13.2" x14ac:dyDescent="0.25">
      <c r="A254" s="432" t="s">
        <v>1660</v>
      </c>
      <c r="B254" s="433">
        <v>12237</v>
      </c>
      <c r="C254" s="434">
        <v>2003</v>
      </c>
      <c r="D254" s="434">
        <v>2002</v>
      </c>
    </row>
    <row r="255" spans="1:4" ht="13.2" x14ac:dyDescent="0.25">
      <c r="A255" s="432" t="s">
        <v>1661</v>
      </c>
      <c r="B255" s="433">
        <v>14859</v>
      </c>
      <c r="C255" s="434">
        <v>2003</v>
      </c>
      <c r="D255" s="434">
        <v>2001</v>
      </c>
    </row>
    <row r="256" spans="1:4" ht="13.2" x14ac:dyDescent="0.25">
      <c r="A256" s="432" t="s">
        <v>1516</v>
      </c>
      <c r="B256" s="433">
        <v>14870</v>
      </c>
      <c r="C256" s="434">
        <v>2006</v>
      </c>
      <c r="D256" s="434">
        <v>2006</v>
      </c>
    </row>
    <row r="257" spans="1:4" ht="13.2" x14ac:dyDescent="0.25">
      <c r="A257" s="432" t="s">
        <v>1662</v>
      </c>
      <c r="B257" s="433">
        <v>29592</v>
      </c>
      <c r="C257" s="434">
        <v>2003</v>
      </c>
      <c r="D257" s="434">
        <v>2003</v>
      </c>
    </row>
    <row r="258" spans="1:4" ht="13.2" x14ac:dyDescent="0.25">
      <c r="A258" s="432" t="s">
        <v>1663</v>
      </c>
      <c r="B258" s="433">
        <v>26679</v>
      </c>
      <c r="C258" s="434">
        <v>2001</v>
      </c>
      <c r="D258" s="434">
        <v>2001</v>
      </c>
    </row>
    <row r="259" spans="1:4" ht="13.2" x14ac:dyDescent="0.25">
      <c r="A259" s="432" t="s">
        <v>1664</v>
      </c>
      <c r="B259" s="433">
        <v>22516</v>
      </c>
      <c r="C259" s="434">
        <v>2007</v>
      </c>
      <c r="D259" s="434">
        <v>2006</v>
      </c>
    </row>
    <row r="260" spans="1:4" ht="13.2" x14ac:dyDescent="0.25">
      <c r="A260" s="432" t="s">
        <v>1520</v>
      </c>
      <c r="B260" s="433">
        <v>18221</v>
      </c>
      <c r="C260" s="434">
        <v>2003</v>
      </c>
      <c r="D260" s="434">
        <v>2003</v>
      </c>
    </row>
    <row r="261" spans="1:4" ht="13.2" x14ac:dyDescent="0.25">
      <c r="A261" s="432" t="s">
        <v>1521</v>
      </c>
      <c r="B261" s="433">
        <v>16849</v>
      </c>
      <c r="C261" s="434">
        <v>2012</v>
      </c>
      <c r="D261" s="434">
        <v>2008</v>
      </c>
    </row>
    <row r="262" spans="1:4" ht="13.2" x14ac:dyDescent="0.25">
      <c r="A262" s="432" t="s">
        <v>1665</v>
      </c>
      <c r="B262" s="433">
        <v>22762</v>
      </c>
      <c r="C262" s="434">
        <v>2002</v>
      </c>
      <c r="D262" s="434">
        <v>2002</v>
      </c>
    </row>
    <row r="263" spans="1:4" ht="13.2" x14ac:dyDescent="0.25">
      <c r="A263" s="432" t="s">
        <v>1666</v>
      </c>
      <c r="B263" s="433">
        <v>19796</v>
      </c>
      <c r="C263" s="434">
        <v>2003</v>
      </c>
      <c r="D263" s="434">
        <v>2002</v>
      </c>
    </row>
    <row r="264" spans="1:4" ht="13.2" x14ac:dyDescent="0.25">
      <c r="A264" s="432" t="s">
        <v>1667</v>
      </c>
      <c r="B264" s="433">
        <v>13690</v>
      </c>
      <c r="C264" s="434">
        <v>2009</v>
      </c>
      <c r="D264" s="434">
        <v>2009</v>
      </c>
    </row>
    <row r="265" spans="1:4" ht="13.2" x14ac:dyDescent="0.25">
      <c r="A265" s="432" t="s">
        <v>1668</v>
      </c>
      <c r="B265" s="433">
        <v>16338</v>
      </c>
      <c r="C265" s="434">
        <v>2007</v>
      </c>
      <c r="D265" s="434">
        <v>2007</v>
      </c>
    </row>
    <row r="266" spans="1:4" ht="13.2" x14ac:dyDescent="0.25">
      <c r="A266" s="432" t="s">
        <v>1669</v>
      </c>
      <c r="B266" s="433">
        <v>26727</v>
      </c>
      <c r="C266" s="434">
        <v>2001</v>
      </c>
      <c r="D266" s="434">
        <v>2001</v>
      </c>
    </row>
    <row r="267" spans="1:4" ht="13.2" x14ac:dyDescent="0.25">
      <c r="A267" s="432" t="s">
        <v>1670</v>
      </c>
      <c r="B267" s="433">
        <v>17819</v>
      </c>
      <c r="C267" s="434">
        <v>2002</v>
      </c>
      <c r="D267" s="434">
        <v>2002</v>
      </c>
    </row>
    <row r="268" spans="1:4" ht="13.2" x14ac:dyDescent="0.25">
      <c r="A268" s="432" t="s">
        <v>1671</v>
      </c>
      <c r="B268" s="433">
        <v>18006</v>
      </c>
      <c r="C268" s="434">
        <v>2006</v>
      </c>
      <c r="D268" s="434">
        <v>2004</v>
      </c>
    </row>
    <row r="269" spans="1:4" ht="13.2" x14ac:dyDescent="0.25">
      <c r="A269" s="432" t="s">
        <v>1672</v>
      </c>
      <c r="B269" s="433">
        <v>24176</v>
      </c>
      <c r="C269" s="434">
        <v>2004</v>
      </c>
      <c r="D269" s="434">
        <v>2000</v>
      </c>
    </row>
    <row r="270" spans="1:4" ht="13.2" x14ac:dyDescent="0.25">
      <c r="A270" s="432" t="s">
        <v>1673</v>
      </c>
      <c r="B270" s="433">
        <v>14999</v>
      </c>
      <c r="C270" s="434">
        <v>2018</v>
      </c>
      <c r="D270" s="434">
        <v>2018</v>
      </c>
    </row>
    <row r="271" spans="1:4" ht="13.2" x14ac:dyDescent="0.25">
      <c r="A271" s="432" t="s">
        <v>1674</v>
      </c>
      <c r="B271" s="433">
        <v>15772</v>
      </c>
      <c r="C271" s="434">
        <v>2116</v>
      </c>
      <c r="D271" s="434">
        <v>2019</v>
      </c>
    </row>
    <row r="272" spans="1:4" ht="13.2" x14ac:dyDescent="0.25">
      <c r="A272" s="432" t="s">
        <v>1675</v>
      </c>
      <c r="B272" s="433">
        <v>20246</v>
      </c>
      <c r="C272" s="434">
        <v>2010</v>
      </c>
      <c r="D272" s="434">
        <v>2000</v>
      </c>
    </row>
    <row r="273" spans="1:4" ht="13.2" x14ac:dyDescent="0.25">
      <c r="A273" s="432" t="s">
        <v>1676</v>
      </c>
      <c r="B273" s="433">
        <v>17988</v>
      </c>
      <c r="C273" s="434">
        <v>2065</v>
      </c>
      <c r="D273" s="434">
        <v>2053</v>
      </c>
    </row>
    <row r="274" spans="1:4" ht="13.2" x14ac:dyDescent="0.25">
      <c r="A274" s="432" t="s">
        <v>1677</v>
      </c>
      <c r="B274" s="433">
        <v>17982</v>
      </c>
      <c r="C274" s="434">
        <v>2002</v>
      </c>
      <c r="D274" s="434">
        <v>2002</v>
      </c>
    </row>
    <row r="275" spans="1:4" ht="13.2" x14ac:dyDescent="0.25">
      <c r="A275" s="432" t="s">
        <v>1678</v>
      </c>
      <c r="B275" s="433">
        <v>29337</v>
      </c>
      <c r="C275" s="434">
        <v>2025</v>
      </c>
      <c r="D275" s="434">
        <v>2025</v>
      </c>
    </row>
    <row r="276" spans="1:4" ht="13.2" x14ac:dyDescent="0.25">
      <c r="A276" s="432" t="s">
        <v>1679</v>
      </c>
      <c r="B276" s="433">
        <v>27613</v>
      </c>
      <c r="C276" s="434">
        <v>2019</v>
      </c>
      <c r="D276" s="434">
        <v>2019</v>
      </c>
    </row>
    <row r="277" spans="1:4" ht="13.2" x14ac:dyDescent="0.25">
      <c r="A277" s="432" t="s">
        <v>1680</v>
      </c>
      <c r="B277" s="433">
        <v>23841</v>
      </c>
      <c r="C277" s="435">
        <v>4336</v>
      </c>
      <c r="D277" s="434">
        <v>2684</v>
      </c>
    </row>
    <row r="278" spans="1:4" ht="13.2" x14ac:dyDescent="0.25">
      <c r="A278" s="432" t="s">
        <v>1681</v>
      </c>
      <c r="B278" s="433">
        <v>22516</v>
      </c>
      <c r="C278" s="435">
        <v>32700</v>
      </c>
      <c r="D278" s="435">
        <v>29900</v>
      </c>
    </row>
    <row r="279" spans="1:4" ht="13.2" x14ac:dyDescent="0.25">
      <c r="A279" s="432" t="s">
        <v>1682</v>
      </c>
      <c r="B279" s="433">
        <v>19763</v>
      </c>
      <c r="C279" s="434">
        <v>2128</v>
      </c>
      <c r="D279" s="434">
        <v>2109</v>
      </c>
    </row>
    <row r="280" spans="1:4" ht="13.2" x14ac:dyDescent="0.25">
      <c r="A280" s="432" t="s">
        <v>1683</v>
      </c>
      <c r="B280" s="433">
        <v>21984</v>
      </c>
      <c r="C280" s="434">
        <v>2002</v>
      </c>
      <c r="D280" s="434">
        <v>2002</v>
      </c>
    </row>
    <row r="281" spans="1:4" ht="13.2" x14ac:dyDescent="0.25">
      <c r="A281" s="432" t="s">
        <v>1684</v>
      </c>
      <c r="B281" s="433">
        <v>27774</v>
      </c>
      <c r="C281" s="434">
        <v>2050</v>
      </c>
      <c r="D281" s="434">
        <v>2050</v>
      </c>
    </row>
    <row r="282" spans="1:4" ht="13.2" x14ac:dyDescent="0.25">
      <c r="A282" s="432" t="s">
        <v>1685</v>
      </c>
      <c r="B282" s="433">
        <v>25116</v>
      </c>
      <c r="C282" s="435">
        <v>6020</v>
      </c>
      <c r="D282" s="435">
        <v>4880</v>
      </c>
    </row>
    <row r="283" spans="1:4" ht="13.2" x14ac:dyDescent="0.25">
      <c r="A283" s="432" t="s">
        <v>1686</v>
      </c>
      <c r="B283" s="433">
        <v>29886</v>
      </c>
      <c r="C283" s="434">
        <v>2120</v>
      </c>
      <c r="D283" s="434">
        <v>2080</v>
      </c>
    </row>
    <row r="284" spans="1:4" ht="13.2" x14ac:dyDescent="0.25">
      <c r="A284" s="432" t="s">
        <v>1687</v>
      </c>
      <c r="B284" s="433">
        <v>11443</v>
      </c>
      <c r="C284" s="435">
        <v>3260</v>
      </c>
      <c r="D284" s="434">
        <v>2870</v>
      </c>
    </row>
    <row r="285" spans="1:4" ht="13.2" x14ac:dyDescent="0.25">
      <c r="A285" s="432" t="s">
        <v>1688</v>
      </c>
      <c r="B285" s="433">
        <v>17719</v>
      </c>
      <c r="C285" s="435">
        <v>5580</v>
      </c>
      <c r="D285" s="435">
        <v>5360</v>
      </c>
    </row>
    <row r="286" spans="1:4" ht="13.2" x14ac:dyDescent="0.25">
      <c r="A286" s="432" t="s">
        <v>1689</v>
      </c>
      <c r="B286" s="433">
        <v>25287</v>
      </c>
      <c r="C286" s="434">
        <v>2070</v>
      </c>
      <c r="D286" s="434">
        <v>2070</v>
      </c>
    </row>
    <row r="287" spans="1:4" ht="13.2" x14ac:dyDescent="0.25">
      <c r="A287" s="432" t="s">
        <v>1690</v>
      </c>
      <c r="B287" s="433">
        <v>29250</v>
      </c>
      <c r="C287" s="434">
        <v>2150</v>
      </c>
      <c r="D287" s="434">
        <v>2150</v>
      </c>
    </row>
    <row r="288" spans="1:4" ht="13.2" x14ac:dyDescent="0.25">
      <c r="A288" s="432" t="s">
        <v>1691</v>
      </c>
      <c r="B288" s="433">
        <v>23083</v>
      </c>
      <c r="C288" s="435">
        <v>3766</v>
      </c>
      <c r="D288" s="435">
        <v>3466</v>
      </c>
    </row>
    <row r="289" spans="1:4" ht="13.2" x14ac:dyDescent="0.25">
      <c r="A289" s="432" t="s">
        <v>1692</v>
      </c>
      <c r="B289" s="433">
        <v>23144</v>
      </c>
      <c r="C289" s="434">
        <v>2045</v>
      </c>
      <c r="D289" s="434">
        <v>2020</v>
      </c>
    </row>
    <row r="290" spans="1:4" ht="13.2" x14ac:dyDescent="0.25">
      <c r="A290" s="432" t="s">
        <v>1693</v>
      </c>
      <c r="B290" s="433">
        <v>11490</v>
      </c>
      <c r="C290" s="434">
        <v>2059</v>
      </c>
      <c r="D290" s="434">
        <v>2052</v>
      </c>
    </row>
    <row r="291" spans="1:4" ht="13.2" x14ac:dyDescent="0.25">
      <c r="A291" s="432" t="s">
        <v>1694</v>
      </c>
      <c r="B291" s="433">
        <v>24058</v>
      </c>
      <c r="C291" s="434">
        <v>2912</v>
      </c>
      <c r="D291" s="434">
        <v>2616</v>
      </c>
    </row>
    <row r="292" spans="1:4" ht="13.2" x14ac:dyDescent="0.25">
      <c r="A292" s="432" t="s">
        <v>1695</v>
      </c>
      <c r="B292" s="433">
        <v>28319</v>
      </c>
      <c r="C292" s="434">
        <v>2235</v>
      </c>
      <c r="D292" s="434">
        <v>2165</v>
      </c>
    </row>
    <row r="293" spans="1:4" ht="13.2" x14ac:dyDescent="0.25">
      <c r="A293" s="432" t="s">
        <v>1696</v>
      </c>
      <c r="B293" s="433">
        <v>25328</v>
      </c>
      <c r="C293" s="434">
        <v>2369</v>
      </c>
      <c r="D293" s="434">
        <v>2253</v>
      </c>
    </row>
    <row r="294" spans="1:4" ht="13.2" x14ac:dyDescent="0.25">
      <c r="A294" s="432" t="s">
        <v>1697</v>
      </c>
      <c r="B294" s="433">
        <v>23054</v>
      </c>
      <c r="C294" s="434">
        <v>2044</v>
      </c>
      <c r="D294" s="434">
        <v>2006</v>
      </c>
    </row>
    <row r="295" spans="1:4" ht="13.2" x14ac:dyDescent="0.25">
      <c r="A295" s="432" t="s">
        <v>1698</v>
      </c>
      <c r="B295" s="433">
        <v>20333</v>
      </c>
      <c r="C295" s="434">
        <v>2035</v>
      </c>
      <c r="D295" s="434">
        <v>2035</v>
      </c>
    </row>
    <row r="296" spans="1:4" ht="13.2" x14ac:dyDescent="0.25">
      <c r="A296" s="432" t="s">
        <v>1699</v>
      </c>
      <c r="B296" s="433">
        <v>24538</v>
      </c>
      <c r="C296" s="434">
        <v>2008</v>
      </c>
      <c r="D296" s="434">
        <v>2008</v>
      </c>
    </row>
    <row r="297" spans="1:4" ht="13.2" x14ac:dyDescent="0.25">
      <c r="A297" s="432" t="s">
        <v>1700</v>
      </c>
      <c r="B297" s="433">
        <v>11907</v>
      </c>
      <c r="C297" s="434">
        <v>2290</v>
      </c>
      <c r="D297" s="434">
        <v>2280</v>
      </c>
    </row>
    <row r="298" spans="1:4" ht="13.2" x14ac:dyDescent="0.25">
      <c r="A298" s="432" t="s">
        <v>1701</v>
      </c>
      <c r="B298" s="433">
        <v>21682</v>
      </c>
      <c r="C298" s="434">
        <v>2022</v>
      </c>
      <c r="D298" s="434">
        <v>2022</v>
      </c>
    </row>
    <row r="299" spans="1:4" ht="13.2" x14ac:dyDescent="0.25">
      <c r="A299" s="432" t="s">
        <v>1702</v>
      </c>
      <c r="B299" s="433">
        <v>19275</v>
      </c>
      <c r="C299" s="434">
        <v>2002</v>
      </c>
      <c r="D299" s="434">
        <v>2002</v>
      </c>
    </row>
    <row r="300" spans="1:4" ht="13.2" x14ac:dyDescent="0.25">
      <c r="A300" s="432" t="s">
        <v>1703</v>
      </c>
      <c r="B300" s="433">
        <v>13492</v>
      </c>
      <c r="C300" s="434">
        <v>2001</v>
      </c>
      <c r="D300" s="434">
        <v>2001</v>
      </c>
    </row>
    <row r="301" spans="1:4" ht="13.2" x14ac:dyDescent="0.25">
      <c r="A301" s="432" t="s">
        <v>1704</v>
      </c>
      <c r="B301" s="433">
        <v>29196</v>
      </c>
      <c r="C301" s="434">
        <v>2001</v>
      </c>
      <c r="D301" s="434">
        <v>2001</v>
      </c>
    </row>
    <row r="302" spans="1:4" ht="13.2" x14ac:dyDescent="0.25">
      <c r="A302" s="432" t="s">
        <v>1705</v>
      </c>
      <c r="B302" s="433">
        <v>26690</v>
      </c>
      <c r="C302" s="434">
        <v>2030</v>
      </c>
      <c r="D302" s="434">
        <v>2030</v>
      </c>
    </row>
    <row r="303" spans="1:4" ht="13.2" x14ac:dyDescent="0.25">
      <c r="A303" s="432" t="s">
        <v>1706</v>
      </c>
      <c r="B303" s="433">
        <v>21594</v>
      </c>
      <c r="C303" s="434">
        <v>2050</v>
      </c>
      <c r="D303" s="434">
        <v>2050</v>
      </c>
    </row>
    <row r="304" spans="1:4" ht="13.2" x14ac:dyDescent="0.25">
      <c r="A304" s="432" t="s">
        <v>1707</v>
      </c>
      <c r="B304" s="433">
        <v>22857</v>
      </c>
      <c r="C304" s="434">
        <v>2011</v>
      </c>
      <c r="D304" s="434">
        <v>2000</v>
      </c>
    </row>
    <row r="305" spans="1:4" ht="13.2" x14ac:dyDescent="0.25">
      <c r="A305" s="432" t="s">
        <v>1708</v>
      </c>
      <c r="B305" s="433">
        <v>26458</v>
      </c>
      <c r="C305" s="434">
        <v>2345</v>
      </c>
      <c r="D305" s="434">
        <v>2330</v>
      </c>
    </row>
    <row r="306" spans="1:4" ht="13.2" x14ac:dyDescent="0.25">
      <c r="A306" s="432" t="s">
        <v>1709</v>
      </c>
      <c r="B306" s="433">
        <v>16032</v>
      </c>
      <c r="C306" s="434">
        <v>2030</v>
      </c>
      <c r="D306" s="434">
        <v>2030</v>
      </c>
    </row>
    <row r="307" spans="1:4" ht="13.2" x14ac:dyDescent="0.25">
      <c r="A307" s="432" t="s">
        <v>1564</v>
      </c>
      <c r="B307" s="433">
        <v>29218</v>
      </c>
      <c r="C307" s="434">
        <v>2181</v>
      </c>
      <c r="D307" s="434">
        <v>2181</v>
      </c>
    </row>
    <row r="308" spans="1:4" ht="13.2" x14ac:dyDescent="0.25">
      <c r="A308" s="432" t="s">
        <v>1710</v>
      </c>
      <c r="B308" s="433">
        <v>16508</v>
      </c>
      <c r="C308" s="434">
        <v>2022</v>
      </c>
      <c r="D308" s="434">
        <v>2012</v>
      </c>
    </row>
    <row r="309" spans="1:4" ht="13.2" x14ac:dyDescent="0.25">
      <c r="A309" s="432" t="s">
        <v>1711</v>
      </c>
      <c r="B309" s="433">
        <v>11039</v>
      </c>
      <c r="C309" s="434">
        <v>2013</v>
      </c>
      <c r="D309" s="434">
        <v>2011</v>
      </c>
    </row>
    <row r="310" spans="1:4" ht="13.2" x14ac:dyDescent="0.25">
      <c r="A310" s="432" t="s">
        <v>1581</v>
      </c>
      <c r="B310" s="433">
        <v>18188</v>
      </c>
      <c r="C310" s="434">
        <v>2067</v>
      </c>
      <c r="D310" s="434">
        <v>2015</v>
      </c>
    </row>
    <row r="311" spans="1:4" ht="13.2" x14ac:dyDescent="0.25">
      <c r="A311" s="432" t="s">
        <v>1712</v>
      </c>
      <c r="B311" s="433">
        <v>29326</v>
      </c>
      <c r="C311" s="434">
        <v>2035</v>
      </c>
      <c r="D311" s="434">
        <v>2018</v>
      </c>
    </row>
    <row r="312" spans="1:4" ht="13.2" x14ac:dyDescent="0.25">
      <c r="A312" s="432" t="s">
        <v>1713</v>
      </c>
      <c r="B312" s="433">
        <v>29642</v>
      </c>
      <c r="C312" s="434">
        <v>2030</v>
      </c>
      <c r="D312" s="434">
        <v>2015</v>
      </c>
    </row>
    <row r="313" spans="1:4" ht="13.2" x14ac:dyDescent="0.25">
      <c r="A313" s="432" t="s">
        <v>1589</v>
      </c>
      <c r="B313" s="433">
        <v>24203</v>
      </c>
      <c r="C313" s="434">
        <v>2030</v>
      </c>
      <c r="D313" s="434">
        <v>2010</v>
      </c>
    </row>
    <row r="314" spans="1:4" ht="13.2" x14ac:dyDescent="0.25">
      <c r="A314" s="432" t="s">
        <v>1714</v>
      </c>
      <c r="B314" s="433">
        <v>15878</v>
      </c>
      <c r="C314" s="434">
        <v>2001</v>
      </c>
      <c r="D314" s="434">
        <v>2000</v>
      </c>
    </row>
    <row r="315" spans="1:4" ht="13.2" x14ac:dyDescent="0.25">
      <c r="A315" s="432" t="s">
        <v>1715</v>
      </c>
      <c r="B315" s="433">
        <v>19463</v>
      </c>
      <c r="C315" s="435">
        <v>5330</v>
      </c>
      <c r="D315" s="435">
        <v>5210</v>
      </c>
    </row>
    <row r="316" spans="1:4" ht="13.2" x14ac:dyDescent="0.25">
      <c r="A316" s="432" t="s">
        <v>1716</v>
      </c>
      <c r="B316" s="433">
        <v>12741</v>
      </c>
      <c r="C316" s="434">
        <v>2700</v>
      </c>
      <c r="D316" s="434">
        <v>2510</v>
      </c>
    </row>
    <row r="317" spans="1:4" ht="13.2" x14ac:dyDescent="0.25">
      <c r="A317" s="432" t="s">
        <v>1611</v>
      </c>
      <c r="B317" s="433">
        <v>28360</v>
      </c>
      <c r="C317" s="434">
        <v>2034</v>
      </c>
      <c r="D317" s="434">
        <v>2026</v>
      </c>
    </row>
    <row r="318" spans="1:4" ht="13.2" x14ac:dyDescent="0.25">
      <c r="A318" s="432" t="s">
        <v>1717</v>
      </c>
      <c r="B318" s="433">
        <v>28840</v>
      </c>
      <c r="C318" s="434">
        <v>2035</v>
      </c>
      <c r="D318" s="434">
        <v>2005</v>
      </c>
    </row>
    <row r="319" spans="1:4" ht="13.2" x14ac:dyDescent="0.25">
      <c r="A319" s="432" t="s">
        <v>1718</v>
      </c>
      <c r="B319" s="433">
        <v>19709</v>
      </c>
      <c r="C319" s="434">
        <v>2014</v>
      </c>
      <c r="D319" s="434">
        <v>2004</v>
      </c>
    </row>
    <row r="320" spans="1:4" ht="13.2" x14ac:dyDescent="0.25">
      <c r="A320" s="432" t="s">
        <v>1719</v>
      </c>
      <c r="B320" s="433">
        <v>16393</v>
      </c>
      <c r="C320" s="434">
        <v>2005</v>
      </c>
      <c r="D320" s="434">
        <v>2005</v>
      </c>
    </row>
    <row r="321" spans="1:4" ht="13.2" x14ac:dyDescent="0.25">
      <c r="A321" s="432" t="s">
        <v>1720</v>
      </c>
      <c r="B321" s="433">
        <v>26762</v>
      </c>
      <c r="C321" s="435">
        <v>7600</v>
      </c>
      <c r="D321" s="435">
        <v>7400</v>
      </c>
    </row>
    <row r="322" spans="1:4" ht="13.2" x14ac:dyDescent="0.25">
      <c r="A322" s="432" t="s">
        <v>1721</v>
      </c>
      <c r="B322" s="433">
        <v>25791</v>
      </c>
      <c r="C322" s="435">
        <v>6510</v>
      </c>
      <c r="D322" s="435">
        <v>5900</v>
      </c>
    </row>
    <row r="323" spans="1:4" ht="13.2" x14ac:dyDescent="0.25">
      <c r="A323" s="432" t="s">
        <v>1722</v>
      </c>
      <c r="B323" s="433">
        <v>14794</v>
      </c>
      <c r="C323" s="434">
        <v>2360</v>
      </c>
      <c r="D323" s="434">
        <v>2000</v>
      </c>
    </row>
    <row r="324" spans="1:4" ht="13.2" x14ac:dyDescent="0.25">
      <c r="A324" s="432" t="s">
        <v>1723</v>
      </c>
      <c r="B324" s="433">
        <v>26872</v>
      </c>
      <c r="C324" s="434">
        <v>2043</v>
      </c>
      <c r="D324" s="434">
        <v>2039</v>
      </c>
    </row>
    <row r="325" spans="1:4" ht="13.2" x14ac:dyDescent="0.25">
      <c r="A325" s="432" t="s">
        <v>1724</v>
      </c>
      <c r="B325" s="433">
        <v>23809</v>
      </c>
      <c r="C325" s="434">
        <v>2010</v>
      </c>
      <c r="D325" s="434">
        <v>2010</v>
      </c>
    </row>
    <row r="326" spans="1:4" ht="13.2" x14ac:dyDescent="0.25">
      <c r="A326" s="432" t="s">
        <v>1725</v>
      </c>
      <c r="B326" s="433">
        <v>15802</v>
      </c>
      <c r="C326" s="434">
        <v>2050</v>
      </c>
      <c r="D326" s="434">
        <v>2050</v>
      </c>
    </row>
    <row r="327" spans="1:4" ht="13.2" x14ac:dyDescent="0.25">
      <c r="A327" s="432" t="s">
        <v>1726</v>
      </c>
      <c r="B327" s="433">
        <v>14502</v>
      </c>
      <c r="C327" s="435">
        <v>5275</v>
      </c>
      <c r="D327" s="435">
        <v>5000</v>
      </c>
    </row>
    <row r="328" spans="1:4" ht="13.2" x14ac:dyDescent="0.25">
      <c r="A328" s="432" t="s">
        <v>1622</v>
      </c>
      <c r="B328" s="433">
        <v>15324</v>
      </c>
      <c r="C328" s="434">
        <v>2030</v>
      </c>
      <c r="D328" s="434">
        <v>2020</v>
      </c>
    </row>
    <row r="329" spans="1:4" ht="13.2" x14ac:dyDescent="0.25">
      <c r="A329" s="432" t="s">
        <v>1727</v>
      </c>
      <c r="B329" s="433">
        <v>20624</v>
      </c>
      <c r="C329" s="434">
        <v>2160</v>
      </c>
      <c r="D329" s="434">
        <v>2000</v>
      </c>
    </row>
    <row r="330" spans="1:4" ht="13.2" x14ac:dyDescent="0.25">
      <c r="A330" s="432" t="s">
        <v>1728</v>
      </c>
      <c r="B330" s="433">
        <v>23739</v>
      </c>
      <c r="C330" s="435">
        <v>5800</v>
      </c>
      <c r="D330" s="435">
        <v>5750</v>
      </c>
    </row>
    <row r="331" spans="1:4" ht="13.2" x14ac:dyDescent="0.25">
      <c r="A331" s="432" t="s">
        <v>1729</v>
      </c>
      <c r="B331" s="433">
        <v>27828</v>
      </c>
      <c r="C331" s="434">
        <v>2040</v>
      </c>
      <c r="D331" s="434">
        <v>2040</v>
      </c>
    </row>
    <row r="332" spans="1:4" ht="13.2" x14ac:dyDescent="0.25">
      <c r="A332" s="432" t="s">
        <v>1629</v>
      </c>
      <c r="B332" s="433">
        <v>27861</v>
      </c>
      <c r="C332" s="435">
        <v>3410</v>
      </c>
      <c r="D332" s="434">
        <v>2950</v>
      </c>
    </row>
    <row r="333" spans="1:4" ht="13.2" x14ac:dyDescent="0.25">
      <c r="A333" s="432" t="s">
        <v>1730</v>
      </c>
      <c r="B333" s="433">
        <v>14502</v>
      </c>
      <c r="C333" s="434">
        <v>2040</v>
      </c>
      <c r="D333" s="434">
        <v>2000</v>
      </c>
    </row>
    <row r="334" spans="1:4" ht="13.2" x14ac:dyDescent="0.25">
      <c r="A334" s="432" t="s">
        <v>1731</v>
      </c>
      <c r="B334" s="433">
        <v>19581</v>
      </c>
      <c r="C334" s="434">
        <v>2050</v>
      </c>
      <c r="D334" s="434">
        <v>2010</v>
      </c>
    </row>
    <row r="335" spans="1:4" ht="13.2" x14ac:dyDescent="0.25">
      <c r="A335" s="432" t="s">
        <v>1732</v>
      </c>
      <c r="B335" s="433">
        <v>18155</v>
      </c>
      <c r="C335" s="434">
        <v>2067</v>
      </c>
      <c r="D335" s="434">
        <v>2044</v>
      </c>
    </row>
    <row r="336" spans="1:4" ht="13.2" x14ac:dyDescent="0.25">
      <c r="A336" s="432" t="s">
        <v>1733</v>
      </c>
      <c r="B336" s="433">
        <v>19725</v>
      </c>
      <c r="C336" s="434">
        <v>2332</v>
      </c>
      <c r="D336" s="434">
        <v>2238</v>
      </c>
    </row>
    <row r="337" spans="1:4" ht="13.2" x14ac:dyDescent="0.25">
      <c r="A337" s="432" t="s">
        <v>1734</v>
      </c>
      <c r="B337" s="433">
        <v>14336</v>
      </c>
      <c r="C337" s="434">
        <v>2015</v>
      </c>
      <c r="D337" s="434">
        <v>2015</v>
      </c>
    </row>
    <row r="338" spans="1:4" ht="13.2" x14ac:dyDescent="0.25">
      <c r="A338" s="432" t="s">
        <v>1735</v>
      </c>
      <c r="B338" s="433">
        <v>17267</v>
      </c>
      <c r="C338" s="434">
        <v>2052</v>
      </c>
      <c r="D338" s="434">
        <v>2000</v>
      </c>
    </row>
    <row r="339" spans="1:4" ht="13.2" x14ac:dyDescent="0.25">
      <c r="A339" s="432" t="s">
        <v>1736</v>
      </c>
      <c r="B339" s="433">
        <v>23039</v>
      </c>
      <c r="C339" s="434">
        <v>2030</v>
      </c>
      <c r="D339" s="434">
        <v>2026</v>
      </c>
    </row>
    <row r="340" spans="1:4" ht="13.2" x14ac:dyDescent="0.25">
      <c r="A340" s="432" t="s">
        <v>1737</v>
      </c>
      <c r="B340" s="433">
        <v>17410</v>
      </c>
      <c r="C340" s="434">
        <v>2333</v>
      </c>
      <c r="D340" s="434">
        <v>2249</v>
      </c>
    </row>
    <row r="341" spans="1:4" ht="13.2" x14ac:dyDescent="0.25">
      <c r="A341" s="432" t="s">
        <v>1738</v>
      </c>
      <c r="B341" s="433">
        <v>10352</v>
      </c>
      <c r="C341" s="434">
        <v>2072</v>
      </c>
      <c r="D341" s="434">
        <v>2054</v>
      </c>
    </row>
    <row r="342" spans="1:4" ht="13.2" x14ac:dyDescent="0.25">
      <c r="A342" s="432" t="s">
        <v>1739</v>
      </c>
      <c r="B342" s="433">
        <v>14724</v>
      </c>
      <c r="C342" s="434">
        <v>2062</v>
      </c>
      <c r="D342" s="434">
        <v>2046</v>
      </c>
    </row>
    <row r="343" spans="1:4" ht="13.2" x14ac:dyDescent="0.25">
      <c r="A343" s="432" t="s">
        <v>1740</v>
      </c>
      <c r="B343" s="433">
        <v>24835</v>
      </c>
      <c r="C343" s="434">
        <v>2053</v>
      </c>
      <c r="D343" s="434">
        <v>2027</v>
      </c>
    </row>
    <row r="344" spans="1:4" ht="13.2" x14ac:dyDescent="0.25">
      <c r="A344" s="432" t="s">
        <v>1741</v>
      </c>
      <c r="B344" s="433">
        <v>22912</v>
      </c>
      <c r="C344" s="434">
        <v>2003</v>
      </c>
      <c r="D344" s="434">
        <v>2003</v>
      </c>
    </row>
    <row r="345" spans="1:4" ht="13.2" x14ac:dyDescent="0.25">
      <c r="A345" s="432" t="s">
        <v>1742</v>
      </c>
      <c r="B345" s="433">
        <v>23679</v>
      </c>
      <c r="C345" s="434">
        <v>2003</v>
      </c>
      <c r="D345" s="434">
        <v>2003</v>
      </c>
    </row>
    <row r="346" spans="1:4" ht="13.2" x14ac:dyDescent="0.25">
      <c r="A346" s="432" t="s">
        <v>1743</v>
      </c>
      <c r="B346" s="433">
        <v>10065</v>
      </c>
      <c r="C346" s="434">
        <v>2107</v>
      </c>
      <c r="D346" s="434">
        <v>2066</v>
      </c>
    </row>
    <row r="347" spans="1:4" ht="13.2" x14ac:dyDescent="0.25">
      <c r="A347" s="432" t="s">
        <v>1744</v>
      </c>
      <c r="B347" s="433">
        <v>18786</v>
      </c>
      <c r="C347" s="434">
        <v>2580</v>
      </c>
      <c r="D347" s="434">
        <v>2580</v>
      </c>
    </row>
    <row r="348" spans="1:4" ht="13.2" x14ac:dyDescent="0.25">
      <c r="A348" s="432" t="s">
        <v>1745</v>
      </c>
      <c r="B348" s="433">
        <v>12938</v>
      </c>
      <c r="C348" s="435">
        <v>3320</v>
      </c>
      <c r="D348" s="435">
        <v>3310</v>
      </c>
    </row>
    <row r="349" spans="1:4" ht="13.2" x14ac:dyDescent="0.25">
      <c r="A349" s="432" t="s">
        <v>1746</v>
      </c>
      <c r="B349" s="433">
        <v>24191</v>
      </c>
      <c r="C349" s="434">
        <v>2957</v>
      </c>
      <c r="D349" s="434">
        <v>2936</v>
      </c>
    </row>
    <row r="350" spans="1:4" ht="13.2" x14ac:dyDescent="0.25">
      <c r="A350" s="432" t="s">
        <v>1747</v>
      </c>
      <c r="B350" s="433">
        <v>11148</v>
      </c>
      <c r="C350" s="434">
        <v>2025</v>
      </c>
      <c r="D350" s="434">
        <v>2025</v>
      </c>
    </row>
    <row r="351" spans="1:4" ht="13.2" x14ac:dyDescent="0.25">
      <c r="A351" s="432" t="s">
        <v>1748</v>
      </c>
      <c r="B351" s="433">
        <v>20899</v>
      </c>
      <c r="C351" s="434">
        <v>2058</v>
      </c>
      <c r="D351" s="434">
        <v>2058</v>
      </c>
    </row>
    <row r="352" spans="1:4" ht="13.2" x14ac:dyDescent="0.25">
      <c r="A352" s="432" t="s">
        <v>1749</v>
      </c>
      <c r="B352" s="433">
        <v>15938</v>
      </c>
      <c r="C352" s="434">
        <v>2506</v>
      </c>
      <c r="D352" s="434">
        <v>2477</v>
      </c>
    </row>
    <row r="353" spans="1:4" ht="13.2" x14ac:dyDescent="0.25">
      <c r="A353" s="432" t="s">
        <v>1750</v>
      </c>
      <c r="B353" s="433">
        <v>25999</v>
      </c>
      <c r="C353" s="434">
        <v>2060</v>
      </c>
      <c r="D353" s="434">
        <v>2060</v>
      </c>
    </row>
    <row r="354" spans="1:4" ht="13.2" x14ac:dyDescent="0.25">
      <c r="A354" s="432" t="s">
        <v>1751</v>
      </c>
      <c r="B354" s="433">
        <v>13538</v>
      </c>
      <c r="C354" s="435">
        <v>3190</v>
      </c>
      <c r="D354" s="435">
        <v>3093</v>
      </c>
    </row>
    <row r="355" spans="1:4" ht="13.2" x14ac:dyDescent="0.25">
      <c r="A355" s="432" t="s">
        <v>1752</v>
      </c>
      <c r="B355" s="433">
        <v>20555</v>
      </c>
      <c r="C355" s="434">
        <v>2012</v>
      </c>
      <c r="D355" s="434">
        <v>2012</v>
      </c>
    </row>
    <row r="356" spans="1:4" ht="13.2" x14ac:dyDescent="0.25">
      <c r="A356" s="432" t="s">
        <v>1753</v>
      </c>
      <c r="B356" s="433">
        <v>17927</v>
      </c>
      <c r="C356" s="434">
        <v>2065</v>
      </c>
      <c r="D356" s="434">
        <v>2065</v>
      </c>
    </row>
    <row r="357" spans="1:4" ht="13.2" x14ac:dyDescent="0.25">
      <c r="A357" s="432" t="s">
        <v>1754</v>
      </c>
      <c r="B357" s="433">
        <v>18504</v>
      </c>
      <c r="C357" s="434">
        <v>2300</v>
      </c>
      <c r="D357" s="434">
        <v>2300</v>
      </c>
    </row>
    <row r="358" spans="1:4" ht="13.2" x14ac:dyDescent="0.25">
      <c r="A358" s="432" t="s">
        <v>1755</v>
      </c>
      <c r="B358" s="433">
        <v>24861</v>
      </c>
      <c r="C358" s="434">
        <v>2420</v>
      </c>
      <c r="D358" s="434">
        <v>2390</v>
      </c>
    </row>
    <row r="359" spans="1:4" ht="13.2" x14ac:dyDescent="0.25">
      <c r="A359" s="432" t="s">
        <v>1756</v>
      </c>
      <c r="B359" s="433">
        <v>12442</v>
      </c>
      <c r="C359" s="434">
        <v>2246</v>
      </c>
      <c r="D359" s="434">
        <v>2246</v>
      </c>
    </row>
    <row r="360" spans="1:4" ht="13.2" x14ac:dyDescent="0.25">
      <c r="A360" s="432" t="s">
        <v>1757</v>
      </c>
      <c r="B360" s="433">
        <v>22292</v>
      </c>
      <c r="C360" s="434">
        <v>2002</v>
      </c>
      <c r="D360" s="434">
        <v>2000</v>
      </c>
    </row>
    <row r="361" spans="1:4" ht="13.2" x14ac:dyDescent="0.25">
      <c r="A361" s="432" t="s">
        <v>1758</v>
      </c>
      <c r="B361" s="433">
        <v>21602</v>
      </c>
      <c r="C361" s="434">
        <v>2029</v>
      </c>
      <c r="D361" s="434">
        <v>2029</v>
      </c>
    </row>
    <row r="362" spans="1:4" ht="13.2" x14ac:dyDescent="0.25">
      <c r="A362" s="432" t="s">
        <v>1759</v>
      </c>
      <c r="B362" s="433">
        <v>28798</v>
      </c>
      <c r="C362" s="434">
        <v>2180</v>
      </c>
      <c r="D362" s="434">
        <v>2180</v>
      </c>
    </row>
    <row r="363" spans="1:4" ht="13.2" x14ac:dyDescent="0.25">
      <c r="A363" s="432" t="s">
        <v>1760</v>
      </c>
      <c r="B363" s="433">
        <v>16966</v>
      </c>
      <c r="C363" s="434">
        <v>2020</v>
      </c>
      <c r="D363" s="434">
        <v>2030</v>
      </c>
    </row>
    <row r="364" spans="1:4" ht="13.2" x14ac:dyDescent="0.25">
      <c r="A364" s="432" t="s">
        <v>1761</v>
      </c>
      <c r="B364" s="433">
        <v>27351</v>
      </c>
      <c r="C364" s="434">
        <v>2077</v>
      </c>
      <c r="D364" s="434">
        <v>2077</v>
      </c>
    </row>
    <row r="365" spans="1:4" ht="13.2" x14ac:dyDescent="0.25">
      <c r="A365" s="432" t="s">
        <v>1762</v>
      </c>
      <c r="B365" s="433">
        <v>22330</v>
      </c>
      <c r="C365" s="434">
        <v>2002</v>
      </c>
      <c r="D365" s="434">
        <v>2000</v>
      </c>
    </row>
    <row r="366" spans="1:4" ht="13.2" x14ac:dyDescent="0.25">
      <c r="A366" s="432" t="s">
        <v>1763</v>
      </c>
      <c r="B366" s="433">
        <v>25667</v>
      </c>
      <c r="C366" s="434">
        <v>2001</v>
      </c>
      <c r="D366" s="434">
        <v>2001</v>
      </c>
    </row>
    <row r="367" spans="1:4" ht="13.2" x14ac:dyDescent="0.25">
      <c r="A367" s="432" t="s">
        <v>1764</v>
      </c>
      <c r="B367" s="433">
        <v>29139</v>
      </c>
      <c r="C367" s="434">
        <v>2009</v>
      </c>
      <c r="D367" s="434">
        <v>2009</v>
      </c>
    </row>
    <row r="368" spans="1:4" ht="13.2" x14ac:dyDescent="0.25">
      <c r="A368" s="432" t="s">
        <v>1765</v>
      </c>
      <c r="B368" s="433">
        <v>15611</v>
      </c>
      <c r="C368" s="434">
        <v>2014</v>
      </c>
      <c r="D368" s="434">
        <v>2014</v>
      </c>
    </row>
    <row r="369" spans="1:4" ht="13.2" x14ac:dyDescent="0.25">
      <c r="A369" s="432" t="s">
        <v>1766</v>
      </c>
      <c r="B369" s="433">
        <v>24933</v>
      </c>
      <c r="C369" s="434">
        <v>2115</v>
      </c>
      <c r="D369" s="434">
        <v>2118</v>
      </c>
    </row>
    <row r="370" spans="1:4" ht="13.2" x14ac:dyDescent="0.25">
      <c r="A370" s="432" t="s">
        <v>1767</v>
      </c>
      <c r="B370" s="433">
        <v>20312</v>
      </c>
      <c r="C370" s="434">
        <v>2548</v>
      </c>
      <c r="D370" s="434">
        <v>2498</v>
      </c>
    </row>
    <row r="371" spans="1:4" ht="13.2" x14ac:dyDescent="0.25">
      <c r="A371" s="432" t="s">
        <v>1768</v>
      </c>
      <c r="B371" s="433">
        <v>17385</v>
      </c>
      <c r="C371" s="434">
        <v>2006</v>
      </c>
      <c r="D371" s="434">
        <v>2006</v>
      </c>
    </row>
    <row r="372" spans="1:4" ht="13.2" x14ac:dyDescent="0.25">
      <c r="A372" s="432" t="s">
        <v>1769</v>
      </c>
      <c r="B372" s="433">
        <v>21580</v>
      </c>
      <c r="C372" s="434">
        <v>2021</v>
      </c>
      <c r="D372" s="434">
        <v>2021</v>
      </c>
    </row>
    <row r="373" spans="1:4" ht="13.2" x14ac:dyDescent="0.25">
      <c r="A373" s="432" t="s">
        <v>1770</v>
      </c>
      <c r="B373" s="433">
        <v>28958</v>
      </c>
      <c r="C373" s="434">
        <v>2090</v>
      </c>
      <c r="D373" s="434">
        <v>2092</v>
      </c>
    </row>
    <row r="374" spans="1:4" ht="13.2" x14ac:dyDescent="0.25">
      <c r="A374" s="432" t="s">
        <v>1771</v>
      </c>
      <c r="B374" s="433">
        <v>10357</v>
      </c>
      <c r="C374" s="434">
        <v>2213</v>
      </c>
      <c r="D374" s="434">
        <v>2163</v>
      </c>
    </row>
    <row r="375" spans="1:4" ht="13.2" x14ac:dyDescent="0.25">
      <c r="A375" s="432" t="s">
        <v>1772</v>
      </c>
      <c r="B375" s="433">
        <v>29039</v>
      </c>
      <c r="C375" s="434">
        <v>2021</v>
      </c>
      <c r="D375" s="434">
        <v>2016</v>
      </c>
    </row>
    <row r="376" spans="1:4" ht="13.2" x14ac:dyDescent="0.25">
      <c r="A376" s="432" t="s">
        <v>1773</v>
      </c>
      <c r="B376" s="433">
        <v>28214</v>
      </c>
      <c r="C376" s="434">
        <v>2080</v>
      </c>
      <c r="D376" s="434">
        <v>2073</v>
      </c>
    </row>
    <row r="377" spans="1:4" ht="13.2" x14ac:dyDescent="0.25">
      <c r="A377" s="432" t="s">
        <v>1774</v>
      </c>
      <c r="B377" s="433">
        <v>14120</v>
      </c>
      <c r="C377" s="434">
        <v>2018</v>
      </c>
      <c r="D377" s="434">
        <v>2009</v>
      </c>
    </row>
    <row r="378" spans="1:4" ht="13.2" x14ac:dyDescent="0.25">
      <c r="A378" s="432" t="s">
        <v>1775</v>
      </c>
      <c r="B378" s="433">
        <v>22346</v>
      </c>
      <c r="C378" s="434">
        <v>2015</v>
      </c>
      <c r="D378" s="434">
        <v>2000</v>
      </c>
    </row>
    <row r="379" spans="1:4" ht="13.2" x14ac:dyDescent="0.25">
      <c r="A379" s="432" t="s">
        <v>1776</v>
      </c>
      <c r="B379" s="433">
        <v>18610</v>
      </c>
      <c r="C379" s="434">
        <v>2094</v>
      </c>
      <c r="D379" s="434">
        <v>2000</v>
      </c>
    </row>
    <row r="380" spans="1:4" ht="13.2" x14ac:dyDescent="0.25">
      <c r="A380" s="432" t="s">
        <v>1777</v>
      </c>
      <c r="B380" s="433">
        <v>23262</v>
      </c>
      <c r="C380" s="434">
        <v>2013</v>
      </c>
      <c r="D380" s="434">
        <v>2000</v>
      </c>
    </row>
    <row r="381" spans="1:4" ht="13.2" x14ac:dyDescent="0.25">
      <c r="A381" s="432" t="s">
        <v>1778</v>
      </c>
      <c r="B381" s="433">
        <v>19548</v>
      </c>
      <c r="C381" s="434">
        <v>2231</v>
      </c>
      <c r="D381" s="434">
        <v>2044</v>
      </c>
    </row>
    <row r="382" spans="1:4" ht="13.2" x14ac:dyDescent="0.25">
      <c r="A382" s="432" t="s">
        <v>1779</v>
      </c>
      <c r="B382" s="433">
        <v>20004</v>
      </c>
      <c r="C382" s="434">
        <v>2072</v>
      </c>
      <c r="D382" s="434">
        <v>2068</v>
      </c>
    </row>
    <row r="383" spans="1:4" ht="13.2" x14ac:dyDescent="0.25">
      <c r="A383" s="432" t="s">
        <v>1649</v>
      </c>
      <c r="B383" s="433">
        <v>12440</v>
      </c>
      <c r="C383" s="434">
        <v>2011</v>
      </c>
      <c r="D383" s="434">
        <v>2005</v>
      </c>
    </row>
    <row r="384" spans="1:4" ht="13.2" x14ac:dyDescent="0.25">
      <c r="A384" s="432" t="s">
        <v>1780</v>
      </c>
      <c r="B384" s="433">
        <v>25338</v>
      </c>
      <c r="C384" s="434">
        <v>2020</v>
      </c>
      <c r="D384" s="434">
        <v>2020</v>
      </c>
    </row>
    <row r="385" spans="1:4" ht="13.2" x14ac:dyDescent="0.25">
      <c r="A385" s="432" t="s">
        <v>1781</v>
      </c>
      <c r="B385" s="433">
        <v>10003</v>
      </c>
      <c r="C385" s="434">
        <v>2008</v>
      </c>
      <c r="D385" s="434">
        <v>2004</v>
      </c>
    </row>
    <row r="386" spans="1:4" ht="13.2" x14ac:dyDescent="0.25">
      <c r="A386" s="432" t="s">
        <v>1782</v>
      </c>
      <c r="B386" s="433">
        <v>23676</v>
      </c>
      <c r="C386" s="434">
        <v>2152</v>
      </c>
      <c r="D386" s="434">
        <v>2011</v>
      </c>
    </row>
    <row r="387" spans="1:4" ht="13.2" x14ac:dyDescent="0.25">
      <c r="A387" s="432" t="s">
        <v>1783</v>
      </c>
      <c r="B387" s="433">
        <v>12628</v>
      </c>
      <c r="C387" s="434">
        <v>2017</v>
      </c>
      <c r="D387" s="434">
        <v>2000</v>
      </c>
    </row>
    <row r="388" spans="1:4" ht="13.2" x14ac:dyDescent="0.25">
      <c r="A388" s="432" t="s">
        <v>1784</v>
      </c>
      <c r="B388" s="433">
        <v>19410</v>
      </c>
      <c r="C388" s="434">
        <v>2091</v>
      </c>
      <c r="D388" s="434">
        <v>2044</v>
      </c>
    </row>
    <row r="389" spans="1:4" ht="13.2" x14ac:dyDescent="0.25">
      <c r="A389" s="432" t="s">
        <v>1785</v>
      </c>
      <c r="B389" s="433">
        <v>22846</v>
      </c>
      <c r="C389" s="434">
        <v>2535</v>
      </c>
      <c r="D389" s="434">
        <v>2417</v>
      </c>
    </row>
    <row r="390" spans="1:4" ht="13.2" x14ac:dyDescent="0.25">
      <c r="A390" s="432" t="s">
        <v>1786</v>
      </c>
      <c r="B390" s="433">
        <v>17953</v>
      </c>
      <c r="C390" s="434">
        <v>2002</v>
      </c>
      <c r="D390" s="434">
        <v>2000</v>
      </c>
    </row>
    <row r="391" spans="1:4" ht="13.2" x14ac:dyDescent="0.25">
      <c r="A391" s="432" t="s">
        <v>1787</v>
      </c>
      <c r="B391" s="433">
        <v>16864</v>
      </c>
      <c r="C391" s="434">
        <v>2010</v>
      </c>
      <c r="D391" s="434">
        <v>2010</v>
      </c>
    </row>
    <row r="392" spans="1:4" ht="13.2" x14ac:dyDescent="0.25">
      <c r="A392" s="432" t="s">
        <v>1788</v>
      </c>
      <c r="B392" s="433">
        <v>20539</v>
      </c>
      <c r="C392" s="434">
        <v>2006</v>
      </c>
      <c r="D392" s="434">
        <v>2006</v>
      </c>
    </row>
    <row r="393" spans="1:4" ht="13.2" x14ac:dyDescent="0.25">
      <c r="A393" s="432" t="s">
        <v>1789</v>
      </c>
      <c r="B393" s="433">
        <v>11559</v>
      </c>
      <c r="C393" s="434">
        <v>2006</v>
      </c>
      <c r="D393" s="434">
        <v>2006</v>
      </c>
    </row>
    <row r="394" spans="1:4" ht="13.2" x14ac:dyDescent="0.25">
      <c r="A394" s="432" t="s">
        <v>1790</v>
      </c>
      <c r="B394" s="433">
        <v>15916</v>
      </c>
      <c r="C394" s="434">
        <v>2055</v>
      </c>
      <c r="D394" s="434">
        <v>2011</v>
      </c>
    </row>
    <row r="395" spans="1:4" ht="13.2" x14ac:dyDescent="0.25">
      <c r="A395" s="432" t="s">
        <v>1791</v>
      </c>
      <c r="B395" s="433">
        <v>29196</v>
      </c>
      <c r="C395" s="434">
        <v>2017</v>
      </c>
      <c r="D395" s="434">
        <v>2005</v>
      </c>
    </row>
    <row r="396" spans="1:4" ht="13.2" x14ac:dyDescent="0.25">
      <c r="A396" s="432" t="s">
        <v>1792</v>
      </c>
      <c r="B396" s="433">
        <v>11763</v>
      </c>
      <c r="C396" s="434">
        <v>2088</v>
      </c>
      <c r="D396" s="434">
        <v>2088</v>
      </c>
    </row>
    <row r="397" spans="1:4" ht="13.2" x14ac:dyDescent="0.25">
      <c r="A397" s="432" t="s">
        <v>1793</v>
      </c>
      <c r="B397" s="433">
        <v>25058</v>
      </c>
      <c r="C397" s="434">
        <v>2253</v>
      </c>
      <c r="D397" s="434">
        <v>2201</v>
      </c>
    </row>
    <row r="398" spans="1:4" ht="13.2" x14ac:dyDescent="0.25">
      <c r="A398" s="432" t="s">
        <v>1794</v>
      </c>
      <c r="B398" s="433">
        <v>21467</v>
      </c>
      <c r="C398" s="434">
        <v>2002</v>
      </c>
      <c r="D398" s="434">
        <v>2000</v>
      </c>
    </row>
    <row r="399" spans="1:4" ht="13.2" x14ac:dyDescent="0.25">
      <c r="A399" s="432" t="s">
        <v>1795</v>
      </c>
      <c r="B399" s="433">
        <v>18232</v>
      </c>
      <c r="C399" s="434">
        <v>2001</v>
      </c>
      <c r="D399" s="434">
        <v>2001</v>
      </c>
    </row>
    <row r="400" spans="1:4" ht="13.2" x14ac:dyDescent="0.25">
      <c r="A400" s="432" t="s">
        <v>1796</v>
      </c>
      <c r="B400" s="433">
        <v>28539</v>
      </c>
      <c r="C400" s="434">
        <v>2430</v>
      </c>
      <c r="D400" s="434">
        <v>2420</v>
      </c>
    </row>
    <row r="401" spans="1:4" ht="13.2" x14ac:dyDescent="0.25">
      <c r="A401" s="432" t="s">
        <v>1797</v>
      </c>
      <c r="B401" s="433">
        <v>24067</v>
      </c>
      <c r="C401" s="434">
        <v>2072</v>
      </c>
      <c r="D401" s="434">
        <v>2067</v>
      </c>
    </row>
    <row r="402" spans="1:4" ht="13.2" x14ac:dyDescent="0.25">
      <c r="A402" s="432" t="s">
        <v>1798</v>
      </c>
      <c r="B402" s="433">
        <v>22781</v>
      </c>
      <c r="C402" s="434">
        <v>2025</v>
      </c>
      <c r="D402" s="434">
        <v>2000</v>
      </c>
    </row>
    <row r="403" spans="1:4" ht="13.2" x14ac:dyDescent="0.25">
      <c r="A403" s="432" t="s">
        <v>1799</v>
      </c>
      <c r="B403" s="433">
        <v>22308</v>
      </c>
      <c r="C403" s="434">
        <v>2224</v>
      </c>
      <c r="D403" s="434">
        <v>2109</v>
      </c>
    </row>
    <row r="404" spans="1:4" ht="13.2" x14ac:dyDescent="0.25">
      <c r="A404" s="432" t="s">
        <v>1800</v>
      </c>
      <c r="B404" s="433">
        <v>27350</v>
      </c>
      <c r="C404" s="434">
        <v>2600</v>
      </c>
      <c r="D404" s="434">
        <v>2600</v>
      </c>
    </row>
    <row r="405" spans="1:4" ht="13.2" x14ac:dyDescent="0.25">
      <c r="A405" s="432" t="s">
        <v>1801</v>
      </c>
      <c r="B405" s="433">
        <v>28224</v>
      </c>
      <c r="C405" s="434">
        <v>2110</v>
      </c>
      <c r="D405" s="434">
        <v>2110</v>
      </c>
    </row>
    <row r="406" spans="1:4" ht="13.2" x14ac:dyDescent="0.25">
      <c r="A406" s="432" t="s">
        <v>1802</v>
      </c>
      <c r="B406" s="433">
        <v>26836</v>
      </c>
      <c r="C406" s="434">
        <v>2059</v>
      </c>
      <c r="D406" s="434">
        <v>2052</v>
      </c>
    </row>
    <row r="407" spans="1:4" ht="13.2" x14ac:dyDescent="0.25">
      <c r="A407" s="432" t="s">
        <v>1803</v>
      </c>
      <c r="B407" s="433">
        <v>14849</v>
      </c>
      <c r="C407" s="434">
        <v>2004</v>
      </c>
      <c r="D407" s="434">
        <v>2001</v>
      </c>
    </row>
    <row r="408" spans="1:4" ht="13.2" x14ac:dyDescent="0.25">
      <c r="A408" s="432" t="s">
        <v>1804</v>
      </c>
      <c r="B408" s="433">
        <v>20484</v>
      </c>
      <c r="C408" s="434">
        <v>2001</v>
      </c>
      <c r="D408" s="434">
        <v>2001</v>
      </c>
    </row>
    <row r="409" spans="1:4" ht="13.2" x14ac:dyDescent="0.25">
      <c r="A409" s="432" t="s">
        <v>1805</v>
      </c>
      <c r="B409" s="433">
        <v>24277</v>
      </c>
      <c r="C409" s="434">
        <v>2005</v>
      </c>
      <c r="D409" s="434">
        <v>2005</v>
      </c>
    </row>
    <row r="410" spans="1:4" ht="13.2" x14ac:dyDescent="0.25">
      <c r="A410" s="432" t="s">
        <v>1806</v>
      </c>
      <c r="B410" s="433">
        <v>10145</v>
      </c>
      <c r="C410" s="434">
        <v>2080</v>
      </c>
      <c r="D410" s="434">
        <v>2080</v>
      </c>
    </row>
    <row r="411" spans="1:4" ht="13.2" x14ac:dyDescent="0.25">
      <c r="A411" s="432" t="s">
        <v>1807</v>
      </c>
      <c r="B411" s="433">
        <v>19617</v>
      </c>
      <c r="C411" s="434">
        <v>2038</v>
      </c>
      <c r="D411" s="434">
        <v>2034</v>
      </c>
    </row>
    <row r="412" spans="1:4" ht="13.2" x14ac:dyDescent="0.25">
      <c r="A412" s="432" t="s">
        <v>1808</v>
      </c>
      <c r="B412" s="433">
        <v>20602</v>
      </c>
      <c r="C412" s="434">
        <v>2008</v>
      </c>
      <c r="D412" s="434">
        <v>2004</v>
      </c>
    </row>
    <row r="413" spans="1:4" ht="13.2" x14ac:dyDescent="0.25">
      <c r="A413" s="432" t="s">
        <v>1809</v>
      </c>
      <c r="B413" s="433">
        <v>14322</v>
      </c>
      <c r="C413" s="434">
        <v>2017</v>
      </c>
      <c r="D413" s="434">
        <v>2017</v>
      </c>
    </row>
    <row r="414" spans="1:4" ht="13.2" x14ac:dyDescent="0.25">
      <c r="A414" s="432" t="s">
        <v>1810</v>
      </c>
      <c r="B414" s="433">
        <v>17947</v>
      </c>
      <c r="C414" s="434">
        <v>2018</v>
      </c>
      <c r="D414" s="434">
        <v>2014</v>
      </c>
    </row>
    <row r="415" spans="1:4" ht="13.2" x14ac:dyDescent="0.25">
      <c r="A415" s="432" t="s">
        <v>1811</v>
      </c>
      <c r="B415" s="433">
        <v>25573</v>
      </c>
      <c r="C415" s="434">
        <v>2013</v>
      </c>
      <c r="D415" s="434">
        <v>2013</v>
      </c>
    </row>
    <row r="416" spans="1:4" ht="13.2" x14ac:dyDescent="0.25">
      <c r="A416" s="432" t="s">
        <v>1812</v>
      </c>
      <c r="B416" s="433">
        <v>15883</v>
      </c>
      <c r="C416" s="434">
        <v>2040</v>
      </c>
      <c r="D416" s="434">
        <v>2020</v>
      </c>
    </row>
    <row r="417" spans="1:4" ht="13.2" x14ac:dyDescent="0.25">
      <c r="A417" s="432" t="s">
        <v>1813</v>
      </c>
      <c r="B417" s="433">
        <v>17596</v>
      </c>
      <c r="C417" s="434">
        <v>2025</v>
      </c>
      <c r="D417" s="434">
        <v>2015</v>
      </c>
    </row>
    <row r="418" spans="1:4" ht="13.2" x14ac:dyDescent="0.25">
      <c r="A418" s="432" t="s">
        <v>1814</v>
      </c>
      <c r="B418" s="433">
        <v>13643</v>
      </c>
      <c r="C418" s="434">
        <v>2001</v>
      </c>
      <c r="D418" s="434">
        <v>2001</v>
      </c>
    </row>
    <row r="419" spans="1:4" ht="13.2" x14ac:dyDescent="0.25">
      <c r="A419" s="432" t="s">
        <v>1815</v>
      </c>
      <c r="B419" s="433">
        <v>14567</v>
      </c>
      <c r="C419" s="434">
        <v>2005</v>
      </c>
      <c r="D419" s="434">
        <v>2005</v>
      </c>
    </row>
    <row r="420" spans="1:4" ht="13.2" x14ac:dyDescent="0.25">
      <c r="A420" s="432" t="s">
        <v>1816</v>
      </c>
      <c r="B420" s="433">
        <v>20305</v>
      </c>
      <c r="C420" s="434">
        <v>2001</v>
      </c>
      <c r="D420" s="434">
        <v>2000</v>
      </c>
    </row>
    <row r="421" spans="1:4" ht="13.2" x14ac:dyDescent="0.25">
      <c r="A421" s="432" t="s">
        <v>1817</v>
      </c>
      <c r="B421" s="433">
        <v>16340</v>
      </c>
      <c r="C421" s="434">
        <v>2001</v>
      </c>
      <c r="D421" s="434">
        <v>2001</v>
      </c>
    </row>
    <row r="422" spans="1:4" ht="13.2" x14ac:dyDescent="0.25">
      <c r="A422" s="432" t="s">
        <v>1818</v>
      </c>
      <c r="B422" s="433">
        <v>27894</v>
      </c>
      <c r="C422" s="434">
        <v>2001</v>
      </c>
      <c r="D422" s="434">
        <v>2000</v>
      </c>
    </row>
    <row r="423" spans="1:4" ht="13.2" x14ac:dyDescent="0.25">
      <c r="A423" s="432" t="s">
        <v>1819</v>
      </c>
      <c r="B423" s="433">
        <v>21264</v>
      </c>
      <c r="C423" s="434">
        <v>2001</v>
      </c>
      <c r="D423" s="434">
        <v>2000</v>
      </c>
    </row>
    <row r="424" spans="1:4" ht="13.2" x14ac:dyDescent="0.25">
      <c r="A424" s="432" t="s">
        <v>1820</v>
      </c>
      <c r="B424" s="433">
        <v>28264</v>
      </c>
      <c r="C424" s="434">
        <v>2001</v>
      </c>
      <c r="D424" s="434">
        <v>2001</v>
      </c>
    </row>
    <row r="425" spans="1:4" ht="13.2" x14ac:dyDescent="0.25">
      <c r="A425" s="432" t="s">
        <v>1821</v>
      </c>
      <c r="B425" s="433">
        <v>10725</v>
      </c>
      <c r="C425" s="434">
        <v>2001</v>
      </c>
      <c r="D425" s="434">
        <v>2001</v>
      </c>
    </row>
    <row r="426" spans="1:4" ht="13.2" x14ac:dyDescent="0.25">
      <c r="A426" s="432" t="s">
        <v>1822</v>
      </c>
      <c r="B426" s="433">
        <v>13305</v>
      </c>
      <c r="C426" s="434">
        <v>2001</v>
      </c>
      <c r="D426" s="434">
        <v>2001</v>
      </c>
    </row>
    <row r="427" spans="1:4" ht="13.2" x14ac:dyDescent="0.25">
      <c r="A427" s="432" t="s">
        <v>1823</v>
      </c>
      <c r="B427" s="433">
        <v>19337</v>
      </c>
      <c r="C427" s="434">
        <v>2001</v>
      </c>
      <c r="D427" s="434">
        <v>2001</v>
      </c>
    </row>
    <row r="428" spans="1:4" ht="13.2" x14ac:dyDescent="0.25">
      <c r="A428" s="432" t="s">
        <v>1824</v>
      </c>
      <c r="B428" s="433">
        <v>13116</v>
      </c>
      <c r="C428" s="434">
        <v>2007</v>
      </c>
      <c r="D428" s="434">
        <v>2000</v>
      </c>
    </row>
    <row r="429" spans="1:4" ht="13.2" x14ac:dyDescent="0.25">
      <c r="A429" s="432" t="s">
        <v>1825</v>
      </c>
      <c r="B429" s="433">
        <v>11933</v>
      </c>
      <c r="C429" s="434">
        <v>2002</v>
      </c>
      <c r="D429" s="434">
        <v>2000</v>
      </c>
    </row>
    <row r="430" spans="1:4" ht="13.2" x14ac:dyDescent="0.25">
      <c r="A430" s="432" t="s">
        <v>1826</v>
      </c>
      <c r="B430" s="433">
        <v>17497</v>
      </c>
      <c r="C430" s="434">
        <v>2007</v>
      </c>
      <c r="D430" s="434">
        <v>2000</v>
      </c>
    </row>
    <row r="431" spans="1:4" ht="13.2" x14ac:dyDescent="0.25">
      <c r="A431" s="432" t="s">
        <v>1827</v>
      </c>
      <c r="B431" s="433">
        <v>17223</v>
      </c>
      <c r="C431" s="434">
        <v>2005</v>
      </c>
      <c r="D431" s="434">
        <v>2005</v>
      </c>
    </row>
    <row r="432" spans="1:4" ht="13.2" x14ac:dyDescent="0.25">
      <c r="A432" s="432" t="s">
        <v>1828</v>
      </c>
      <c r="B432" s="433">
        <v>13241</v>
      </c>
      <c r="C432" s="434">
        <v>2005</v>
      </c>
      <c r="D432" s="434">
        <v>2005</v>
      </c>
    </row>
    <row r="433" spans="1:4" ht="13.2" x14ac:dyDescent="0.25">
      <c r="A433" s="432" t="s">
        <v>1829</v>
      </c>
      <c r="B433" s="433">
        <v>27515</v>
      </c>
      <c r="C433" s="434">
        <v>2001</v>
      </c>
      <c r="D433" s="434">
        <v>2000</v>
      </c>
    </row>
    <row r="434" spans="1:4" ht="13.2" x14ac:dyDescent="0.25">
      <c r="A434" s="432" t="s">
        <v>1830</v>
      </c>
      <c r="B434" s="433">
        <v>16431</v>
      </c>
      <c r="C434" s="434">
        <v>2006</v>
      </c>
      <c r="D434" s="434">
        <v>2000</v>
      </c>
    </row>
    <row r="435" spans="1:4" ht="13.2" x14ac:dyDescent="0.25">
      <c r="A435" s="432" t="s">
        <v>1831</v>
      </c>
      <c r="B435" s="433">
        <v>10050</v>
      </c>
      <c r="C435" s="434">
        <v>2010</v>
      </c>
      <c r="D435" s="434">
        <v>2000</v>
      </c>
    </row>
    <row r="436" spans="1:4" ht="13.2" x14ac:dyDescent="0.25">
      <c r="A436" s="432" t="s">
        <v>1832</v>
      </c>
      <c r="B436" s="433">
        <v>11723</v>
      </c>
      <c r="C436" s="434">
        <v>2001</v>
      </c>
      <c r="D436" s="434">
        <v>2001</v>
      </c>
    </row>
    <row r="437" spans="1:4" ht="13.2" x14ac:dyDescent="0.25">
      <c r="A437" s="432" t="s">
        <v>1833</v>
      </c>
      <c r="B437" s="433">
        <v>14444</v>
      </c>
      <c r="C437" s="434">
        <v>2245</v>
      </c>
      <c r="D437" s="434">
        <v>2205</v>
      </c>
    </row>
    <row r="438" spans="1:4" ht="13.2" x14ac:dyDescent="0.25">
      <c r="A438" s="432" t="s">
        <v>1834</v>
      </c>
      <c r="B438" s="433">
        <v>19665</v>
      </c>
      <c r="C438" s="434">
        <v>2407</v>
      </c>
      <c r="D438" s="434">
        <v>2359</v>
      </c>
    </row>
    <row r="439" spans="1:4" ht="13.2" x14ac:dyDescent="0.25">
      <c r="A439" s="432" t="s">
        <v>1636</v>
      </c>
      <c r="B439" s="433">
        <v>26639</v>
      </c>
      <c r="C439" s="434">
        <v>2207</v>
      </c>
      <c r="D439" s="434">
        <v>2144</v>
      </c>
    </row>
    <row r="440" spans="1:4" ht="13.2" x14ac:dyDescent="0.25">
      <c r="A440" s="432" t="s">
        <v>1835</v>
      </c>
      <c r="B440" s="433">
        <v>11424</v>
      </c>
      <c r="C440" s="434">
        <v>2093</v>
      </c>
      <c r="D440" s="434">
        <v>2052</v>
      </c>
    </row>
    <row r="441" spans="1:4" ht="13.2" x14ac:dyDescent="0.25">
      <c r="A441" s="432" t="s">
        <v>1492</v>
      </c>
      <c r="B441" s="433">
        <v>12837</v>
      </c>
      <c r="C441" s="434">
        <v>2174</v>
      </c>
      <c r="D441" s="434">
        <v>2094</v>
      </c>
    </row>
    <row r="442" spans="1:4" ht="13.2" x14ac:dyDescent="0.25">
      <c r="A442" s="432" t="s">
        <v>1836</v>
      </c>
      <c r="B442" s="433">
        <v>28270</v>
      </c>
      <c r="C442" s="434">
        <v>2118</v>
      </c>
      <c r="D442" s="434">
        <v>2097</v>
      </c>
    </row>
    <row r="443" spans="1:4" ht="13.2" x14ac:dyDescent="0.25">
      <c r="A443" s="432" t="s">
        <v>1637</v>
      </c>
      <c r="B443" s="433">
        <v>19635</v>
      </c>
      <c r="C443" s="434">
        <v>2166</v>
      </c>
      <c r="D443" s="434">
        <v>2164</v>
      </c>
    </row>
    <row r="444" spans="1:4" ht="13.2" x14ac:dyDescent="0.25">
      <c r="A444" s="432" t="s">
        <v>1638</v>
      </c>
      <c r="B444" s="433">
        <v>20038</v>
      </c>
      <c r="C444" s="434">
        <v>2122</v>
      </c>
      <c r="D444" s="434">
        <v>2121</v>
      </c>
    </row>
    <row r="445" spans="1:4" ht="13.2" x14ac:dyDescent="0.25">
      <c r="A445" s="432" t="s">
        <v>1496</v>
      </c>
      <c r="B445" s="433">
        <v>19539</v>
      </c>
      <c r="C445" s="434">
        <v>2308</v>
      </c>
      <c r="D445" s="434">
        <v>2205</v>
      </c>
    </row>
    <row r="446" spans="1:4" ht="13.2" x14ac:dyDescent="0.25">
      <c r="A446" s="432" t="s">
        <v>1498</v>
      </c>
      <c r="B446" s="433">
        <v>22747</v>
      </c>
      <c r="C446" s="434">
        <v>2402</v>
      </c>
      <c r="D446" s="434">
        <v>2256</v>
      </c>
    </row>
    <row r="447" spans="1:4" ht="13.2" x14ac:dyDescent="0.25">
      <c r="A447" s="432" t="s">
        <v>1837</v>
      </c>
      <c r="B447" s="433">
        <v>26042</v>
      </c>
      <c r="C447" s="434">
        <v>2005</v>
      </c>
      <c r="D447" s="434">
        <v>2002</v>
      </c>
    </row>
    <row r="448" spans="1:4" ht="13.2" x14ac:dyDescent="0.25">
      <c r="A448" s="432" t="s">
        <v>1643</v>
      </c>
      <c r="B448" s="433">
        <v>26009</v>
      </c>
      <c r="C448" s="434">
        <v>2001</v>
      </c>
      <c r="D448" s="434">
        <v>2001</v>
      </c>
    </row>
    <row r="449" spans="1:4" ht="13.2" x14ac:dyDescent="0.25">
      <c r="A449" s="432" t="s">
        <v>1838</v>
      </c>
      <c r="B449" s="433">
        <v>12575</v>
      </c>
      <c r="C449" s="434">
        <v>2255</v>
      </c>
      <c r="D449" s="434">
        <v>2160</v>
      </c>
    </row>
    <row r="450" spans="1:4" ht="13.2" x14ac:dyDescent="0.25">
      <c r="A450" s="432" t="s">
        <v>1839</v>
      </c>
      <c r="B450" s="433">
        <v>15645</v>
      </c>
      <c r="C450" s="434">
        <v>2413</v>
      </c>
      <c r="D450" s="434">
        <v>2200</v>
      </c>
    </row>
    <row r="451" spans="1:4" ht="13.2" x14ac:dyDescent="0.25">
      <c r="A451" s="432" t="s">
        <v>1840</v>
      </c>
      <c r="B451" s="433">
        <v>20965</v>
      </c>
      <c r="C451" s="434">
        <v>2096</v>
      </c>
      <c r="D451" s="434">
        <v>2091</v>
      </c>
    </row>
    <row r="452" spans="1:4" ht="13.2" x14ac:dyDescent="0.25">
      <c r="A452" s="432" t="s">
        <v>1841</v>
      </c>
      <c r="B452" s="433">
        <v>26512</v>
      </c>
      <c r="C452" s="434">
        <v>2016</v>
      </c>
      <c r="D452" s="434">
        <v>2014</v>
      </c>
    </row>
    <row r="453" spans="1:4" ht="13.2" x14ac:dyDescent="0.25">
      <c r="A453" s="432" t="s">
        <v>1841</v>
      </c>
      <c r="B453" s="433">
        <v>21859</v>
      </c>
      <c r="C453" s="434">
        <v>2010</v>
      </c>
      <c r="D453" s="434">
        <v>2000</v>
      </c>
    </row>
    <row r="454" spans="1:4" ht="13.2" x14ac:dyDescent="0.25">
      <c r="A454" s="432" t="s">
        <v>1842</v>
      </c>
      <c r="B454" s="433">
        <v>20531</v>
      </c>
      <c r="C454" s="434">
        <v>2330</v>
      </c>
      <c r="D454" s="434">
        <v>2290</v>
      </c>
    </row>
    <row r="455" spans="1:4" ht="13.2" x14ac:dyDescent="0.25">
      <c r="A455" s="432" t="s">
        <v>1843</v>
      </c>
      <c r="B455" s="433">
        <v>28206</v>
      </c>
      <c r="C455" s="434">
        <v>2048</v>
      </c>
      <c r="D455" s="434">
        <v>2022</v>
      </c>
    </row>
    <row r="456" spans="1:4" ht="13.2" x14ac:dyDescent="0.25">
      <c r="A456" s="432" t="s">
        <v>1844</v>
      </c>
      <c r="B456" s="433">
        <v>12271</v>
      </c>
      <c r="C456" s="434">
        <v>2005</v>
      </c>
      <c r="D456" s="434">
        <v>2000</v>
      </c>
    </row>
    <row r="457" spans="1:4" ht="13.2" x14ac:dyDescent="0.25">
      <c r="A457" s="432" t="s">
        <v>1845</v>
      </c>
      <c r="B457" s="433">
        <v>23613</v>
      </c>
      <c r="C457" s="434">
        <v>2030</v>
      </c>
      <c r="D457" s="434">
        <v>2030</v>
      </c>
    </row>
    <row r="458" spans="1:4" ht="13.2" x14ac:dyDescent="0.25">
      <c r="A458" s="432" t="s">
        <v>1846</v>
      </c>
      <c r="B458" s="433">
        <v>25585</v>
      </c>
      <c r="C458" s="434">
        <v>2003</v>
      </c>
      <c r="D458" s="434">
        <v>2000</v>
      </c>
    </row>
    <row r="459" spans="1:4" ht="13.2" x14ac:dyDescent="0.25">
      <c r="A459" s="432" t="s">
        <v>1847</v>
      </c>
      <c r="B459" s="433">
        <v>24623</v>
      </c>
      <c r="C459" s="434">
        <v>2005</v>
      </c>
      <c r="D459" s="434">
        <v>2005</v>
      </c>
    </row>
    <row r="460" spans="1:4" ht="13.2" x14ac:dyDescent="0.25">
      <c r="A460" s="432" t="s">
        <v>1848</v>
      </c>
      <c r="B460" s="433">
        <v>29111</v>
      </c>
      <c r="C460" s="435">
        <v>23200</v>
      </c>
      <c r="D460" s="435">
        <v>22520</v>
      </c>
    </row>
    <row r="461" spans="1:4" ht="13.2" x14ac:dyDescent="0.25">
      <c r="A461" s="432" t="s">
        <v>1849</v>
      </c>
      <c r="B461" s="433">
        <v>23037</v>
      </c>
      <c r="C461" s="435">
        <v>4792</v>
      </c>
      <c r="D461" s="435">
        <v>4677</v>
      </c>
    </row>
    <row r="462" spans="1:4" ht="13.2" x14ac:dyDescent="0.25">
      <c r="A462" s="432" t="s">
        <v>1850</v>
      </c>
      <c r="B462" s="433">
        <v>28290</v>
      </c>
      <c r="C462" s="435">
        <v>3209</v>
      </c>
      <c r="D462" s="435">
        <v>3138</v>
      </c>
    </row>
    <row r="463" spans="1:4" ht="13.2" x14ac:dyDescent="0.25">
      <c r="A463" s="432" t="s">
        <v>1851</v>
      </c>
      <c r="B463" s="433">
        <v>21338</v>
      </c>
      <c r="C463" s="434">
        <v>2493</v>
      </c>
      <c r="D463" s="434">
        <v>2483</v>
      </c>
    </row>
    <row r="464" spans="1:4" ht="13.2" x14ac:dyDescent="0.25">
      <c r="A464" s="432" t="s">
        <v>1852</v>
      </c>
      <c r="B464" s="433">
        <v>18426</v>
      </c>
      <c r="C464" s="434">
        <v>2400</v>
      </c>
      <c r="D464" s="434">
        <v>2365</v>
      </c>
    </row>
    <row r="465" spans="1:4" ht="13.2" x14ac:dyDescent="0.25">
      <c r="A465" s="432" t="s">
        <v>1853</v>
      </c>
      <c r="B465" s="433">
        <v>24353</v>
      </c>
      <c r="C465" s="435">
        <v>4310</v>
      </c>
      <c r="D465" s="435">
        <v>4240</v>
      </c>
    </row>
    <row r="466" spans="1:4" ht="13.2" x14ac:dyDescent="0.25">
      <c r="A466" s="432" t="s">
        <v>1854</v>
      </c>
      <c r="B466" s="433">
        <v>10108</v>
      </c>
      <c r="C466" s="434">
        <v>2017</v>
      </c>
      <c r="D466" s="434">
        <v>2017</v>
      </c>
    </row>
    <row r="467" spans="1:4" ht="13.2" x14ac:dyDescent="0.25">
      <c r="A467" s="432" t="s">
        <v>1855</v>
      </c>
      <c r="B467" s="433">
        <v>14514</v>
      </c>
      <c r="C467" s="435">
        <v>4486</v>
      </c>
      <c r="D467" s="435">
        <v>3939</v>
      </c>
    </row>
    <row r="468" spans="1:4" ht="13.2" x14ac:dyDescent="0.25">
      <c r="A468" s="432" t="s">
        <v>1856</v>
      </c>
      <c r="B468" s="433">
        <v>16911</v>
      </c>
      <c r="C468" s="434">
        <v>2283</v>
      </c>
      <c r="D468" s="434">
        <v>2157</v>
      </c>
    </row>
    <row r="469" spans="1:4" ht="13.2" x14ac:dyDescent="0.25">
      <c r="A469" s="432" t="s">
        <v>1857</v>
      </c>
      <c r="B469" s="433">
        <v>21214</v>
      </c>
      <c r="C469" s="434">
        <v>2020</v>
      </c>
      <c r="D469" s="434">
        <v>2010</v>
      </c>
    </row>
    <row r="470" spans="1:4" ht="13.2" x14ac:dyDescent="0.25">
      <c r="A470" s="432" t="s">
        <v>1858</v>
      </c>
      <c r="B470" s="433">
        <v>20686</v>
      </c>
      <c r="C470" s="435">
        <v>6410</v>
      </c>
      <c r="D470" s="435">
        <v>6180</v>
      </c>
    </row>
    <row r="471" spans="1:4" ht="13.2" x14ac:dyDescent="0.25">
      <c r="A471" s="432" t="s">
        <v>1859</v>
      </c>
      <c r="B471" s="433">
        <v>16985</v>
      </c>
      <c r="C471" s="434">
        <v>2658</v>
      </c>
      <c r="D471" s="434">
        <v>2470</v>
      </c>
    </row>
    <row r="472" spans="1:4" ht="13.2" x14ac:dyDescent="0.25">
      <c r="A472" s="432" t="s">
        <v>1860</v>
      </c>
      <c r="B472" s="433">
        <v>20394</v>
      </c>
      <c r="C472" s="434">
        <v>2016</v>
      </c>
      <c r="D472" s="434">
        <v>2016</v>
      </c>
    </row>
    <row r="473" spans="1:4" ht="13.2" x14ac:dyDescent="0.25">
      <c r="A473" s="432" t="s">
        <v>1861</v>
      </c>
      <c r="B473" s="433">
        <v>22572</v>
      </c>
      <c r="C473" s="434">
        <v>2824</v>
      </c>
      <c r="D473" s="434">
        <v>2733</v>
      </c>
    </row>
    <row r="474" spans="1:4" ht="13.2" x14ac:dyDescent="0.25">
      <c r="A474" s="432" t="s">
        <v>1862</v>
      </c>
      <c r="B474" s="433">
        <v>21963</v>
      </c>
      <c r="C474" s="434">
        <v>2424</v>
      </c>
      <c r="D474" s="434">
        <v>2368</v>
      </c>
    </row>
    <row r="475" spans="1:4" ht="13.2" x14ac:dyDescent="0.25">
      <c r="A475" s="432" t="s">
        <v>1863</v>
      </c>
      <c r="B475" s="433">
        <v>13204</v>
      </c>
      <c r="C475" s="434">
        <v>2020</v>
      </c>
      <c r="D475" s="434">
        <v>2010</v>
      </c>
    </row>
    <row r="476" spans="1:4" ht="13.2" x14ac:dyDescent="0.25">
      <c r="A476" s="432" t="s">
        <v>1864</v>
      </c>
      <c r="B476" s="433">
        <v>16565</v>
      </c>
      <c r="C476" s="435">
        <v>4020</v>
      </c>
      <c r="D476" s="435">
        <v>4000</v>
      </c>
    </row>
    <row r="477" spans="1:4" ht="13.2" x14ac:dyDescent="0.25">
      <c r="A477" s="432" t="s">
        <v>1865</v>
      </c>
      <c r="B477" s="433">
        <v>17452</v>
      </c>
      <c r="C477" s="434">
        <v>2052</v>
      </c>
      <c r="D477" s="434">
        <v>2052</v>
      </c>
    </row>
    <row r="478" spans="1:4" ht="13.2" x14ac:dyDescent="0.25">
      <c r="A478" s="432" t="s">
        <v>1866</v>
      </c>
      <c r="B478" s="433">
        <v>12164</v>
      </c>
      <c r="C478" s="434">
        <v>2100</v>
      </c>
      <c r="D478" s="434">
        <v>2030</v>
      </c>
    </row>
    <row r="479" spans="1:4" ht="13.2" x14ac:dyDescent="0.25">
      <c r="A479" s="432" t="s">
        <v>1867</v>
      </c>
      <c r="B479" s="433">
        <v>23012</v>
      </c>
      <c r="C479" s="434">
        <v>2130</v>
      </c>
      <c r="D479" s="434">
        <v>2090</v>
      </c>
    </row>
    <row r="480" spans="1:4" ht="13.2" x14ac:dyDescent="0.25">
      <c r="A480" s="432" t="s">
        <v>1868</v>
      </c>
      <c r="B480" s="433">
        <v>29305</v>
      </c>
      <c r="C480" s="434">
        <v>2002</v>
      </c>
      <c r="D480" s="434">
        <v>2000</v>
      </c>
    </row>
    <row r="481" spans="1:4" ht="13.2" x14ac:dyDescent="0.25">
      <c r="A481" s="432" t="s">
        <v>1869</v>
      </c>
      <c r="B481" s="433">
        <v>27991</v>
      </c>
      <c r="C481" s="434">
        <v>2006</v>
      </c>
      <c r="D481" s="434">
        <v>2006</v>
      </c>
    </row>
    <row r="482" spans="1:4" ht="13.2" x14ac:dyDescent="0.25">
      <c r="A482" s="432" t="s">
        <v>1870</v>
      </c>
      <c r="B482" s="433">
        <v>11276</v>
      </c>
      <c r="C482" s="434">
        <v>2003</v>
      </c>
      <c r="D482" s="434">
        <v>2003</v>
      </c>
    </row>
    <row r="483" spans="1:4" ht="13.2" x14ac:dyDescent="0.25">
      <c r="A483" s="432" t="s">
        <v>1871</v>
      </c>
      <c r="B483" s="433">
        <v>27272</v>
      </c>
      <c r="C483" s="434">
        <v>2045</v>
      </c>
      <c r="D483" s="434">
        <v>2000</v>
      </c>
    </row>
    <row r="484" spans="1:4" ht="13.2" x14ac:dyDescent="0.25">
      <c r="A484" s="432" t="s">
        <v>1872</v>
      </c>
      <c r="B484" s="433">
        <v>11627</v>
      </c>
      <c r="C484" s="435">
        <v>3230</v>
      </c>
      <c r="D484" s="434">
        <v>2950</v>
      </c>
    </row>
    <row r="485" spans="1:4" ht="13.2" x14ac:dyDescent="0.25">
      <c r="A485" s="432" t="s">
        <v>1873</v>
      </c>
      <c r="B485" s="433">
        <v>22277</v>
      </c>
      <c r="C485" s="434">
        <v>2290</v>
      </c>
      <c r="D485" s="434">
        <v>2096</v>
      </c>
    </row>
    <row r="486" spans="1:4" ht="13.2" x14ac:dyDescent="0.25">
      <c r="A486" s="432" t="s">
        <v>1874</v>
      </c>
      <c r="B486" s="433">
        <v>14597</v>
      </c>
      <c r="C486" s="434">
        <v>2220</v>
      </c>
      <c r="D486" s="434">
        <v>2195</v>
      </c>
    </row>
    <row r="487" spans="1:4" ht="13.2" x14ac:dyDescent="0.25">
      <c r="A487" s="432" t="s">
        <v>1875</v>
      </c>
      <c r="B487" s="433">
        <v>28460</v>
      </c>
      <c r="C487" s="435">
        <v>8120</v>
      </c>
      <c r="D487" s="435">
        <v>6600</v>
      </c>
    </row>
    <row r="488" spans="1:4" ht="13.2" x14ac:dyDescent="0.25">
      <c r="A488" s="432" t="s">
        <v>1876</v>
      </c>
      <c r="B488" s="433">
        <v>16182</v>
      </c>
      <c r="C488" s="434">
        <v>2064</v>
      </c>
      <c r="D488" s="434">
        <v>2045</v>
      </c>
    </row>
    <row r="489" spans="1:4" ht="13.2" x14ac:dyDescent="0.25">
      <c r="A489" s="432" t="s">
        <v>1877</v>
      </c>
      <c r="B489" s="433">
        <v>19191</v>
      </c>
      <c r="C489" s="434">
        <v>2123</v>
      </c>
      <c r="D489" s="434">
        <v>2123</v>
      </c>
    </row>
    <row r="490" spans="1:4" ht="13.2" x14ac:dyDescent="0.25">
      <c r="A490" s="432" t="s">
        <v>1878</v>
      </c>
      <c r="B490" s="433">
        <v>20541</v>
      </c>
      <c r="C490" s="434">
        <v>2333</v>
      </c>
      <c r="D490" s="434">
        <v>2052</v>
      </c>
    </row>
    <row r="491" spans="1:4" ht="13.2" x14ac:dyDescent="0.25">
      <c r="A491" s="432" t="s">
        <v>1879</v>
      </c>
      <c r="B491" s="433">
        <v>23020</v>
      </c>
      <c r="C491" s="434">
        <v>2623</v>
      </c>
      <c r="D491" s="434">
        <v>2211</v>
      </c>
    </row>
    <row r="492" spans="1:4" ht="13.2" x14ac:dyDescent="0.25">
      <c r="A492" s="432" t="s">
        <v>1880</v>
      </c>
      <c r="B492" s="433">
        <v>12477</v>
      </c>
      <c r="C492" s="434">
        <v>2010</v>
      </c>
      <c r="D492" s="434">
        <v>2000</v>
      </c>
    </row>
    <row r="493" spans="1:4" ht="13.2" x14ac:dyDescent="0.25">
      <c r="A493" s="432" t="s">
        <v>1881</v>
      </c>
      <c r="B493" s="433">
        <v>19006</v>
      </c>
      <c r="C493" s="434">
        <v>2015</v>
      </c>
      <c r="D493" s="434">
        <v>2015</v>
      </c>
    </row>
    <row r="494" spans="1:4" ht="13.2" x14ac:dyDescent="0.25">
      <c r="A494" s="432" t="s">
        <v>1882</v>
      </c>
      <c r="B494" s="433">
        <v>22577</v>
      </c>
      <c r="C494" s="434">
        <v>2022</v>
      </c>
      <c r="D494" s="434">
        <v>2022</v>
      </c>
    </row>
    <row r="495" spans="1:4" ht="13.2" x14ac:dyDescent="0.25">
      <c r="A495" s="432" t="s">
        <v>1883</v>
      </c>
      <c r="B495" s="433">
        <v>17680</v>
      </c>
      <c r="C495" s="434">
        <v>2013</v>
      </c>
      <c r="D495" s="434">
        <v>2013</v>
      </c>
    </row>
    <row r="496" spans="1:4" ht="13.2" x14ac:dyDescent="0.25">
      <c r="A496" s="432" t="s">
        <v>1884</v>
      </c>
      <c r="B496" s="433">
        <v>22498</v>
      </c>
      <c r="C496" s="434">
        <v>2106</v>
      </c>
      <c r="D496" s="434">
        <v>2106</v>
      </c>
    </row>
    <row r="497" spans="1:4" ht="13.2" x14ac:dyDescent="0.25">
      <c r="A497" s="432" t="s">
        <v>1885</v>
      </c>
      <c r="B497" s="433">
        <v>28198</v>
      </c>
      <c r="C497" s="434">
        <v>2006</v>
      </c>
      <c r="D497" s="434">
        <v>2006</v>
      </c>
    </row>
    <row r="498" spans="1:4" ht="13.2" x14ac:dyDescent="0.25">
      <c r="A498" s="432" t="s">
        <v>1886</v>
      </c>
      <c r="B498" s="433">
        <v>14286</v>
      </c>
      <c r="C498" s="434">
        <v>2916</v>
      </c>
      <c r="D498" s="434">
        <v>2672</v>
      </c>
    </row>
    <row r="499" spans="1:4" ht="13.2" x14ac:dyDescent="0.25">
      <c r="A499" s="432" t="s">
        <v>1887</v>
      </c>
      <c r="B499" s="433">
        <v>15051</v>
      </c>
      <c r="C499" s="435">
        <v>3033</v>
      </c>
      <c r="D499" s="434">
        <v>2874</v>
      </c>
    </row>
    <row r="500" spans="1:4" ht="13.2" x14ac:dyDescent="0.25">
      <c r="A500" s="432" t="s">
        <v>1888</v>
      </c>
      <c r="B500" s="433">
        <v>12842</v>
      </c>
      <c r="C500" s="434">
        <v>2452</v>
      </c>
      <c r="D500" s="434">
        <v>2256</v>
      </c>
    </row>
    <row r="501" spans="1:4" ht="13.2" x14ac:dyDescent="0.25">
      <c r="A501" s="432" t="s">
        <v>1889</v>
      </c>
      <c r="B501" s="433">
        <v>21184</v>
      </c>
      <c r="C501" s="434">
        <v>2603</v>
      </c>
      <c r="D501" s="434">
        <v>2593</v>
      </c>
    </row>
    <row r="502" spans="1:4" ht="13.2" x14ac:dyDescent="0.25">
      <c r="A502" s="432" t="s">
        <v>1890</v>
      </c>
      <c r="B502" s="433">
        <v>11259</v>
      </c>
      <c r="C502" s="434">
        <v>2013</v>
      </c>
      <c r="D502" s="434">
        <v>2013</v>
      </c>
    </row>
    <row r="503" spans="1:4" ht="13.2" x14ac:dyDescent="0.25">
      <c r="A503" s="432" t="s">
        <v>1891</v>
      </c>
      <c r="B503" s="433">
        <v>10373</v>
      </c>
      <c r="C503" s="434">
        <v>2400</v>
      </c>
      <c r="D503" s="434">
        <v>2140</v>
      </c>
    </row>
    <row r="504" spans="1:4" ht="13.2" x14ac:dyDescent="0.25">
      <c r="A504" s="432" t="s">
        <v>1892</v>
      </c>
      <c r="B504" s="433">
        <v>23730</v>
      </c>
      <c r="C504" s="434">
        <v>2240</v>
      </c>
      <c r="D504" s="434">
        <v>2120</v>
      </c>
    </row>
    <row r="505" spans="1:4" ht="13.2" x14ac:dyDescent="0.25">
      <c r="A505" s="432" t="s">
        <v>1893</v>
      </c>
      <c r="B505" s="433">
        <v>18263</v>
      </c>
      <c r="C505" s="434">
        <v>2020</v>
      </c>
      <c r="D505" s="434">
        <v>2000</v>
      </c>
    </row>
    <row r="506" spans="1:4" ht="13.2" x14ac:dyDescent="0.25">
      <c r="A506" s="432" t="s">
        <v>1894</v>
      </c>
      <c r="B506" s="433">
        <v>14083</v>
      </c>
      <c r="C506" s="434">
        <v>2115</v>
      </c>
      <c r="D506" s="434">
        <v>2100</v>
      </c>
    </row>
    <row r="507" spans="1:4" ht="13.2" x14ac:dyDescent="0.25">
      <c r="A507" s="432" t="s">
        <v>1895</v>
      </c>
      <c r="B507" s="433">
        <v>15765</v>
      </c>
      <c r="C507" s="435">
        <v>9575</v>
      </c>
      <c r="D507" s="435">
        <v>9175</v>
      </c>
    </row>
    <row r="508" spans="1:4" ht="13.2" x14ac:dyDescent="0.25">
      <c r="A508" s="432" t="s">
        <v>1896</v>
      </c>
      <c r="B508" s="433">
        <v>10234</v>
      </c>
      <c r="C508" s="435">
        <v>3190</v>
      </c>
      <c r="D508" s="435">
        <v>3190</v>
      </c>
    </row>
    <row r="509" spans="1:4" ht="13.2" x14ac:dyDescent="0.25">
      <c r="A509" s="432" t="s">
        <v>1897</v>
      </c>
      <c r="B509" s="433">
        <v>25617</v>
      </c>
      <c r="C509" s="434">
        <v>2294</v>
      </c>
      <c r="D509" s="434">
        <v>2286</v>
      </c>
    </row>
    <row r="510" spans="1:4" ht="13.2" x14ac:dyDescent="0.25">
      <c r="A510" s="432" t="s">
        <v>1898</v>
      </c>
      <c r="B510" s="433">
        <v>22815</v>
      </c>
      <c r="C510" s="434">
        <v>2250</v>
      </c>
      <c r="D510" s="434">
        <v>2169</v>
      </c>
    </row>
    <row r="511" spans="1:4" ht="13.2" x14ac:dyDescent="0.25">
      <c r="A511" s="432" t="s">
        <v>1899</v>
      </c>
      <c r="B511" s="433">
        <v>29632</v>
      </c>
      <c r="C511" s="434">
        <v>2010</v>
      </c>
      <c r="D511" s="434">
        <v>2000</v>
      </c>
    </row>
    <row r="512" spans="1:4" ht="13.2" x14ac:dyDescent="0.25">
      <c r="A512" s="432" t="s">
        <v>1900</v>
      </c>
      <c r="B512" s="433">
        <v>13597</v>
      </c>
      <c r="C512" s="434">
        <v>2010</v>
      </c>
      <c r="D512" s="434">
        <v>2000</v>
      </c>
    </row>
    <row r="513" spans="1:4" ht="13.2" x14ac:dyDescent="0.25">
      <c r="A513" s="432" t="s">
        <v>1901</v>
      </c>
      <c r="B513" s="433">
        <v>23591</v>
      </c>
      <c r="C513" s="434">
        <v>2125</v>
      </c>
      <c r="D513" s="434">
        <v>2055</v>
      </c>
    </row>
    <row r="514" spans="1:4" ht="13.2" x14ac:dyDescent="0.25">
      <c r="A514" s="432" t="s">
        <v>1902</v>
      </c>
      <c r="B514" s="433">
        <v>26160</v>
      </c>
      <c r="C514" s="434">
        <v>2165</v>
      </c>
      <c r="D514" s="434">
        <v>2045</v>
      </c>
    </row>
    <row r="515" spans="1:4" ht="13.2" x14ac:dyDescent="0.25">
      <c r="A515" s="432" t="s">
        <v>1903</v>
      </c>
      <c r="B515" s="433">
        <v>29737</v>
      </c>
      <c r="C515" s="435">
        <v>20500</v>
      </c>
      <c r="D515" s="435">
        <v>20800</v>
      </c>
    </row>
    <row r="516" spans="1:4" ht="13.2" x14ac:dyDescent="0.25">
      <c r="A516" s="432" t="s">
        <v>1904</v>
      </c>
      <c r="B516" s="433">
        <v>19863</v>
      </c>
      <c r="C516" s="435">
        <v>18600</v>
      </c>
      <c r="D516" s="435">
        <v>17150</v>
      </c>
    </row>
    <row r="517" spans="1:4" ht="13.2" x14ac:dyDescent="0.25">
      <c r="A517" s="432" t="s">
        <v>1905</v>
      </c>
      <c r="B517" s="433">
        <v>11626</v>
      </c>
      <c r="C517" s="434">
        <v>2191</v>
      </c>
      <c r="D517" s="434">
        <v>2092</v>
      </c>
    </row>
    <row r="518" spans="1:4" ht="13.2" x14ac:dyDescent="0.25">
      <c r="A518" s="432" t="s">
        <v>1906</v>
      </c>
      <c r="B518" s="433">
        <v>18467</v>
      </c>
      <c r="C518" s="434">
        <v>2710</v>
      </c>
      <c r="D518" s="434">
        <v>2520</v>
      </c>
    </row>
    <row r="519" spans="1:4" ht="13.2" x14ac:dyDescent="0.25">
      <c r="A519" s="432" t="s">
        <v>1907</v>
      </c>
      <c r="B519" s="433">
        <v>11192</v>
      </c>
      <c r="C519" s="434">
        <v>2078</v>
      </c>
      <c r="D519" s="434">
        <v>2068</v>
      </c>
    </row>
    <row r="520" spans="1:4" ht="13.2" x14ac:dyDescent="0.25">
      <c r="A520" s="432" t="s">
        <v>1908</v>
      </c>
      <c r="B520" s="433">
        <v>21926</v>
      </c>
      <c r="C520" s="434">
        <v>2010</v>
      </c>
      <c r="D520" s="434">
        <v>2000</v>
      </c>
    </row>
    <row r="521" spans="1:4" ht="13.2" x14ac:dyDescent="0.25">
      <c r="A521" s="432" t="s">
        <v>1909</v>
      </c>
      <c r="B521" s="433">
        <v>21025</v>
      </c>
      <c r="C521" s="435">
        <v>3320</v>
      </c>
      <c r="D521" s="435">
        <v>3260</v>
      </c>
    </row>
    <row r="522" spans="1:4" ht="13.2" x14ac:dyDescent="0.25">
      <c r="A522" s="432" t="s">
        <v>1910</v>
      </c>
      <c r="B522" s="433">
        <v>12186</v>
      </c>
      <c r="C522" s="435">
        <v>3574</v>
      </c>
      <c r="D522" s="435">
        <v>3545</v>
      </c>
    </row>
    <row r="523" spans="1:4" ht="13.2" x14ac:dyDescent="0.25">
      <c r="A523" s="432" t="s">
        <v>1911</v>
      </c>
      <c r="B523" s="433">
        <v>23833</v>
      </c>
      <c r="C523" s="434">
        <v>2990</v>
      </c>
      <c r="D523" s="434">
        <v>2910</v>
      </c>
    </row>
    <row r="524" spans="1:4" ht="13.2" x14ac:dyDescent="0.25">
      <c r="A524" s="432" t="s">
        <v>1912</v>
      </c>
      <c r="B524" s="433">
        <v>23397</v>
      </c>
      <c r="C524" s="434">
        <v>2233</v>
      </c>
      <c r="D524" s="434">
        <v>2216</v>
      </c>
    </row>
    <row r="525" spans="1:4" ht="13.2" x14ac:dyDescent="0.25">
      <c r="A525" s="432" t="s">
        <v>1913</v>
      </c>
      <c r="B525" s="433">
        <v>18048</v>
      </c>
      <c r="C525" s="435">
        <v>3360</v>
      </c>
      <c r="D525" s="434">
        <v>2770</v>
      </c>
    </row>
    <row r="526" spans="1:4" ht="13.2" x14ac:dyDescent="0.25">
      <c r="A526" s="432" t="s">
        <v>1914</v>
      </c>
      <c r="B526" s="433">
        <v>15653</v>
      </c>
      <c r="C526" s="434">
        <v>2142</v>
      </c>
      <c r="D526" s="434">
        <v>2122</v>
      </c>
    </row>
    <row r="527" spans="1:4" ht="13.2" x14ac:dyDescent="0.25">
      <c r="A527" s="432" t="s">
        <v>1915</v>
      </c>
      <c r="B527" s="433">
        <v>27629</v>
      </c>
      <c r="C527" s="434">
        <v>2458</v>
      </c>
      <c r="D527" s="434">
        <v>2335</v>
      </c>
    </row>
    <row r="528" spans="1:4" ht="13.2" x14ac:dyDescent="0.25">
      <c r="A528" s="432" t="s">
        <v>1916</v>
      </c>
      <c r="B528" s="433">
        <v>16863</v>
      </c>
      <c r="C528" s="434">
        <v>2210</v>
      </c>
      <c r="D528" s="434">
        <v>2215</v>
      </c>
    </row>
    <row r="529" spans="1:4" ht="13.2" x14ac:dyDescent="0.25">
      <c r="A529" s="432" t="s">
        <v>1917</v>
      </c>
      <c r="B529" s="433">
        <v>16982</v>
      </c>
      <c r="C529" s="434">
        <v>2210</v>
      </c>
      <c r="D529" s="434">
        <v>2060</v>
      </c>
    </row>
    <row r="530" spans="1:4" ht="13.2" x14ac:dyDescent="0.25">
      <c r="A530" s="432" t="s">
        <v>1918</v>
      </c>
      <c r="B530" s="433">
        <v>18516</v>
      </c>
      <c r="C530" s="434">
        <v>2030</v>
      </c>
      <c r="D530" s="434">
        <v>2030</v>
      </c>
    </row>
    <row r="531" spans="1:4" ht="13.2" x14ac:dyDescent="0.25">
      <c r="A531" s="432" t="s">
        <v>1919</v>
      </c>
      <c r="B531" s="433">
        <v>28797</v>
      </c>
      <c r="C531" s="434">
        <v>2112</v>
      </c>
      <c r="D531" s="434">
        <v>2114</v>
      </c>
    </row>
    <row r="532" spans="1:4" ht="13.2" x14ac:dyDescent="0.25">
      <c r="A532" s="432" t="s">
        <v>1920</v>
      </c>
      <c r="B532" s="433">
        <v>13799</v>
      </c>
      <c r="C532" s="434">
        <v>2138</v>
      </c>
      <c r="D532" s="434">
        <v>2138</v>
      </c>
    </row>
    <row r="533" spans="1:4" ht="13.2" x14ac:dyDescent="0.25">
      <c r="A533" s="432" t="s">
        <v>1921</v>
      </c>
      <c r="B533" s="433">
        <v>15979</v>
      </c>
      <c r="C533" s="434">
        <v>2112</v>
      </c>
      <c r="D533" s="434">
        <v>2072</v>
      </c>
    </row>
    <row r="534" spans="1:4" ht="13.2" x14ac:dyDescent="0.25">
      <c r="A534" s="432" t="s">
        <v>1922</v>
      </c>
      <c r="B534" s="433">
        <v>23461</v>
      </c>
      <c r="C534" s="434">
        <v>2438</v>
      </c>
      <c r="D534" s="434">
        <v>2153</v>
      </c>
    </row>
    <row r="535" spans="1:4" ht="13.2" x14ac:dyDescent="0.25">
      <c r="A535" s="432" t="s">
        <v>1923</v>
      </c>
      <c r="B535" s="433">
        <v>13161</v>
      </c>
      <c r="C535" s="434">
        <v>2120</v>
      </c>
      <c r="D535" s="434">
        <v>2120</v>
      </c>
    </row>
    <row r="536" spans="1:4" ht="13.2" x14ac:dyDescent="0.25">
      <c r="A536" s="432" t="s">
        <v>1924</v>
      </c>
      <c r="B536" s="433">
        <v>29715</v>
      </c>
      <c r="C536" s="434">
        <v>2083</v>
      </c>
      <c r="D536" s="434">
        <v>2083</v>
      </c>
    </row>
    <row r="537" spans="1:4" ht="13.2" x14ac:dyDescent="0.25">
      <c r="A537" s="432" t="s">
        <v>1925</v>
      </c>
      <c r="B537" s="433">
        <v>28994</v>
      </c>
      <c r="C537" s="434">
        <v>2158</v>
      </c>
      <c r="D537" s="434">
        <v>2154</v>
      </c>
    </row>
    <row r="538" spans="1:4" ht="13.2" x14ac:dyDescent="0.25">
      <c r="A538" s="432" t="s">
        <v>1926</v>
      </c>
      <c r="B538" s="433">
        <v>22183</v>
      </c>
      <c r="C538" s="434">
        <v>2029</v>
      </c>
      <c r="D538" s="434">
        <v>2029</v>
      </c>
    </row>
    <row r="539" spans="1:4" ht="13.2" x14ac:dyDescent="0.25">
      <c r="A539" s="432" t="s">
        <v>1927</v>
      </c>
      <c r="B539" s="433">
        <v>13711</v>
      </c>
      <c r="C539" s="434">
        <v>2010</v>
      </c>
      <c r="D539" s="434">
        <v>2010</v>
      </c>
    </row>
    <row r="540" spans="1:4" ht="13.2" x14ac:dyDescent="0.25">
      <c r="A540" s="432" t="s">
        <v>1928</v>
      </c>
      <c r="B540" s="433">
        <v>24780</v>
      </c>
      <c r="C540" s="434">
        <v>2050</v>
      </c>
      <c r="D540" s="434">
        <v>2020</v>
      </c>
    </row>
    <row r="541" spans="1:4" ht="13.2" x14ac:dyDescent="0.25">
      <c r="A541" s="432" t="s">
        <v>1929</v>
      </c>
      <c r="B541" s="433">
        <v>12608</v>
      </c>
      <c r="C541" s="434">
        <v>2014</v>
      </c>
      <c r="D541" s="434">
        <v>2000</v>
      </c>
    </row>
    <row r="542" spans="1:4" ht="13.2" x14ac:dyDescent="0.25">
      <c r="A542" s="432" t="s">
        <v>1930</v>
      </c>
      <c r="B542" s="433">
        <v>21269</v>
      </c>
      <c r="C542" s="434">
        <v>2106</v>
      </c>
      <c r="D542" s="434">
        <v>2084</v>
      </c>
    </row>
    <row r="543" spans="1:4" ht="13.2" x14ac:dyDescent="0.25">
      <c r="A543" s="432" t="s">
        <v>1931</v>
      </c>
      <c r="B543" s="433">
        <v>18055</v>
      </c>
      <c r="C543" s="434">
        <v>2011</v>
      </c>
      <c r="D543" s="434">
        <v>2011</v>
      </c>
    </row>
    <row r="544" spans="1:4" ht="13.2" x14ac:dyDescent="0.25">
      <c r="A544" s="432" t="s">
        <v>1932</v>
      </c>
      <c r="B544" s="433">
        <v>14626</v>
      </c>
      <c r="C544" s="434">
        <v>2020</v>
      </c>
      <c r="D544" s="434">
        <v>2010</v>
      </c>
    </row>
    <row r="545" spans="1:4" ht="13.2" x14ac:dyDescent="0.25">
      <c r="A545" s="432" t="s">
        <v>1933</v>
      </c>
      <c r="B545" s="433">
        <v>25552</v>
      </c>
      <c r="C545" s="434">
        <v>2010</v>
      </c>
      <c r="D545" s="434">
        <v>2010</v>
      </c>
    </row>
    <row r="546" spans="1:4" ht="13.2" x14ac:dyDescent="0.25">
      <c r="A546" s="432" t="s">
        <v>1934</v>
      </c>
      <c r="B546" s="433">
        <v>25113</v>
      </c>
      <c r="C546" s="434">
        <v>2010</v>
      </c>
      <c r="D546" s="434">
        <v>2010</v>
      </c>
    </row>
    <row r="547" spans="1:4" ht="13.2" x14ac:dyDescent="0.25">
      <c r="A547" s="432" t="s">
        <v>1935</v>
      </c>
      <c r="B547" s="433">
        <v>15408</v>
      </c>
      <c r="C547" s="434">
        <v>2020</v>
      </c>
      <c r="D547" s="434">
        <v>2020</v>
      </c>
    </row>
    <row r="548" spans="1:4" ht="13.2" x14ac:dyDescent="0.25">
      <c r="A548" s="432" t="s">
        <v>1936</v>
      </c>
      <c r="B548" s="433">
        <v>12409</v>
      </c>
      <c r="C548" s="434">
        <v>2050</v>
      </c>
      <c r="D548" s="434">
        <v>2020</v>
      </c>
    </row>
    <row r="549" spans="1:4" ht="13.2" x14ac:dyDescent="0.25">
      <c r="A549" s="432" t="s">
        <v>1937</v>
      </c>
      <c r="B549" s="433">
        <v>11655</v>
      </c>
      <c r="C549" s="434">
        <v>2005</v>
      </c>
      <c r="D549" s="434">
        <v>2000</v>
      </c>
    </row>
    <row r="550" spans="1:4" ht="13.2" x14ac:dyDescent="0.25">
      <c r="A550" s="432" t="s">
        <v>1938</v>
      </c>
      <c r="B550" s="433">
        <v>18999</v>
      </c>
      <c r="C550" s="434">
        <v>2350</v>
      </c>
      <c r="D550" s="434">
        <v>2350</v>
      </c>
    </row>
    <row r="551" spans="1:4" ht="13.2" x14ac:dyDescent="0.25">
      <c r="A551" s="432" t="s">
        <v>1939</v>
      </c>
      <c r="B551" s="433">
        <v>18404</v>
      </c>
      <c r="C551" s="434">
        <v>2003</v>
      </c>
      <c r="D551" s="434">
        <v>2003</v>
      </c>
    </row>
    <row r="552" spans="1:4" ht="13.2" x14ac:dyDescent="0.25">
      <c r="A552" s="432" t="s">
        <v>1940</v>
      </c>
      <c r="B552" s="433">
        <v>22116</v>
      </c>
      <c r="C552" s="434">
        <v>2002</v>
      </c>
      <c r="D552" s="434">
        <v>2002</v>
      </c>
    </row>
    <row r="553" spans="1:4" ht="13.2" x14ac:dyDescent="0.25">
      <c r="A553" s="432" t="s">
        <v>1941</v>
      </c>
      <c r="B553" s="433">
        <v>28923</v>
      </c>
      <c r="C553" s="435">
        <v>3110</v>
      </c>
      <c r="D553" s="434">
        <v>2930</v>
      </c>
    </row>
    <row r="554" spans="1:4" ht="13.2" x14ac:dyDescent="0.25">
      <c r="A554" s="432" t="s">
        <v>1942</v>
      </c>
      <c r="B554" s="433">
        <v>29045</v>
      </c>
      <c r="C554" s="434">
        <v>2305</v>
      </c>
      <c r="D554" s="434">
        <v>2285</v>
      </c>
    </row>
    <row r="555" spans="1:4" ht="13.2" x14ac:dyDescent="0.25">
      <c r="A555" s="432" t="s">
        <v>1834</v>
      </c>
      <c r="B555" s="433">
        <v>27899</v>
      </c>
      <c r="C555" s="434">
        <v>2515</v>
      </c>
      <c r="D555" s="434">
        <v>2488</v>
      </c>
    </row>
    <row r="556" spans="1:4" ht="13.2" x14ac:dyDescent="0.25">
      <c r="A556" s="432" t="s">
        <v>1943</v>
      </c>
      <c r="B556" s="433">
        <v>17869</v>
      </c>
      <c r="C556" s="434">
        <v>2028</v>
      </c>
      <c r="D556" s="434">
        <v>2000</v>
      </c>
    </row>
    <row r="557" spans="1:4" ht="13.2" x14ac:dyDescent="0.25">
      <c r="A557" s="432" t="s">
        <v>1944</v>
      </c>
      <c r="B557" s="433">
        <v>13428</v>
      </c>
      <c r="C557" s="434">
        <v>2055</v>
      </c>
      <c r="D557" s="434">
        <v>2043</v>
      </c>
    </row>
    <row r="558" spans="1:4" ht="13.2" x14ac:dyDescent="0.25">
      <c r="A558" s="432" t="s">
        <v>1945</v>
      </c>
      <c r="B558" s="433">
        <v>28588</v>
      </c>
      <c r="C558" s="434">
        <v>2098</v>
      </c>
      <c r="D558" s="434">
        <v>2082</v>
      </c>
    </row>
    <row r="559" spans="1:4" ht="13.2" x14ac:dyDescent="0.25">
      <c r="A559" s="432" t="s">
        <v>1637</v>
      </c>
      <c r="B559" s="433">
        <v>20854</v>
      </c>
      <c r="C559" s="434">
        <v>2037</v>
      </c>
      <c r="D559" s="434">
        <v>2023</v>
      </c>
    </row>
    <row r="560" spans="1:4" ht="13.2" x14ac:dyDescent="0.25">
      <c r="A560" s="432" t="s">
        <v>1496</v>
      </c>
      <c r="B560" s="433">
        <v>15274</v>
      </c>
      <c r="C560" s="434">
        <v>2259</v>
      </c>
      <c r="D560" s="434">
        <v>2189</v>
      </c>
    </row>
    <row r="561" spans="1:4" ht="13.2" x14ac:dyDescent="0.25">
      <c r="A561" s="432" t="s">
        <v>1946</v>
      </c>
      <c r="B561" s="433">
        <v>29103</v>
      </c>
      <c r="C561" s="434">
        <v>2050</v>
      </c>
      <c r="D561" s="434">
        <v>2050</v>
      </c>
    </row>
    <row r="562" spans="1:4" ht="13.2" x14ac:dyDescent="0.25">
      <c r="A562" s="432" t="s">
        <v>1947</v>
      </c>
      <c r="B562" s="433">
        <v>24022</v>
      </c>
      <c r="C562" s="434">
        <v>2037</v>
      </c>
      <c r="D562" s="434">
        <v>2033</v>
      </c>
    </row>
    <row r="563" spans="1:4" ht="13.2" x14ac:dyDescent="0.25">
      <c r="A563" s="432" t="s">
        <v>1948</v>
      </c>
      <c r="B563" s="433">
        <v>23546</v>
      </c>
      <c r="C563" s="434">
        <v>2160</v>
      </c>
      <c r="D563" s="434">
        <v>2079</v>
      </c>
    </row>
    <row r="564" spans="1:4" ht="13.2" x14ac:dyDescent="0.25">
      <c r="A564" s="432" t="s">
        <v>1949</v>
      </c>
      <c r="B564" s="433">
        <v>25057</v>
      </c>
      <c r="C564" s="434">
        <v>2005</v>
      </c>
      <c r="D564" s="434">
        <v>2005</v>
      </c>
    </row>
    <row r="565" spans="1:4" ht="13.2" x14ac:dyDescent="0.25">
      <c r="A565" s="432" t="s">
        <v>1950</v>
      </c>
      <c r="B565" s="433">
        <v>18342</v>
      </c>
      <c r="C565" s="434">
        <v>2005</v>
      </c>
      <c r="D565" s="434">
        <v>2000</v>
      </c>
    </row>
    <row r="566" spans="1:4" ht="13.2" x14ac:dyDescent="0.25">
      <c r="A566" s="432" t="s">
        <v>1579</v>
      </c>
      <c r="B566" s="433">
        <v>18180</v>
      </c>
      <c r="C566" s="434">
        <v>2028</v>
      </c>
      <c r="D566" s="434">
        <v>2000</v>
      </c>
    </row>
    <row r="567" spans="1:4" ht="13.2" x14ac:dyDescent="0.25">
      <c r="A567" s="432" t="s">
        <v>1951</v>
      </c>
      <c r="B567" s="433">
        <v>26861</v>
      </c>
      <c r="C567" s="434">
        <v>2012</v>
      </c>
      <c r="D567" s="434">
        <v>2000</v>
      </c>
    </row>
    <row r="568" spans="1:4" ht="13.2" x14ac:dyDescent="0.25">
      <c r="A568" s="432" t="s">
        <v>1952</v>
      </c>
      <c r="B568" s="433">
        <v>19687</v>
      </c>
      <c r="C568" s="435">
        <v>3300</v>
      </c>
      <c r="D568" s="435">
        <v>3100</v>
      </c>
    </row>
    <row r="569" spans="1:4" ht="13.2" x14ac:dyDescent="0.25">
      <c r="A569" s="432" t="s">
        <v>1953</v>
      </c>
      <c r="B569" s="433">
        <v>26820</v>
      </c>
      <c r="C569" s="434">
        <v>2044</v>
      </c>
      <c r="D569" s="434">
        <v>2014</v>
      </c>
    </row>
    <row r="570" spans="1:4" ht="13.2" x14ac:dyDescent="0.25">
      <c r="A570" s="432" t="s">
        <v>1954</v>
      </c>
      <c r="B570" s="433">
        <v>25311</v>
      </c>
      <c r="C570" s="434">
        <v>2010</v>
      </c>
      <c r="D570" s="434">
        <v>2000</v>
      </c>
    </row>
    <row r="571" spans="1:4" ht="13.2" x14ac:dyDescent="0.25">
      <c r="A571" s="432" t="s">
        <v>1955</v>
      </c>
      <c r="B571" s="433">
        <v>12907</v>
      </c>
      <c r="C571" s="434">
        <v>2329</v>
      </c>
      <c r="D571" s="434">
        <v>2305</v>
      </c>
    </row>
    <row r="572" spans="1:4" ht="13.2" x14ac:dyDescent="0.25">
      <c r="A572" s="432" t="s">
        <v>1855</v>
      </c>
      <c r="B572" s="433">
        <v>11611</v>
      </c>
      <c r="C572" s="434">
        <v>2255</v>
      </c>
      <c r="D572" s="434">
        <v>2234</v>
      </c>
    </row>
    <row r="573" spans="1:4" ht="13.2" x14ac:dyDescent="0.25">
      <c r="A573" s="432" t="s">
        <v>1956</v>
      </c>
      <c r="B573" s="433">
        <v>15560</v>
      </c>
      <c r="C573" s="434">
        <v>2005</v>
      </c>
      <c r="D573" s="434">
        <v>2000</v>
      </c>
    </row>
    <row r="574" spans="1:4" ht="13.2" x14ac:dyDescent="0.25">
      <c r="A574" s="432" t="s">
        <v>1957</v>
      </c>
      <c r="B574" s="433">
        <v>29005</v>
      </c>
      <c r="C574" s="434">
        <v>2011</v>
      </c>
      <c r="D574" s="434">
        <v>2011</v>
      </c>
    </row>
    <row r="575" spans="1:4" ht="13.2" x14ac:dyDescent="0.25">
      <c r="A575" s="432" t="s">
        <v>1958</v>
      </c>
      <c r="B575" s="433">
        <v>11624</v>
      </c>
      <c r="C575" s="434">
        <v>2004</v>
      </c>
      <c r="D575" s="434">
        <v>2004</v>
      </c>
    </row>
    <row r="576" spans="1:4" ht="13.2" x14ac:dyDescent="0.25">
      <c r="A576" s="432" t="s">
        <v>1959</v>
      </c>
      <c r="B576" s="433">
        <v>19401</v>
      </c>
      <c r="C576" s="434">
        <v>2050</v>
      </c>
      <c r="D576" s="434">
        <v>2050</v>
      </c>
    </row>
    <row r="577" spans="1:4" ht="13.2" x14ac:dyDescent="0.25">
      <c r="A577" s="432" t="s">
        <v>1960</v>
      </c>
      <c r="B577" s="433">
        <v>20394</v>
      </c>
      <c r="C577" s="434">
        <v>2019</v>
      </c>
      <c r="D577" s="434">
        <v>2009</v>
      </c>
    </row>
    <row r="578" spans="1:4" ht="13.2" x14ac:dyDescent="0.25">
      <c r="A578" s="432" t="s">
        <v>1961</v>
      </c>
      <c r="B578" s="433">
        <v>11135</v>
      </c>
      <c r="C578" s="434">
        <v>2040</v>
      </c>
      <c r="D578" s="434">
        <v>2040</v>
      </c>
    </row>
    <row r="579" spans="1:4" ht="13.2" x14ac:dyDescent="0.25">
      <c r="A579" s="432" t="s">
        <v>1962</v>
      </c>
      <c r="B579" s="433">
        <v>14143</v>
      </c>
      <c r="C579" s="434">
        <v>2020</v>
      </c>
      <c r="D579" s="434">
        <v>2020</v>
      </c>
    </row>
    <row r="580" spans="1:4" ht="13.2" x14ac:dyDescent="0.25">
      <c r="A580" s="432" t="s">
        <v>1963</v>
      </c>
      <c r="B580" s="433">
        <v>16660</v>
      </c>
      <c r="C580" s="434">
        <v>2300</v>
      </c>
      <c r="D580" s="434">
        <v>2000</v>
      </c>
    </row>
    <row r="581" spans="1:4" ht="13.2" x14ac:dyDescent="0.25">
      <c r="A581" s="432" t="s">
        <v>1964</v>
      </c>
      <c r="B581" s="433">
        <v>29521</v>
      </c>
      <c r="C581" s="434">
        <v>2310</v>
      </c>
      <c r="D581" s="434">
        <v>2000</v>
      </c>
    </row>
    <row r="582" spans="1:4" ht="13.2" x14ac:dyDescent="0.25">
      <c r="A582" s="432" t="s">
        <v>1965</v>
      </c>
      <c r="B582" s="433">
        <v>10051</v>
      </c>
      <c r="C582" s="434">
        <v>2200</v>
      </c>
      <c r="D582" s="434">
        <v>2060</v>
      </c>
    </row>
    <row r="583" spans="1:4" ht="13.2" x14ac:dyDescent="0.25">
      <c r="A583" s="432" t="s">
        <v>1966</v>
      </c>
      <c r="B583" s="433">
        <v>10995</v>
      </c>
      <c r="C583" s="434">
        <v>2002</v>
      </c>
      <c r="D583" s="434">
        <v>2001</v>
      </c>
    </row>
    <row r="584" spans="1:4" ht="13.2" x14ac:dyDescent="0.25">
      <c r="A584" s="432" t="s">
        <v>1886</v>
      </c>
      <c r="B584" s="433">
        <v>24159</v>
      </c>
      <c r="C584" s="434">
        <v>2005</v>
      </c>
      <c r="D584" s="434">
        <v>2001</v>
      </c>
    </row>
    <row r="585" spans="1:4" ht="13.2" x14ac:dyDescent="0.25">
      <c r="A585" s="432" t="s">
        <v>1967</v>
      </c>
      <c r="B585" s="433">
        <v>20062</v>
      </c>
      <c r="C585" s="434">
        <v>2003</v>
      </c>
      <c r="D585" s="434">
        <v>2002</v>
      </c>
    </row>
    <row r="586" spans="1:4" ht="13.2" x14ac:dyDescent="0.25">
      <c r="A586" s="432" t="s">
        <v>1968</v>
      </c>
      <c r="B586" s="433">
        <v>23107</v>
      </c>
      <c r="C586" s="434">
        <v>2087</v>
      </c>
      <c r="D586" s="434">
        <v>2064</v>
      </c>
    </row>
    <row r="587" spans="1:4" ht="13.2" x14ac:dyDescent="0.25">
      <c r="A587" s="432" t="s">
        <v>1969</v>
      </c>
      <c r="B587" s="433">
        <v>20391</v>
      </c>
      <c r="C587" s="434">
        <v>2020</v>
      </c>
      <c r="D587" s="434">
        <v>2020</v>
      </c>
    </row>
    <row r="588" spans="1:4" ht="13.2" x14ac:dyDescent="0.25">
      <c r="A588" s="432" t="s">
        <v>1970</v>
      </c>
      <c r="B588" s="433">
        <v>16636</v>
      </c>
      <c r="C588" s="434">
        <v>2010</v>
      </c>
      <c r="D588" s="434">
        <v>2010</v>
      </c>
    </row>
    <row r="589" spans="1:4" ht="13.2" x14ac:dyDescent="0.25">
      <c r="A589" s="432" t="s">
        <v>1971</v>
      </c>
      <c r="B589" s="433">
        <v>22039</v>
      </c>
      <c r="C589" s="435">
        <v>3440</v>
      </c>
      <c r="D589" s="435">
        <v>3250</v>
      </c>
    </row>
    <row r="590" spans="1:4" ht="13.2" x14ac:dyDescent="0.25">
      <c r="A590" s="432" t="s">
        <v>1972</v>
      </c>
      <c r="B590" s="433">
        <v>14614</v>
      </c>
      <c r="C590" s="434">
        <v>2025</v>
      </c>
      <c r="D590" s="434">
        <v>2015</v>
      </c>
    </row>
    <row r="591" spans="1:4" ht="13.2" x14ac:dyDescent="0.25">
      <c r="A591" s="432" t="s">
        <v>1973</v>
      </c>
      <c r="B591" s="433">
        <v>15155</v>
      </c>
      <c r="C591" s="434">
        <v>2090</v>
      </c>
      <c r="D591" s="434">
        <v>2030</v>
      </c>
    </row>
    <row r="592" spans="1:4" ht="13.2" x14ac:dyDescent="0.25">
      <c r="A592" s="432" t="s">
        <v>1974</v>
      </c>
      <c r="B592" s="433">
        <v>20960</v>
      </c>
      <c r="C592" s="434">
        <v>2017</v>
      </c>
      <c r="D592" s="434">
        <v>2000</v>
      </c>
    </row>
    <row r="593" spans="1:4" ht="13.2" x14ac:dyDescent="0.25">
      <c r="A593" s="432" t="s">
        <v>1975</v>
      </c>
      <c r="B593" s="433">
        <v>24902</v>
      </c>
      <c r="C593" s="434">
        <v>2005</v>
      </c>
      <c r="D593" s="434">
        <v>2000</v>
      </c>
    </row>
    <row r="594" spans="1:4" ht="13.2" x14ac:dyDescent="0.25">
      <c r="A594" s="432" t="s">
        <v>1976</v>
      </c>
      <c r="B594" s="433">
        <v>21223</v>
      </c>
      <c r="C594" s="434">
        <v>2005</v>
      </c>
      <c r="D594" s="434">
        <v>2005</v>
      </c>
    </row>
    <row r="595" spans="1:4" ht="13.2" x14ac:dyDescent="0.25">
      <c r="A595" s="432" t="s">
        <v>1977</v>
      </c>
      <c r="B595" s="433">
        <v>24935</v>
      </c>
      <c r="C595" s="434">
        <v>2092</v>
      </c>
      <c r="D595" s="434">
        <v>2020</v>
      </c>
    </row>
    <row r="596" spans="1:4" ht="13.2" x14ac:dyDescent="0.25">
      <c r="A596" s="432" t="s">
        <v>1978</v>
      </c>
      <c r="B596" s="433">
        <v>15651</v>
      </c>
      <c r="C596" s="434">
        <v>2004</v>
      </c>
      <c r="D596" s="434">
        <v>2004</v>
      </c>
    </row>
    <row r="597" spans="1:4" ht="13.2" x14ac:dyDescent="0.25">
      <c r="A597" s="432" t="s">
        <v>1979</v>
      </c>
      <c r="B597" s="433">
        <v>13756</v>
      </c>
      <c r="C597" s="434">
        <v>2011</v>
      </c>
      <c r="D597" s="434">
        <v>2011</v>
      </c>
    </row>
    <row r="598" spans="1:4" ht="13.2" x14ac:dyDescent="0.25">
      <c r="A598" s="432" t="s">
        <v>1980</v>
      </c>
      <c r="B598" s="433">
        <v>17526</v>
      </c>
      <c r="C598" s="434">
        <v>2005</v>
      </c>
      <c r="D598" s="434">
        <v>2000</v>
      </c>
    </row>
    <row r="599" spans="1:4" ht="13.2" x14ac:dyDescent="0.25">
      <c r="A599" s="432" t="s">
        <v>1981</v>
      </c>
      <c r="B599" s="433">
        <v>10129</v>
      </c>
      <c r="C599" s="435">
        <v>6020</v>
      </c>
      <c r="D599" s="435">
        <v>5430</v>
      </c>
    </row>
    <row r="600" spans="1:4" ht="13.2" x14ac:dyDescent="0.25">
      <c r="A600" s="432" t="s">
        <v>1982</v>
      </c>
      <c r="B600" s="433">
        <v>19342</v>
      </c>
      <c r="C600" s="434">
        <v>2002</v>
      </c>
      <c r="D600" s="434">
        <v>2002</v>
      </c>
    </row>
    <row r="601" spans="1:4" ht="13.2" x14ac:dyDescent="0.25">
      <c r="A601" s="432" t="s">
        <v>1983</v>
      </c>
      <c r="B601" s="433">
        <v>23944</v>
      </c>
      <c r="C601" s="434">
        <v>2001</v>
      </c>
      <c r="D601" s="434">
        <v>2001</v>
      </c>
    </row>
    <row r="602" spans="1:4" ht="13.2" x14ac:dyDescent="0.25">
      <c r="A602" s="432" t="s">
        <v>1984</v>
      </c>
      <c r="B602" s="433">
        <v>22453</v>
      </c>
      <c r="C602" s="434">
        <v>2002</v>
      </c>
      <c r="D602" s="434">
        <v>2002</v>
      </c>
    </row>
    <row r="603" spans="1:4" ht="13.2" x14ac:dyDescent="0.25">
      <c r="A603" s="432" t="s">
        <v>1985</v>
      </c>
      <c r="B603" s="433">
        <v>24425</v>
      </c>
      <c r="C603" s="434">
        <v>2002</v>
      </c>
      <c r="D603" s="434">
        <v>2002</v>
      </c>
    </row>
    <row r="604" spans="1:4" ht="13.2" x14ac:dyDescent="0.25">
      <c r="A604" s="432" t="s">
        <v>1986</v>
      </c>
      <c r="B604" s="433">
        <v>28920</v>
      </c>
      <c r="C604" s="434">
        <v>2001</v>
      </c>
      <c r="D604" s="434">
        <v>2001</v>
      </c>
    </row>
    <row r="605" spans="1:4" ht="13.2" x14ac:dyDescent="0.25">
      <c r="A605" s="432" t="s">
        <v>1987</v>
      </c>
      <c r="B605" s="433">
        <v>13844</v>
      </c>
      <c r="C605" s="434">
        <v>2002</v>
      </c>
      <c r="D605" s="434">
        <v>2002</v>
      </c>
    </row>
    <row r="606" spans="1:4" ht="13.2" x14ac:dyDescent="0.25">
      <c r="A606" s="432" t="s">
        <v>1988</v>
      </c>
      <c r="B606" s="433">
        <v>18980</v>
      </c>
      <c r="C606" s="434">
        <v>2053</v>
      </c>
      <c r="D606" s="434">
        <v>2053</v>
      </c>
    </row>
    <row r="607" spans="1:4" ht="13.2" x14ac:dyDescent="0.25">
      <c r="A607" s="432" t="s">
        <v>1989</v>
      </c>
      <c r="B607" s="433">
        <v>10651</v>
      </c>
      <c r="C607" s="434">
        <v>2006</v>
      </c>
      <c r="D607" s="434">
        <v>2006</v>
      </c>
    </row>
    <row r="608" spans="1:4" ht="13.2" x14ac:dyDescent="0.25">
      <c r="A608" s="432" t="s">
        <v>1990</v>
      </c>
      <c r="B608" s="433">
        <v>13546</v>
      </c>
      <c r="C608" s="434">
        <v>2020</v>
      </c>
      <c r="D608" s="434">
        <v>2020</v>
      </c>
    </row>
    <row r="609" spans="1:4" ht="13.2" x14ac:dyDescent="0.25">
      <c r="A609" s="432" t="s">
        <v>1991</v>
      </c>
      <c r="B609" s="433">
        <v>26652</v>
      </c>
      <c r="C609" s="434">
        <v>2542</v>
      </c>
      <c r="D609" s="434">
        <v>2542</v>
      </c>
    </row>
    <row r="610" spans="1:4" ht="13.2" x14ac:dyDescent="0.25">
      <c r="A610" s="432" t="s">
        <v>1992</v>
      </c>
      <c r="B610" s="433">
        <v>28754</v>
      </c>
      <c r="C610" s="434">
        <v>2001</v>
      </c>
      <c r="D610" s="434">
        <v>2001</v>
      </c>
    </row>
    <row r="611" spans="1:4" ht="13.2" x14ac:dyDescent="0.25">
      <c r="A611" s="432" t="s">
        <v>1993</v>
      </c>
      <c r="B611" s="433">
        <v>17284</v>
      </c>
      <c r="C611" s="434">
        <v>2002</v>
      </c>
      <c r="D611" s="434">
        <v>2002</v>
      </c>
    </row>
    <row r="612" spans="1:4" ht="13.2" x14ac:dyDescent="0.25">
      <c r="A612" s="432" t="s">
        <v>1994</v>
      </c>
      <c r="B612" s="433">
        <v>19984</v>
      </c>
      <c r="C612" s="434">
        <v>2022</v>
      </c>
      <c r="D612" s="434">
        <v>2027</v>
      </c>
    </row>
    <row r="613" spans="1:4" ht="13.2" x14ac:dyDescent="0.25">
      <c r="A613" s="432" t="s">
        <v>1995</v>
      </c>
      <c r="B613" s="433">
        <v>19623</v>
      </c>
      <c r="C613" s="434">
        <v>2003</v>
      </c>
      <c r="D613" s="434">
        <v>2003</v>
      </c>
    </row>
    <row r="614" spans="1:4" ht="13.2" x14ac:dyDescent="0.25">
      <c r="A614" s="432" t="s">
        <v>1996</v>
      </c>
      <c r="B614" s="433">
        <v>17953</v>
      </c>
      <c r="C614" s="434">
        <v>2023</v>
      </c>
      <c r="D614" s="434">
        <v>2023</v>
      </c>
    </row>
    <row r="615" spans="1:4" ht="13.2" x14ac:dyDescent="0.25">
      <c r="A615" s="432" t="s">
        <v>1997</v>
      </c>
      <c r="B615" s="433">
        <v>16531</v>
      </c>
      <c r="C615" s="434">
        <v>2081</v>
      </c>
      <c r="D615" s="434">
        <v>2081</v>
      </c>
    </row>
    <row r="616" spans="1:4" ht="13.2" x14ac:dyDescent="0.25">
      <c r="A616" s="432" t="s">
        <v>1998</v>
      </c>
      <c r="B616" s="433">
        <v>23831</v>
      </c>
      <c r="C616" s="434">
        <v>2121</v>
      </c>
      <c r="D616" s="434">
        <v>2121</v>
      </c>
    </row>
    <row r="617" spans="1:4" ht="13.2" x14ac:dyDescent="0.25">
      <c r="A617" s="432" t="s">
        <v>1999</v>
      </c>
      <c r="B617" s="433">
        <v>10562</v>
      </c>
      <c r="C617" s="434">
        <v>2016</v>
      </c>
      <c r="D617" s="434">
        <v>2016</v>
      </c>
    </row>
    <row r="618" spans="1:4" ht="13.2" x14ac:dyDescent="0.25">
      <c r="A618" s="432" t="s">
        <v>2000</v>
      </c>
      <c r="B618" s="433">
        <v>28749</v>
      </c>
      <c r="C618" s="434">
        <v>2004</v>
      </c>
      <c r="D618" s="434">
        <v>2003</v>
      </c>
    </row>
    <row r="619" spans="1:4" ht="13.2" x14ac:dyDescent="0.25">
      <c r="A619" s="432" t="s">
        <v>2001</v>
      </c>
      <c r="B619" s="433">
        <v>25500</v>
      </c>
      <c r="C619" s="434">
        <v>2138</v>
      </c>
      <c r="D619" s="434">
        <v>2138</v>
      </c>
    </row>
    <row r="620" spans="1:4" ht="13.2" x14ac:dyDescent="0.25">
      <c r="A620" s="432" t="s">
        <v>2002</v>
      </c>
      <c r="B620" s="433">
        <v>21088</v>
      </c>
      <c r="C620" s="434">
        <v>2041</v>
      </c>
      <c r="D620" s="434">
        <v>2041</v>
      </c>
    </row>
    <row r="621" spans="1:4" ht="13.2" x14ac:dyDescent="0.25">
      <c r="A621" s="432" t="s">
        <v>2003</v>
      </c>
      <c r="B621" s="433">
        <v>13763</v>
      </c>
      <c r="C621" s="434">
        <v>2099</v>
      </c>
      <c r="D621" s="434">
        <v>2095</v>
      </c>
    </row>
    <row r="622" spans="1:4" ht="13.2" x14ac:dyDescent="0.25">
      <c r="A622" s="432" t="s">
        <v>2004</v>
      </c>
      <c r="B622" s="433">
        <v>29397</v>
      </c>
      <c r="C622" s="434">
        <v>2012</v>
      </c>
      <c r="D622" s="434">
        <v>2010</v>
      </c>
    </row>
    <row r="623" spans="1:4" ht="13.2" x14ac:dyDescent="0.25">
      <c r="A623" s="432" t="s">
        <v>2005</v>
      </c>
      <c r="B623" s="433">
        <v>15399</v>
      </c>
      <c r="C623" s="434">
        <v>2020</v>
      </c>
      <c r="D623" s="434">
        <v>2000</v>
      </c>
    </row>
    <row r="624" spans="1:4" ht="13.2" x14ac:dyDescent="0.25">
      <c r="A624" s="432" t="s">
        <v>2006</v>
      </c>
      <c r="B624" s="433">
        <v>20157</v>
      </c>
      <c r="C624" s="434">
        <v>2005</v>
      </c>
      <c r="D624" s="434">
        <v>2005</v>
      </c>
    </row>
    <row r="625" spans="1:4" ht="13.2" x14ac:dyDescent="0.25">
      <c r="A625" s="432" t="s">
        <v>2007</v>
      </c>
      <c r="B625" s="433">
        <v>27469</v>
      </c>
      <c r="C625" s="434">
        <v>2010</v>
      </c>
      <c r="D625" s="434">
        <v>2010</v>
      </c>
    </row>
    <row r="626" spans="1:4" ht="13.2" x14ac:dyDescent="0.25">
      <c r="A626" s="432" t="s">
        <v>2008</v>
      </c>
      <c r="B626" s="433">
        <v>16043</v>
      </c>
      <c r="C626" s="434">
        <v>2002</v>
      </c>
      <c r="D626" s="434">
        <v>2002</v>
      </c>
    </row>
    <row r="627" spans="1:4" ht="13.2" x14ac:dyDescent="0.25">
      <c r="A627" s="432" t="s">
        <v>2009</v>
      </c>
      <c r="B627" s="433">
        <v>19179</v>
      </c>
      <c r="C627" s="434">
        <v>2001</v>
      </c>
      <c r="D627" s="434">
        <v>2001</v>
      </c>
    </row>
    <row r="628" spans="1:4" ht="13.2" x14ac:dyDescent="0.25">
      <c r="A628" s="432" t="s">
        <v>2010</v>
      </c>
      <c r="B628" s="433">
        <v>28994</v>
      </c>
      <c r="C628" s="434">
        <v>2005</v>
      </c>
      <c r="D628" s="434">
        <v>2005</v>
      </c>
    </row>
    <row r="629" spans="1:4" ht="13.2" x14ac:dyDescent="0.25">
      <c r="A629" s="432" t="s">
        <v>2011</v>
      </c>
      <c r="B629" s="433">
        <v>18469</v>
      </c>
      <c r="C629" s="434">
        <v>2008</v>
      </c>
      <c r="D629" s="434">
        <v>2008</v>
      </c>
    </row>
    <row r="630" spans="1:4" ht="13.2" x14ac:dyDescent="0.25">
      <c r="A630" s="432" t="s">
        <v>2012</v>
      </c>
      <c r="B630" s="433">
        <v>12706</v>
      </c>
      <c r="C630" s="434">
        <v>2002</v>
      </c>
      <c r="D630" s="434">
        <v>2000</v>
      </c>
    </row>
    <row r="631" spans="1:4" ht="13.2" x14ac:dyDescent="0.25">
      <c r="A631" s="432" t="s">
        <v>2013</v>
      </c>
      <c r="B631" s="433">
        <v>28167</v>
      </c>
      <c r="C631" s="434">
        <v>2005</v>
      </c>
      <c r="D631" s="434">
        <v>2005</v>
      </c>
    </row>
    <row r="632" spans="1:4" ht="13.2" x14ac:dyDescent="0.25">
      <c r="A632" s="432" t="s">
        <v>2014</v>
      </c>
      <c r="B632" s="433">
        <v>11238</v>
      </c>
      <c r="C632" s="434">
        <v>2020</v>
      </c>
      <c r="D632" s="434">
        <v>2015</v>
      </c>
    </row>
    <row r="633" spans="1:4" ht="13.2" x14ac:dyDescent="0.25">
      <c r="A633" s="432" t="s">
        <v>2015</v>
      </c>
      <c r="B633" s="433">
        <v>17629</v>
      </c>
      <c r="C633" s="434">
        <v>2020</v>
      </c>
      <c r="D633" s="434">
        <v>2017</v>
      </c>
    </row>
    <row r="634" spans="1:4" ht="13.2" x14ac:dyDescent="0.25">
      <c r="A634" s="432" t="s">
        <v>2016</v>
      </c>
      <c r="B634" s="433">
        <v>15437</v>
      </c>
      <c r="C634" s="434">
        <v>2010</v>
      </c>
      <c r="D634" s="434">
        <v>2010</v>
      </c>
    </row>
    <row r="635" spans="1:4" ht="13.2" x14ac:dyDescent="0.25">
      <c r="A635" s="432" t="s">
        <v>2017</v>
      </c>
      <c r="B635" s="433">
        <v>10278</v>
      </c>
      <c r="C635" s="434">
        <v>2001</v>
      </c>
      <c r="D635" s="434">
        <v>2001</v>
      </c>
    </row>
    <row r="636" spans="1:4" ht="13.2" x14ac:dyDescent="0.25">
      <c r="A636" s="432" t="s">
        <v>2018</v>
      </c>
      <c r="B636" s="433">
        <v>11503</v>
      </c>
      <c r="C636" s="434">
        <v>2001</v>
      </c>
      <c r="D636" s="434">
        <v>2001</v>
      </c>
    </row>
    <row r="637" spans="1:4" ht="13.2" x14ac:dyDescent="0.25">
      <c r="A637" s="432" t="s">
        <v>2019</v>
      </c>
      <c r="B637" s="433">
        <v>14476</v>
      </c>
      <c r="C637" s="434">
        <v>2009</v>
      </c>
      <c r="D637" s="434">
        <v>2009</v>
      </c>
    </row>
    <row r="638" spans="1:4" ht="13.2" x14ac:dyDescent="0.25">
      <c r="A638" s="432" t="s">
        <v>2020</v>
      </c>
      <c r="B638" s="433">
        <v>15564</v>
      </c>
      <c r="C638" s="434">
        <v>2001</v>
      </c>
      <c r="D638" s="434">
        <v>2001</v>
      </c>
    </row>
    <row r="639" spans="1:4" ht="13.2" x14ac:dyDescent="0.25">
      <c r="A639" s="432" t="s">
        <v>2021</v>
      </c>
      <c r="B639" s="433">
        <v>18622</v>
      </c>
      <c r="C639" s="434">
        <v>2060</v>
      </c>
      <c r="D639" s="434">
        <v>2000</v>
      </c>
    </row>
    <row r="640" spans="1:4" ht="13.2" x14ac:dyDescent="0.25">
      <c r="A640" s="432" t="s">
        <v>2022</v>
      </c>
      <c r="B640" s="433">
        <v>14314</v>
      </c>
      <c r="C640" s="434">
        <v>2001</v>
      </c>
      <c r="D640" s="434">
        <v>2001</v>
      </c>
    </row>
    <row r="641" spans="1:4" ht="13.2" x14ac:dyDescent="0.25">
      <c r="A641" s="432" t="s">
        <v>2023</v>
      </c>
      <c r="B641" s="433">
        <v>23157</v>
      </c>
      <c r="C641" s="434">
        <v>2054</v>
      </c>
      <c r="D641" s="434">
        <v>2053</v>
      </c>
    </row>
    <row r="642" spans="1:4" ht="13.2" x14ac:dyDescent="0.25">
      <c r="A642" s="432" t="s">
        <v>2024</v>
      </c>
      <c r="B642" s="433">
        <v>28370</v>
      </c>
      <c r="C642" s="434">
        <v>2026</v>
      </c>
      <c r="D642" s="434">
        <v>2026</v>
      </c>
    </row>
    <row r="643" spans="1:4" ht="13.2" x14ac:dyDescent="0.25">
      <c r="A643" s="432" t="s">
        <v>2025</v>
      </c>
      <c r="B643" s="433">
        <v>11950</v>
      </c>
      <c r="C643" s="434">
        <v>2004</v>
      </c>
      <c r="D643" s="434">
        <v>2004</v>
      </c>
    </row>
    <row r="644" spans="1:4" ht="13.2" x14ac:dyDescent="0.25">
      <c r="A644" s="432" t="s">
        <v>2026</v>
      </c>
      <c r="B644" s="433">
        <v>11497</v>
      </c>
      <c r="C644" s="434">
        <v>2181</v>
      </c>
      <c r="D644" s="434">
        <v>2165</v>
      </c>
    </row>
    <row r="645" spans="1:4" ht="13.2" x14ac:dyDescent="0.25">
      <c r="A645" s="432" t="s">
        <v>2027</v>
      </c>
      <c r="B645" s="433">
        <v>24955</v>
      </c>
      <c r="C645" s="434">
        <v>2073</v>
      </c>
      <c r="D645" s="434">
        <v>2067</v>
      </c>
    </row>
    <row r="646" spans="1:4" ht="13.2" x14ac:dyDescent="0.25">
      <c r="A646" s="432" t="s">
        <v>2028</v>
      </c>
      <c r="B646" s="433">
        <v>25825</v>
      </c>
      <c r="C646" s="434">
        <v>2010</v>
      </c>
      <c r="D646" s="434">
        <v>2001</v>
      </c>
    </row>
    <row r="647" spans="1:4" ht="13.2" x14ac:dyDescent="0.25">
      <c r="A647" s="432" t="s">
        <v>2029</v>
      </c>
      <c r="B647" s="433">
        <v>13610</v>
      </c>
      <c r="C647" s="434">
        <v>2007</v>
      </c>
      <c r="D647" s="434">
        <v>2001</v>
      </c>
    </row>
    <row r="648" spans="1:4" ht="13.2" x14ac:dyDescent="0.25">
      <c r="A648" s="432" t="s">
        <v>2030</v>
      </c>
      <c r="B648" s="433">
        <v>12847</v>
      </c>
      <c r="C648" s="434">
        <v>2005</v>
      </c>
      <c r="D648" s="434">
        <v>2000</v>
      </c>
    </row>
    <row r="649" spans="1:4" ht="13.2" x14ac:dyDescent="0.25">
      <c r="A649" s="432" t="s">
        <v>2031</v>
      </c>
      <c r="B649" s="433">
        <v>24262</v>
      </c>
      <c r="C649" s="434">
        <v>2050</v>
      </c>
      <c r="D649" s="434">
        <v>2019</v>
      </c>
    </row>
    <row r="650" spans="1:4" ht="13.2" x14ac:dyDescent="0.25">
      <c r="A650" s="432" t="s">
        <v>2032</v>
      </c>
      <c r="B650" s="433">
        <v>12805</v>
      </c>
      <c r="C650" s="434">
        <v>2106</v>
      </c>
      <c r="D650" s="434">
        <v>2053</v>
      </c>
    </row>
    <row r="651" spans="1:4" ht="13.2" x14ac:dyDescent="0.25">
      <c r="A651" s="432" t="s">
        <v>2033</v>
      </c>
      <c r="B651" s="433">
        <v>11268</v>
      </c>
      <c r="C651" s="434">
        <v>2005</v>
      </c>
      <c r="D651" s="434">
        <v>2000</v>
      </c>
    </row>
    <row r="652" spans="1:4" ht="13.2" x14ac:dyDescent="0.25">
      <c r="A652" s="432" t="s">
        <v>2034</v>
      </c>
      <c r="B652" s="433">
        <v>17928</v>
      </c>
      <c r="C652" s="434">
        <v>2003</v>
      </c>
      <c r="D652" s="434">
        <v>2002</v>
      </c>
    </row>
    <row r="653" spans="1:4" ht="13.2" x14ac:dyDescent="0.25">
      <c r="A653" s="432" t="s">
        <v>2035</v>
      </c>
      <c r="B653" s="433">
        <v>10059</v>
      </c>
      <c r="C653" s="434">
        <v>2014</v>
      </c>
      <c r="D653" s="434">
        <v>2006</v>
      </c>
    </row>
    <row r="654" spans="1:4" ht="13.2" x14ac:dyDescent="0.25">
      <c r="A654" s="432" t="s">
        <v>2036</v>
      </c>
      <c r="B654" s="433">
        <v>10551</v>
      </c>
      <c r="C654" s="434">
        <v>2147</v>
      </c>
      <c r="D654" s="434">
        <v>2115</v>
      </c>
    </row>
    <row r="655" spans="1:4" ht="13.2" x14ac:dyDescent="0.25">
      <c r="A655" s="432" t="s">
        <v>2037</v>
      </c>
      <c r="B655" s="433">
        <v>29119</v>
      </c>
      <c r="C655" s="434">
        <v>2023</v>
      </c>
      <c r="D655" s="434">
        <v>2001</v>
      </c>
    </row>
    <row r="656" spans="1:4" ht="13.2" x14ac:dyDescent="0.25">
      <c r="A656" s="432" t="s">
        <v>2038</v>
      </c>
      <c r="B656" s="433">
        <v>14724</v>
      </c>
      <c r="C656" s="434">
        <v>2036</v>
      </c>
      <c r="D656" s="434">
        <v>2001</v>
      </c>
    </row>
    <row r="657" spans="1:4" ht="13.2" x14ac:dyDescent="0.25">
      <c r="A657" s="432" t="s">
        <v>2039</v>
      </c>
      <c r="B657" s="433">
        <v>16437</v>
      </c>
      <c r="C657" s="434">
        <v>2026</v>
      </c>
      <c r="D657" s="434">
        <v>2011</v>
      </c>
    </row>
    <row r="658" spans="1:4" ht="13.2" x14ac:dyDescent="0.25">
      <c r="A658" s="432" t="s">
        <v>2040</v>
      </c>
      <c r="B658" s="433">
        <v>25623</v>
      </c>
      <c r="C658" s="434">
        <v>2010</v>
      </c>
      <c r="D658" s="434">
        <v>2007</v>
      </c>
    </row>
    <row r="659" spans="1:4" ht="13.2" x14ac:dyDescent="0.25">
      <c r="A659" s="432" t="s">
        <v>2041</v>
      </c>
      <c r="B659" s="433">
        <v>29922</v>
      </c>
      <c r="C659" s="434">
        <v>2012</v>
      </c>
      <c r="D659" s="434">
        <v>2000</v>
      </c>
    </row>
    <row r="660" spans="1:4" ht="13.2" x14ac:dyDescent="0.25">
      <c r="A660" s="432" t="s">
        <v>2042</v>
      </c>
      <c r="B660" s="433">
        <v>27785</v>
      </c>
      <c r="C660" s="434">
        <v>2023</v>
      </c>
      <c r="D660" s="434">
        <v>2000</v>
      </c>
    </row>
    <row r="661" spans="1:4" ht="13.2" x14ac:dyDescent="0.25">
      <c r="A661" s="432" t="s">
        <v>2043</v>
      </c>
      <c r="B661" s="433">
        <v>13146</v>
      </c>
      <c r="C661" s="434">
        <v>2003</v>
      </c>
      <c r="D661" s="434">
        <v>2002</v>
      </c>
    </row>
    <row r="662" spans="1:4" ht="13.2" x14ac:dyDescent="0.25">
      <c r="A662" s="432" t="s">
        <v>2044</v>
      </c>
      <c r="B662" s="433">
        <v>20478</v>
      </c>
      <c r="C662" s="434">
        <v>2037</v>
      </c>
      <c r="D662" s="434">
        <v>2028</v>
      </c>
    </row>
    <row r="663" spans="1:4" ht="13.2" x14ac:dyDescent="0.25">
      <c r="A663" s="432" t="s">
        <v>2045</v>
      </c>
      <c r="B663" s="433">
        <v>27807</v>
      </c>
      <c r="C663" s="434">
        <v>2015</v>
      </c>
      <c r="D663" s="434">
        <v>2006</v>
      </c>
    </row>
    <row r="664" spans="1:4" ht="13.2" x14ac:dyDescent="0.25">
      <c r="A664" s="432" t="s">
        <v>2046</v>
      </c>
      <c r="B664" s="433">
        <v>16571</v>
      </c>
      <c r="C664" s="434">
        <v>2004</v>
      </c>
      <c r="D664" s="434">
        <v>2001</v>
      </c>
    </row>
    <row r="665" spans="1:4" ht="13.2" x14ac:dyDescent="0.25">
      <c r="A665" s="432" t="s">
        <v>2047</v>
      </c>
      <c r="B665" s="433">
        <v>22880</v>
      </c>
      <c r="C665" s="434">
        <v>2002</v>
      </c>
      <c r="D665" s="434">
        <v>2000</v>
      </c>
    </row>
    <row r="666" spans="1:4" ht="13.2" x14ac:dyDescent="0.25">
      <c r="A666" s="432" t="s">
        <v>2048</v>
      </c>
      <c r="B666" s="433">
        <v>29655</v>
      </c>
      <c r="C666" s="434">
        <v>2005</v>
      </c>
      <c r="D666" s="434">
        <v>2004</v>
      </c>
    </row>
    <row r="667" spans="1:4" ht="13.2" x14ac:dyDescent="0.25">
      <c r="A667" s="432" t="s">
        <v>2049</v>
      </c>
      <c r="B667" s="433">
        <v>13224</v>
      </c>
      <c r="C667" s="434">
        <v>2001</v>
      </c>
      <c r="D667" s="434">
        <v>2000</v>
      </c>
    </row>
    <row r="668" spans="1:4" ht="13.2" x14ac:dyDescent="0.25">
      <c r="A668" s="432" t="s">
        <v>2050</v>
      </c>
      <c r="B668" s="433">
        <v>16830</v>
      </c>
      <c r="C668" s="434">
        <v>2005</v>
      </c>
      <c r="D668" s="434">
        <v>2005</v>
      </c>
    </row>
    <row r="669" spans="1:4" ht="13.2" x14ac:dyDescent="0.25">
      <c r="A669" s="432" t="s">
        <v>2051</v>
      </c>
      <c r="B669" s="433">
        <v>19994</v>
      </c>
      <c r="C669" s="434">
        <v>2003</v>
      </c>
      <c r="D669" s="434">
        <v>2002</v>
      </c>
    </row>
    <row r="670" spans="1:4" ht="13.2" x14ac:dyDescent="0.25">
      <c r="A670" s="432" t="s">
        <v>2052</v>
      </c>
      <c r="B670" s="433">
        <v>13217</v>
      </c>
      <c r="C670" s="434">
        <v>2003</v>
      </c>
      <c r="D670" s="434">
        <v>2003</v>
      </c>
    </row>
    <row r="671" spans="1:4" ht="13.2" x14ac:dyDescent="0.25">
      <c r="A671" s="432" t="s">
        <v>2053</v>
      </c>
      <c r="B671" s="433">
        <v>12524</v>
      </c>
      <c r="C671" s="434">
        <v>2002</v>
      </c>
      <c r="D671" s="434">
        <v>2002</v>
      </c>
    </row>
    <row r="672" spans="1:4" ht="13.2" x14ac:dyDescent="0.25">
      <c r="A672" s="432" t="s">
        <v>2054</v>
      </c>
      <c r="B672" s="433">
        <v>12559</v>
      </c>
      <c r="C672" s="434">
        <v>2002</v>
      </c>
      <c r="D672" s="434">
        <v>2002</v>
      </c>
    </row>
    <row r="673" spans="1:4" ht="13.2" x14ac:dyDescent="0.25">
      <c r="A673" s="432" t="s">
        <v>2055</v>
      </c>
      <c r="B673" s="433">
        <v>26655</v>
      </c>
      <c r="C673" s="434">
        <v>2006</v>
      </c>
      <c r="D673" s="434">
        <v>2006</v>
      </c>
    </row>
    <row r="674" spans="1:4" ht="13.2" x14ac:dyDescent="0.25">
      <c r="A674" s="432" t="s">
        <v>2056</v>
      </c>
      <c r="B674" s="433">
        <v>13348</v>
      </c>
      <c r="C674" s="434">
        <v>2005</v>
      </c>
      <c r="D674" s="434">
        <v>2005</v>
      </c>
    </row>
    <row r="675" spans="1:4" ht="13.2" x14ac:dyDescent="0.25">
      <c r="A675" s="432" t="s">
        <v>2057</v>
      </c>
      <c r="B675" s="433">
        <v>23252</v>
      </c>
      <c r="C675" s="434">
        <v>2025</v>
      </c>
      <c r="D675" s="434">
        <v>2000</v>
      </c>
    </row>
    <row r="676" spans="1:4" ht="13.2" x14ac:dyDescent="0.25">
      <c r="A676" s="432" t="s">
        <v>2058</v>
      </c>
      <c r="B676" s="433">
        <v>29946</v>
      </c>
      <c r="C676" s="434">
        <v>2005</v>
      </c>
      <c r="D676" s="434">
        <v>2000</v>
      </c>
    </row>
    <row r="677" spans="1:4" ht="13.2" x14ac:dyDescent="0.25">
      <c r="A677" s="432" t="s">
        <v>2059</v>
      </c>
      <c r="B677" s="433">
        <v>12445</v>
      </c>
      <c r="C677" s="434">
        <v>2020</v>
      </c>
      <c r="D677" s="434">
        <v>2000</v>
      </c>
    </row>
    <row r="678" spans="1:4" ht="13.2" x14ac:dyDescent="0.25">
      <c r="A678" s="432" t="s">
        <v>2060</v>
      </c>
      <c r="B678" s="433">
        <v>18605</v>
      </c>
      <c r="C678" s="434">
        <v>2045</v>
      </c>
      <c r="D678" s="434">
        <v>2045</v>
      </c>
    </row>
    <row r="679" spans="1:4" ht="13.2" x14ac:dyDescent="0.25">
      <c r="A679" s="432" t="s">
        <v>2061</v>
      </c>
      <c r="B679" s="433">
        <v>19956</v>
      </c>
      <c r="C679" s="434">
        <v>2016</v>
      </c>
      <c r="D679" s="434">
        <v>2014</v>
      </c>
    </row>
    <row r="680" spans="1:4" ht="13.2" x14ac:dyDescent="0.25">
      <c r="A680" s="432" t="s">
        <v>2062</v>
      </c>
      <c r="B680" s="433">
        <v>17236</v>
      </c>
      <c r="C680" s="434">
        <v>2001</v>
      </c>
      <c r="D680" s="434">
        <v>2001</v>
      </c>
    </row>
    <row r="681" spans="1:4" ht="13.2" x14ac:dyDescent="0.25">
      <c r="A681" s="432" t="s">
        <v>2063</v>
      </c>
      <c r="B681" s="433">
        <v>25594</v>
      </c>
      <c r="C681" s="434">
        <v>2318</v>
      </c>
      <c r="D681" s="434">
        <v>2293</v>
      </c>
    </row>
    <row r="682" spans="1:4" ht="13.2" x14ac:dyDescent="0.25">
      <c r="A682" s="432" t="s">
        <v>2064</v>
      </c>
      <c r="B682" s="433">
        <v>23308</v>
      </c>
      <c r="C682" s="434">
        <v>2019</v>
      </c>
      <c r="D682" s="434">
        <v>2015</v>
      </c>
    </row>
    <row r="683" spans="1:4" ht="13.2" x14ac:dyDescent="0.25">
      <c r="A683" s="432" t="s">
        <v>2065</v>
      </c>
      <c r="B683" s="433">
        <v>28097</v>
      </c>
      <c r="C683" s="435">
        <v>3090</v>
      </c>
      <c r="D683" s="435">
        <v>3030</v>
      </c>
    </row>
    <row r="684" spans="1:4" ht="13.2" x14ac:dyDescent="0.25">
      <c r="A684" s="432" t="s">
        <v>2066</v>
      </c>
      <c r="B684" s="433">
        <v>25553</v>
      </c>
      <c r="C684" s="434">
        <v>2005</v>
      </c>
      <c r="D684" s="434">
        <v>2005</v>
      </c>
    </row>
    <row r="685" spans="1:4" ht="13.2" x14ac:dyDescent="0.25">
      <c r="A685" s="432" t="s">
        <v>2067</v>
      </c>
      <c r="B685" s="433">
        <v>29299</v>
      </c>
      <c r="C685" s="434">
        <v>2002</v>
      </c>
      <c r="D685" s="434">
        <v>2002</v>
      </c>
    </row>
    <row r="686" spans="1:4" ht="13.2" x14ac:dyDescent="0.25">
      <c r="A686" s="432" t="s">
        <v>2068</v>
      </c>
      <c r="B686" s="433">
        <v>25379</v>
      </c>
      <c r="C686" s="434">
        <v>2006</v>
      </c>
      <c r="D686" s="434">
        <v>2006</v>
      </c>
    </row>
    <row r="687" spans="1:4" ht="13.2" x14ac:dyDescent="0.25">
      <c r="A687" s="432" t="s">
        <v>2069</v>
      </c>
      <c r="B687" s="433">
        <v>17266</v>
      </c>
      <c r="C687" s="434">
        <v>2014</v>
      </c>
      <c r="D687" s="434">
        <v>2014</v>
      </c>
    </row>
    <row r="688" spans="1:4" ht="13.2" x14ac:dyDescent="0.25">
      <c r="A688" s="432" t="s">
        <v>2070</v>
      </c>
      <c r="B688" s="433">
        <v>11331</v>
      </c>
      <c r="C688" s="434">
        <v>2007</v>
      </c>
      <c r="D688" s="434">
        <v>2007</v>
      </c>
    </row>
    <row r="689" spans="1:4" ht="13.2" x14ac:dyDescent="0.25">
      <c r="A689" s="432" t="s">
        <v>2071</v>
      </c>
      <c r="B689" s="433">
        <v>16122</v>
      </c>
      <c r="C689" s="434">
        <v>2001</v>
      </c>
      <c r="D689" s="434">
        <v>2001</v>
      </c>
    </row>
    <row r="690" spans="1:4" ht="13.2" x14ac:dyDescent="0.25">
      <c r="A690" s="432" t="s">
        <v>2072</v>
      </c>
      <c r="B690" s="433">
        <v>11181</v>
      </c>
      <c r="C690" s="434">
        <v>2002</v>
      </c>
      <c r="D690" s="434">
        <v>2002</v>
      </c>
    </row>
    <row r="691" spans="1:4" ht="13.2" x14ac:dyDescent="0.25">
      <c r="A691" s="432" t="s">
        <v>2073</v>
      </c>
      <c r="B691" s="433">
        <v>19530</v>
      </c>
      <c r="C691" s="434">
        <v>2005</v>
      </c>
      <c r="D691" s="434">
        <v>2005</v>
      </c>
    </row>
    <row r="692" spans="1:4" ht="13.2" x14ac:dyDescent="0.25">
      <c r="A692" s="432" t="s">
        <v>2074</v>
      </c>
      <c r="B692" s="433">
        <v>14533</v>
      </c>
      <c r="C692" s="434">
        <v>2770</v>
      </c>
      <c r="D692" s="434">
        <v>2770</v>
      </c>
    </row>
    <row r="693" spans="1:4" ht="13.2" x14ac:dyDescent="0.25">
      <c r="A693" s="432" t="s">
        <v>2075</v>
      </c>
      <c r="B693" s="433">
        <v>11827</v>
      </c>
      <c r="C693" s="434">
        <v>2030</v>
      </c>
      <c r="D693" s="434">
        <v>2020</v>
      </c>
    </row>
    <row r="694" spans="1:4" ht="13.2" x14ac:dyDescent="0.25">
      <c r="A694" s="432" t="s">
        <v>2076</v>
      </c>
      <c r="B694" s="433">
        <v>22775</v>
      </c>
      <c r="C694" s="434">
        <v>2030</v>
      </c>
      <c r="D694" s="434">
        <v>2030</v>
      </c>
    </row>
    <row r="695" spans="1:4" ht="13.2" x14ac:dyDescent="0.25">
      <c r="A695" s="432" t="s">
        <v>2077</v>
      </c>
      <c r="B695" s="433">
        <v>19033</v>
      </c>
      <c r="C695" s="434">
        <v>2015</v>
      </c>
      <c r="D695" s="434">
        <v>2015</v>
      </c>
    </row>
    <row r="696" spans="1:4" ht="13.2" x14ac:dyDescent="0.25">
      <c r="A696" s="432" t="s">
        <v>2078</v>
      </c>
      <c r="B696" s="433">
        <v>25756</v>
      </c>
      <c r="C696" s="434">
        <v>2002</v>
      </c>
      <c r="D696" s="434">
        <v>2000</v>
      </c>
    </row>
    <row r="697" spans="1:4" ht="13.2" x14ac:dyDescent="0.25">
      <c r="A697" s="432" t="s">
        <v>1670</v>
      </c>
      <c r="B697" s="433">
        <v>24745</v>
      </c>
      <c r="C697" s="434">
        <v>2004</v>
      </c>
      <c r="D697" s="434">
        <v>2004</v>
      </c>
    </row>
    <row r="698" spans="1:4" ht="13.2" x14ac:dyDescent="0.25">
      <c r="A698" s="432" t="s">
        <v>2079</v>
      </c>
      <c r="B698" s="433">
        <v>18342</v>
      </c>
      <c r="C698" s="434">
        <v>2130</v>
      </c>
      <c r="D698" s="434">
        <v>2070</v>
      </c>
    </row>
    <row r="699" spans="1:4" ht="13.2" x14ac:dyDescent="0.25">
      <c r="A699" s="432" t="s">
        <v>2080</v>
      </c>
      <c r="B699" s="433">
        <v>29685</v>
      </c>
      <c r="C699" s="434">
        <v>2030</v>
      </c>
      <c r="D699" s="434">
        <v>2000</v>
      </c>
    </row>
    <row r="700" spans="1:4" ht="13.2" x14ac:dyDescent="0.25">
      <c r="A700" s="432" t="s">
        <v>2081</v>
      </c>
      <c r="B700" s="433">
        <v>26791</v>
      </c>
      <c r="C700" s="434">
        <v>2040</v>
      </c>
      <c r="D700" s="434">
        <v>2000</v>
      </c>
    </row>
    <row r="701" spans="1:4" ht="13.2" x14ac:dyDescent="0.25">
      <c r="A701" s="432" t="s">
        <v>2082</v>
      </c>
      <c r="B701" s="433">
        <v>19808</v>
      </c>
      <c r="C701" s="434">
        <v>2830</v>
      </c>
      <c r="D701" s="434">
        <v>2700</v>
      </c>
    </row>
    <row r="702" spans="1:4" ht="13.2" x14ac:dyDescent="0.25">
      <c r="A702" s="432" t="s">
        <v>2083</v>
      </c>
      <c r="B702" s="433">
        <v>12862</v>
      </c>
      <c r="C702" s="434">
        <v>2030</v>
      </c>
      <c r="D702" s="434">
        <v>2000</v>
      </c>
    </row>
    <row r="703" spans="1:4" ht="13.2" x14ac:dyDescent="0.25">
      <c r="A703" s="432" t="s">
        <v>2084</v>
      </c>
      <c r="B703" s="433">
        <v>15973</v>
      </c>
      <c r="C703" s="434">
        <v>2156</v>
      </c>
      <c r="D703" s="434">
        <v>2131</v>
      </c>
    </row>
    <row r="704" spans="1:4" ht="13.2" x14ac:dyDescent="0.25">
      <c r="A704" s="432" t="s">
        <v>2085</v>
      </c>
      <c r="B704" s="433">
        <v>21831</v>
      </c>
      <c r="C704" s="434">
        <v>2129</v>
      </c>
      <c r="D704" s="434">
        <v>2128</v>
      </c>
    </row>
    <row r="705" spans="1:4" ht="13.2" x14ac:dyDescent="0.25">
      <c r="A705" s="432" t="s">
        <v>2086</v>
      </c>
      <c r="B705" s="433">
        <v>28266</v>
      </c>
      <c r="C705" s="434">
        <v>2007</v>
      </c>
      <c r="D705" s="434">
        <v>2002</v>
      </c>
    </row>
    <row r="706" spans="1:4" ht="13.2" x14ac:dyDescent="0.25">
      <c r="A706" s="432" t="s">
        <v>2087</v>
      </c>
      <c r="B706" s="433">
        <v>20520</v>
      </c>
      <c r="C706" s="434">
        <v>2002</v>
      </c>
      <c r="D706" s="434">
        <v>2000</v>
      </c>
    </row>
    <row r="707" spans="1:4" ht="13.2" x14ac:dyDescent="0.25">
      <c r="A707" s="432" t="s">
        <v>2088</v>
      </c>
      <c r="B707" s="433">
        <v>10652</v>
      </c>
      <c r="C707" s="434">
        <v>2033</v>
      </c>
      <c r="D707" s="434">
        <v>2017</v>
      </c>
    </row>
    <row r="708" spans="1:4" ht="13.2" x14ac:dyDescent="0.25">
      <c r="A708" s="432" t="s">
        <v>2089</v>
      </c>
      <c r="B708" s="433">
        <v>28510</v>
      </c>
      <c r="C708" s="434">
        <v>2004</v>
      </c>
      <c r="D708" s="434">
        <v>2004</v>
      </c>
    </row>
    <row r="709" spans="1:4" ht="13.2" x14ac:dyDescent="0.25">
      <c r="A709" s="432" t="s">
        <v>2090</v>
      </c>
      <c r="B709" s="433">
        <v>15135</v>
      </c>
      <c r="C709" s="434">
        <v>2022</v>
      </c>
      <c r="D709" s="434">
        <v>2022</v>
      </c>
    </row>
    <row r="710" spans="1:4" ht="13.2" x14ac:dyDescent="0.25">
      <c r="A710" s="432" t="s">
        <v>2091</v>
      </c>
      <c r="B710" s="433">
        <v>16027</v>
      </c>
      <c r="C710" s="434">
        <v>2001</v>
      </c>
      <c r="D710" s="434">
        <v>2001</v>
      </c>
    </row>
    <row r="711" spans="1:4" ht="13.2" x14ac:dyDescent="0.25">
      <c r="A711" s="432" t="s">
        <v>2092</v>
      </c>
      <c r="B711" s="433">
        <v>28992</v>
      </c>
      <c r="C711" s="435">
        <v>5720</v>
      </c>
      <c r="D711" s="435">
        <v>5280</v>
      </c>
    </row>
    <row r="712" spans="1:4" ht="13.2" x14ac:dyDescent="0.25">
      <c r="A712" s="432" t="s">
        <v>2093</v>
      </c>
      <c r="B712" s="433">
        <v>20878</v>
      </c>
      <c r="C712" s="434">
        <v>2020</v>
      </c>
      <c r="D712" s="434">
        <v>2000</v>
      </c>
    </row>
    <row r="713" spans="1:4" ht="13.2" x14ac:dyDescent="0.25">
      <c r="A713" s="432" t="s">
        <v>1683</v>
      </c>
      <c r="B713" s="433">
        <v>17721</v>
      </c>
      <c r="C713" s="434">
        <v>2440</v>
      </c>
      <c r="D713" s="434">
        <v>2140</v>
      </c>
    </row>
    <row r="714" spans="1:4" ht="13.2" x14ac:dyDescent="0.25">
      <c r="A714" s="432" t="s">
        <v>2094</v>
      </c>
      <c r="B714" s="433">
        <v>20324</v>
      </c>
      <c r="C714" s="435">
        <v>6480</v>
      </c>
      <c r="D714" s="435">
        <v>6420</v>
      </c>
    </row>
    <row r="715" spans="1:4" ht="13.2" x14ac:dyDescent="0.25">
      <c r="A715" s="432" t="s">
        <v>2095</v>
      </c>
      <c r="B715" s="433">
        <v>18633</v>
      </c>
      <c r="C715" s="434">
        <v>2015</v>
      </c>
      <c r="D715" s="434">
        <v>2005</v>
      </c>
    </row>
    <row r="716" spans="1:4" ht="13.2" x14ac:dyDescent="0.25">
      <c r="A716" s="432" t="s">
        <v>2096</v>
      </c>
      <c r="B716" s="433">
        <v>23011</v>
      </c>
      <c r="C716" s="434">
        <v>2180</v>
      </c>
      <c r="D716" s="434">
        <v>2120</v>
      </c>
    </row>
    <row r="717" spans="1:4" ht="13.2" x14ac:dyDescent="0.25">
      <c r="A717" s="432" t="s">
        <v>2097</v>
      </c>
      <c r="B717" s="433">
        <v>20065</v>
      </c>
      <c r="C717" s="434">
        <v>2005</v>
      </c>
      <c r="D717" s="434">
        <v>2000</v>
      </c>
    </row>
    <row r="718" spans="1:4" ht="13.2" x14ac:dyDescent="0.25">
      <c r="A718" s="432" t="s">
        <v>2098</v>
      </c>
      <c r="B718" s="433">
        <v>11102</v>
      </c>
      <c r="C718" s="434">
        <v>2010</v>
      </c>
      <c r="D718" s="434">
        <v>2010</v>
      </c>
    </row>
    <row r="719" spans="1:4" ht="13.2" x14ac:dyDescent="0.25">
      <c r="A719" s="432" t="s">
        <v>2099</v>
      </c>
      <c r="B719" s="433">
        <v>11750</v>
      </c>
      <c r="C719" s="434">
        <v>2020</v>
      </c>
      <c r="D719" s="434">
        <v>2020</v>
      </c>
    </row>
    <row r="720" spans="1:4" ht="13.2" x14ac:dyDescent="0.25">
      <c r="A720" s="432" t="s">
        <v>2100</v>
      </c>
      <c r="B720" s="433">
        <v>28366</v>
      </c>
      <c r="C720" s="434">
        <v>2020</v>
      </c>
      <c r="D720" s="434">
        <v>2000</v>
      </c>
    </row>
    <row r="721" spans="1:4" ht="13.2" x14ac:dyDescent="0.25">
      <c r="A721" s="432" t="s">
        <v>2101</v>
      </c>
      <c r="B721" s="433">
        <v>18160</v>
      </c>
      <c r="C721" s="434">
        <v>2090</v>
      </c>
      <c r="D721" s="434">
        <v>2060</v>
      </c>
    </row>
    <row r="722" spans="1:4" ht="13.2" x14ac:dyDescent="0.25">
      <c r="A722" s="432" t="s">
        <v>2102</v>
      </c>
      <c r="B722" s="433">
        <v>26394</v>
      </c>
      <c r="C722" s="434">
        <v>2010</v>
      </c>
      <c r="D722" s="434">
        <v>2010</v>
      </c>
    </row>
    <row r="723" spans="1:4" ht="13.2" x14ac:dyDescent="0.25">
      <c r="A723" s="432" t="s">
        <v>2103</v>
      </c>
      <c r="B723" s="433">
        <v>13041</v>
      </c>
      <c r="C723" s="434">
        <v>2001</v>
      </c>
      <c r="D723" s="434">
        <v>2001</v>
      </c>
    </row>
    <row r="724" spans="1:4" ht="13.2" x14ac:dyDescent="0.25">
      <c r="A724" s="432" t="s">
        <v>2104</v>
      </c>
      <c r="B724" s="433">
        <v>29218</v>
      </c>
      <c r="C724" s="434">
        <v>2001</v>
      </c>
      <c r="D724" s="434">
        <v>2000</v>
      </c>
    </row>
    <row r="725" spans="1:4" ht="13.2" x14ac:dyDescent="0.25">
      <c r="A725" s="432" t="s">
        <v>2105</v>
      </c>
      <c r="B725" s="433">
        <v>22912</v>
      </c>
      <c r="C725" s="434">
        <v>2003</v>
      </c>
      <c r="D725" s="434">
        <v>2003</v>
      </c>
    </row>
    <row r="726" spans="1:4" ht="13.2" x14ac:dyDescent="0.25">
      <c r="A726" s="432" t="s">
        <v>2106</v>
      </c>
      <c r="B726" s="433">
        <v>16270</v>
      </c>
      <c r="C726" s="434">
        <v>2002</v>
      </c>
      <c r="D726" s="434">
        <v>2002</v>
      </c>
    </row>
    <row r="727" spans="1:4" ht="13.2" x14ac:dyDescent="0.25">
      <c r="A727" s="432" t="s">
        <v>2107</v>
      </c>
      <c r="B727" s="433">
        <v>12695</v>
      </c>
      <c r="C727" s="434">
        <v>2004</v>
      </c>
      <c r="D727" s="434">
        <v>2004</v>
      </c>
    </row>
    <row r="728" spans="1:4" ht="13.2" x14ac:dyDescent="0.25">
      <c r="A728" s="432" t="s">
        <v>2108</v>
      </c>
      <c r="B728" s="433">
        <v>12136</v>
      </c>
      <c r="C728" s="434">
        <v>2013</v>
      </c>
      <c r="D728" s="434">
        <v>2006</v>
      </c>
    </row>
    <row r="729" spans="1:4" ht="13.2" x14ac:dyDescent="0.25">
      <c r="A729" s="432" t="s">
        <v>2109</v>
      </c>
      <c r="B729" s="433">
        <v>24863</v>
      </c>
      <c r="C729" s="434">
        <v>2004</v>
      </c>
      <c r="D729" s="434">
        <v>2004</v>
      </c>
    </row>
    <row r="730" spans="1:4" ht="13.2" x14ac:dyDescent="0.25">
      <c r="A730" s="432" t="s">
        <v>2110</v>
      </c>
      <c r="B730" s="433">
        <v>14452</v>
      </c>
      <c r="C730" s="434">
        <v>2019</v>
      </c>
      <c r="D730" s="434">
        <v>2019</v>
      </c>
    </row>
    <row r="731" spans="1:4" ht="13.2" x14ac:dyDescent="0.25">
      <c r="A731" s="432" t="s">
        <v>2111</v>
      </c>
      <c r="B731" s="433">
        <v>25139</v>
      </c>
      <c r="C731" s="434">
        <v>2078</v>
      </c>
      <c r="D731" s="434">
        <v>2019</v>
      </c>
    </row>
    <row r="732" spans="1:4" ht="13.2" x14ac:dyDescent="0.25">
      <c r="A732" s="432" t="s">
        <v>2112</v>
      </c>
      <c r="B732" s="433">
        <v>26445</v>
      </c>
      <c r="C732" s="434">
        <v>2005</v>
      </c>
      <c r="D732" s="434">
        <v>2005</v>
      </c>
    </row>
    <row r="733" spans="1:4" ht="13.2" x14ac:dyDescent="0.25">
      <c r="A733" s="432" t="s">
        <v>2113</v>
      </c>
      <c r="B733" s="433">
        <v>21027</v>
      </c>
      <c r="C733" s="434">
        <v>2020</v>
      </c>
      <c r="D733" s="434">
        <v>2020</v>
      </c>
    </row>
    <row r="734" spans="1:4" ht="13.2" x14ac:dyDescent="0.25">
      <c r="A734" s="432" t="s">
        <v>2114</v>
      </c>
      <c r="B734" s="433">
        <v>26775</v>
      </c>
      <c r="C734" s="434">
        <v>2020</v>
      </c>
      <c r="D734" s="434">
        <v>2020</v>
      </c>
    </row>
    <row r="735" spans="1:4" ht="13.2" x14ac:dyDescent="0.25">
      <c r="A735" s="432" t="s">
        <v>2115</v>
      </c>
      <c r="B735" s="433">
        <v>19008</v>
      </c>
      <c r="C735" s="434">
        <v>2420</v>
      </c>
      <c r="D735" s="434">
        <v>2350</v>
      </c>
    </row>
    <row r="736" spans="1:4" ht="13.2" x14ac:dyDescent="0.25">
      <c r="A736" s="432" t="s">
        <v>2116</v>
      </c>
      <c r="B736" s="433">
        <v>14394</v>
      </c>
      <c r="C736" s="434">
        <v>2321</v>
      </c>
      <c r="D736" s="434">
        <v>2321</v>
      </c>
    </row>
    <row r="737" spans="1:4" ht="13.2" x14ac:dyDescent="0.25">
      <c r="A737" s="432" t="s">
        <v>2117</v>
      </c>
      <c r="B737" s="433">
        <v>22779</v>
      </c>
      <c r="C737" s="435">
        <v>3880</v>
      </c>
      <c r="D737" s="435">
        <v>3660</v>
      </c>
    </row>
    <row r="738" spans="1:4" ht="13.2" x14ac:dyDescent="0.25">
      <c r="A738" s="432" t="s">
        <v>2118</v>
      </c>
      <c r="B738" s="433">
        <v>20133</v>
      </c>
      <c r="C738" s="434">
        <v>2245</v>
      </c>
      <c r="D738" s="434">
        <v>2133</v>
      </c>
    </row>
    <row r="739" spans="1:4" ht="13.2" x14ac:dyDescent="0.25">
      <c r="A739" s="432" t="s">
        <v>2119</v>
      </c>
      <c r="B739" s="433">
        <v>23367</v>
      </c>
      <c r="C739" s="434">
        <v>2017</v>
      </c>
      <c r="D739" s="434">
        <v>2000</v>
      </c>
    </row>
    <row r="740" spans="1:4" ht="13.2" x14ac:dyDescent="0.25">
      <c r="A740" s="432" t="s">
        <v>2120</v>
      </c>
      <c r="B740" s="433">
        <v>25905</v>
      </c>
      <c r="C740" s="434">
        <v>2047</v>
      </c>
      <c r="D740" s="434">
        <v>2041</v>
      </c>
    </row>
    <row r="741" spans="1:4" ht="13.2" x14ac:dyDescent="0.25">
      <c r="A741" s="432" t="s">
        <v>2121</v>
      </c>
      <c r="B741" s="433">
        <v>15669</v>
      </c>
      <c r="C741" s="434">
        <v>2017</v>
      </c>
      <c r="D741" s="434">
        <v>2015</v>
      </c>
    </row>
    <row r="742" spans="1:4" ht="13.2" x14ac:dyDescent="0.25">
      <c r="A742" s="432" t="s">
        <v>2122</v>
      </c>
      <c r="B742" s="433">
        <v>14349</v>
      </c>
      <c r="C742" s="434">
        <v>2608</v>
      </c>
      <c r="D742" s="434">
        <v>2584</v>
      </c>
    </row>
    <row r="743" spans="1:4" ht="13.2" x14ac:dyDescent="0.25">
      <c r="A743" s="432" t="s">
        <v>2123</v>
      </c>
      <c r="B743" s="433">
        <v>16499</v>
      </c>
      <c r="C743" s="434">
        <v>2019</v>
      </c>
      <c r="D743" s="434">
        <v>2019</v>
      </c>
    </row>
    <row r="744" spans="1:4" ht="13.2" x14ac:dyDescent="0.25">
      <c r="A744" s="432" t="s">
        <v>2124</v>
      </c>
      <c r="B744" s="433">
        <v>13778</v>
      </c>
      <c r="C744" s="434">
        <v>2079</v>
      </c>
      <c r="D744" s="434">
        <v>2042</v>
      </c>
    </row>
    <row r="745" spans="1:4" ht="13.2" x14ac:dyDescent="0.25">
      <c r="A745" s="432" t="s">
        <v>2125</v>
      </c>
      <c r="B745" s="433">
        <v>10103</v>
      </c>
      <c r="C745" s="434">
        <v>2043</v>
      </c>
      <c r="D745" s="434">
        <v>2043</v>
      </c>
    </row>
    <row r="746" spans="1:4" ht="13.2" x14ac:dyDescent="0.25">
      <c r="A746" s="432" t="s">
        <v>2126</v>
      </c>
      <c r="B746" s="433">
        <v>23273</v>
      </c>
      <c r="C746" s="434">
        <v>2004</v>
      </c>
      <c r="D746" s="434">
        <v>2002</v>
      </c>
    </row>
    <row r="747" spans="1:4" ht="13.2" x14ac:dyDescent="0.25">
      <c r="A747" s="432" t="s">
        <v>2127</v>
      </c>
      <c r="B747" s="433">
        <v>23517</v>
      </c>
      <c r="C747" s="434">
        <v>2002</v>
      </c>
      <c r="D747" s="434">
        <v>2002</v>
      </c>
    </row>
    <row r="748" spans="1:4" ht="13.2" x14ac:dyDescent="0.25">
      <c r="A748" s="432" t="s">
        <v>2128</v>
      </c>
      <c r="B748" s="433">
        <v>24746</v>
      </c>
      <c r="C748" s="434">
        <v>2450</v>
      </c>
      <c r="D748" s="434">
        <v>2380</v>
      </c>
    </row>
    <row r="749" spans="1:4" ht="13.2" x14ac:dyDescent="0.25">
      <c r="A749" s="432" t="s">
        <v>2129</v>
      </c>
      <c r="B749" s="433">
        <v>19867</v>
      </c>
      <c r="C749" s="434">
        <v>2070</v>
      </c>
      <c r="D749" s="434">
        <v>2050</v>
      </c>
    </row>
    <row r="750" spans="1:4" ht="13.2" x14ac:dyDescent="0.25">
      <c r="A750" s="432" t="s">
        <v>2130</v>
      </c>
      <c r="B750" s="433">
        <v>19188</v>
      </c>
      <c r="C750" s="434">
        <v>2010</v>
      </c>
      <c r="D750" s="434">
        <v>2010</v>
      </c>
    </row>
    <row r="751" spans="1:4" ht="13.2" x14ac:dyDescent="0.25">
      <c r="A751" s="432" t="s">
        <v>2131</v>
      </c>
      <c r="B751" s="433">
        <v>19090</v>
      </c>
      <c r="C751" s="434">
        <v>2017</v>
      </c>
      <c r="D751" s="434">
        <v>2009</v>
      </c>
    </row>
    <row r="752" spans="1:4" ht="13.2" x14ac:dyDescent="0.25">
      <c r="A752" s="432" t="s">
        <v>2132</v>
      </c>
      <c r="B752" s="433">
        <v>27737</v>
      </c>
      <c r="C752" s="434">
        <v>2004</v>
      </c>
      <c r="D752" s="434">
        <v>2004</v>
      </c>
    </row>
    <row r="753" spans="1:4" ht="13.2" x14ac:dyDescent="0.25">
      <c r="A753" s="432" t="s">
        <v>2133</v>
      </c>
      <c r="B753" s="433">
        <v>29178</v>
      </c>
      <c r="C753" s="434">
        <v>2035</v>
      </c>
      <c r="D753" s="434">
        <v>2035</v>
      </c>
    </row>
    <row r="754" spans="1:4" ht="13.2" x14ac:dyDescent="0.25">
      <c r="A754" s="432" t="s">
        <v>2134</v>
      </c>
      <c r="B754" s="433">
        <v>29548</v>
      </c>
      <c r="C754" s="434">
        <v>2135</v>
      </c>
      <c r="D754" s="434">
        <v>2020</v>
      </c>
    </row>
    <row r="755" spans="1:4" ht="13.2" x14ac:dyDescent="0.25">
      <c r="A755" s="432" t="s">
        <v>2135</v>
      </c>
      <c r="B755" s="433">
        <v>14616</v>
      </c>
      <c r="C755" s="434">
        <v>2013</v>
      </c>
      <c r="D755" s="434">
        <v>2013</v>
      </c>
    </row>
    <row r="756" spans="1:4" ht="13.2" x14ac:dyDescent="0.25">
      <c r="A756" s="432" t="s">
        <v>2136</v>
      </c>
      <c r="B756" s="433">
        <v>14874</v>
      </c>
      <c r="C756" s="434">
        <v>2007</v>
      </c>
      <c r="D756" s="434">
        <v>2006</v>
      </c>
    </row>
    <row r="757" spans="1:4" ht="13.2" x14ac:dyDescent="0.25">
      <c r="A757" s="432" t="s">
        <v>2137</v>
      </c>
      <c r="B757" s="433">
        <v>25282</v>
      </c>
      <c r="C757" s="434">
        <v>2001</v>
      </c>
      <c r="D757" s="434">
        <v>2000</v>
      </c>
    </row>
    <row r="758" spans="1:4" ht="13.2" x14ac:dyDescent="0.25">
      <c r="A758" s="432" t="s">
        <v>2138</v>
      </c>
      <c r="B758" s="433">
        <v>11645</v>
      </c>
      <c r="C758" s="434">
        <v>2007</v>
      </c>
      <c r="D758" s="434">
        <v>2005</v>
      </c>
    </row>
    <row r="759" spans="1:4" ht="13.2" x14ac:dyDescent="0.25">
      <c r="A759" s="432" t="s">
        <v>2139</v>
      </c>
      <c r="B759" s="433">
        <v>17272</v>
      </c>
      <c r="C759" s="434">
        <v>2001</v>
      </c>
      <c r="D759" s="434">
        <v>2001</v>
      </c>
    </row>
    <row r="760" spans="1:4" ht="13.2" x14ac:dyDescent="0.25">
      <c r="A760" s="432" t="s">
        <v>2140</v>
      </c>
      <c r="B760" s="433">
        <v>24974</v>
      </c>
      <c r="C760" s="434">
        <v>2100</v>
      </c>
      <c r="D760" s="434">
        <v>2100</v>
      </c>
    </row>
    <row r="761" spans="1:4" ht="13.2" x14ac:dyDescent="0.25">
      <c r="A761" s="432" t="s">
        <v>2141</v>
      </c>
      <c r="B761" s="433">
        <v>27104</v>
      </c>
      <c r="C761" s="434">
        <v>2003</v>
      </c>
      <c r="D761" s="434">
        <v>2003</v>
      </c>
    </row>
    <row r="762" spans="1:4" ht="13.2" x14ac:dyDescent="0.25">
      <c r="A762" s="432" t="s">
        <v>2142</v>
      </c>
      <c r="B762" s="433">
        <v>27299</v>
      </c>
      <c r="C762" s="434">
        <v>2019</v>
      </c>
      <c r="D762" s="434">
        <v>2012</v>
      </c>
    </row>
    <row r="763" spans="1:4" ht="13.2" x14ac:dyDescent="0.25">
      <c r="A763" s="432" t="s">
        <v>2085</v>
      </c>
      <c r="B763" s="433">
        <v>29158</v>
      </c>
      <c r="C763" s="434">
        <v>2020</v>
      </c>
      <c r="D763" s="434">
        <v>2000</v>
      </c>
    </row>
    <row r="764" spans="1:4" ht="13.2" x14ac:dyDescent="0.25">
      <c r="A764" s="432" t="s">
        <v>2143</v>
      </c>
      <c r="B764" s="433">
        <v>29074</v>
      </c>
      <c r="C764" s="434">
        <v>2003</v>
      </c>
      <c r="D764" s="434">
        <v>2000</v>
      </c>
    </row>
    <row r="765" spans="1:4" ht="13.2" x14ac:dyDescent="0.25">
      <c r="A765" s="432" t="s">
        <v>2144</v>
      </c>
      <c r="B765" s="433">
        <v>25917</v>
      </c>
      <c r="C765" s="434">
        <v>2031</v>
      </c>
      <c r="D765" s="434">
        <v>2002</v>
      </c>
    </row>
    <row r="766" spans="1:4" ht="13.2" x14ac:dyDescent="0.25">
      <c r="A766" s="432" t="s">
        <v>2145</v>
      </c>
      <c r="B766" s="433">
        <v>15680</v>
      </c>
      <c r="C766" s="434">
        <v>2003</v>
      </c>
      <c r="D766" s="434">
        <v>2000</v>
      </c>
    </row>
    <row r="767" spans="1:4" ht="13.2" x14ac:dyDescent="0.25">
      <c r="A767" s="432" t="s">
        <v>2146</v>
      </c>
      <c r="B767" s="433">
        <v>11077</v>
      </c>
      <c r="C767" s="435">
        <v>3627</v>
      </c>
      <c r="D767" s="435">
        <v>3418</v>
      </c>
    </row>
    <row r="768" spans="1:4" ht="13.2" x14ac:dyDescent="0.25">
      <c r="A768" s="432" t="s">
        <v>2147</v>
      </c>
      <c r="B768" s="433">
        <v>29737</v>
      </c>
      <c r="C768" s="434">
        <v>2002</v>
      </c>
      <c r="D768" s="434">
        <v>2000</v>
      </c>
    </row>
    <row r="769" spans="1:4" ht="13.2" x14ac:dyDescent="0.25">
      <c r="A769" s="432" t="s">
        <v>2148</v>
      </c>
      <c r="B769" s="433">
        <v>26405</v>
      </c>
      <c r="C769" s="434">
        <v>2012</v>
      </c>
      <c r="D769" s="434">
        <v>2001</v>
      </c>
    </row>
    <row r="770" spans="1:4" ht="13.2" x14ac:dyDescent="0.25">
      <c r="A770" s="432" t="s">
        <v>2149</v>
      </c>
      <c r="B770" s="433">
        <v>11753</v>
      </c>
      <c r="C770" s="435">
        <v>3070</v>
      </c>
      <c r="D770" s="434">
        <v>2920</v>
      </c>
    </row>
    <row r="771" spans="1:4" ht="13.2" x14ac:dyDescent="0.25">
      <c r="A771" s="432" t="s">
        <v>2150</v>
      </c>
      <c r="B771" s="433">
        <v>17598</v>
      </c>
      <c r="C771" s="434">
        <v>2400</v>
      </c>
      <c r="D771" s="434">
        <v>2360</v>
      </c>
    </row>
    <row r="772" spans="1:4" ht="13.2" x14ac:dyDescent="0.25">
      <c r="A772" s="432" t="s">
        <v>2151</v>
      </c>
      <c r="B772" s="433">
        <v>28162</v>
      </c>
      <c r="C772" s="435">
        <v>28000</v>
      </c>
      <c r="D772" s="435">
        <v>24320</v>
      </c>
    </row>
    <row r="773" spans="1:4" ht="13.2" x14ac:dyDescent="0.25">
      <c r="A773" s="432" t="s">
        <v>2152</v>
      </c>
      <c r="B773" s="433">
        <v>28749</v>
      </c>
      <c r="C773" s="434">
        <v>2422</v>
      </c>
      <c r="D773" s="434">
        <v>2409</v>
      </c>
    </row>
    <row r="774" spans="1:4" ht="13.2" x14ac:dyDescent="0.25">
      <c r="A774" s="432" t="s">
        <v>2153</v>
      </c>
      <c r="B774" s="433">
        <v>20926</v>
      </c>
      <c r="C774" s="434">
        <v>2034</v>
      </c>
      <c r="D774" s="434">
        <v>2015</v>
      </c>
    </row>
    <row r="775" spans="1:4" ht="13.2" x14ac:dyDescent="0.25">
      <c r="A775" s="432" t="s">
        <v>2154</v>
      </c>
      <c r="B775" s="433">
        <v>21199</v>
      </c>
      <c r="C775" s="435">
        <v>9658</v>
      </c>
      <c r="D775" s="435">
        <v>8371</v>
      </c>
    </row>
    <row r="776" spans="1:4" ht="13.2" x14ac:dyDescent="0.25">
      <c r="A776" s="432" t="s">
        <v>2155</v>
      </c>
      <c r="B776" s="433">
        <v>12874</v>
      </c>
      <c r="C776" s="435">
        <v>3700</v>
      </c>
      <c r="D776" s="435">
        <v>3419</v>
      </c>
    </row>
    <row r="777" spans="1:4" ht="13.2" x14ac:dyDescent="0.25">
      <c r="A777" s="432" t="s">
        <v>2095</v>
      </c>
      <c r="B777" s="433">
        <v>23484</v>
      </c>
      <c r="C777" s="434">
        <v>2063</v>
      </c>
      <c r="D777" s="434">
        <v>2046</v>
      </c>
    </row>
    <row r="778" spans="1:4" ht="13.2" x14ac:dyDescent="0.25">
      <c r="A778" s="432" t="s">
        <v>2156</v>
      </c>
      <c r="B778" s="433">
        <v>26425</v>
      </c>
      <c r="C778" s="434">
        <v>2180</v>
      </c>
      <c r="D778" s="434">
        <v>2052</v>
      </c>
    </row>
    <row r="779" spans="1:4" ht="13.2" x14ac:dyDescent="0.25">
      <c r="A779" s="432" t="s">
        <v>2157</v>
      </c>
      <c r="B779" s="433">
        <v>15378</v>
      </c>
      <c r="C779" s="434">
        <v>2106</v>
      </c>
      <c r="D779" s="434">
        <v>2096</v>
      </c>
    </row>
    <row r="780" spans="1:4" ht="13.2" x14ac:dyDescent="0.25">
      <c r="A780" s="432" t="s">
        <v>2158</v>
      </c>
      <c r="B780" s="433">
        <v>27978</v>
      </c>
      <c r="C780" s="434">
        <v>2029</v>
      </c>
      <c r="D780" s="434">
        <v>2018</v>
      </c>
    </row>
    <row r="781" spans="1:4" ht="13.2" x14ac:dyDescent="0.25">
      <c r="A781" s="432" t="s">
        <v>2159</v>
      </c>
      <c r="B781" s="433">
        <v>22538</v>
      </c>
      <c r="C781" s="435">
        <v>28050</v>
      </c>
      <c r="D781" s="435">
        <v>27200</v>
      </c>
    </row>
    <row r="782" spans="1:4" ht="13.2" x14ac:dyDescent="0.25">
      <c r="A782" s="432" t="s">
        <v>2160</v>
      </c>
      <c r="B782" s="433">
        <v>25898</v>
      </c>
      <c r="C782" s="434">
        <v>2816</v>
      </c>
      <c r="D782" s="434">
        <v>2697</v>
      </c>
    </row>
    <row r="783" spans="1:4" ht="13.2" x14ac:dyDescent="0.25">
      <c r="A783" s="432" t="s">
        <v>2161</v>
      </c>
      <c r="B783" s="433">
        <v>25587</v>
      </c>
      <c r="C783" s="434">
        <v>2005</v>
      </c>
      <c r="D783" s="434">
        <v>2005</v>
      </c>
    </row>
    <row r="784" spans="1:4" ht="13.2" x14ac:dyDescent="0.25">
      <c r="A784" s="432" t="s">
        <v>2162</v>
      </c>
      <c r="B784" s="433">
        <v>15128</v>
      </c>
      <c r="C784" s="435">
        <v>22320</v>
      </c>
      <c r="D784" s="435">
        <v>20200</v>
      </c>
    </row>
    <row r="785" spans="1:4" ht="13.2" x14ac:dyDescent="0.25">
      <c r="A785" s="432" t="s">
        <v>2163</v>
      </c>
      <c r="B785" s="433">
        <v>12149</v>
      </c>
      <c r="C785" s="434">
        <v>2010</v>
      </c>
      <c r="D785" s="434">
        <v>2010</v>
      </c>
    </row>
    <row r="786" spans="1:4" ht="13.2" x14ac:dyDescent="0.25">
      <c r="A786" s="432" t="s">
        <v>2164</v>
      </c>
      <c r="B786" s="433">
        <v>27081</v>
      </c>
      <c r="C786" s="434">
        <v>2014</v>
      </c>
      <c r="D786" s="434">
        <v>2014</v>
      </c>
    </row>
    <row r="787" spans="1:4" ht="13.2" x14ac:dyDescent="0.25">
      <c r="A787" s="432" t="s">
        <v>2165</v>
      </c>
      <c r="B787" s="433">
        <v>21113</v>
      </c>
      <c r="C787" s="434">
        <v>2239</v>
      </c>
      <c r="D787" s="434">
        <v>2176</v>
      </c>
    </row>
    <row r="788" spans="1:4" ht="13.2" x14ac:dyDescent="0.25">
      <c r="A788" s="432" t="s">
        <v>2166</v>
      </c>
      <c r="B788" s="433">
        <v>20056</v>
      </c>
      <c r="C788" s="434">
        <v>2005</v>
      </c>
      <c r="D788" s="434">
        <v>2005</v>
      </c>
    </row>
    <row r="789" spans="1:4" ht="13.2" x14ac:dyDescent="0.25">
      <c r="A789" s="432" t="s">
        <v>2167</v>
      </c>
      <c r="B789" s="433">
        <v>18125</v>
      </c>
      <c r="C789" s="434">
        <v>2002</v>
      </c>
      <c r="D789" s="434">
        <v>2000</v>
      </c>
    </row>
    <row r="790" spans="1:4" ht="13.2" x14ac:dyDescent="0.25">
      <c r="A790" s="432" t="s">
        <v>2168</v>
      </c>
      <c r="B790" s="433">
        <v>19931</v>
      </c>
      <c r="C790" s="434">
        <v>2003</v>
      </c>
      <c r="D790" s="434">
        <v>2000</v>
      </c>
    </row>
    <row r="791" spans="1:4" ht="13.2" x14ac:dyDescent="0.25">
      <c r="A791" s="432" t="s">
        <v>2169</v>
      </c>
      <c r="B791" s="433">
        <v>12143</v>
      </c>
      <c r="C791" s="434">
        <v>2020</v>
      </c>
      <c r="D791" s="434">
        <v>2020</v>
      </c>
    </row>
    <row r="792" spans="1:4" ht="13.2" x14ac:dyDescent="0.25">
      <c r="A792" s="432" t="s">
        <v>2170</v>
      </c>
      <c r="B792" s="433">
        <v>14399</v>
      </c>
      <c r="C792" s="434">
        <v>2010</v>
      </c>
      <c r="D792" s="434">
        <v>2010</v>
      </c>
    </row>
    <row r="793" spans="1:4" ht="13.2" x14ac:dyDescent="0.25">
      <c r="A793" s="432" t="s">
        <v>2171</v>
      </c>
      <c r="B793" s="433">
        <v>23182</v>
      </c>
      <c r="C793" s="434">
        <v>2001</v>
      </c>
      <c r="D793" s="434">
        <v>2000</v>
      </c>
    </row>
    <row r="794" spans="1:4" ht="13.2" x14ac:dyDescent="0.25">
      <c r="A794" s="432" t="s">
        <v>2172</v>
      </c>
      <c r="B794" s="433">
        <v>25171</v>
      </c>
      <c r="C794" s="434">
        <v>2002</v>
      </c>
      <c r="D794" s="434">
        <v>2002</v>
      </c>
    </row>
    <row r="795" spans="1:4" ht="13.2" x14ac:dyDescent="0.25">
      <c r="A795" s="432" t="s">
        <v>2173</v>
      </c>
      <c r="B795" s="433">
        <v>22408</v>
      </c>
      <c r="C795" s="434">
        <v>2001</v>
      </c>
      <c r="D795" s="434">
        <v>2001</v>
      </c>
    </row>
    <row r="796" spans="1:4" ht="13.2" x14ac:dyDescent="0.25">
      <c r="A796" s="432" t="s">
        <v>2174</v>
      </c>
      <c r="B796" s="433">
        <v>12835</v>
      </c>
      <c r="C796" s="434">
        <v>2004</v>
      </c>
      <c r="D796" s="434">
        <v>2002</v>
      </c>
    </row>
    <row r="797" spans="1:4" ht="13.2" x14ac:dyDescent="0.25">
      <c r="A797" s="432" t="s">
        <v>2175</v>
      </c>
      <c r="B797" s="433">
        <v>25891</v>
      </c>
      <c r="C797" s="434">
        <v>2002</v>
      </c>
      <c r="D797" s="434">
        <v>2002</v>
      </c>
    </row>
    <row r="798" spans="1:4" ht="13.2" x14ac:dyDescent="0.25">
      <c r="A798" s="432" t="s">
        <v>2176</v>
      </c>
      <c r="B798" s="433">
        <v>11373</v>
      </c>
      <c r="C798" s="434">
        <v>2002</v>
      </c>
      <c r="D798" s="434">
        <v>2002</v>
      </c>
    </row>
    <row r="799" spans="1:4" ht="13.2" x14ac:dyDescent="0.25">
      <c r="A799" s="432" t="s">
        <v>2177</v>
      </c>
      <c r="B799" s="433">
        <v>10424</v>
      </c>
      <c r="C799" s="434">
        <v>2002</v>
      </c>
      <c r="D799" s="434">
        <v>2002</v>
      </c>
    </row>
    <row r="800" spans="1:4" ht="13.2" x14ac:dyDescent="0.25">
      <c r="A800" s="432" t="s">
        <v>2178</v>
      </c>
      <c r="B800" s="433">
        <v>16386</v>
      </c>
      <c r="C800" s="434">
        <v>2008</v>
      </c>
      <c r="D800" s="434">
        <v>2005</v>
      </c>
    </row>
    <row r="801" spans="1:4" ht="13.2" x14ac:dyDescent="0.25">
      <c r="A801" s="432" t="s">
        <v>2179</v>
      </c>
      <c r="B801" s="433">
        <v>14107</v>
      </c>
      <c r="C801" s="434">
        <v>2020</v>
      </c>
      <c r="D801" s="434">
        <v>2005</v>
      </c>
    </row>
    <row r="802" spans="1:4" ht="13.2" x14ac:dyDescent="0.25">
      <c r="A802" s="432" t="s">
        <v>2180</v>
      </c>
      <c r="B802" s="433">
        <v>25757</v>
      </c>
      <c r="C802" s="434">
        <v>2009</v>
      </c>
      <c r="D802" s="434">
        <v>2007</v>
      </c>
    </row>
    <row r="803" spans="1:4" ht="13.2" x14ac:dyDescent="0.25">
      <c r="A803" s="432" t="s">
        <v>2181</v>
      </c>
      <c r="B803" s="433">
        <v>27094</v>
      </c>
      <c r="C803" s="434">
        <v>2002</v>
      </c>
      <c r="D803" s="434">
        <v>2002</v>
      </c>
    </row>
    <row r="804" spans="1:4" ht="13.2" x14ac:dyDescent="0.25">
      <c r="A804" s="432" t="s">
        <v>2182</v>
      </c>
      <c r="B804" s="433">
        <v>25000</v>
      </c>
      <c r="C804" s="434">
        <v>2005</v>
      </c>
      <c r="D804" s="434">
        <v>2005</v>
      </c>
    </row>
    <row r="805" spans="1:4" ht="13.2" x14ac:dyDescent="0.25">
      <c r="A805" s="432" t="s">
        <v>2183</v>
      </c>
      <c r="B805" s="433">
        <v>22612</v>
      </c>
      <c r="C805" s="434">
        <v>2001</v>
      </c>
      <c r="D805" s="434">
        <v>2001</v>
      </c>
    </row>
    <row r="806" spans="1:4" ht="13.2" x14ac:dyDescent="0.25">
      <c r="A806" s="432" t="s">
        <v>2184</v>
      </c>
      <c r="B806" s="433">
        <v>23349</v>
      </c>
      <c r="C806" s="434">
        <v>2002</v>
      </c>
      <c r="D806" s="434">
        <v>2002</v>
      </c>
    </row>
    <row r="807" spans="1:4" ht="13.2" x14ac:dyDescent="0.25">
      <c r="A807" s="432" t="s">
        <v>2185</v>
      </c>
      <c r="B807" s="433">
        <v>12124</v>
      </c>
      <c r="C807" s="434">
        <v>2009</v>
      </c>
      <c r="D807" s="434">
        <v>2000</v>
      </c>
    </row>
    <row r="808" spans="1:4" ht="13.2" x14ac:dyDescent="0.25">
      <c r="A808" s="432" t="s">
        <v>2186</v>
      </c>
      <c r="B808" s="433">
        <v>12080</v>
      </c>
      <c r="C808" s="434">
        <v>2010</v>
      </c>
      <c r="D808" s="434">
        <v>2010</v>
      </c>
    </row>
    <row r="809" spans="1:4" ht="13.2" x14ac:dyDescent="0.25">
      <c r="A809" s="432" t="s">
        <v>2187</v>
      </c>
      <c r="B809" s="433">
        <v>20828</v>
      </c>
      <c r="C809" s="434">
        <v>2005</v>
      </c>
      <c r="D809" s="434">
        <v>2005</v>
      </c>
    </row>
    <row r="810" spans="1:4" ht="13.2" x14ac:dyDescent="0.25">
      <c r="A810" s="432" t="s">
        <v>2188</v>
      </c>
      <c r="B810" s="433">
        <v>14661</v>
      </c>
      <c r="C810" s="434">
        <v>2007</v>
      </c>
      <c r="D810" s="434">
        <v>2007</v>
      </c>
    </row>
    <row r="811" spans="1:4" ht="13.2" x14ac:dyDescent="0.25">
      <c r="A811" s="432" t="s">
        <v>2189</v>
      </c>
      <c r="B811" s="433">
        <v>11820</v>
      </c>
      <c r="C811" s="434">
        <v>2015</v>
      </c>
      <c r="D811" s="434">
        <v>2005</v>
      </c>
    </row>
    <row r="812" spans="1:4" ht="13.2" x14ac:dyDescent="0.25">
      <c r="A812" s="432" t="s">
        <v>2190</v>
      </c>
      <c r="B812" s="433">
        <v>23437</v>
      </c>
      <c r="C812" s="434">
        <v>2001</v>
      </c>
      <c r="D812" s="434">
        <v>2001</v>
      </c>
    </row>
    <row r="813" spans="1:4" ht="13.2" x14ac:dyDescent="0.25">
      <c r="A813" s="432" t="s">
        <v>2191</v>
      </c>
      <c r="B813" s="433">
        <v>18764</v>
      </c>
      <c r="C813" s="434">
        <v>2002</v>
      </c>
      <c r="D813" s="434">
        <v>2000</v>
      </c>
    </row>
    <row r="814" spans="1:4" ht="13.2" x14ac:dyDescent="0.25">
      <c r="A814" s="432" t="s">
        <v>2192</v>
      </c>
      <c r="B814" s="433">
        <v>13858</v>
      </c>
      <c r="C814" s="434">
        <v>2005</v>
      </c>
      <c r="D814" s="434">
        <v>2005</v>
      </c>
    </row>
    <row r="815" spans="1:4" ht="13.2" x14ac:dyDescent="0.25">
      <c r="A815" s="432" t="s">
        <v>2193</v>
      </c>
      <c r="B815" s="433">
        <v>26535</v>
      </c>
      <c r="C815" s="434">
        <v>2044</v>
      </c>
      <c r="D815" s="434">
        <v>2000</v>
      </c>
    </row>
    <row r="816" spans="1:4" ht="13.2" x14ac:dyDescent="0.25">
      <c r="A816" s="432" t="s">
        <v>2194</v>
      </c>
      <c r="B816" s="433">
        <v>22314</v>
      </c>
      <c r="C816" s="434">
        <v>2005</v>
      </c>
      <c r="D816" s="434">
        <v>2004</v>
      </c>
    </row>
    <row r="817" spans="1:4" ht="13.2" x14ac:dyDescent="0.25">
      <c r="A817" s="432" t="s">
        <v>2195</v>
      </c>
      <c r="B817" s="433">
        <v>18879</v>
      </c>
      <c r="C817" s="434">
        <v>2018</v>
      </c>
      <c r="D817" s="434">
        <v>2018</v>
      </c>
    </row>
    <row r="818" spans="1:4" ht="13.2" x14ac:dyDescent="0.25">
      <c r="A818" s="432" t="s">
        <v>2196</v>
      </c>
      <c r="B818" s="433">
        <v>24780</v>
      </c>
      <c r="C818" s="434">
        <v>2002</v>
      </c>
      <c r="D818" s="434">
        <v>2000</v>
      </c>
    </row>
    <row r="819" spans="1:4" ht="13.2" x14ac:dyDescent="0.25">
      <c r="A819" s="432" t="s">
        <v>2197</v>
      </c>
      <c r="B819" s="433">
        <v>26579</v>
      </c>
      <c r="C819" s="434">
        <v>2044</v>
      </c>
      <c r="D819" s="434">
        <v>2042</v>
      </c>
    </row>
    <row r="820" spans="1:4" ht="13.2" x14ac:dyDescent="0.25">
      <c r="A820" s="432" t="s">
        <v>2198</v>
      </c>
      <c r="B820" s="433">
        <v>12356</v>
      </c>
      <c r="C820" s="434">
        <v>2415</v>
      </c>
      <c r="D820" s="434">
        <v>2239</v>
      </c>
    </row>
    <row r="821" spans="1:4" ht="13.2" x14ac:dyDescent="0.25">
      <c r="A821" s="432" t="s">
        <v>2199</v>
      </c>
      <c r="B821" s="433">
        <v>14949</v>
      </c>
      <c r="C821" s="434">
        <v>2061</v>
      </c>
      <c r="D821" s="434">
        <v>2025</v>
      </c>
    </row>
    <row r="822" spans="1:4" ht="13.2" x14ac:dyDescent="0.25">
      <c r="A822" s="432" t="s">
        <v>2200</v>
      </c>
      <c r="B822" s="433">
        <v>28428</v>
      </c>
      <c r="C822" s="434">
        <v>2001</v>
      </c>
      <c r="D822" s="434">
        <v>2000</v>
      </c>
    </row>
    <row r="823" spans="1:4" ht="13.2" x14ac:dyDescent="0.25">
      <c r="A823" s="432" t="s">
        <v>2201</v>
      </c>
      <c r="B823" s="433">
        <v>19122</v>
      </c>
      <c r="C823" s="434">
        <v>2022</v>
      </c>
      <c r="D823" s="434">
        <v>2022</v>
      </c>
    </row>
    <row r="824" spans="1:4" ht="13.2" x14ac:dyDescent="0.25">
      <c r="A824" s="432" t="s">
        <v>2202</v>
      </c>
      <c r="B824" s="433">
        <v>15341</v>
      </c>
      <c r="C824" s="434">
        <v>2084</v>
      </c>
      <c r="D824" s="434">
        <v>2056</v>
      </c>
    </row>
    <row r="825" spans="1:4" ht="13.2" x14ac:dyDescent="0.25">
      <c r="A825" s="432" t="s">
        <v>2203</v>
      </c>
      <c r="B825" s="433">
        <v>16730</v>
      </c>
      <c r="C825" s="434">
        <v>2015</v>
      </c>
      <c r="D825" s="434">
        <v>2015</v>
      </c>
    </row>
    <row r="826" spans="1:4" ht="13.2" x14ac:dyDescent="0.25">
      <c r="A826" s="432" t="s">
        <v>2204</v>
      </c>
      <c r="B826" s="433">
        <v>25354</v>
      </c>
      <c r="C826" s="434">
        <v>2004</v>
      </c>
      <c r="D826" s="434">
        <v>2004</v>
      </c>
    </row>
    <row r="827" spans="1:4" ht="13.2" x14ac:dyDescent="0.25">
      <c r="A827" s="432" t="s">
        <v>2205</v>
      </c>
      <c r="B827" s="433">
        <v>19030</v>
      </c>
      <c r="C827" s="434">
        <v>2011</v>
      </c>
      <c r="D827" s="434">
        <v>2005</v>
      </c>
    </row>
    <row r="828" spans="1:4" ht="13.2" x14ac:dyDescent="0.25">
      <c r="A828" s="432" t="s">
        <v>2206</v>
      </c>
      <c r="B828" s="433">
        <v>18403</v>
      </c>
      <c r="C828" s="434">
        <v>2072</v>
      </c>
      <c r="D828" s="434">
        <v>2012</v>
      </c>
    </row>
    <row r="829" spans="1:4" ht="13.2" x14ac:dyDescent="0.25">
      <c r="A829" s="432" t="s">
        <v>2207</v>
      </c>
      <c r="B829" s="433">
        <v>15541</v>
      </c>
      <c r="C829" s="434">
        <v>2001</v>
      </c>
      <c r="D829" s="434">
        <v>2000</v>
      </c>
    </row>
    <row r="830" spans="1:4" ht="13.2" x14ac:dyDescent="0.25">
      <c r="A830" s="432" t="s">
        <v>2208</v>
      </c>
      <c r="B830" s="433">
        <v>15131</v>
      </c>
      <c r="C830" s="434">
        <v>2005</v>
      </c>
      <c r="D830" s="434">
        <v>2005</v>
      </c>
    </row>
    <row r="831" spans="1:4" ht="13.2" x14ac:dyDescent="0.25">
      <c r="A831" s="432" t="s">
        <v>2209</v>
      </c>
      <c r="B831" s="433">
        <v>29670</v>
      </c>
      <c r="C831" s="434">
        <v>2005</v>
      </c>
      <c r="D831" s="434">
        <v>2000</v>
      </c>
    </row>
    <row r="832" spans="1:4" ht="13.2" x14ac:dyDescent="0.25">
      <c r="A832" s="432" t="s">
        <v>2210</v>
      </c>
      <c r="B832" s="433">
        <v>29165</v>
      </c>
      <c r="C832" s="434">
        <v>2002</v>
      </c>
      <c r="D832" s="434">
        <v>2002</v>
      </c>
    </row>
    <row r="833" spans="1:4" ht="13.2" x14ac:dyDescent="0.25">
      <c r="A833" s="432" t="s">
        <v>2211</v>
      </c>
      <c r="B833" s="433">
        <v>26863</v>
      </c>
      <c r="C833" s="434">
        <v>2002</v>
      </c>
      <c r="D833" s="434">
        <v>2002</v>
      </c>
    </row>
    <row r="834" spans="1:4" ht="13.2" x14ac:dyDescent="0.25">
      <c r="A834" s="432" t="s">
        <v>2212</v>
      </c>
      <c r="B834" s="433">
        <v>10608</v>
      </c>
      <c r="C834" s="434">
        <v>2002</v>
      </c>
      <c r="D834" s="434">
        <v>2002</v>
      </c>
    </row>
    <row r="835" spans="1:4" ht="13.2" x14ac:dyDescent="0.25">
      <c r="A835" s="432" t="s">
        <v>2213</v>
      </c>
      <c r="B835" s="433">
        <v>22301</v>
      </c>
      <c r="C835" s="434">
        <v>2002</v>
      </c>
      <c r="D835" s="434">
        <v>2002</v>
      </c>
    </row>
    <row r="836" spans="1:4" ht="13.2" x14ac:dyDescent="0.25">
      <c r="A836" s="432" t="s">
        <v>2214</v>
      </c>
      <c r="B836" s="433">
        <v>19519</v>
      </c>
      <c r="C836" s="434">
        <v>2001</v>
      </c>
      <c r="D836" s="434">
        <v>2001</v>
      </c>
    </row>
    <row r="837" spans="1:4" ht="13.2" x14ac:dyDescent="0.25">
      <c r="A837" s="432" t="s">
        <v>2215</v>
      </c>
      <c r="B837" s="433">
        <v>22948</v>
      </c>
      <c r="C837" s="434">
        <v>2002</v>
      </c>
      <c r="D837" s="434">
        <v>2002</v>
      </c>
    </row>
    <row r="838" spans="1:4" ht="13.2" x14ac:dyDescent="0.25">
      <c r="A838" s="432" t="s">
        <v>2216</v>
      </c>
      <c r="B838" s="433">
        <v>18606</v>
      </c>
      <c r="C838" s="434">
        <v>2001</v>
      </c>
      <c r="D838" s="434">
        <v>2001</v>
      </c>
    </row>
    <row r="839" spans="1:4" ht="13.2" x14ac:dyDescent="0.25">
      <c r="A839" s="432" t="s">
        <v>2217</v>
      </c>
      <c r="B839" s="433">
        <v>24547</v>
      </c>
      <c r="C839" s="434">
        <v>2001</v>
      </c>
      <c r="D839" s="434">
        <v>2001</v>
      </c>
    </row>
    <row r="840" spans="1:4" ht="13.2" x14ac:dyDescent="0.25">
      <c r="A840" s="432" t="s">
        <v>2218</v>
      </c>
      <c r="B840" s="433">
        <v>17723</v>
      </c>
      <c r="C840" s="434">
        <v>2001</v>
      </c>
      <c r="D840" s="434">
        <v>2001</v>
      </c>
    </row>
    <row r="841" spans="1:4" ht="13.2" x14ac:dyDescent="0.25">
      <c r="A841" s="432" t="s">
        <v>2219</v>
      </c>
      <c r="B841" s="433">
        <v>29942</v>
      </c>
      <c r="C841" s="434">
        <v>2001</v>
      </c>
      <c r="D841" s="434">
        <v>2001</v>
      </c>
    </row>
    <row r="842" spans="1:4" ht="13.2" x14ac:dyDescent="0.25">
      <c r="A842" s="432" t="s">
        <v>2220</v>
      </c>
      <c r="B842" s="433">
        <v>16698</v>
      </c>
      <c r="C842" s="434">
        <v>2002</v>
      </c>
      <c r="D842" s="434">
        <v>2002</v>
      </c>
    </row>
    <row r="843" spans="1:4" ht="13.2" x14ac:dyDescent="0.25">
      <c r="A843" s="432" t="s">
        <v>2221</v>
      </c>
      <c r="B843" s="433">
        <v>25157</v>
      </c>
      <c r="C843" s="434">
        <v>2002</v>
      </c>
      <c r="D843" s="434">
        <v>2002</v>
      </c>
    </row>
    <row r="844" spans="1:4" ht="13.2" x14ac:dyDescent="0.25">
      <c r="A844" s="432" t="s">
        <v>2222</v>
      </c>
      <c r="B844" s="433">
        <v>18541</v>
      </c>
      <c r="C844" s="434">
        <v>2001</v>
      </c>
      <c r="D844" s="434">
        <v>2001</v>
      </c>
    </row>
    <row r="845" spans="1:4" ht="13.2" x14ac:dyDescent="0.25">
      <c r="A845" s="432" t="s">
        <v>2223</v>
      </c>
      <c r="B845" s="433">
        <v>15986</v>
      </c>
      <c r="C845" s="434">
        <v>2001</v>
      </c>
      <c r="D845" s="434">
        <v>2001</v>
      </c>
    </row>
    <row r="846" spans="1:4" ht="13.2" x14ac:dyDescent="0.25">
      <c r="A846" s="432" t="s">
        <v>2224</v>
      </c>
      <c r="B846" s="433">
        <v>15203</v>
      </c>
      <c r="C846" s="434">
        <v>2001</v>
      </c>
      <c r="D846" s="434">
        <v>2000</v>
      </c>
    </row>
    <row r="847" spans="1:4" ht="13.2" x14ac:dyDescent="0.25">
      <c r="A847" s="432" t="s">
        <v>2225</v>
      </c>
      <c r="B847" s="433">
        <v>29411</v>
      </c>
      <c r="C847" s="434">
        <v>2001</v>
      </c>
      <c r="D847" s="434">
        <v>2001</v>
      </c>
    </row>
    <row r="848" spans="1:4" ht="13.2" x14ac:dyDescent="0.25">
      <c r="A848" s="432" t="s">
        <v>2226</v>
      </c>
      <c r="B848" s="433">
        <v>15820</v>
      </c>
      <c r="C848" s="434">
        <v>2001</v>
      </c>
      <c r="D848" s="434">
        <v>2001</v>
      </c>
    </row>
    <row r="849" spans="1:4" ht="13.2" x14ac:dyDescent="0.25">
      <c r="A849" s="432" t="s">
        <v>2227</v>
      </c>
      <c r="B849" s="433">
        <v>23629</v>
      </c>
      <c r="C849" s="434">
        <v>2018</v>
      </c>
      <c r="D849" s="434">
        <v>2000</v>
      </c>
    </row>
    <row r="850" spans="1:4" ht="13.2" x14ac:dyDescent="0.25">
      <c r="A850" s="432" t="s">
        <v>2228</v>
      </c>
      <c r="B850" s="433">
        <v>25150</v>
      </c>
      <c r="C850" s="434">
        <v>2002</v>
      </c>
      <c r="D850" s="434">
        <v>2000</v>
      </c>
    </row>
    <row r="851" spans="1:4" ht="13.2" x14ac:dyDescent="0.25">
      <c r="A851" s="432" t="s">
        <v>2229</v>
      </c>
      <c r="B851" s="433">
        <v>10480</v>
      </c>
      <c r="C851" s="434">
        <v>2002</v>
      </c>
      <c r="D851" s="434">
        <v>2002</v>
      </c>
    </row>
    <row r="852" spans="1:4" ht="13.2" x14ac:dyDescent="0.25">
      <c r="A852" s="432" t="s">
        <v>2230</v>
      </c>
      <c r="B852" s="433">
        <v>11843</v>
      </c>
      <c r="C852" s="434">
        <v>2003</v>
      </c>
      <c r="D852" s="434">
        <v>2003</v>
      </c>
    </row>
    <row r="853" spans="1:4" ht="13.2" x14ac:dyDescent="0.25">
      <c r="A853" s="432" t="s">
        <v>2231</v>
      </c>
      <c r="B853" s="433">
        <v>14608</v>
      </c>
      <c r="C853" s="434">
        <v>2004</v>
      </c>
      <c r="D853" s="434">
        <v>2004</v>
      </c>
    </row>
    <row r="854" spans="1:4" ht="13.2" x14ac:dyDescent="0.25">
      <c r="A854" s="432" t="s">
        <v>2232</v>
      </c>
      <c r="B854" s="433">
        <v>24594</v>
      </c>
      <c r="C854" s="434">
        <v>2004</v>
      </c>
      <c r="D854" s="434">
        <v>2004</v>
      </c>
    </row>
    <row r="855" spans="1:4" ht="13.2" x14ac:dyDescent="0.25">
      <c r="A855" s="432" t="s">
        <v>2231</v>
      </c>
      <c r="B855" s="433">
        <v>26862</v>
      </c>
      <c r="C855" s="434">
        <v>2001</v>
      </c>
      <c r="D855" s="434">
        <v>2001</v>
      </c>
    </row>
    <row r="856" spans="1:4" ht="13.2" x14ac:dyDescent="0.25">
      <c r="A856" s="432" t="s">
        <v>2233</v>
      </c>
      <c r="B856" s="433">
        <v>27097</v>
      </c>
      <c r="C856" s="434">
        <v>2006</v>
      </c>
      <c r="D856" s="434">
        <v>2006</v>
      </c>
    </row>
    <row r="857" spans="1:4" ht="13.2" x14ac:dyDescent="0.25">
      <c r="A857" s="432" t="s">
        <v>2234</v>
      </c>
      <c r="B857" s="433">
        <v>25049</v>
      </c>
      <c r="C857" s="434">
        <v>2007</v>
      </c>
      <c r="D857" s="434">
        <v>2007</v>
      </c>
    </row>
    <row r="858" spans="1:4" ht="13.2" x14ac:dyDescent="0.25">
      <c r="A858" s="432" t="s">
        <v>2235</v>
      </c>
      <c r="B858" s="433">
        <v>18184</v>
      </c>
      <c r="C858" s="434">
        <v>2002</v>
      </c>
      <c r="D858" s="434">
        <v>2002</v>
      </c>
    </row>
    <row r="859" spans="1:4" ht="13.2" x14ac:dyDescent="0.25">
      <c r="A859" s="432" t="s">
        <v>2236</v>
      </c>
      <c r="B859" s="433">
        <v>16323</v>
      </c>
      <c r="C859" s="434">
        <v>2001</v>
      </c>
      <c r="D859" s="434">
        <v>2001</v>
      </c>
    </row>
    <row r="860" spans="1:4" ht="13.2" x14ac:dyDescent="0.25">
      <c r="A860" s="432" t="s">
        <v>2237</v>
      </c>
      <c r="B860" s="433">
        <v>12937</v>
      </c>
      <c r="C860" s="434">
        <v>2001</v>
      </c>
      <c r="D860" s="434">
        <v>2001</v>
      </c>
    </row>
    <row r="861" spans="1:4" ht="13.2" x14ac:dyDescent="0.25">
      <c r="A861" s="432" t="s">
        <v>2238</v>
      </c>
      <c r="B861" s="433">
        <v>20417</v>
      </c>
      <c r="C861" s="434">
        <v>2006</v>
      </c>
      <c r="D861" s="434">
        <v>2005</v>
      </c>
    </row>
    <row r="862" spans="1:4" ht="13.2" x14ac:dyDescent="0.25">
      <c r="A862" s="432" t="s">
        <v>2239</v>
      </c>
      <c r="B862" s="433">
        <v>19189</v>
      </c>
      <c r="C862" s="434">
        <v>2002</v>
      </c>
      <c r="D862" s="434">
        <v>2002</v>
      </c>
    </row>
    <row r="863" spans="1:4" ht="13.2" x14ac:dyDescent="0.25">
      <c r="A863" s="432" t="s">
        <v>2240</v>
      </c>
      <c r="B863" s="433">
        <v>28773</v>
      </c>
      <c r="C863" s="434">
        <v>2001</v>
      </c>
      <c r="D863" s="434">
        <v>2001</v>
      </c>
    </row>
    <row r="864" spans="1:4" ht="13.2" x14ac:dyDescent="0.25">
      <c r="A864" s="432" t="s">
        <v>2241</v>
      </c>
      <c r="B864" s="433">
        <v>16379</v>
      </c>
      <c r="C864" s="434">
        <v>2001</v>
      </c>
      <c r="D864" s="434">
        <v>2001</v>
      </c>
    </row>
    <row r="865" spans="1:4" ht="13.2" x14ac:dyDescent="0.25">
      <c r="A865" s="432" t="s">
        <v>2242</v>
      </c>
      <c r="B865" s="433">
        <v>20588</v>
      </c>
      <c r="C865" s="434">
        <v>2002</v>
      </c>
      <c r="D865" s="434">
        <v>2002</v>
      </c>
    </row>
    <row r="866" spans="1:4" ht="13.2" x14ac:dyDescent="0.25">
      <c r="A866" s="432" t="s">
        <v>2243</v>
      </c>
      <c r="B866" s="433">
        <v>23110</v>
      </c>
      <c r="C866" s="434">
        <v>2001</v>
      </c>
      <c r="D866" s="434">
        <v>2001</v>
      </c>
    </row>
    <row r="867" spans="1:4" ht="13.2" x14ac:dyDescent="0.25">
      <c r="A867" s="432" t="s">
        <v>2244</v>
      </c>
      <c r="B867" s="433">
        <v>23006</v>
      </c>
      <c r="C867" s="434">
        <v>2003</v>
      </c>
      <c r="D867" s="434">
        <v>2003</v>
      </c>
    </row>
    <row r="868" spans="1:4" ht="13.2" x14ac:dyDescent="0.25">
      <c r="A868" s="432" t="s">
        <v>2245</v>
      </c>
      <c r="B868" s="433">
        <v>15614</v>
      </c>
      <c r="C868" s="434">
        <v>2001</v>
      </c>
      <c r="D868" s="434">
        <v>2001</v>
      </c>
    </row>
    <row r="869" spans="1:4" ht="13.2" x14ac:dyDescent="0.25">
      <c r="A869" s="432" t="s">
        <v>2246</v>
      </c>
      <c r="B869" s="433">
        <v>16386</v>
      </c>
      <c r="C869" s="434">
        <v>2002</v>
      </c>
      <c r="D869" s="434">
        <v>2002</v>
      </c>
    </row>
    <row r="870" spans="1:4" ht="13.2" x14ac:dyDescent="0.25">
      <c r="A870" s="432" t="s">
        <v>2247</v>
      </c>
      <c r="B870" s="433">
        <v>11790</v>
      </c>
      <c r="C870" s="434">
        <v>2001</v>
      </c>
      <c r="D870" s="434">
        <v>2001</v>
      </c>
    </row>
    <row r="871" spans="1:4" ht="13.2" x14ac:dyDescent="0.25">
      <c r="A871" s="432" t="s">
        <v>2248</v>
      </c>
      <c r="B871" s="433">
        <v>24247</v>
      </c>
      <c r="C871" s="434">
        <v>2003</v>
      </c>
      <c r="D871" s="434">
        <v>2001</v>
      </c>
    </row>
    <row r="872" spans="1:4" ht="13.2" x14ac:dyDescent="0.25">
      <c r="A872" s="432" t="s">
        <v>2249</v>
      </c>
      <c r="B872" s="433">
        <v>16098</v>
      </c>
      <c r="C872" s="434">
        <v>2008</v>
      </c>
      <c r="D872" s="434">
        <v>2006</v>
      </c>
    </row>
    <row r="873" spans="1:4" ht="13.2" x14ac:dyDescent="0.25">
      <c r="A873" s="432" t="s">
        <v>2250</v>
      </c>
      <c r="B873" s="433">
        <v>19707</v>
      </c>
      <c r="C873" s="434">
        <v>2002</v>
      </c>
      <c r="D873" s="434">
        <v>2002</v>
      </c>
    </row>
    <row r="874" spans="1:4" ht="13.2" x14ac:dyDescent="0.25">
      <c r="A874" s="432" t="s">
        <v>2251</v>
      </c>
      <c r="B874" s="433">
        <v>28861</v>
      </c>
      <c r="C874" s="434">
        <v>2001</v>
      </c>
      <c r="D874" s="434">
        <v>2001</v>
      </c>
    </row>
    <row r="875" spans="1:4" ht="13.2" x14ac:dyDescent="0.25">
      <c r="A875" s="432" t="s">
        <v>2252</v>
      </c>
      <c r="B875" s="433">
        <v>11332</v>
      </c>
      <c r="C875" s="434">
        <v>2004</v>
      </c>
      <c r="D875" s="434">
        <v>2004</v>
      </c>
    </row>
    <row r="876" spans="1:4" ht="13.2" x14ac:dyDescent="0.25">
      <c r="A876" s="432" t="s">
        <v>2253</v>
      </c>
      <c r="B876" s="433">
        <v>14652</v>
      </c>
      <c r="C876" s="434">
        <v>2002</v>
      </c>
      <c r="D876" s="434">
        <v>2002</v>
      </c>
    </row>
    <row r="877" spans="1:4" ht="13.2" x14ac:dyDescent="0.25">
      <c r="A877" s="432" t="s">
        <v>2254</v>
      </c>
      <c r="B877" s="433">
        <v>20618</v>
      </c>
      <c r="C877" s="434">
        <v>2002</v>
      </c>
      <c r="D877" s="434">
        <v>2000</v>
      </c>
    </row>
    <row r="878" spans="1:4" ht="13.2" x14ac:dyDescent="0.25">
      <c r="A878" s="432" t="s">
        <v>2255</v>
      </c>
      <c r="B878" s="433">
        <v>26680</v>
      </c>
      <c r="C878" s="434">
        <v>2004</v>
      </c>
      <c r="D878" s="434">
        <v>2004</v>
      </c>
    </row>
    <row r="879" spans="1:4" ht="13.2" x14ac:dyDescent="0.25">
      <c r="A879" s="432" t="s">
        <v>2256</v>
      </c>
      <c r="B879" s="433">
        <v>16253</v>
      </c>
      <c r="C879" s="434">
        <v>2002</v>
      </c>
      <c r="D879" s="434">
        <v>2002</v>
      </c>
    </row>
    <row r="880" spans="1:4" ht="13.2" x14ac:dyDescent="0.25">
      <c r="A880" s="432" t="s">
        <v>2257</v>
      </c>
      <c r="B880" s="433">
        <v>14123</v>
      </c>
      <c r="C880" s="434">
        <v>2001</v>
      </c>
      <c r="D880" s="434">
        <v>2001</v>
      </c>
    </row>
    <row r="881" spans="1:4" ht="13.2" x14ac:dyDescent="0.25">
      <c r="A881" s="432" t="s">
        <v>2258</v>
      </c>
      <c r="B881" s="433">
        <v>21948</v>
      </c>
      <c r="C881" s="434">
        <v>2001</v>
      </c>
      <c r="D881" s="434">
        <v>2001</v>
      </c>
    </row>
    <row r="882" spans="1:4" ht="13.2" x14ac:dyDescent="0.25">
      <c r="A882" s="432" t="s">
        <v>2259</v>
      </c>
      <c r="B882" s="433">
        <v>26968</v>
      </c>
      <c r="C882" s="434">
        <v>2001</v>
      </c>
      <c r="D882" s="434">
        <v>2001</v>
      </c>
    </row>
    <row r="883" spans="1:4" ht="13.2" x14ac:dyDescent="0.25">
      <c r="A883" s="432" t="s">
        <v>2260</v>
      </c>
      <c r="B883" s="433">
        <v>23872</v>
      </c>
      <c r="C883" s="434">
        <v>2002</v>
      </c>
      <c r="D883" s="434">
        <v>2002</v>
      </c>
    </row>
    <row r="884" spans="1:4" ht="13.2" x14ac:dyDescent="0.25">
      <c r="A884" s="432" t="s">
        <v>2261</v>
      </c>
      <c r="B884" s="433">
        <v>29253</v>
      </c>
      <c r="C884" s="434">
        <v>2004</v>
      </c>
      <c r="D884" s="434">
        <v>2004</v>
      </c>
    </row>
    <row r="885" spans="1:4" ht="13.2" x14ac:dyDescent="0.25">
      <c r="A885" s="432" t="s">
        <v>2262</v>
      </c>
      <c r="B885" s="433">
        <v>11776</v>
      </c>
      <c r="C885" s="434">
        <v>2002</v>
      </c>
      <c r="D885" s="434">
        <v>2001</v>
      </c>
    </row>
    <row r="886" spans="1:4" ht="13.2" x14ac:dyDescent="0.25">
      <c r="A886" s="432" t="s">
        <v>2263</v>
      </c>
      <c r="B886" s="433">
        <v>12411</v>
      </c>
      <c r="C886" s="434">
        <v>2009</v>
      </c>
      <c r="D886" s="434">
        <v>2009</v>
      </c>
    </row>
    <row r="887" spans="1:4" ht="13.2" x14ac:dyDescent="0.25">
      <c r="A887" s="432" t="s">
        <v>2264</v>
      </c>
      <c r="B887" s="433">
        <v>19093</v>
      </c>
      <c r="C887" s="434">
        <v>2001</v>
      </c>
      <c r="D887" s="434">
        <v>2001</v>
      </c>
    </row>
    <row r="888" spans="1:4" ht="13.2" x14ac:dyDescent="0.25">
      <c r="A888" s="432" t="s">
        <v>2265</v>
      </c>
      <c r="B888" s="433">
        <v>24377</v>
      </c>
      <c r="C888" s="434">
        <v>2010</v>
      </c>
      <c r="D888" s="434">
        <v>2006</v>
      </c>
    </row>
    <row r="889" spans="1:4" ht="13.2" x14ac:dyDescent="0.25">
      <c r="A889" s="432" t="s">
        <v>2266</v>
      </c>
      <c r="B889" s="433">
        <v>12682</v>
      </c>
      <c r="C889" s="434">
        <v>2007</v>
      </c>
      <c r="D889" s="434">
        <v>2007</v>
      </c>
    </row>
    <row r="890" spans="1:4" ht="13.2" x14ac:dyDescent="0.25">
      <c r="A890" s="432" t="s">
        <v>2267</v>
      </c>
      <c r="B890" s="433">
        <v>23848</v>
      </c>
      <c r="C890" s="434">
        <v>2007</v>
      </c>
      <c r="D890" s="434">
        <v>2007</v>
      </c>
    </row>
    <row r="891" spans="1:4" ht="13.2" x14ac:dyDescent="0.25">
      <c r="A891" s="432" t="s">
        <v>2268</v>
      </c>
      <c r="B891" s="433">
        <v>24586</v>
      </c>
      <c r="C891" s="434">
        <v>2005</v>
      </c>
      <c r="D891" s="434">
        <v>2003</v>
      </c>
    </row>
    <row r="892" spans="1:4" ht="13.2" x14ac:dyDescent="0.25">
      <c r="A892" s="432" t="s">
        <v>2269</v>
      </c>
      <c r="B892" s="433">
        <v>26867</v>
      </c>
      <c r="C892" s="434">
        <v>2013</v>
      </c>
      <c r="D892" s="434">
        <v>2004</v>
      </c>
    </row>
    <row r="893" spans="1:4" ht="13.2" x14ac:dyDescent="0.25">
      <c r="A893" s="432" t="s">
        <v>2270</v>
      </c>
      <c r="B893" s="433">
        <v>19863</v>
      </c>
      <c r="C893" s="434">
        <v>2001</v>
      </c>
      <c r="D893" s="434">
        <v>2001</v>
      </c>
    </row>
    <row r="894" spans="1:4" ht="13.2" x14ac:dyDescent="0.25">
      <c r="A894" s="432" t="s">
        <v>2271</v>
      </c>
      <c r="B894" s="433">
        <v>25637</v>
      </c>
      <c r="C894" s="434">
        <v>2001</v>
      </c>
      <c r="D894" s="434">
        <v>2001</v>
      </c>
    </row>
    <row r="895" spans="1:4" ht="13.2" x14ac:dyDescent="0.25">
      <c r="A895" s="432" t="s">
        <v>2272</v>
      </c>
      <c r="B895" s="433">
        <v>11385</v>
      </c>
      <c r="C895" s="434">
        <v>2002</v>
      </c>
      <c r="D895" s="434">
        <v>2000</v>
      </c>
    </row>
    <row r="896" spans="1:4" ht="13.2" x14ac:dyDescent="0.25">
      <c r="A896" s="432" t="s">
        <v>2273</v>
      </c>
      <c r="B896" s="433">
        <v>21782</v>
      </c>
      <c r="C896" s="434">
        <v>2002</v>
      </c>
      <c r="D896" s="434">
        <v>2000</v>
      </c>
    </row>
    <row r="897" spans="1:4" ht="13.2" x14ac:dyDescent="0.25">
      <c r="A897" s="432" t="s">
        <v>2274</v>
      </c>
      <c r="B897" s="433">
        <v>11881</v>
      </c>
      <c r="C897" s="434">
        <v>2002</v>
      </c>
      <c r="D897" s="434">
        <v>2002</v>
      </c>
    </row>
    <row r="898" spans="1:4" ht="13.2" x14ac:dyDescent="0.25">
      <c r="A898" s="432" t="s">
        <v>2275</v>
      </c>
      <c r="B898" s="433">
        <v>18084</v>
      </c>
      <c r="C898" s="434">
        <v>2001</v>
      </c>
      <c r="D898" s="434">
        <v>2001</v>
      </c>
    </row>
    <row r="899" spans="1:4" ht="13.2" x14ac:dyDescent="0.25">
      <c r="A899" s="432" t="s">
        <v>2276</v>
      </c>
      <c r="B899" s="433">
        <v>28437</v>
      </c>
      <c r="C899" s="434">
        <v>2002</v>
      </c>
      <c r="D899" s="434">
        <v>2002</v>
      </c>
    </row>
    <row r="900" spans="1:4" ht="13.2" x14ac:dyDescent="0.25">
      <c r="A900" s="432" t="s">
        <v>2277</v>
      </c>
      <c r="B900" s="433">
        <v>13054</v>
      </c>
      <c r="C900" s="434">
        <v>2005</v>
      </c>
      <c r="D900" s="434">
        <v>2005</v>
      </c>
    </row>
    <row r="901" spans="1:4" ht="13.2" x14ac:dyDescent="0.25">
      <c r="A901" s="432" t="s">
        <v>2278</v>
      </c>
      <c r="B901" s="433">
        <v>24359</v>
      </c>
      <c r="C901" s="434">
        <v>2006</v>
      </c>
      <c r="D901" s="434">
        <v>2005</v>
      </c>
    </row>
    <row r="902" spans="1:4" ht="13.2" x14ac:dyDescent="0.25">
      <c r="A902" s="432" t="s">
        <v>2279</v>
      </c>
      <c r="B902" s="433">
        <v>17328</v>
      </c>
      <c r="C902" s="434">
        <v>2012</v>
      </c>
      <c r="D902" s="434">
        <v>2002</v>
      </c>
    </row>
    <row r="903" spans="1:4" ht="13.2" x14ac:dyDescent="0.25">
      <c r="A903" s="432" t="s">
        <v>2280</v>
      </c>
      <c r="B903" s="433">
        <v>27020</v>
      </c>
      <c r="C903" s="434">
        <v>2011</v>
      </c>
      <c r="D903" s="434">
        <v>2005</v>
      </c>
    </row>
    <row r="904" spans="1:4" ht="13.2" x14ac:dyDescent="0.25">
      <c r="A904" s="432" t="s">
        <v>2281</v>
      </c>
      <c r="B904" s="433">
        <v>27493</v>
      </c>
      <c r="C904" s="434">
        <v>2001</v>
      </c>
      <c r="D904" s="434">
        <v>2001</v>
      </c>
    </row>
    <row r="905" spans="1:4" ht="13.2" x14ac:dyDescent="0.25">
      <c r="A905" s="432" t="s">
        <v>2282</v>
      </c>
      <c r="B905" s="433">
        <v>16200</v>
      </c>
      <c r="C905" s="434">
        <v>2044</v>
      </c>
      <c r="D905" s="434">
        <v>2013</v>
      </c>
    </row>
    <row r="906" spans="1:4" ht="13.2" x14ac:dyDescent="0.25">
      <c r="A906" s="432" t="s">
        <v>2283</v>
      </c>
      <c r="B906" s="433">
        <v>22771</v>
      </c>
      <c r="C906" s="434">
        <v>2005</v>
      </c>
      <c r="D906" s="434">
        <v>2004</v>
      </c>
    </row>
    <row r="907" spans="1:4" ht="13.2" x14ac:dyDescent="0.25">
      <c r="A907" s="432" t="s">
        <v>2284</v>
      </c>
      <c r="B907" s="433">
        <v>12582</v>
      </c>
      <c r="C907" s="434">
        <v>2001</v>
      </c>
      <c r="D907" s="434">
        <v>2001</v>
      </c>
    </row>
    <row r="908" spans="1:4" ht="13.2" x14ac:dyDescent="0.25">
      <c r="A908" s="432" t="s">
        <v>2285</v>
      </c>
      <c r="B908" s="433">
        <v>19839</v>
      </c>
      <c r="C908" s="434">
        <v>2029</v>
      </c>
      <c r="D908" s="434">
        <v>2026</v>
      </c>
    </row>
    <row r="909" spans="1:4" ht="13.2" x14ac:dyDescent="0.25">
      <c r="A909" s="432" t="s">
        <v>2286</v>
      </c>
      <c r="B909" s="433">
        <v>28498</v>
      </c>
      <c r="C909" s="434">
        <v>2010</v>
      </c>
      <c r="D909" s="434">
        <v>2010</v>
      </c>
    </row>
    <row r="910" spans="1:4" ht="13.2" x14ac:dyDescent="0.25">
      <c r="A910" s="432" t="s">
        <v>2287</v>
      </c>
      <c r="B910" s="433">
        <v>26371</v>
      </c>
      <c r="C910" s="434">
        <v>2014</v>
      </c>
      <c r="D910" s="434">
        <v>2012</v>
      </c>
    </row>
    <row r="911" spans="1:4" ht="13.2" x14ac:dyDescent="0.25">
      <c r="A911" s="432" t="s">
        <v>2288</v>
      </c>
      <c r="B911" s="433">
        <v>29793</v>
      </c>
      <c r="C911" s="434">
        <v>2002</v>
      </c>
      <c r="D911" s="434">
        <v>2002</v>
      </c>
    </row>
    <row r="912" spans="1:4" ht="13.2" x14ac:dyDescent="0.25">
      <c r="A912" s="432" t="s">
        <v>2289</v>
      </c>
      <c r="B912" s="433">
        <v>13402</v>
      </c>
      <c r="C912" s="434">
        <v>2027</v>
      </c>
      <c r="D912" s="434">
        <v>2027</v>
      </c>
    </row>
    <row r="913" spans="1:4" ht="13.2" x14ac:dyDescent="0.25">
      <c r="A913" s="432" t="s">
        <v>2290</v>
      </c>
      <c r="B913" s="433">
        <v>22995</v>
      </c>
      <c r="C913" s="434">
        <v>2005</v>
      </c>
      <c r="D913" s="434">
        <v>2005</v>
      </c>
    </row>
    <row r="914" spans="1:4" ht="13.2" x14ac:dyDescent="0.25">
      <c r="A914" s="432" t="s">
        <v>2291</v>
      </c>
      <c r="B914" s="433">
        <v>23563</v>
      </c>
      <c r="C914" s="434">
        <v>2003</v>
      </c>
      <c r="D914" s="434">
        <v>2003</v>
      </c>
    </row>
    <row r="915" spans="1:4" ht="13.2" x14ac:dyDescent="0.25">
      <c r="A915" s="432" t="s">
        <v>2292</v>
      </c>
      <c r="B915" s="433">
        <v>13563</v>
      </c>
      <c r="C915" s="434">
        <v>2002</v>
      </c>
      <c r="D915" s="434">
        <v>2002</v>
      </c>
    </row>
    <row r="916" spans="1:4" ht="13.2" x14ac:dyDescent="0.25">
      <c r="A916" s="432" t="s">
        <v>2293</v>
      </c>
      <c r="B916" s="433">
        <v>25812</v>
      </c>
      <c r="C916" s="434">
        <v>2002</v>
      </c>
      <c r="D916" s="434">
        <v>2002</v>
      </c>
    </row>
    <row r="917" spans="1:4" ht="13.2" x14ac:dyDescent="0.25">
      <c r="A917" s="432" t="s">
        <v>2294</v>
      </c>
      <c r="B917" s="433">
        <v>27684</v>
      </c>
      <c r="C917" s="434">
        <v>2007</v>
      </c>
      <c r="D917" s="434">
        <v>2003</v>
      </c>
    </row>
    <row r="918" spans="1:4" ht="13.2" x14ac:dyDescent="0.25">
      <c r="A918" s="432" t="s">
        <v>2295</v>
      </c>
      <c r="B918" s="433">
        <v>10271</v>
      </c>
      <c r="C918" s="434">
        <v>2001</v>
      </c>
      <c r="D918" s="434">
        <v>2001</v>
      </c>
    </row>
    <row r="919" spans="1:4" ht="13.2" x14ac:dyDescent="0.25">
      <c r="A919" s="432" t="s">
        <v>2296</v>
      </c>
      <c r="B919" s="433">
        <v>25416</v>
      </c>
      <c r="C919" s="434">
        <v>2001</v>
      </c>
      <c r="D919" s="434">
        <v>2001</v>
      </c>
    </row>
    <row r="920" spans="1:4" ht="13.2" x14ac:dyDescent="0.25">
      <c r="A920" s="432" t="s">
        <v>2297</v>
      </c>
      <c r="B920" s="433">
        <v>29475</v>
      </c>
      <c r="C920" s="434">
        <v>2017</v>
      </c>
      <c r="D920" s="434">
        <v>2000</v>
      </c>
    </row>
    <row r="921" spans="1:4" ht="13.2" x14ac:dyDescent="0.25">
      <c r="A921" s="432" t="s">
        <v>2298</v>
      </c>
      <c r="B921" s="433">
        <v>19763</v>
      </c>
      <c r="C921" s="434">
        <v>2001</v>
      </c>
      <c r="D921" s="434">
        <v>2001</v>
      </c>
    </row>
    <row r="922" spans="1:4" ht="13.2" x14ac:dyDescent="0.25">
      <c r="A922" s="432" t="s">
        <v>2299</v>
      </c>
      <c r="B922" s="433">
        <v>28080</v>
      </c>
      <c r="C922" s="434">
        <v>2001</v>
      </c>
      <c r="D922" s="434">
        <v>2001</v>
      </c>
    </row>
    <row r="923" spans="1:4" ht="13.2" x14ac:dyDescent="0.25">
      <c r="A923" s="432" t="s">
        <v>2300</v>
      </c>
      <c r="B923" s="433">
        <v>26061</v>
      </c>
      <c r="C923" s="434">
        <v>2003</v>
      </c>
      <c r="D923" s="434">
        <v>2003</v>
      </c>
    </row>
    <row r="924" spans="1:4" ht="13.2" x14ac:dyDescent="0.25">
      <c r="A924" s="432" t="s">
        <v>2301</v>
      </c>
      <c r="B924" s="433">
        <v>22662</v>
      </c>
      <c r="C924" s="434">
        <v>2019</v>
      </c>
      <c r="D924" s="434">
        <v>2017</v>
      </c>
    </row>
    <row r="925" spans="1:4" ht="13.2" x14ac:dyDescent="0.25">
      <c r="A925" s="432" t="s">
        <v>2302</v>
      </c>
      <c r="B925" s="433">
        <v>10507</v>
      </c>
      <c r="C925" s="434">
        <v>2001</v>
      </c>
      <c r="D925" s="434">
        <v>2000</v>
      </c>
    </row>
    <row r="926" spans="1:4" ht="13.2" x14ac:dyDescent="0.25">
      <c r="A926" s="432" t="s">
        <v>2303</v>
      </c>
      <c r="B926" s="433">
        <v>21540</v>
      </c>
      <c r="C926" s="434">
        <v>2004</v>
      </c>
      <c r="D926" s="434">
        <v>2001</v>
      </c>
    </row>
    <row r="927" spans="1:4" ht="13.2" x14ac:dyDescent="0.25">
      <c r="A927" s="432" t="s">
        <v>2304</v>
      </c>
      <c r="B927" s="433">
        <v>16208</v>
      </c>
      <c r="C927" s="434">
        <v>2012</v>
      </c>
      <c r="D927" s="434">
        <v>2000</v>
      </c>
    </row>
    <row r="928" spans="1:4" ht="13.2" x14ac:dyDescent="0.25">
      <c r="A928" s="432" t="s">
        <v>2305</v>
      </c>
      <c r="B928" s="433">
        <v>26602</v>
      </c>
      <c r="C928" s="434">
        <v>2002</v>
      </c>
      <c r="D928" s="434">
        <v>2002</v>
      </c>
    </row>
    <row r="929" spans="1:4" ht="13.2" x14ac:dyDescent="0.25">
      <c r="A929" s="432" t="s">
        <v>2306</v>
      </c>
      <c r="B929" s="433">
        <v>28196</v>
      </c>
      <c r="C929" s="434">
        <v>2002</v>
      </c>
      <c r="D929" s="434">
        <v>2000</v>
      </c>
    </row>
    <row r="930" spans="1:4" ht="13.2" x14ac:dyDescent="0.25">
      <c r="A930" s="432" t="s">
        <v>2307</v>
      </c>
      <c r="B930" s="433">
        <v>27073</v>
      </c>
      <c r="C930" s="434">
        <v>2153</v>
      </c>
      <c r="D930" s="434">
        <v>2139</v>
      </c>
    </row>
    <row r="931" spans="1:4" ht="13.2" x14ac:dyDescent="0.25">
      <c r="A931" s="432" t="s">
        <v>2308</v>
      </c>
      <c r="B931" s="433">
        <v>19885</v>
      </c>
      <c r="C931" s="434">
        <v>2071</v>
      </c>
      <c r="D931" s="434">
        <v>2069</v>
      </c>
    </row>
    <row r="932" spans="1:4" ht="13.2" x14ac:dyDescent="0.25">
      <c r="A932" s="432" t="s">
        <v>2309</v>
      </c>
      <c r="B932" s="433">
        <v>17234</v>
      </c>
      <c r="C932" s="434">
        <v>2049</v>
      </c>
      <c r="D932" s="434">
        <v>2048</v>
      </c>
    </row>
    <row r="933" spans="1:4" ht="13.2" x14ac:dyDescent="0.25">
      <c r="A933" s="432" t="s">
        <v>2310</v>
      </c>
      <c r="B933" s="433">
        <v>28921</v>
      </c>
      <c r="C933" s="434">
        <v>2021</v>
      </c>
      <c r="D933" s="434">
        <v>2012</v>
      </c>
    </row>
    <row r="934" spans="1:4" ht="13.2" x14ac:dyDescent="0.25">
      <c r="A934" s="432" t="s">
        <v>2311</v>
      </c>
      <c r="B934" s="433">
        <v>24751</v>
      </c>
      <c r="C934" s="434">
        <v>2003</v>
      </c>
      <c r="D934" s="434">
        <v>2003</v>
      </c>
    </row>
    <row r="935" spans="1:4" ht="13.2" x14ac:dyDescent="0.25">
      <c r="A935" s="432" t="s">
        <v>2312</v>
      </c>
      <c r="B935" s="433">
        <v>11092</v>
      </c>
      <c r="C935" s="434">
        <v>2001</v>
      </c>
      <c r="D935" s="434">
        <v>2001</v>
      </c>
    </row>
    <row r="936" spans="1:4" ht="13.2" x14ac:dyDescent="0.25">
      <c r="A936" s="432" t="s">
        <v>2313</v>
      </c>
      <c r="B936" s="433">
        <v>17673</v>
      </c>
      <c r="C936" s="434">
        <v>2001</v>
      </c>
      <c r="D936" s="434">
        <v>2001</v>
      </c>
    </row>
    <row r="937" spans="1:4" ht="13.2" x14ac:dyDescent="0.25">
      <c r="A937" s="432" t="s">
        <v>2314</v>
      </c>
      <c r="B937" s="433">
        <v>21410</v>
      </c>
      <c r="C937" s="434">
        <v>2026</v>
      </c>
      <c r="D937" s="434">
        <v>2025</v>
      </c>
    </row>
    <row r="938" spans="1:4" ht="13.2" x14ac:dyDescent="0.25">
      <c r="A938" s="432" t="s">
        <v>2315</v>
      </c>
      <c r="B938" s="433">
        <v>12574</v>
      </c>
      <c r="C938" s="434">
        <v>2010</v>
      </c>
      <c r="D938" s="434">
        <v>2002</v>
      </c>
    </row>
    <row r="939" spans="1:4" ht="13.2" x14ac:dyDescent="0.25">
      <c r="A939" s="432" t="s">
        <v>2316</v>
      </c>
      <c r="B939" s="433">
        <v>28359</v>
      </c>
      <c r="C939" s="434">
        <v>2029</v>
      </c>
      <c r="D939" s="434">
        <v>2029</v>
      </c>
    </row>
    <row r="940" spans="1:4" ht="13.2" x14ac:dyDescent="0.25">
      <c r="A940" s="432" t="s">
        <v>2317</v>
      </c>
      <c r="B940" s="433">
        <v>27316</v>
      </c>
      <c r="C940" s="434">
        <v>2022</v>
      </c>
      <c r="D940" s="434">
        <v>2018</v>
      </c>
    </row>
    <row r="941" spans="1:4" ht="13.2" x14ac:dyDescent="0.25">
      <c r="A941" s="432" t="s">
        <v>2318</v>
      </c>
      <c r="B941" s="433">
        <v>12329</v>
      </c>
      <c r="C941" s="434">
        <v>2020</v>
      </c>
      <c r="D941" s="434">
        <v>2018</v>
      </c>
    </row>
    <row r="942" spans="1:4" ht="13.2" x14ac:dyDescent="0.25">
      <c r="A942" s="432" t="s">
        <v>2319</v>
      </c>
      <c r="B942" s="433">
        <v>23105</v>
      </c>
      <c r="C942" s="434">
        <v>2024</v>
      </c>
      <c r="D942" s="434">
        <v>2018</v>
      </c>
    </row>
    <row r="943" spans="1:4" ht="13.2" x14ac:dyDescent="0.25">
      <c r="A943" s="432" t="s">
        <v>2320</v>
      </c>
      <c r="B943" s="433">
        <v>20377</v>
      </c>
      <c r="C943" s="434">
        <v>2001</v>
      </c>
      <c r="D943" s="434">
        <v>2001</v>
      </c>
    </row>
    <row r="944" spans="1:4" ht="13.2" x14ac:dyDescent="0.25">
      <c r="A944" s="432" t="s">
        <v>2321</v>
      </c>
      <c r="B944" s="433">
        <v>14893</v>
      </c>
      <c r="C944" s="434">
        <v>2003</v>
      </c>
      <c r="D944" s="434">
        <v>2001</v>
      </c>
    </row>
    <row r="945" spans="1:4" ht="13.2" x14ac:dyDescent="0.25">
      <c r="A945" s="432" t="s">
        <v>2322</v>
      </c>
      <c r="B945" s="433">
        <v>20865</v>
      </c>
      <c r="C945" s="434">
        <v>2002</v>
      </c>
      <c r="D945" s="434">
        <v>2001</v>
      </c>
    </row>
    <row r="946" spans="1:4" ht="13.2" x14ac:dyDescent="0.25">
      <c r="A946" s="432" t="s">
        <v>2323</v>
      </c>
      <c r="B946" s="433">
        <v>21444</v>
      </c>
      <c r="C946" s="434">
        <v>2004</v>
      </c>
      <c r="D946" s="434">
        <v>2002</v>
      </c>
    </row>
    <row r="947" spans="1:4" ht="13.2" x14ac:dyDescent="0.25">
      <c r="A947" s="432" t="s">
        <v>2324</v>
      </c>
      <c r="B947" s="433">
        <v>25966</v>
      </c>
      <c r="C947" s="434">
        <v>2001</v>
      </c>
      <c r="D947" s="434">
        <v>2001</v>
      </c>
    </row>
    <row r="948" spans="1:4" ht="13.2" x14ac:dyDescent="0.25">
      <c r="A948" s="432" t="s">
        <v>2325</v>
      </c>
      <c r="B948" s="433">
        <v>14325</v>
      </c>
      <c r="C948" s="434">
        <v>2004</v>
      </c>
      <c r="D948" s="434">
        <v>2004</v>
      </c>
    </row>
    <row r="949" spans="1:4" ht="13.2" x14ac:dyDescent="0.25">
      <c r="A949" s="432" t="s">
        <v>2326</v>
      </c>
      <c r="B949" s="433">
        <v>18953</v>
      </c>
      <c r="C949" s="434">
        <v>2003</v>
      </c>
      <c r="D949" s="434">
        <v>2002</v>
      </c>
    </row>
    <row r="950" spans="1:4" ht="13.2" x14ac:dyDescent="0.25">
      <c r="A950" s="432" t="s">
        <v>2327</v>
      </c>
      <c r="B950" s="433">
        <v>27862</v>
      </c>
      <c r="C950" s="434">
        <v>2002</v>
      </c>
      <c r="D950" s="434">
        <v>2000</v>
      </c>
    </row>
    <row r="951" spans="1:4" ht="13.2" x14ac:dyDescent="0.25">
      <c r="A951" s="432" t="s">
        <v>2328</v>
      </c>
      <c r="B951" s="433">
        <v>25118</v>
      </c>
      <c r="C951" s="434">
        <v>2005</v>
      </c>
      <c r="D951" s="434">
        <v>2005</v>
      </c>
    </row>
    <row r="952" spans="1:4" ht="13.2" x14ac:dyDescent="0.25">
      <c r="A952" s="432" t="s">
        <v>2329</v>
      </c>
      <c r="B952" s="433">
        <v>12419</v>
      </c>
      <c r="C952" s="434">
        <v>2008</v>
      </c>
      <c r="D952" s="434">
        <v>2005</v>
      </c>
    </row>
    <row r="953" spans="1:4" ht="13.2" x14ac:dyDescent="0.25">
      <c r="A953" s="432" t="s">
        <v>2330</v>
      </c>
      <c r="B953" s="433">
        <v>29449</v>
      </c>
      <c r="C953" s="434">
        <v>2009</v>
      </c>
      <c r="D953" s="434">
        <v>2006</v>
      </c>
    </row>
    <row r="954" spans="1:4" ht="13.2" x14ac:dyDescent="0.25">
      <c r="A954" s="432" t="s">
        <v>2331</v>
      </c>
      <c r="B954" s="433">
        <v>18930</v>
      </c>
      <c r="C954" s="434">
        <v>2001</v>
      </c>
      <c r="D954" s="434">
        <v>2001</v>
      </c>
    </row>
    <row r="955" spans="1:4" ht="13.2" x14ac:dyDescent="0.25">
      <c r="A955" s="432" t="s">
        <v>2332</v>
      </c>
      <c r="B955" s="433">
        <v>11502</v>
      </c>
      <c r="C955" s="434">
        <v>2004</v>
      </c>
      <c r="D955" s="434">
        <v>2003</v>
      </c>
    </row>
    <row r="956" spans="1:4" ht="13.2" x14ac:dyDescent="0.25">
      <c r="A956" s="432" t="s">
        <v>2333</v>
      </c>
      <c r="B956" s="433">
        <v>12061</v>
      </c>
      <c r="C956" s="434">
        <v>2001</v>
      </c>
      <c r="D956" s="434">
        <v>2001</v>
      </c>
    </row>
    <row r="957" spans="1:4" ht="13.2" x14ac:dyDescent="0.25">
      <c r="A957" s="432" t="s">
        <v>2334</v>
      </c>
      <c r="B957" s="433">
        <v>22596</v>
      </c>
      <c r="C957" s="434">
        <v>2002</v>
      </c>
      <c r="D957" s="434">
        <v>2001</v>
      </c>
    </row>
    <row r="958" spans="1:4" ht="13.2" x14ac:dyDescent="0.25">
      <c r="A958" s="432" t="s">
        <v>2335</v>
      </c>
      <c r="B958" s="433">
        <v>14100</v>
      </c>
      <c r="C958" s="434">
        <v>2020</v>
      </c>
      <c r="D958" s="434">
        <v>2010</v>
      </c>
    </row>
    <row r="959" spans="1:4" ht="13.2" x14ac:dyDescent="0.25">
      <c r="A959" s="432" t="s">
        <v>2336</v>
      </c>
      <c r="B959" s="433">
        <v>26059</v>
      </c>
      <c r="C959" s="434">
        <v>2002</v>
      </c>
      <c r="D959" s="434">
        <v>2002</v>
      </c>
    </row>
    <row r="960" spans="1:4" ht="13.2" x14ac:dyDescent="0.25">
      <c r="A960" s="432" t="s">
        <v>2337</v>
      </c>
      <c r="B960" s="433">
        <v>24468</v>
      </c>
      <c r="C960" s="434">
        <v>2002</v>
      </c>
      <c r="D960" s="434">
        <v>2002</v>
      </c>
    </row>
    <row r="961" spans="1:4" ht="13.2" x14ac:dyDescent="0.25">
      <c r="A961" s="432" t="s">
        <v>2338</v>
      </c>
      <c r="B961" s="433">
        <v>16975</v>
      </c>
      <c r="C961" s="434">
        <v>2003</v>
      </c>
      <c r="D961" s="434">
        <v>2003</v>
      </c>
    </row>
    <row r="962" spans="1:4" ht="13.2" x14ac:dyDescent="0.25">
      <c r="A962" s="432" t="s">
        <v>2339</v>
      </c>
      <c r="B962" s="433">
        <v>28848</v>
      </c>
      <c r="C962" s="434">
        <v>2001</v>
      </c>
      <c r="D962" s="434">
        <v>2001</v>
      </c>
    </row>
    <row r="963" spans="1:4" ht="13.2" x14ac:dyDescent="0.25">
      <c r="A963" s="432" t="s">
        <v>2340</v>
      </c>
      <c r="B963" s="433">
        <v>29793</v>
      </c>
      <c r="C963" s="434">
        <v>2001</v>
      </c>
      <c r="D963" s="434">
        <v>2001</v>
      </c>
    </row>
    <row r="964" spans="1:4" ht="13.2" x14ac:dyDescent="0.25">
      <c r="A964" s="432" t="s">
        <v>2341</v>
      </c>
      <c r="B964" s="433">
        <v>24632</v>
      </c>
      <c r="C964" s="434">
        <v>2002</v>
      </c>
      <c r="D964" s="434">
        <v>2002</v>
      </c>
    </row>
    <row r="965" spans="1:4" ht="13.2" x14ac:dyDescent="0.25">
      <c r="A965" s="432" t="s">
        <v>2342</v>
      </c>
      <c r="B965" s="433">
        <v>13506</v>
      </c>
      <c r="C965" s="434">
        <v>2001</v>
      </c>
      <c r="D965" s="434">
        <v>2001</v>
      </c>
    </row>
    <row r="966" spans="1:4" ht="13.2" x14ac:dyDescent="0.25">
      <c r="A966" s="432" t="s">
        <v>2343</v>
      </c>
      <c r="B966" s="433">
        <v>25766</v>
      </c>
      <c r="C966" s="434">
        <v>2001</v>
      </c>
      <c r="D966" s="434">
        <v>2001</v>
      </c>
    </row>
    <row r="967" spans="1:4" ht="13.2" x14ac:dyDescent="0.25">
      <c r="A967" s="432" t="s">
        <v>2344</v>
      </c>
      <c r="B967" s="433">
        <v>13150</v>
      </c>
      <c r="C967" s="434">
        <v>2200</v>
      </c>
      <c r="D967" s="434">
        <v>2200</v>
      </c>
    </row>
    <row r="968" spans="1:4" ht="13.2" x14ac:dyDescent="0.25">
      <c r="A968" s="432" t="s">
        <v>2345</v>
      </c>
      <c r="B968" s="433">
        <v>26027</v>
      </c>
      <c r="C968" s="434">
        <v>2001</v>
      </c>
      <c r="D968" s="434">
        <v>2001</v>
      </c>
    </row>
    <row r="969" spans="1:4" ht="13.2" x14ac:dyDescent="0.25">
      <c r="A969" s="432" t="s">
        <v>2346</v>
      </c>
      <c r="B969" s="433">
        <v>10841</v>
      </c>
      <c r="C969" s="434">
        <v>2001</v>
      </c>
      <c r="D969" s="434">
        <v>2001</v>
      </c>
    </row>
    <row r="970" spans="1:4" ht="13.2" x14ac:dyDescent="0.25">
      <c r="A970" s="432" t="s">
        <v>2347</v>
      </c>
      <c r="B970" s="433">
        <v>18399</v>
      </c>
      <c r="C970" s="434">
        <v>2001</v>
      </c>
      <c r="D970" s="434">
        <v>2001</v>
      </c>
    </row>
    <row r="971" spans="1:4" ht="13.2" x14ac:dyDescent="0.25">
      <c r="A971" s="432" t="s">
        <v>2348</v>
      </c>
      <c r="B971" s="433">
        <v>22387</v>
      </c>
      <c r="C971" s="434">
        <v>2001</v>
      </c>
      <c r="D971" s="434">
        <v>2001</v>
      </c>
    </row>
    <row r="972" spans="1:4" ht="13.2" x14ac:dyDescent="0.25">
      <c r="A972" s="432" t="s">
        <v>2349</v>
      </c>
      <c r="B972" s="433">
        <v>14883</v>
      </c>
      <c r="C972" s="434">
        <v>2001</v>
      </c>
      <c r="D972" s="434">
        <v>2001</v>
      </c>
    </row>
    <row r="973" spans="1:4" ht="13.2" x14ac:dyDescent="0.25">
      <c r="A973" s="432" t="s">
        <v>2350</v>
      </c>
      <c r="B973" s="433">
        <v>15119</v>
      </c>
      <c r="C973" s="434">
        <v>2003</v>
      </c>
      <c r="D973" s="434">
        <v>2003</v>
      </c>
    </row>
    <row r="974" spans="1:4" ht="13.2" x14ac:dyDescent="0.25">
      <c r="A974" s="432" t="s">
        <v>2351</v>
      </c>
      <c r="B974" s="433">
        <v>28629</v>
      </c>
      <c r="C974" s="434">
        <v>2015</v>
      </c>
      <c r="D974" s="434">
        <v>2000</v>
      </c>
    </row>
    <row r="975" spans="1:4" ht="13.2" x14ac:dyDescent="0.25">
      <c r="A975" s="432" t="s">
        <v>2352</v>
      </c>
      <c r="B975" s="433">
        <v>23732</v>
      </c>
      <c r="C975" s="434">
        <v>2050</v>
      </c>
      <c r="D975" s="434">
        <v>2032</v>
      </c>
    </row>
    <row r="976" spans="1:4" ht="13.2" x14ac:dyDescent="0.25">
      <c r="A976" s="432" t="s">
        <v>2353</v>
      </c>
      <c r="B976" s="433">
        <v>29986</v>
      </c>
      <c r="C976" s="434">
        <v>2035</v>
      </c>
      <c r="D976" s="434">
        <v>2033</v>
      </c>
    </row>
    <row r="977" spans="1:4" ht="13.2" x14ac:dyDescent="0.25">
      <c r="A977" s="432" t="s">
        <v>2354</v>
      </c>
      <c r="B977" s="433">
        <v>11900</v>
      </c>
      <c r="C977" s="434">
        <v>2058</v>
      </c>
      <c r="D977" s="434">
        <v>2048</v>
      </c>
    </row>
    <row r="978" spans="1:4" ht="13.2" x14ac:dyDescent="0.25">
      <c r="A978" s="432" t="s">
        <v>2355</v>
      </c>
      <c r="B978" s="433">
        <v>17168</v>
      </c>
      <c r="C978" s="434">
        <v>2024</v>
      </c>
      <c r="D978" s="434">
        <v>2001</v>
      </c>
    </row>
    <row r="979" spans="1:4" ht="13.2" x14ac:dyDescent="0.25">
      <c r="A979" s="432" t="s">
        <v>2356</v>
      </c>
      <c r="B979" s="433">
        <v>15218</v>
      </c>
      <c r="C979" s="434">
        <v>2099</v>
      </c>
      <c r="D979" s="434">
        <v>2091</v>
      </c>
    </row>
    <row r="980" spans="1:4" ht="13.2" x14ac:dyDescent="0.25">
      <c r="A980" s="432" t="s">
        <v>2357</v>
      </c>
      <c r="B980" s="433">
        <v>22786</v>
      </c>
      <c r="C980" s="434">
        <v>2003</v>
      </c>
      <c r="D980" s="434">
        <v>2003</v>
      </c>
    </row>
    <row r="981" spans="1:4" ht="13.2" x14ac:dyDescent="0.25">
      <c r="A981" s="432" t="s">
        <v>2358</v>
      </c>
      <c r="B981" s="433">
        <v>10765</v>
      </c>
      <c r="C981" s="434">
        <v>2016</v>
      </c>
      <c r="D981" s="434">
        <v>2016</v>
      </c>
    </row>
    <row r="982" spans="1:4" ht="13.2" x14ac:dyDescent="0.25">
      <c r="A982" s="432" t="s">
        <v>2359</v>
      </c>
      <c r="B982" s="433">
        <v>10622</v>
      </c>
      <c r="C982" s="434">
        <v>2001</v>
      </c>
      <c r="D982" s="434">
        <v>2000</v>
      </c>
    </row>
    <row r="983" spans="1:4" ht="13.2" x14ac:dyDescent="0.25">
      <c r="A983" s="432" t="s">
        <v>2360</v>
      </c>
      <c r="B983" s="433">
        <v>27457</v>
      </c>
      <c r="C983" s="434">
        <v>2003</v>
      </c>
      <c r="D983" s="434">
        <v>2003</v>
      </c>
    </row>
    <row r="984" spans="1:4" ht="13.2" x14ac:dyDescent="0.25">
      <c r="A984" s="432" t="s">
        <v>2361</v>
      </c>
      <c r="B984" s="433">
        <v>21281</v>
      </c>
      <c r="C984" s="434">
        <v>2012</v>
      </c>
      <c r="D984" s="434">
        <v>2009</v>
      </c>
    </row>
    <row r="985" spans="1:4" ht="13.2" x14ac:dyDescent="0.25">
      <c r="A985" s="432" t="s">
        <v>2362</v>
      </c>
      <c r="B985" s="433">
        <v>28323</v>
      </c>
      <c r="C985" s="434">
        <v>2002</v>
      </c>
      <c r="D985" s="434">
        <v>2002</v>
      </c>
    </row>
    <row r="986" spans="1:4" ht="13.2" x14ac:dyDescent="0.25">
      <c r="A986" s="432" t="s">
        <v>2363</v>
      </c>
      <c r="B986" s="433">
        <v>19680</v>
      </c>
      <c r="C986" s="434">
        <v>2021</v>
      </c>
      <c r="D986" s="434">
        <v>2012</v>
      </c>
    </row>
    <row r="987" spans="1:4" ht="13.2" x14ac:dyDescent="0.25">
      <c r="A987" s="432" t="s">
        <v>2364</v>
      </c>
      <c r="B987" s="433">
        <v>18331</v>
      </c>
      <c r="C987" s="434">
        <v>2001</v>
      </c>
      <c r="D987" s="434">
        <v>2001</v>
      </c>
    </row>
    <row r="988" spans="1:4" ht="13.2" x14ac:dyDescent="0.25">
      <c r="A988" s="432" t="s">
        <v>2365</v>
      </c>
      <c r="B988" s="433">
        <v>15921</v>
      </c>
      <c r="C988" s="434">
        <v>2001</v>
      </c>
      <c r="D988" s="434">
        <v>2001</v>
      </c>
    </row>
    <row r="989" spans="1:4" ht="13.2" x14ac:dyDescent="0.25">
      <c r="A989" s="432" t="s">
        <v>2366</v>
      </c>
      <c r="B989" s="433">
        <v>19707</v>
      </c>
      <c r="C989" s="434">
        <v>2001</v>
      </c>
      <c r="D989" s="434">
        <v>2001</v>
      </c>
    </row>
    <row r="990" spans="1:4" ht="13.2" x14ac:dyDescent="0.25">
      <c r="A990" s="432" t="s">
        <v>2367</v>
      </c>
      <c r="B990" s="433">
        <v>24832</v>
      </c>
      <c r="C990" s="434">
        <v>2001</v>
      </c>
      <c r="D990" s="434">
        <v>2001</v>
      </c>
    </row>
    <row r="991" spans="1:4" ht="13.2" x14ac:dyDescent="0.25">
      <c r="A991" s="432" t="s">
        <v>2368</v>
      </c>
      <c r="B991" s="433">
        <v>19435</v>
      </c>
      <c r="C991" s="435">
        <v>6595</v>
      </c>
      <c r="D991" s="435">
        <v>6495</v>
      </c>
    </row>
    <row r="992" spans="1:4" ht="13.2" x14ac:dyDescent="0.25">
      <c r="A992" s="432" t="s">
        <v>2369</v>
      </c>
      <c r="B992" s="433">
        <v>15159</v>
      </c>
      <c r="C992" s="434">
        <v>2005</v>
      </c>
      <c r="D992" s="434">
        <v>2005</v>
      </c>
    </row>
    <row r="993" spans="1:4" ht="13.2" x14ac:dyDescent="0.25">
      <c r="A993" s="432" t="s">
        <v>2370</v>
      </c>
      <c r="B993" s="433">
        <v>26113</v>
      </c>
      <c r="C993" s="434">
        <v>2004</v>
      </c>
      <c r="D993" s="434">
        <v>2004</v>
      </c>
    </row>
    <row r="994" spans="1:4" ht="13.2" x14ac:dyDescent="0.25">
      <c r="A994" s="432" t="s">
        <v>2371</v>
      </c>
      <c r="B994" s="433">
        <v>20427</v>
      </c>
      <c r="C994" s="434">
        <v>2010</v>
      </c>
      <c r="D994" s="434">
        <v>2010</v>
      </c>
    </row>
    <row r="995" spans="1:4" ht="13.2" x14ac:dyDescent="0.25">
      <c r="A995" s="432" t="s">
        <v>2372</v>
      </c>
      <c r="B995" s="433">
        <v>28146</v>
      </c>
      <c r="C995" s="434">
        <v>2001</v>
      </c>
      <c r="D995" s="434">
        <v>2001</v>
      </c>
    </row>
    <row r="996" spans="1:4" ht="13.2" x14ac:dyDescent="0.25">
      <c r="A996" s="432" t="s">
        <v>2373</v>
      </c>
      <c r="B996" s="433">
        <v>12373</v>
      </c>
      <c r="C996" s="434">
        <v>2003</v>
      </c>
      <c r="D996" s="434">
        <v>2000</v>
      </c>
    </row>
    <row r="997" spans="1:4" ht="13.2" x14ac:dyDescent="0.25">
      <c r="A997" s="432" t="s">
        <v>2374</v>
      </c>
      <c r="B997" s="433">
        <v>16579</v>
      </c>
      <c r="C997" s="434">
        <v>2001</v>
      </c>
      <c r="D997" s="434">
        <v>2001</v>
      </c>
    </row>
    <row r="998" spans="1:4" ht="13.2" x14ac:dyDescent="0.25">
      <c r="A998" s="432" t="s">
        <v>2375</v>
      </c>
      <c r="B998" s="433">
        <v>25209</v>
      </c>
      <c r="C998" s="434">
        <v>2001</v>
      </c>
      <c r="D998" s="434">
        <v>2000</v>
      </c>
    </row>
    <row r="999" spans="1:4" ht="13.2" x14ac:dyDescent="0.25">
      <c r="A999" s="432" t="s">
        <v>2376</v>
      </c>
      <c r="B999" s="433">
        <v>18188</v>
      </c>
      <c r="C999" s="434">
        <v>2005</v>
      </c>
      <c r="D999" s="434">
        <v>2000</v>
      </c>
    </row>
    <row r="1000" spans="1:4" ht="13.2" x14ac:dyDescent="0.25">
      <c r="A1000" s="432" t="s">
        <v>2377</v>
      </c>
      <c r="B1000" s="433">
        <v>11413</v>
      </c>
      <c r="C1000" s="434">
        <v>2001</v>
      </c>
      <c r="D1000" s="434">
        <v>2001</v>
      </c>
    </row>
    <row r="1001" spans="1:4" ht="13.2" x14ac:dyDescent="0.25">
      <c r="A1001" s="432" t="s">
        <v>2378</v>
      </c>
      <c r="B1001" s="433">
        <v>29153</v>
      </c>
      <c r="C1001" s="434">
        <v>2004</v>
      </c>
      <c r="D1001" s="434">
        <v>2003</v>
      </c>
    </row>
    <row r="1002" spans="1:4" ht="13.2" x14ac:dyDescent="0.25">
      <c r="A1002" s="432" t="s">
        <v>2379</v>
      </c>
      <c r="B1002" s="433">
        <v>17908</v>
      </c>
      <c r="C1002" s="434">
        <v>2011</v>
      </c>
      <c r="D1002" s="434">
        <v>2011</v>
      </c>
    </row>
    <row r="1003" spans="1:4" ht="13.2" x14ac:dyDescent="0.25">
      <c r="A1003" s="432" t="s">
        <v>2380</v>
      </c>
      <c r="B1003" s="433">
        <v>23494</v>
      </c>
      <c r="C1003" s="434">
        <v>2009</v>
      </c>
      <c r="D1003" s="434">
        <v>2009</v>
      </c>
    </row>
    <row r="1004" spans="1:4" ht="13.2" x14ac:dyDescent="0.25">
      <c r="A1004" s="432" t="s">
        <v>2381</v>
      </c>
      <c r="B1004" s="433">
        <v>29158</v>
      </c>
      <c r="C1004" s="434">
        <v>2302</v>
      </c>
      <c r="D1004" s="434">
        <v>2215</v>
      </c>
    </row>
    <row r="1005" spans="1:4" ht="13.2" x14ac:dyDescent="0.25">
      <c r="A1005" s="432" t="s">
        <v>2382</v>
      </c>
      <c r="B1005" s="433">
        <v>15240</v>
      </c>
      <c r="C1005" s="434">
        <v>2154</v>
      </c>
      <c r="D1005" s="434">
        <v>2154</v>
      </c>
    </row>
    <row r="1006" spans="1:4" ht="13.2" x14ac:dyDescent="0.25">
      <c r="A1006" s="432" t="s">
        <v>2383</v>
      </c>
      <c r="B1006" s="433">
        <v>24086</v>
      </c>
      <c r="C1006" s="434">
        <v>2001</v>
      </c>
      <c r="D1006" s="434">
        <v>2001</v>
      </c>
    </row>
    <row r="1007" spans="1:4" ht="13.2" x14ac:dyDescent="0.25">
      <c r="A1007" s="432" t="s">
        <v>2384</v>
      </c>
      <c r="B1007" s="433">
        <v>26082</v>
      </c>
      <c r="C1007" s="434">
        <v>2005</v>
      </c>
      <c r="D1007" s="434">
        <v>2000</v>
      </c>
    </row>
    <row r="1008" spans="1:4" ht="13.2" x14ac:dyDescent="0.25">
      <c r="A1008" s="432" t="s">
        <v>2385</v>
      </c>
      <c r="B1008" s="433">
        <v>26396</v>
      </c>
      <c r="C1008" s="434">
        <v>2002</v>
      </c>
      <c r="D1008" s="434">
        <v>2002</v>
      </c>
    </row>
    <row r="1009" spans="1:4" ht="13.2" x14ac:dyDescent="0.25">
      <c r="A1009" s="432" t="s">
        <v>2386</v>
      </c>
      <c r="B1009" s="433">
        <v>29828</v>
      </c>
      <c r="C1009" s="434">
        <v>2002</v>
      </c>
      <c r="D1009" s="434">
        <v>2002</v>
      </c>
    </row>
    <row r="1010" spans="1:4" ht="13.2" x14ac:dyDescent="0.25">
      <c r="A1010" s="432" t="s">
        <v>2387</v>
      </c>
      <c r="B1010" s="433">
        <v>25081</v>
      </c>
      <c r="C1010" s="434">
        <v>2390</v>
      </c>
      <c r="D1010" s="434">
        <v>2350</v>
      </c>
    </row>
    <row r="1011" spans="1:4" ht="13.2" x14ac:dyDescent="0.25">
      <c r="A1011" s="432" t="s">
        <v>2388</v>
      </c>
      <c r="B1011" s="433">
        <v>19347</v>
      </c>
      <c r="C1011" s="434">
        <v>2002</v>
      </c>
      <c r="D1011" s="434">
        <v>2001</v>
      </c>
    </row>
    <row r="1012" spans="1:4" ht="13.2" x14ac:dyDescent="0.25">
      <c r="A1012" s="432" t="s">
        <v>2389</v>
      </c>
      <c r="B1012" s="433">
        <v>15113</v>
      </c>
      <c r="C1012" s="434">
        <v>2003</v>
      </c>
      <c r="D1012" s="434">
        <v>2001</v>
      </c>
    </row>
    <row r="1013" spans="1:4" ht="13.2" x14ac:dyDescent="0.25">
      <c r="A1013" s="432" t="s">
        <v>2390</v>
      </c>
      <c r="B1013" s="433">
        <v>19811</v>
      </c>
      <c r="C1013" s="434">
        <v>2004</v>
      </c>
      <c r="D1013" s="434">
        <v>2003</v>
      </c>
    </row>
    <row r="1014" spans="1:4" ht="13.2" x14ac:dyDescent="0.25">
      <c r="A1014" s="432" t="s">
        <v>2391</v>
      </c>
      <c r="B1014" s="433">
        <v>10273</v>
      </c>
      <c r="C1014" s="434">
        <v>2001</v>
      </c>
      <c r="D1014" s="434">
        <v>2001</v>
      </c>
    </row>
    <row r="1015" spans="1:4" ht="13.2" x14ac:dyDescent="0.25">
      <c r="A1015" s="432" t="s">
        <v>2392</v>
      </c>
      <c r="B1015" s="433">
        <v>28323</v>
      </c>
      <c r="C1015" s="434">
        <v>2001</v>
      </c>
      <c r="D1015" s="434">
        <v>2001</v>
      </c>
    </row>
    <row r="1016" spans="1:4" ht="13.2" x14ac:dyDescent="0.25">
      <c r="A1016" s="432" t="s">
        <v>2393</v>
      </c>
      <c r="B1016" s="433">
        <v>23176</v>
      </c>
      <c r="C1016" s="434">
        <v>2001</v>
      </c>
      <c r="D1016" s="434">
        <v>2001</v>
      </c>
    </row>
    <row r="1017" spans="1:4" ht="13.2" x14ac:dyDescent="0.25">
      <c r="A1017" s="432" t="s">
        <v>2394</v>
      </c>
      <c r="B1017" s="433">
        <v>29033</v>
      </c>
      <c r="C1017" s="434">
        <v>2007</v>
      </c>
      <c r="D1017" s="434">
        <v>2007</v>
      </c>
    </row>
    <row r="1018" spans="1:4" ht="13.2" x14ac:dyDescent="0.25">
      <c r="A1018" s="432" t="s">
        <v>2395</v>
      </c>
      <c r="B1018" s="433">
        <v>17585</v>
      </c>
      <c r="C1018" s="434">
        <v>2005</v>
      </c>
      <c r="D1018" s="434">
        <v>2005</v>
      </c>
    </row>
    <row r="1019" spans="1:4" ht="13.2" x14ac:dyDescent="0.25">
      <c r="A1019" s="432" t="s">
        <v>2396</v>
      </c>
      <c r="B1019" s="433">
        <v>14875</v>
      </c>
      <c r="C1019" s="434">
        <v>2010</v>
      </c>
      <c r="D1019" s="434">
        <v>2010</v>
      </c>
    </row>
    <row r="1020" spans="1:4" ht="13.2" x14ac:dyDescent="0.25">
      <c r="A1020" s="432" t="s">
        <v>2397</v>
      </c>
      <c r="B1020" s="433">
        <v>28942</v>
      </c>
      <c r="C1020" s="434">
        <v>2002</v>
      </c>
      <c r="D1020" s="434">
        <v>2002</v>
      </c>
    </row>
    <row r="1021" spans="1:4" ht="13.2" x14ac:dyDescent="0.25">
      <c r="A1021" s="432" t="s">
        <v>2398</v>
      </c>
      <c r="B1021" s="433">
        <v>19627</v>
      </c>
      <c r="C1021" s="434">
        <v>2001</v>
      </c>
      <c r="D1021" s="434">
        <v>2001</v>
      </c>
    </row>
    <row r="1022" spans="1:4" ht="13.2" x14ac:dyDescent="0.25">
      <c r="A1022" s="432" t="s">
        <v>2399</v>
      </c>
      <c r="B1022" s="433">
        <v>12142</v>
      </c>
      <c r="C1022" s="434">
        <v>2004</v>
      </c>
      <c r="D1022" s="434">
        <v>2004</v>
      </c>
    </row>
    <row r="1023" spans="1:4" ht="13.2" x14ac:dyDescent="0.25">
      <c r="A1023" s="432" t="s">
        <v>2400</v>
      </c>
      <c r="B1023" s="433">
        <v>22020</v>
      </c>
      <c r="C1023" s="434">
        <v>2005</v>
      </c>
      <c r="D1023" s="434">
        <v>2003</v>
      </c>
    </row>
    <row r="1024" spans="1:4" ht="13.2" x14ac:dyDescent="0.25">
      <c r="A1024" s="432" t="s">
        <v>2401</v>
      </c>
      <c r="B1024" s="433">
        <v>12334</v>
      </c>
      <c r="C1024" s="434">
        <v>2001</v>
      </c>
      <c r="D1024" s="434">
        <v>2001</v>
      </c>
    </row>
    <row r="1025" spans="1:4" ht="13.2" x14ac:dyDescent="0.25">
      <c r="A1025" s="432" t="s">
        <v>2402</v>
      </c>
      <c r="B1025" s="433">
        <v>23569</v>
      </c>
      <c r="C1025" s="434">
        <v>2001</v>
      </c>
      <c r="D1025" s="434">
        <v>2001</v>
      </c>
    </row>
    <row r="1026" spans="1:4" ht="13.2" x14ac:dyDescent="0.25">
      <c r="A1026" s="432" t="s">
        <v>2403</v>
      </c>
      <c r="B1026" s="433">
        <v>13026</v>
      </c>
      <c r="C1026" s="434">
        <v>2002</v>
      </c>
      <c r="D1026" s="434">
        <v>2001</v>
      </c>
    </row>
    <row r="1027" spans="1:4" ht="13.2" x14ac:dyDescent="0.25">
      <c r="A1027" s="432" t="s">
        <v>2404</v>
      </c>
      <c r="B1027" s="433">
        <v>19303</v>
      </c>
      <c r="C1027" s="434">
        <v>2004</v>
      </c>
      <c r="D1027" s="434">
        <v>2004</v>
      </c>
    </row>
    <row r="1028" spans="1:4" ht="13.2" x14ac:dyDescent="0.25">
      <c r="A1028" s="432" t="s">
        <v>2405</v>
      </c>
      <c r="B1028" s="433">
        <v>18814</v>
      </c>
      <c r="C1028" s="434">
        <v>2010</v>
      </c>
      <c r="D1028" s="434">
        <v>2009</v>
      </c>
    </row>
    <row r="1029" spans="1:4" ht="13.2" x14ac:dyDescent="0.25">
      <c r="A1029" s="432" t="s">
        <v>2406</v>
      </c>
      <c r="B1029" s="433">
        <v>28323</v>
      </c>
      <c r="C1029" s="434">
        <v>2003</v>
      </c>
      <c r="D1029" s="434">
        <v>2002</v>
      </c>
    </row>
    <row r="1030" spans="1:4" ht="13.2" x14ac:dyDescent="0.25">
      <c r="A1030" s="432" t="s">
        <v>2407</v>
      </c>
      <c r="B1030" s="433">
        <v>12699</v>
      </c>
      <c r="C1030" s="434">
        <v>2002</v>
      </c>
      <c r="D1030" s="434">
        <v>2002</v>
      </c>
    </row>
    <row r="1031" spans="1:4" ht="13.2" x14ac:dyDescent="0.25">
      <c r="A1031" s="432" t="s">
        <v>2408</v>
      </c>
      <c r="B1031" s="433">
        <v>10426</v>
      </c>
      <c r="C1031" s="434">
        <v>2001</v>
      </c>
      <c r="D1031" s="434">
        <v>2001</v>
      </c>
    </row>
    <row r="1032" spans="1:4" ht="13.2" x14ac:dyDescent="0.25">
      <c r="A1032" s="432" t="s">
        <v>2409</v>
      </c>
      <c r="B1032" s="433">
        <v>20137</v>
      </c>
      <c r="C1032" s="434">
        <v>2002</v>
      </c>
      <c r="D1032" s="434">
        <v>2002</v>
      </c>
    </row>
    <row r="1033" spans="1:4" ht="13.2" x14ac:dyDescent="0.25">
      <c r="A1033" s="432" t="s">
        <v>2410</v>
      </c>
      <c r="B1033" s="433">
        <v>29193</v>
      </c>
      <c r="C1033" s="434">
        <v>2008</v>
      </c>
      <c r="D1033" s="434">
        <v>2004</v>
      </c>
    </row>
    <row r="1034" spans="1:4" ht="13.2" x14ac:dyDescent="0.25">
      <c r="A1034" s="432" t="s">
        <v>2411</v>
      </c>
      <c r="B1034" s="433">
        <v>24493</v>
      </c>
      <c r="C1034" s="434">
        <v>2005</v>
      </c>
      <c r="D1034" s="434">
        <v>2004</v>
      </c>
    </row>
    <row r="1035" spans="1:4" ht="13.2" x14ac:dyDescent="0.25">
      <c r="A1035" s="432" t="s">
        <v>2412</v>
      </c>
      <c r="B1035" s="433">
        <v>21011</v>
      </c>
      <c r="C1035" s="434">
        <v>2003</v>
      </c>
      <c r="D1035" s="434">
        <v>2003</v>
      </c>
    </row>
    <row r="1036" spans="1:4" ht="13.2" x14ac:dyDescent="0.25">
      <c r="A1036" s="432" t="s">
        <v>2413</v>
      </c>
      <c r="B1036" s="433">
        <v>23457</v>
      </c>
      <c r="C1036" s="434">
        <v>2003</v>
      </c>
      <c r="D1036" s="434">
        <v>2003</v>
      </c>
    </row>
    <row r="1037" spans="1:4" ht="13.2" x14ac:dyDescent="0.25">
      <c r="A1037" s="432" t="s">
        <v>2414</v>
      </c>
      <c r="B1037" s="433">
        <v>29034</v>
      </c>
      <c r="C1037" s="434">
        <v>2001</v>
      </c>
      <c r="D1037" s="434">
        <v>2001</v>
      </c>
    </row>
    <row r="1038" spans="1:4" ht="13.2" x14ac:dyDescent="0.25">
      <c r="A1038" s="432" t="s">
        <v>2415</v>
      </c>
      <c r="B1038" s="433">
        <v>21431</v>
      </c>
      <c r="C1038" s="434">
        <v>2001</v>
      </c>
      <c r="D1038" s="434">
        <v>2001</v>
      </c>
    </row>
    <row r="1039" spans="1:4" ht="13.2" x14ac:dyDescent="0.25">
      <c r="A1039" s="432" t="s">
        <v>2416</v>
      </c>
      <c r="B1039" s="433">
        <v>18062</v>
      </c>
      <c r="C1039" s="434">
        <v>2006</v>
      </c>
      <c r="D1039" s="434">
        <v>2002</v>
      </c>
    </row>
    <row r="1040" spans="1:4" ht="13.2" x14ac:dyDescent="0.25">
      <c r="A1040" s="432" t="s">
        <v>2417</v>
      </c>
      <c r="B1040" s="433">
        <v>12867</v>
      </c>
      <c r="C1040" s="434">
        <v>2001</v>
      </c>
      <c r="D1040" s="434">
        <v>2001</v>
      </c>
    </row>
    <row r="1041" spans="1:4" ht="13.2" x14ac:dyDescent="0.25">
      <c r="A1041" s="432" t="s">
        <v>2418</v>
      </c>
      <c r="B1041" s="433">
        <v>14688</v>
      </c>
      <c r="C1041" s="434">
        <v>2002</v>
      </c>
      <c r="D1041" s="434">
        <v>2002</v>
      </c>
    </row>
    <row r="1042" spans="1:4" ht="13.2" x14ac:dyDescent="0.25">
      <c r="A1042" s="432" t="s">
        <v>2419</v>
      </c>
      <c r="B1042" s="433">
        <v>18345</v>
      </c>
      <c r="C1042" s="434">
        <v>2001</v>
      </c>
      <c r="D1042" s="434">
        <v>2000</v>
      </c>
    </row>
    <row r="1043" spans="1:4" ht="13.2" x14ac:dyDescent="0.25">
      <c r="A1043" s="432" t="s">
        <v>2420</v>
      </c>
      <c r="B1043" s="433">
        <v>19600</v>
      </c>
      <c r="C1043" s="434">
        <v>2001</v>
      </c>
      <c r="D1043" s="434">
        <v>2001</v>
      </c>
    </row>
    <row r="1044" spans="1:4" ht="13.2" x14ac:dyDescent="0.25">
      <c r="A1044" s="432" t="s">
        <v>2421</v>
      </c>
      <c r="B1044" s="433">
        <v>18037</v>
      </c>
      <c r="C1044" s="434">
        <v>2002</v>
      </c>
      <c r="D1044" s="434">
        <v>2000</v>
      </c>
    </row>
    <row r="1045" spans="1:4" ht="13.2" x14ac:dyDescent="0.25">
      <c r="A1045" s="432" t="s">
        <v>2422</v>
      </c>
      <c r="B1045" s="433">
        <v>17484</v>
      </c>
      <c r="C1045" s="434">
        <v>2001</v>
      </c>
      <c r="D1045" s="434">
        <v>2000</v>
      </c>
    </row>
    <row r="1046" spans="1:4" ht="13.2" x14ac:dyDescent="0.25">
      <c r="A1046" s="432" t="s">
        <v>2423</v>
      </c>
      <c r="B1046" s="433">
        <v>12017</v>
      </c>
      <c r="C1046" s="434">
        <v>2001</v>
      </c>
      <c r="D1046" s="434">
        <v>2000</v>
      </c>
    </row>
    <row r="1047" spans="1:4" ht="13.2" x14ac:dyDescent="0.25">
      <c r="A1047" s="432" t="s">
        <v>2424</v>
      </c>
      <c r="B1047" s="433">
        <v>14239</v>
      </c>
      <c r="C1047" s="434">
        <v>2002</v>
      </c>
      <c r="D1047" s="434">
        <v>2002</v>
      </c>
    </row>
    <row r="1048" spans="1:4" ht="13.2" x14ac:dyDescent="0.25">
      <c r="A1048" s="432" t="s">
        <v>2425</v>
      </c>
      <c r="B1048" s="433">
        <v>26021</v>
      </c>
      <c r="C1048" s="434">
        <v>2010</v>
      </c>
      <c r="D1048" s="434">
        <v>2010</v>
      </c>
    </row>
    <row r="1049" spans="1:4" ht="13.2" x14ac:dyDescent="0.25">
      <c r="A1049" s="432" t="s">
        <v>2426</v>
      </c>
      <c r="B1049" s="433">
        <v>22793</v>
      </c>
      <c r="C1049" s="434">
        <v>2040</v>
      </c>
      <c r="D1049" s="434">
        <v>2000</v>
      </c>
    </row>
    <row r="1050" spans="1:4" ht="13.2" x14ac:dyDescent="0.25">
      <c r="A1050" s="432" t="s">
        <v>2427</v>
      </c>
      <c r="B1050" s="433">
        <v>16066</v>
      </c>
      <c r="C1050" s="434">
        <v>2004</v>
      </c>
      <c r="D1050" s="434">
        <v>2000</v>
      </c>
    </row>
    <row r="1051" spans="1:4" ht="13.2" x14ac:dyDescent="0.25">
      <c r="A1051" s="432" t="s">
        <v>2428</v>
      </c>
      <c r="B1051" s="433">
        <v>26007</v>
      </c>
      <c r="C1051" s="434">
        <v>2020</v>
      </c>
      <c r="D1051" s="434">
        <v>2020</v>
      </c>
    </row>
    <row r="1052" spans="1:4" ht="13.2" x14ac:dyDescent="0.25">
      <c r="A1052" s="432" t="s">
        <v>2429</v>
      </c>
      <c r="B1052" s="433">
        <v>18596</v>
      </c>
      <c r="C1052" s="434">
        <v>2070</v>
      </c>
      <c r="D1052" s="434">
        <v>2060</v>
      </c>
    </row>
    <row r="1053" spans="1:4" ht="13.2" x14ac:dyDescent="0.25">
      <c r="A1053" s="432" t="s">
        <v>2430</v>
      </c>
      <c r="B1053" s="433">
        <v>16439</v>
      </c>
      <c r="C1053" s="434">
        <v>2030</v>
      </c>
      <c r="D1053" s="434">
        <v>2030</v>
      </c>
    </row>
    <row r="1054" spans="1:4" ht="13.2" x14ac:dyDescent="0.25">
      <c r="A1054" s="432" t="s">
        <v>2431</v>
      </c>
      <c r="B1054" s="433">
        <v>10138</v>
      </c>
      <c r="C1054" s="434">
        <v>2020</v>
      </c>
      <c r="D1054" s="434">
        <v>2020</v>
      </c>
    </row>
    <row r="1055" spans="1:4" ht="13.2" x14ac:dyDescent="0.25">
      <c r="A1055" s="432" t="s">
        <v>2432</v>
      </c>
      <c r="B1055" s="433">
        <v>21280</v>
      </c>
      <c r="C1055" s="434">
        <v>2020</v>
      </c>
      <c r="D1055" s="434">
        <v>2000</v>
      </c>
    </row>
    <row r="1056" spans="1:4" ht="13.2" x14ac:dyDescent="0.25">
      <c r="A1056" s="432" t="s">
        <v>2433</v>
      </c>
      <c r="B1056" s="433">
        <v>18437</v>
      </c>
      <c r="C1056" s="434">
        <v>2111</v>
      </c>
      <c r="D1056" s="434">
        <v>2111</v>
      </c>
    </row>
    <row r="1057" spans="1:4" ht="13.2" x14ac:dyDescent="0.25">
      <c r="A1057" s="432" t="s">
        <v>2434</v>
      </c>
      <c r="B1057" s="433">
        <v>20022</v>
      </c>
      <c r="C1057" s="434">
        <v>2005</v>
      </c>
      <c r="D1057" s="434">
        <v>2000</v>
      </c>
    </row>
    <row r="1058" spans="1:4" ht="13.2" x14ac:dyDescent="0.25">
      <c r="A1058" s="432" t="s">
        <v>2435</v>
      </c>
      <c r="B1058" s="433">
        <v>11138</v>
      </c>
      <c r="C1058" s="434">
        <v>2064</v>
      </c>
      <c r="D1058" s="434">
        <v>2059</v>
      </c>
    </row>
    <row r="1059" spans="1:4" ht="13.2" x14ac:dyDescent="0.25">
      <c r="A1059" s="432" t="s">
        <v>2436</v>
      </c>
      <c r="B1059" s="433">
        <v>17546</v>
      </c>
      <c r="C1059" s="434">
        <v>2059</v>
      </c>
      <c r="D1059" s="434">
        <v>2047</v>
      </c>
    </row>
    <row r="1060" spans="1:4" ht="13.2" x14ac:dyDescent="0.25">
      <c r="A1060" s="432" t="s">
        <v>2437</v>
      </c>
      <c r="B1060" s="433">
        <v>26193</v>
      </c>
      <c r="C1060" s="434">
        <v>2002</v>
      </c>
      <c r="D1060" s="434">
        <v>2002</v>
      </c>
    </row>
    <row r="1061" spans="1:4" ht="13.2" x14ac:dyDescent="0.25">
      <c r="A1061" s="432" t="s">
        <v>2438</v>
      </c>
      <c r="B1061" s="433">
        <v>18552</v>
      </c>
      <c r="C1061" s="434">
        <v>2002</v>
      </c>
      <c r="D1061" s="434">
        <v>2002</v>
      </c>
    </row>
    <row r="1062" spans="1:4" ht="13.2" x14ac:dyDescent="0.25">
      <c r="A1062" s="432" t="s">
        <v>2439</v>
      </c>
      <c r="B1062" s="433">
        <v>17748</v>
      </c>
      <c r="C1062" s="434">
        <v>2002</v>
      </c>
      <c r="D1062" s="434">
        <v>2002</v>
      </c>
    </row>
    <row r="1063" spans="1:4" ht="13.2" x14ac:dyDescent="0.25">
      <c r="A1063" s="432" t="s">
        <v>2440</v>
      </c>
      <c r="B1063" s="433">
        <v>12444</v>
      </c>
      <c r="C1063" s="434">
        <v>2001</v>
      </c>
      <c r="D1063" s="434">
        <v>2000</v>
      </c>
    </row>
    <row r="1064" spans="1:4" ht="13.2" x14ac:dyDescent="0.25">
      <c r="A1064" s="432" t="s">
        <v>2441</v>
      </c>
      <c r="B1064" s="433">
        <v>21837</v>
      </c>
      <c r="C1064" s="434">
        <v>2010</v>
      </c>
      <c r="D1064" s="434">
        <v>2010</v>
      </c>
    </row>
    <row r="1065" spans="1:4" ht="13.2" x14ac:dyDescent="0.25">
      <c r="A1065" s="432" t="s">
        <v>2442</v>
      </c>
      <c r="B1065" s="433">
        <v>22731</v>
      </c>
      <c r="C1065" s="434">
        <v>2020</v>
      </c>
      <c r="D1065" s="434">
        <v>2020</v>
      </c>
    </row>
    <row r="1066" spans="1:4" ht="13.2" x14ac:dyDescent="0.25">
      <c r="A1066" s="432" t="s">
        <v>2443</v>
      </c>
      <c r="B1066" s="433">
        <v>12925</v>
      </c>
      <c r="C1066" s="434">
        <v>2009</v>
      </c>
      <c r="D1066" s="434">
        <v>2005</v>
      </c>
    </row>
    <row r="1067" spans="1:4" ht="13.2" x14ac:dyDescent="0.25">
      <c r="A1067" s="432" t="s">
        <v>2444</v>
      </c>
      <c r="B1067" s="433">
        <v>21904</v>
      </c>
      <c r="C1067" s="434">
        <v>2002</v>
      </c>
      <c r="D1067" s="434">
        <v>2002</v>
      </c>
    </row>
    <row r="1068" spans="1:4" ht="13.2" x14ac:dyDescent="0.25">
      <c r="A1068" s="432" t="s">
        <v>2445</v>
      </c>
      <c r="B1068" s="433">
        <v>11623</v>
      </c>
      <c r="C1068" s="434">
        <v>2059</v>
      </c>
      <c r="D1068" s="434">
        <v>2020</v>
      </c>
    </row>
    <row r="1069" spans="1:4" ht="13.2" x14ac:dyDescent="0.25">
      <c r="A1069" s="432" t="s">
        <v>2446</v>
      </c>
      <c r="B1069" s="433">
        <v>29278</v>
      </c>
      <c r="C1069" s="434">
        <v>2629</v>
      </c>
      <c r="D1069" s="434">
        <v>2320</v>
      </c>
    </row>
    <row r="1070" spans="1:4" ht="13.2" x14ac:dyDescent="0.25">
      <c r="A1070" s="432" t="s">
        <v>2447</v>
      </c>
      <c r="B1070" s="433">
        <v>24023</v>
      </c>
      <c r="C1070" s="434">
        <v>2057</v>
      </c>
      <c r="D1070" s="434">
        <v>2037</v>
      </c>
    </row>
    <row r="1071" spans="1:4" ht="13.2" x14ac:dyDescent="0.25">
      <c r="A1071" s="432" t="s">
        <v>2448</v>
      </c>
      <c r="B1071" s="433">
        <v>19684</v>
      </c>
      <c r="C1071" s="434">
        <v>2052</v>
      </c>
      <c r="D1071" s="434">
        <v>2032</v>
      </c>
    </row>
    <row r="1072" spans="1:4" ht="13.2" x14ac:dyDescent="0.25">
      <c r="A1072" s="432" t="s">
        <v>2449</v>
      </c>
      <c r="B1072" s="433">
        <v>24455</v>
      </c>
      <c r="C1072" s="434">
        <v>2005</v>
      </c>
      <c r="D1072" s="434">
        <v>2005</v>
      </c>
    </row>
    <row r="1073" spans="1:4" ht="13.2" x14ac:dyDescent="0.25">
      <c r="A1073" s="432" t="s">
        <v>2450</v>
      </c>
      <c r="B1073" s="433">
        <v>20514</v>
      </c>
      <c r="C1073" s="434">
        <v>2060</v>
      </c>
      <c r="D1073" s="434">
        <v>2055</v>
      </c>
    </row>
    <row r="1074" spans="1:4" ht="13.2" x14ac:dyDescent="0.25">
      <c r="A1074" s="432" t="s">
        <v>2451</v>
      </c>
      <c r="B1074" s="433">
        <v>23055</v>
      </c>
      <c r="C1074" s="434">
        <v>2034</v>
      </c>
      <c r="D1074" s="434">
        <v>2010</v>
      </c>
    </row>
    <row r="1075" spans="1:4" ht="13.2" x14ac:dyDescent="0.25">
      <c r="A1075" s="432" t="s">
        <v>2452</v>
      </c>
      <c r="B1075" s="433">
        <v>24911</v>
      </c>
      <c r="C1075" s="434">
        <v>2002</v>
      </c>
      <c r="D1075" s="434">
        <v>2002</v>
      </c>
    </row>
    <row r="1076" spans="1:4" ht="13.2" x14ac:dyDescent="0.25">
      <c r="A1076" s="432" t="s">
        <v>2453</v>
      </c>
      <c r="B1076" s="433">
        <v>28246</v>
      </c>
      <c r="C1076" s="434">
        <v>2002</v>
      </c>
      <c r="D1076" s="434">
        <v>2002</v>
      </c>
    </row>
    <row r="1077" spans="1:4" ht="13.2" x14ac:dyDescent="0.25">
      <c r="A1077" s="432" t="s">
        <v>2454</v>
      </c>
      <c r="B1077" s="433">
        <v>18806</v>
      </c>
      <c r="C1077" s="434">
        <v>2024</v>
      </c>
      <c r="D1077" s="434">
        <v>2000</v>
      </c>
    </row>
    <row r="1078" spans="1:4" ht="13.2" x14ac:dyDescent="0.25">
      <c r="A1078" s="432" t="s">
        <v>2455</v>
      </c>
      <c r="B1078" s="433">
        <v>27215</v>
      </c>
      <c r="C1078" s="434">
        <v>2001</v>
      </c>
      <c r="D1078" s="434">
        <v>2001</v>
      </c>
    </row>
    <row r="1079" spans="1:4" ht="13.2" x14ac:dyDescent="0.25">
      <c r="A1079" s="432" t="s">
        <v>2456</v>
      </c>
      <c r="B1079" s="433">
        <v>19152</v>
      </c>
      <c r="C1079" s="434">
        <v>2001</v>
      </c>
      <c r="D1079" s="434">
        <v>2001</v>
      </c>
    </row>
    <row r="1080" spans="1:4" ht="13.2" x14ac:dyDescent="0.25">
      <c r="A1080" s="432" t="s">
        <v>2457</v>
      </c>
      <c r="B1080" s="433">
        <v>11467</v>
      </c>
      <c r="C1080" s="434">
        <v>2400</v>
      </c>
      <c r="D1080" s="434">
        <v>2400</v>
      </c>
    </row>
    <row r="1081" spans="1:4" ht="13.2" x14ac:dyDescent="0.25">
      <c r="A1081" s="432" t="s">
        <v>2458</v>
      </c>
      <c r="B1081" s="433">
        <v>27645</v>
      </c>
      <c r="C1081" s="434">
        <v>2160</v>
      </c>
      <c r="D1081" s="434">
        <v>2160</v>
      </c>
    </row>
    <row r="1082" spans="1:4" ht="13.2" x14ac:dyDescent="0.25">
      <c r="A1082" s="432" t="s">
        <v>2459</v>
      </c>
      <c r="B1082" s="433">
        <v>21633</v>
      </c>
      <c r="C1082" s="435">
        <v>16040</v>
      </c>
      <c r="D1082" s="435">
        <v>13960</v>
      </c>
    </row>
    <row r="1083" spans="1:4" ht="13.2" x14ac:dyDescent="0.25">
      <c r="A1083" s="432" t="s">
        <v>2460</v>
      </c>
      <c r="B1083" s="433">
        <v>10044</v>
      </c>
      <c r="C1083" s="434">
        <v>2285</v>
      </c>
      <c r="D1083" s="434">
        <v>2265</v>
      </c>
    </row>
    <row r="1084" spans="1:4" ht="13.2" x14ac:dyDescent="0.25">
      <c r="A1084" s="432" t="s">
        <v>2461</v>
      </c>
      <c r="B1084" s="433">
        <v>12249</v>
      </c>
      <c r="C1084" s="434">
        <v>2222</v>
      </c>
      <c r="D1084" s="434">
        <v>2201</v>
      </c>
    </row>
    <row r="1085" spans="1:4" ht="13.2" x14ac:dyDescent="0.25">
      <c r="A1085" s="432" t="s">
        <v>2462</v>
      </c>
      <c r="B1085" s="433">
        <v>11700</v>
      </c>
      <c r="C1085" s="434">
        <v>2522</v>
      </c>
      <c r="D1085" s="434">
        <v>2414</v>
      </c>
    </row>
    <row r="1086" spans="1:4" ht="13.2" x14ac:dyDescent="0.25">
      <c r="A1086" s="432" t="s">
        <v>2463</v>
      </c>
      <c r="B1086" s="433">
        <v>23293</v>
      </c>
      <c r="C1086" s="434">
        <v>2177</v>
      </c>
      <c r="D1086" s="434">
        <v>2164</v>
      </c>
    </row>
    <row r="1087" spans="1:4" ht="13.2" x14ac:dyDescent="0.25">
      <c r="A1087" s="432" t="s">
        <v>2464</v>
      </c>
      <c r="B1087" s="433">
        <v>10324</v>
      </c>
      <c r="C1087" s="434">
        <v>2130</v>
      </c>
      <c r="D1087" s="434">
        <v>2125</v>
      </c>
    </row>
    <row r="1088" spans="1:4" ht="13.2" x14ac:dyDescent="0.25">
      <c r="A1088" s="432" t="s">
        <v>2465</v>
      </c>
      <c r="B1088" s="433">
        <v>27634</v>
      </c>
      <c r="C1088" s="435">
        <v>11340</v>
      </c>
      <c r="D1088" s="435">
        <v>9540</v>
      </c>
    </row>
    <row r="1089" spans="1:4" ht="13.2" x14ac:dyDescent="0.25">
      <c r="A1089" s="432" t="s">
        <v>2466</v>
      </c>
      <c r="B1089" s="433">
        <v>21615</v>
      </c>
      <c r="C1089" s="434">
        <v>2935</v>
      </c>
      <c r="D1089" s="434">
        <v>2920</v>
      </c>
    </row>
    <row r="1090" spans="1:4" ht="13.2" x14ac:dyDescent="0.25">
      <c r="A1090" s="432" t="s">
        <v>2467</v>
      </c>
      <c r="B1090" s="433">
        <v>21801</v>
      </c>
      <c r="C1090" s="434">
        <v>2218</v>
      </c>
      <c r="D1090" s="434">
        <v>2192</v>
      </c>
    </row>
    <row r="1091" spans="1:4" ht="13.2" x14ac:dyDescent="0.25">
      <c r="A1091" s="432" t="s">
        <v>2468</v>
      </c>
      <c r="B1091" s="433">
        <v>12557</v>
      </c>
      <c r="C1091" s="434">
        <v>2280</v>
      </c>
      <c r="D1091" s="434">
        <v>2210</v>
      </c>
    </row>
    <row r="1092" spans="1:4" ht="13.2" x14ac:dyDescent="0.25">
      <c r="A1092" s="432" t="s">
        <v>2469</v>
      </c>
      <c r="B1092" s="433">
        <v>24541</v>
      </c>
      <c r="C1092" s="434">
        <v>2081</v>
      </c>
      <c r="D1092" s="434">
        <v>2081</v>
      </c>
    </row>
    <row r="1093" spans="1:4" ht="13.2" x14ac:dyDescent="0.25">
      <c r="A1093" s="432" t="s">
        <v>2470</v>
      </c>
      <c r="B1093" s="433">
        <v>27474</v>
      </c>
      <c r="C1093" s="434">
        <v>2015</v>
      </c>
      <c r="D1093" s="434">
        <v>2015</v>
      </c>
    </row>
    <row r="1094" spans="1:4" ht="13.2" x14ac:dyDescent="0.25">
      <c r="A1094" s="432" t="s">
        <v>2471</v>
      </c>
      <c r="B1094" s="433">
        <v>25867</v>
      </c>
      <c r="C1094" s="434">
        <v>2391</v>
      </c>
      <c r="D1094" s="434">
        <v>2304</v>
      </c>
    </row>
    <row r="1095" spans="1:4" ht="13.2" x14ac:dyDescent="0.25">
      <c r="A1095" s="432" t="s">
        <v>2472</v>
      </c>
      <c r="B1095" s="433">
        <v>26274</v>
      </c>
      <c r="C1095" s="435">
        <v>6305</v>
      </c>
      <c r="D1095" s="435">
        <v>5669</v>
      </c>
    </row>
    <row r="1096" spans="1:4" ht="13.2" x14ac:dyDescent="0.25">
      <c r="A1096" s="432" t="s">
        <v>2473</v>
      </c>
      <c r="B1096" s="433">
        <v>28776</v>
      </c>
      <c r="C1096" s="434">
        <v>2170</v>
      </c>
      <c r="D1096" s="434">
        <v>2170</v>
      </c>
    </row>
    <row r="1097" spans="1:4" ht="13.2" x14ac:dyDescent="0.25">
      <c r="A1097" s="432" t="s">
        <v>2474</v>
      </c>
      <c r="B1097" s="433">
        <v>27575</v>
      </c>
      <c r="C1097" s="434">
        <v>2263</v>
      </c>
      <c r="D1097" s="434">
        <v>2263</v>
      </c>
    </row>
    <row r="1098" spans="1:4" ht="13.2" x14ac:dyDescent="0.25">
      <c r="A1098" s="432" t="s">
        <v>2475</v>
      </c>
      <c r="B1098" s="433">
        <v>19073</v>
      </c>
      <c r="C1098" s="435">
        <v>3750</v>
      </c>
      <c r="D1098" s="435">
        <v>3660</v>
      </c>
    </row>
    <row r="1099" spans="1:4" ht="13.2" x14ac:dyDescent="0.25">
      <c r="A1099" s="432" t="s">
        <v>2476</v>
      </c>
      <c r="B1099" s="433">
        <v>29943</v>
      </c>
      <c r="C1099" s="435">
        <v>3980</v>
      </c>
      <c r="D1099" s="435">
        <v>3805</v>
      </c>
    </row>
    <row r="1100" spans="1:4" ht="13.2" x14ac:dyDescent="0.25">
      <c r="A1100" s="432" t="s">
        <v>2477</v>
      </c>
      <c r="B1100" s="433">
        <v>25803</v>
      </c>
      <c r="C1100" s="434">
        <v>2020</v>
      </c>
      <c r="D1100" s="434">
        <v>2020</v>
      </c>
    </row>
    <row r="1101" spans="1:4" ht="13.2" x14ac:dyDescent="0.25">
      <c r="A1101" s="432" t="s">
        <v>2478</v>
      </c>
      <c r="B1101" s="433">
        <v>12050</v>
      </c>
      <c r="C1101" s="434">
        <v>2060</v>
      </c>
      <c r="D1101" s="434">
        <v>2025</v>
      </c>
    </row>
    <row r="1102" spans="1:4" ht="13.2" x14ac:dyDescent="0.25">
      <c r="A1102" s="432" t="s">
        <v>2479</v>
      </c>
      <c r="B1102" s="433">
        <v>10834</v>
      </c>
      <c r="C1102" s="434">
        <v>2010</v>
      </c>
      <c r="D1102" s="434">
        <v>2005</v>
      </c>
    </row>
    <row r="1103" spans="1:4" ht="13.2" x14ac:dyDescent="0.25">
      <c r="A1103" s="432" t="s">
        <v>2480</v>
      </c>
      <c r="B1103" s="433">
        <v>14113</v>
      </c>
      <c r="C1103" s="434">
        <v>2040</v>
      </c>
      <c r="D1103" s="434">
        <v>2040</v>
      </c>
    </row>
    <row r="1104" spans="1:4" ht="13.2" x14ac:dyDescent="0.25">
      <c r="A1104" s="432" t="s">
        <v>2481</v>
      </c>
      <c r="B1104" s="433">
        <v>24888</v>
      </c>
      <c r="C1104" s="434">
        <v>2780</v>
      </c>
      <c r="D1104" s="434">
        <v>2710</v>
      </c>
    </row>
    <row r="1105" spans="1:4" ht="13.2" x14ac:dyDescent="0.25">
      <c r="A1105" s="432" t="s">
        <v>2482</v>
      </c>
      <c r="B1105" s="433">
        <v>22122</v>
      </c>
      <c r="C1105" s="434">
        <v>2110</v>
      </c>
      <c r="D1105" s="434">
        <v>2104</v>
      </c>
    </row>
    <row r="1106" spans="1:4" ht="13.2" x14ac:dyDescent="0.25">
      <c r="A1106" s="432" t="s">
        <v>2483</v>
      </c>
      <c r="B1106" s="433">
        <v>11175</v>
      </c>
      <c r="C1106" s="434">
        <v>2405</v>
      </c>
      <c r="D1106" s="434">
        <v>2320</v>
      </c>
    </row>
    <row r="1107" spans="1:4" ht="13.2" x14ac:dyDescent="0.25">
      <c r="A1107" s="432" t="s">
        <v>2484</v>
      </c>
      <c r="B1107" s="433">
        <v>11697</v>
      </c>
      <c r="C1107" s="434">
        <v>2033</v>
      </c>
      <c r="D1107" s="434">
        <v>2013</v>
      </c>
    </row>
    <row r="1108" spans="1:4" ht="13.2" x14ac:dyDescent="0.25">
      <c r="A1108" s="432" t="s">
        <v>2485</v>
      </c>
      <c r="B1108" s="433">
        <v>27703</v>
      </c>
      <c r="C1108" s="434">
        <v>2265</v>
      </c>
      <c r="D1108" s="434">
        <v>2160</v>
      </c>
    </row>
    <row r="1109" spans="1:4" ht="13.2" x14ac:dyDescent="0.25">
      <c r="A1109" s="432" t="s">
        <v>2120</v>
      </c>
      <c r="B1109" s="433">
        <v>14032</v>
      </c>
      <c r="C1109" s="434">
        <v>2315</v>
      </c>
      <c r="D1109" s="434">
        <v>2304</v>
      </c>
    </row>
    <row r="1110" spans="1:4" ht="13.2" x14ac:dyDescent="0.25">
      <c r="A1110" s="432" t="s">
        <v>2121</v>
      </c>
      <c r="B1110" s="433">
        <v>19919</v>
      </c>
      <c r="C1110" s="434">
        <v>2371</v>
      </c>
      <c r="D1110" s="434">
        <v>2326</v>
      </c>
    </row>
    <row r="1111" spans="1:4" ht="13.2" x14ac:dyDescent="0.25">
      <c r="A1111" s="432" t="s">
        <v>2486</v>
      </c>
      <c r="B1111" s="433">
        <v>16891</v>
      </c>
      <c r="C1111" s="434">
        <v>2020</v>
      </c>
      <c r="D1111" s="434">
        <v>2020</v>
      </c>
    </row>
    <row r="1112" spans="1:4" ht="13.2" x14ac:dyDescent="0.25">
      <c r="A1112" s="432" t="s">
        <v>2487</v>
      </c>
      <c r="B1112" s="433">
        <v>29062</v>
      </c>
      <c r="C1112" s="434">
        <v>2067</v>
      </c>
      <c r="D1112" s="434">
        <v>2025</v>
      </c>
    </row>
    <row r="1113" spans="1:4" ht="13.2" x14ac:dyDescent="0.25">
      <c r="A1113" s="432" t="s">
        <v>2123</v>
      </c>
      <c r="B1113" s="433">
        <v>15078</v>
      </c>
      <c r="C1113" s="435">
        <v>3220</v>
      </c>
      <c r="D1113" s="434">
        <v>2750</v>
      </c>
    </row>
    <row r="1114" spans="1:4" ht="13.2" x14ac:dyDescent="0.25">
      <c r="A1114" s="432" t="s">
        <v>2488</v>
      </c>
      <c r="B1114" s="433">
        <v>13135</v>
      </c>
      <c r="C1114" s="434">
        <v>2025</v>
      </c>
      <c r="D1114" s="434">
        <v>2010</v>
      </c>
    </row>
    <row r="1115" spans="1:4" ht="13.2" x14ac:dyDescent="0.25">
      <c r="A1115" s="432" t="s">
        <v>2489</v>
      </c>
      <c r="B1115" s="433">
        <v>27920</v>
      </c>
      <c r="C1115" s="434">
        <v>2010</v>
      </c>
      <c r="D1115" s="434">
        <v>2010</v>
      </c>
    </row>
    <row r="1116" spans="1:4" ht="13.2" x14ac:dyDescent="0.25">
      <c r="A1116" s="432" t="s">
        <v>2490</v>
      </c>
      <c r="B1116" s="433">
        <v>10998</v>
      </c>
      <c r="C1116" s="434">
        <v>2388</v>
      </c>
      <c r="D1116" s="434">
        <v>2335</v>
      </c>
    </row>
    <row r="1117" spans="1:4" ht="13.2" x14ac:dyDescent="0.25">
      <c r="A1117" s="432" t="s">
        <v>2491</v>
      </c>
      <c r="B1117" s="433">
        <v>24100</v>
      </c>
      <c r="C1117" s="434">
        <v>2019</v>
      </c>
      <c r="D1117" s="434">
        <v>2011</v>
      </c>
    </row>
    <row r="1118" spans="1:4" ht="13.2" x14ac:dyDescent="0.25">
      <c r="A1118" s="432" t="s">
        <v>2492</v>
      </c>
      <c r="B1118" s="433">
        <v>24199</v>
      </c>
      <c r="C1118" s="435">
        <v>3200</v>
      </c>
      <c r="D1118" s="434">
        <v>2840</v>
      </c>
    </row>
    <row r="1119" spans="1:4" ht="13.2" x14ac:dyDescent="0.25">
      <c r="A1119" s="432" t="s">
        <v>2493</v>
      </c>
      <c r="B1119" s="433">
        <v>14338</v>
      </c>
      <c r="C1119" s="434">
        <v>2170</v>
      </c>
      <c r="D1119" s="434">
        <v>2150</v>
      </c>
    </row>
    <row r="1120" spans="1:4" ht="13.2" x14ac:dyDescent="0.25">
      <c r="A1120" s="432" t="s">
        <v>2494</v>
      </c>
      <c r="B1120" s="433">
        <v>18806</v>
      </c>
      <c r="C1120" s="434">
        <v>2050</v>
      </c>
      <c r="D1120" s="434">
        <v>2000</v>
      </c>
    </row>
    <row r="1121" spans="1:4" ht="13.2" x14ac:dyDescent="0.25">
      <c r="A1121" s="432" t="s">
        <v>2495</v>
      </c>
      <c r="B1121" s="433">
        <v>28876</v>
      </c>
      <c r="C1121" s="434">
        <v>2538</v>
      </c>
      <c r="D1121" s="434">
        <v>2232</v>
      </c>
    </row>
    <row r="1122" spans="1:4" ht="13.2" x14ac:dyDescent="0.25">
      <c r="A1122" s="432" t="s">
        <v>2496</v>
      </c>
      <c r="B1122" s="433">
        <v>15576</v>
      </c>
      <c r="C1122" s="434">
        <v>2040</v>
      </c>
      <c r="D1122" s="434">
        <v>2020</v>
      </c>
    </row>
    <row r="1123" spans="1:4" ht="13.2" x14ac:dyDescent="0.25">
      <c r="A1123" s="432" t="s">
        <v>2497</v>
      </c>
      <c r="B1123" s="433">
        <v>26587</v>
      </c>
      <c r="C1123" s="434">
        <v>2325</v>
      </c>
      <c r="D1123" s="434">
        <v>2255</v>
      </c>
    </row>
    <row r="1124" spans="1:4" ht="13.2" x14ac:dyDescent="0.25">
      <c r="A1124" s="432" t="s">
        <v>2498</v>
      </c>
      <c r="B1124" s="433">
        <v>23538</v>
      </c>
      <c r="C1124" s="434">
        <v>2020</v>
      </c>
      <c r="D1124" s="434">
        <v>2020</v>
      </c>
    </row>
    <row r="1125" spans="1:4" ht="13.2" x14ac:dyDescent="0.25">
      <c r="A1125" s="432" t="s">
        <v>2499</v>
      </c>
      <c r="B1125" s="433">
        <v>11299</v>
      </c>
      <c r="C1125" s="434">
        <v>2010</v>
      </c>
      <c r="D1125" s="434">
        <v>2010</v>
      </c>
    </row>
    <row r="1126" spans="1:4" ht="13.2" x14ac:dyDescent="0.25">
      <c r="A1126" s="432" t="s">
        <v>2500</v>
      </c>
      <c r="B1126" s="433">
        <v>13173</v>
      </c>
      <c r="C1126" s="434">
        <v>2001</v>
      </c>
      <c r="D1126" s="434">
        <v>2001</v>
      </c>
    </row>
    <row r="1127" spans="1:4" ht="13.2" x14ac:dyDescent="0.25">
      <c r="A1127" s="432" t="s">
        <v>2501</v>
      </c>
      <c r="B1127" s="433">
        <v>15742</v>
      </c>
      <c r="C1127" s="434">
        <v>2039</v>
      </c>
      <c r="D1127" s="434">
        <v>2039</v>
      </c>
    </row>
    <row r="1128" spans="1:4" ht="13.2" x14ac:dyDescent="0.25">
      <c r="A1128" s="432" t="s">
        <v>2502</v>
      </c>
      <c r="B1128" s="433">
        <v>10816</v>
      </c>
      <c r="C1128" s="434">
        <v>2001</v>
      </c>
      <c r="D1128" s="434">
        <v>2001</v>
      </c>
    </row>
    <row r="1129" spans="1:4" ht="13.2" x14ac:dyDescent="0.25">
      <c r="A1129" s="432" t="s">
        <v>2503</v>
      </c>
      <c r="B1129" s="433">
        <v>23258</v>
      </c>
      <c r="C1129" s="434">
        <v>2010</v>
      </c>
      <c r="D1129" s="434">
        <v>2003</v>
      </c>
    </row>
    <row r="1130" spans="1:4" ht="13.2" x14ac:dyDescent="0.25">
      <c r="A1130" s="432" t="s">
        <v>2504</v>
      </c>
      <c r="B1130" s="433">
        <v>11995</v>
      </c>
      <c r="C1130" s="434">
        <v>2011</v>
      </c>
      <c r="D1130" s="434">
        <v>2009</v>
      </c>
    </row>
    <row r="1131" spans="1:4" ht="13.2" x14ac:dyDescent="0.25">
      <c r="A1131" s="432" t="s">
        <v>2505</v>
      </c>
      <c r="B1131" s="433">
        <v>29232</v>
      </c>
      <c r="C1131" s="434">
        <v>2060</v>
      </c>
      <c r="D1131" s="434">
        <v>2050</v>
      </c>
    </row>
    <row r="1132" spans="1:4" ht="13.2" x14ac:dyDescent="0.25">
      <c r="A1132" s="432" t="s">
        <v>2506</v>
      </c>
      <c r="B1132" s="433">
        <v>10245</v>
      </c>
      <c r="C1132" s="434">
        <v>2016</v>
      </c>
      <c r="D1132" s="434">
        <v>2016</v>
      </c>
    </row>
    <row r="1133" spans="1:4" ht="13.2" x14ac:dyDescent="0.25">
      <c r="A1133" s="432" t="s">
        <v>2507</v>
      </c>
      <c r="B1133" s="433">
        <v>13848</v>
      </c>
      <c r="C1133" s="434">
        <v>2025</v>
      </c>
      <c r="D1133" s="434">
        <v>2024</v>
      </c>
    </row>
    <row r="1134" spans="1:4" ht="13.2" x14ac:dyDescent="0.25">
      <c r="A1134" s="432" t="s">
        <v>2508</v>
      </c>
      <c r="B1134" s="433">
        <v>15912</v>
      </c>
      <c r="C1134" s="434">
        <v>2001</v>
      </c>
      <c r="D1134" s="434">
        <v>2000</v>
      </c>
    </row>
    <row r="1135" spans="1:4" ht="13.2" x14ac:dyDescent="0.25">
      <c r="A1135" s="432" t="s">
        <v>2509</v>
      </c>
      <c r="B1135" s="433">
        <v>26695</v>
      </c>
      <c r="C1135" s="434">
        <v>2002</v>
      </c>
      <c r="D1135" s="434">
        <v>2002</v>
      </c>
    </row>
    <row r="1136" spans="1:4" ht="13.2" x14ac:dyDescent="0.25">
      <c r="A1136" s="432" t="s">
        <v>2510</v>
      </c>
      <c r="B1136" s="433">
        <v>19481</v>
      </c>
      <c r="C1136" s="434">
        <v>2004</v>
      </c>
      <c r="D1136" s="434">
        <v>2004</v>
      </c>
    </row>
    <row r="1137" spans="1:4" ht="13.2" x14ac:dyDescent="0.25">
      <c r="A1137" s="432" t="s">
        <v>2511</v>
      </c>
      <c r="B1137" s="433">
        <v>24736</v>
      </c>
      <c r="C1137" s="434">
        <v>2004</v>
      </c>
      <c r="D1137" s="434">
        <v>2002</v>
      </c>
    </row>
    <row r="1138" spans="1:4" ht="13.2" x14ac:dyDescent="0.25">
      <c r="A1138" s="432" t="s">
        <v>2512</v>
      </c>
      <c r="B1138" s="433">
        <v>14470</v>
      </c>
      <c r="C1138" s="434">
        <v>2211</v>
      </c>
      <c r="D1138" s="434">
        <v>2197</v>
      </c>
    </row>
    <row r="1139" spans="1:4" ht="13.2" x14ac:dyDescent="0.25">
      <c r="A1139" s="432" t="s">
        <v>2513</v>
      </c>
      <c r="B1139" s="433">
        <v>12841</v>
      </c>
      <c r="C1139" s="434">
        <v>2017</v>
      </c>
      <c r="D1139" s="434">
        <v>2009</v>
      </c>
    </row>
    <row r="1140" spans="1:4" ht="13.2" x14ac:dyDescent="0.25">
      <c r="A1140" s="432" t="s">
        <v>2514</v>
      </c>
      <c r="B1140" s="433">
        <v>10846</v>
      </c>
      <c r="C1140" s="434">
        <v>2117</v>
      </c>
      <c r="D1140" s="434">
        <v>2079</v>
      </c>
    </row>
    <row r="1141" spans="1:4" ht="13.2" x14ac:dyDescent="0.25">
      <c r="A1141" s="432" t="s">
        <v>2515</v>
      </c>
      <c r="B1141" s="433">
        <v>23123</v>
      </c>
      <c r="C1141" s="434">
        <v>2074</v>
      </c>
      <c r="D1141" s="434">
        <v>2050</v>
      </c>
    </row>
    <row r="1142" spans="1:4" ht="13.2" x14ac:dyDescent="0.25">
      <c r="A1142" s="432" t="s">
        <v>2516</v>
      </c>
      <c r="B1142" s="433">
        <v>26861</v>
      </c>
      <c r="C1142" s="434">
        <v>2113</v>
      </c>
      <c r="D1142" s="434">
        <v>2111</v>
      </c>
    </row>
    <row r="1143" spans="1:4" ht="13.2" x14ac:dyDescent="0.25">
      <c r="A1143" s="432" t="s">
        <v>2517</v>
      </c>
      <c r="B1143" s="433">
        <v>16060</v>
      </c>
      <c r="C1143" s="434">
        <v>2070</v>
      </c>
      <c r="D1143" s="434">
        <v>2064</v>
      </c>
    </row>
    <row r="1144" spans="1:4" ht="13.2" x14ac:dyDescent="0.25">
      <c r="A1144" s="432" t="s">
        <v>2518</v>
      </c>
      <c r="B1144" s="433">
        <v>28475</v>
      </c>
      <c r="C1144" s="434">
        <v>2010</v>
      </c>
      <c r="D1144" s="434">
        <v>2000</v>
      </c>
    </row>
    <row r="1145" spans="1:4" ht="13.2" x14ac:dyDescent="0.25">
      <c r="A1145" s="432" t="s">
        <v>2519</v>
      </c>
      <c r="B1145" s="433">
        <v>26701</v>
      </c>
      <c r="C1145" s="434">
        <v>2040</v>
      </c>
      <c r="D1145" s="434">
        <v>2040</v>
      </c>
    </row>
    <row r="1146" spans="1:4" ht="13.2" x14ac:dyDescent="0.25">
      <c r="A1146" s="432" t="s">
        <v>2520</v>
      </c>
      <c r="B1146" s="433">
        <v>14822</v>
      </c>
      <c r="C1146" s="434">
        <v>2031</v>
      </c>
      <c r="D1146" s="434">
        <v>2030</v>
      </c>
    </row>
    <row r="1147" spans="1:4" ht="13.2" x14ac:dyDescent="0.25">
      <c r="A1147" s="432" t="s">
        <v>2521</v>
      </c>
      <c r="B1147" s="433">
        <v>27642</v>
      </c>
      <c r="C1147" s="434">
        <v>2134</v>
      </c>
      <c r="D1147" s="434">
        <v>2113</v>
      </c>
    </row>
    <row r="1148" spans="1:4" ht="13.2" x14ac:dyDescent="0.25">
      <c r="A1148" s="432" t="s">
        <v>2522</v>
      </c>
      <c r="B1148" s="433">
        <v>29427</v>
      </c>
      <c r="C1148" s="434">
        <v>2104</v>
      </c>
      <c r="D1148" s="434">
        <v>2080</v>
      </c>
    </row>
    <row r="1149" spans="1:4" ht="13.2" x14ac:dyDescent="0.25">
      <c r="A1149" s="432" t="s">
        <v>2523</v>
      </c>
      <c r="B1149" s="433">
        <v>20387</v>
      </c>
      <c r="C1149" s="434">
        <v>2282</v>
      </c>
      <c r="D1149" s="434">
        <v>2277</v>
      </c>
    </row>
    <row r="1150" spans="1:4" ht="13.2" x14ac:dyDescent="0.25">
      <c r="A1150" s="432" t="s">
        <v>2524</v>
      </c>
      <c r="B1150" s="433">
        <v>15012</v>
      </c>
      <c r="C1150" s="434">
        <v>2235</v>
      </c>
      <c r="D1150" s="434">
        <v>2184</v>
      </c>
    </row>
    <row r="1151" spans="1:4" ht="13.2" x14ac:dyDescent="0.25">
      <c r="A1151" s="432" t="s">
        <v>2525</v>
      </c>
      <c r="B1151" s="433">
        <v>25245</v>
      </c>
      <c r="C1151" s="434">
        <v>2002</v>
      </c>
      <c r="D1151" s="434">
        <v>2000</v>
      </c>
    </row>
    <row r="1152" spans="1:4" ht="13.2" x14ac:dyDescent="0.25">
      <c r="A1152" s="432" t="s">
        <v>2526</v>
      </c>
      <c r="B1152" s="433">
        <v>17326</v>
      </c>
      <c r="C1152" s="434">
        <v>2002</v>
      </c>
      <c r="D1152" s="434">
        <v>2002</v>
      </c>
    </row>
    <row r="1153" spans="1:4" ht="13.2" x14ac:dyDescent="0.25">
      <c r="A1153" s="432" t="s">
        <v>2527</v>
      </c>
      <c r="B1153" s="433">
        <v>15824</v>
      </c>
      <c r="C1153" s="434">
        <v>2013</v>
      </c>
      <c r="D1153" s="434">
        <v>2010</v>
      </c>
    </row>
    <row r="1154" spans="1:4" ht="13.2" x14ac:dyDescent="0.25">
      <c r="A1154" s="432" t="s">
        <v>2528</v>
      </c>
      <c r="B1154" s="433">
        <v>20076</v>
      </c>
      <c r="C1154" s="434">
        <v>2010</v>
      </c>
      <c r="D1154" s="434">
        <v>2000</v>
      </c>
    </row>
    <row r="1155" spans="1:4" ht="13.2" x14ac:dyDescent="0.25">
      <c r="A1155" s="432" t="s">
        <v>2529</v>
      </c>
      <c r="B1155" s="433">
        <v>12046</v>
      </c>
      <c r="C1155" s="434">
        <v>2003</v>
      </c>
      <c r="D1155" s="434">
        <v>2003</v>
      </c>
    </row>
    <row r="1156" spans="1:4" ht="13.2" x14ac:dyDescent="0.25">
      <c r="A1156" s="432" t="s">
        <v>2530</v>
      </c>
      <c r="B1156" s="433">
        <v>27686</v>
      </c>
      <c r="C1156" s="434">
        <v>2003</v>
      </c>
      <c r="D1156" s="434">
        <v>2001</v>
      </c>
    </row>
    <row r="1157" spans="1:4" ht="13.2" x14ac:dyDescent="0.25">
      <c r="A1157" s="432" t="s">
        <v>2531</v>
      </c>
      <c r="B1157" s="433">
        <v>18068</v>
      </c>
      <c r="C1157" s="434">
        <v>2005</v>
      </c>
      <c r="D1157" s="434">
        <v>2000</v>
      </c>
    </row>
    <row r="1158" spans="1:4" ht="13.2" x14ac:dyDescent="0.25">
      <c r="A1158" s="432" t="s">
        <v>2532</v>
      </c>
      <c r="B1158" s="433">
        <v>11795</v>
      </c>
      <c r="C1158" s="434">
        <v>2564</v>
      </c>
      <c r="D1158" s="434">
        <v>2284</v>
      </c>
    </row>
    <row r="1159" spans="1:4" ht="13.2" x14ac:dyDescent="0.25">
      <c r="A1159" s="432" t="s">
        <v>2533</v>
      </c>
      <c r="B1159" s="433">
        <v>28809</v>
      </c>
      <c r="C1159" s="434">
        <v>2115</v>
      </c>
      <c r="D1159" s="434">
        <v>2093</v>
      </c>
    </row>
    <row r="1160" spans="1:4" ht="13.2" x14ac:dyDescent="0.25">
      <c r="A1160" s="432" t="s">
        <v>2534</v>
      </c>
      <c r="B1160" s="433">
        <v>18029</v>
      </c>
      <c r="C1160" s="434">
        <v>2145</v>
      </c>
      <c r="D1160" s="434">
        <v>2130</v>
      </c>
    </row>
    <row r="1161" spans="1:4" ht="13.2" x14ac:dyDescent="0.25">
      <c r="A1161" s="432" t="s">
        <v>2535</v>
      </c>
      <c r="B1161" s="433">
        <v>28749</v>
      </c>
      <c r="C1161" s="434">
        <v>2036</v>
      </c>
      <c r="D1161" s="434">
        <v>2021</v>
      </c>
    </row>
    <row r="1162" spans="1:4" ht="13.2" x14ac:dyDescent="0.25">
      <c r="A1162" s="432" t="s">
        <v>2536</v>
      </c>
      <c r="B1162" s="433">
        <v>24810</v>
      </c>
      <c r="C1162" s="434">
        <v>2005</v>
      </c>
      <c r="D1162" s="434">
        <v>2000</v>
      </c>
    </row>
    <row r="1163" spans="1:4" ht="13.2" x14ac:dyDescent="0.25">
      <c r="A1163" s="432" t="s">
        <v>2537</v>
      </c>
      <c r="B1163" s="433">
        <v>13410</v>
      </c>
      <c r="C1163" s="434">
        <v>2001</v>
      </c>
      <c r="D1163" s="434">
        <v>2000</v>
      </c>
    </row>
    <row r="1164" spans="1:4" ht="13.2" x14ac:dyDescent="0.25">
      <c r="A1164" s="432" t="s">
        <v>2538</v>
      </c>
      <c r="B1164" s="433">
        <v>20539</v>
      </c>
      <c r="C1164" s="434">
        <v>2012</v>
      </c>
      <c r="D1164" s="434">
        <v>2004</v>
      </c>
    </row>
    <row r="1165" spans="1:4" ht="13.2" x14ac:dyDescent="0.25">
      <c r="A1165" s="432" t="s">
        <v>2539</v>
      </c>
      <c r="B1165" s="433">
        <v>13968</v>
      </c>
      <c r="C1165" s="434">
        <v>2002</v>
      </c>
      <c r="D1165" s="434">
        <v>2001</v>
      </c>
    </row>
    <row r="1166" spans="1:4" ht="13.2" x14ac:dyDescent="0.25">
      <c r="A1166" s="432" t="s">
        <v>2540</v>
      </c>
      <c r="B1166" s="433">
        <v>24582</v>
      </c>
      <c r="C1166" s="434">
        <v>2006</v>
      </c>
      <c r="D1166" s="434">
        <v>2006</v>
      </c>
    </row>
    <row r="1167" spans="1:4" ht="13.2" x14ac:dyDescent="0.25">
      <c r="A1167" s="432" t="s">
        <v>2541</v>
      </c>
      <c r="B1167" s="433">
        <v>16697</v>
      </c>
      <c r="C1167" s="434">
        <v>2386</v>
      </c>
      <c r="D1167" s="434">
        <v>2319</v>
      </c>
    </row>
    <row r="1168" spans="1:4" ht="13.2" x14ac:dyDescent="0.25">
      <c r="A1168" s="432" t="s">
        <v>2542</v>
      </c>
      <c r="B1168" s="433">
        <v>25142</v>
      </c>
      <c r="C1168" s="434">
        <v>2272</v>
      </c>
      <c r="D1168" s="434">
        <v>2216</v>
      </c>
    </row>
    <row r="1169" spans="1:4" ht="13.2" x14ac:dyDescent="0.25">
      <c r="A1169" s="432" t="s">
        <v>2543</v>
      </c>
      <c r="B1169" s="433">
        <v>18748</v>
      </c>
      <c r="C1169" s="434">
        <v>2181</v>
      </c>
      <c r="D1169" s="434">
        <v>2161</v>
      </c>
    </row>
    <row r="1170" spans="1:4" ht="13.2" x14ac:dyDescent="0.25">
      <c r="A1170" s="432" t="s">
        <v>2544</v>
      </c>
      <c r="B1170" s="433">
        <v>25111</v>
      </c>
      <c r="C1170" s="434">
        <v>2066</v>
      </c>
      <c r="D1170" s="434">
        <v>2051</v>
      </c>
    </row>
    <row r="1171" spans="1:4" ht="13.2" x14ac:dyDescent="0.25">
      <c r="A1171" s="432" t="s">
        <v>2545</v>
      </c>
      <c r="B1171" s="433">
        <v>24680</v>
      </c>
      <c r="C1171" s="434">
        <v>2112</v>
      </c>
      <c r="D1171" s="434">
        <v>2076</v>
      </c>
    </row>
    <row r="1172" spans="1:4" ht="13.2" x14ac:dyDescent="0.25">
      <c r="A1172" s="432" t="s">
        <v>2546</v>
      </c>
      <c r="B1172" s="433">
        <v>23455</v>
      </c>
      <c r="C1172" s="434">
        <v>2268</v>
      </c>
      <c r="D1172" s="434">
        <v>2234</v>
      </c>
    </row>
    <row r="1173" spans="1:4" ht="13.2" x14ac:dyDescent="0.25">
      <c r="A1173" s="432" t="s">
        <v>2547</v>
      </c>
      <c r="B1173" s="433">
        <v>22623</v>
      </c>
      <c r="C1173" s="434">
        <v>2003</v>
      </c>
      <c r="D1173" s="434">
        <v>2003</v>
      </c>
    </row>
    <row r="1174" spans="1:4" ht="13.2" x14ac:dyDescent="0.25">
      <c r="A1174" s="432" t="s">
        <v>2548</v>
      </c>
      <c r="B1174" s="433">
        <v>14283</v>
      </c>
      <c r="C1174" s="434">
        <v>2240</v>
      </c>
      <c r="D1174" s="434">
        <v>2210</v>
      </c>
    </row>
    <row r="1175" spans="1:4" ht="13.2" x14ac:dyDescent="0.25">
      <c r="A1175" s="432" t="s">
        <v>2549</v>
      </c>
      <c r="B1175" s="433">
        <v>12032</v>
      </c>
      <c r="C1175" s="434">
        <v>2012</v>
      </c>
      <c r="D1175" s="434">
        <v>2014</v>
      </c>
    </row>
    <row r="1176" spans="1:4" ht="13.2" x14ac:dyDescent="0.25">
      <c r="A1176" s="432" t="s">
        <v>2550</v>
      </c>
      <c r="B1176" s="433">
        <v>18511</v>
      </c>
      <c r="C1176" s="434">
        <v>2024</v>
      </c>
      <c r="D1176" s="434">
        <v>2024</v>
      </c>
    </row>
    <row r="1177" spans="1:4" ht="13.2" x14ac:dyDescent="0.25">
      <c r="A1177" s="432" t="s">
        <v>2551</v>
      </c>
      <c r="B1177" s="433">
        <v>21513</v>
      </c>
      <c r="C1177" s="434">
        <v>2284</v>
      </c>
      <c r="D1177" s="434">
        <v>2044</v>
      </c>
    </row>
    <row r="1178" spans="1:4" ht="13.2" x14ac:dyDescent="0.25">
      <c r="A1178" s="432" t="s">
        <v>2552</v>
      </c>
      <c r="B1178" s="433">
        <v>14098</v>
      </c>
      <c r="C1178" s="434">
        <v>2010</v>
      </c>
      <c r="D1178" s="434">
        <v>2000</v>
      </c>
    </row>
    <row r="1179" spans="1:4" ht="13.2" x14ac:dyDescent="0.25">
      <c r="A1179" s="432" t="s">
        <v>2553</v>
      </c>
      <c r="B1179" s="433">
        <v>18851</v>
      </c>
      <c r="C1179" s="434">
        <v>2030</v>
      </c>
      <c r="D1179" s="434">
        <v>2030</v>
      </c>
    </row>
    <row r="1180" spans="1:4" ht="13.2" x14ac:dyDescent="0.25">
      <c r="A1180" s="432" t="s">
        <v>2554</v>
      </c>
      <c r="B1180" s="433">
        <v>25764</v>
      </c>
      <c r="C1180" s="434">
        <v>2022</v>
      </c>
      <c r="D1180" s="434">
        <v>2022</v>
      </c>
    </row>
    <row r="1181" spans="1:4" ht="13.2" x14ac:dyDescent="0.25">
      <c r="A1181" s="432" t="s">
        <v>2555</v>
      </c>
      <c r="B1181" s="433">
        <v>26814</v>
      </c>
      <c r="C1181" s="434">
        <v>2010</v>
      </c>
      <c r="D1181" s="434">
        <v>2010</v>
      </c>
    </row>
    <row r="1182" spans="1:4" ht="13.2" x14ac:dyDescent="0.25">
      <c r="A1182" s="432" t="s">
        <v>2556</v>
      </c>
      <c r="B1182" s="433">
        <v>17424</v>
      </c>
      <c r="C1182" s="434">
        <v>2028</v>
      </c>
      <c r="D1182" s="434">
        <v>2028</v>
      </c>
    </row>
    <row r="1183" spans="1:4" ht="13.2" x14ac:dyDescent="0.25">
      <c r="A1183" s="432" t="s">
        <v>2557</v>
      </c>
      <c r="B1183" s="433">
        <v>13541</v>
      </c>
      <c r="C1183" s="434">
        <v>2026</v>
      </c>
      <c r="D1183" s="434">
        <v>2022</v>
      </c>
    </row>
    <row r="1184" spans="1:4" ht="13.2" x14ac:dyDescent="0.25">
      <c r="A1184" s="432" t="s">
        <v>2558</v>
      </c>
      <c r="B1184" s="433">
        <v>13831</v>
      </c>
      <c r="C1184" s="434">
        <v>2028</v>
      </c>
      <c r="D1184" s="434">
        <v>2024</v>
      </c>
    </row>
    <row r="1185" spans="1:4" ht="13.2" x14ac:dyDescent="0.25">
      <c r="A1185" s="432" t="s">
        <v>2559</v>
      </c>
      <c r="B1185" s="433">
        <v>14387</v>
      </c>
      <c r="C1185" s="434">
        <v>2008</v>
      </c>
      <c r="D1185" s="434">
        <v>2006</v>
      </c>
    </row>
    <row r="1186" spans="1:4" ht="13.2" x14ac:dyDescent="0.25">
      <c r="A1186" s="432" t="s">
        <v>2560</v>
      </c>
      <c r="B1186" s="433">
        <v>27626</v>
      </c>
      <c r="C1186" s="434">
        <v>2002</v>
      </c>
      <c r="D1186" s="434">
        <v>2000</v>
      </c>
    </row>
    <row r="1187" spans="1:4" ht="13.2" x14ac:dyDescent="0.25">
      <c r="A1187" s="432" t="s">
        <v>2561</v>
      </c>
      <c r="B1187" s="433">
        <v>25961</v>
      </c>
      <c r="C1187" s="434">
        <v>2012</v>
      </c>
      <c r="D1187" s="434">
        <v>2012</v>
      </c>
    </row>
    <row r="1188" spans="1:4" ht="13.2" x14ac:dyDescent="0.25">
      <c r="A1188" s="432" t="s">
        <v>2562</v>
      </c>
      <c r="B1188" s="433">
        <v>18405</v>
      </c>
      <c r="C1188" s="434">
        <v>2056</v>
      </c>
      <c r="D1188" s="434">
        <v>2048</v>
      </c>
    </row>
    <row r="1189" spans="1:4" ht="13.2" x14ac:dyDescent="0.25">
      <c r="A1189" s="432" t="s">
        <v>2563</v>
      </c>
      <c r="B1189" s="433">
        <v>10272</v>
      </c>
      <c r="C1189" s="434">
        <v>2008</v>
      </c>
      <c r="D1189" s="434">
        <v>2008</v>
      </c>
    </row>
    <row r="1190" spans="1:4" ht="13.2" x14ac:dyDescent="0.25">
      <c r="A1190" s="432" t="s">
        <v>2564</v>
      </c>
      <c r="B1190" s="433">
        <v>11126</v>
      </c>
      <c r="C1190" s="434">
        <v>2032</v>
      </c>
      <c r="D1190" s="434">
        <v>2032</v>
      </c>
    </row>
    <row r="1191" spans="1:4" ht="13.2" x14ac:dyDescent="0.25">
      <c r="A1191" s="432" t="s">
        <v>2565</v>
      </c>
      <c r="B1191" s="433">
        <v>15237</v>
      </c>
      <c r="C1191" s="434">
        <v>2016</v>
      </c>
      <c r="D1191" s="434">
        <v>2010</v>
      </c>
    </row>
    <row r="1192" spans="1:4" ht="13.2" x14ac:dyDescent="0.25">
      <c r="A1192" s="432" t="s">
        <v>2566</v>
      </c>
      <c r="B1192" s="433">
        <v>13628</v>
      </c>
      <c r="C1192" s="434">
        <v>2032</v>
      </c>
      <c r="D1192" s="434">
        <v>2030</v>
      </c>
    </row>
    <row r="1193" spans="1:4" ht="13.2" x14ac:dyDescent="0.25">
      <c r="A1193" s="432" t="s">
        <v>2567</v>
      </c>
      <c r="B1193" s="433">
        <v>21428</v>
      </c>
      <c r="C1193" s="434">
        <v>2260</v>
      </c>
      <c r="D1193" s="434">
        <v>2256</v>
      </c>
    </row>
    <row r="1194" spans="1:4" ht="13.2" x14ac:dyDescent="0.25">
      <c r="A1194" s="432" t="s">
        <v>2568</v>
      </c>
      <c r="B1194" s="433">
        <v>24013</v>
      </c>
      <c r="C1194" s="434">
        <v>2010</v>
      </c>
      <c r="D1194" s="434">
        <v>2010</v>
      </c>
    </row>
    <row r="1195" spans="1:4" ht="13.2" x14ac:dyDescent="0.25">
      <c r="A1195" s="432" t="s">
        <v>2569</v>
      </c>
      <c r="B1195" s="433">
        <v>21646</v>
      </c>
      <c r="C1195" s="434">
        <v>2616</v>
      </c>
      <c r="D1195" s="434">
        <v>2570</v>
      </c>
    </row>
    <row r="1196" spans="1:4" ht="13.2" x14ac:dyDescent="0.25">
      <c r="A1196" s="432" t="s">
        <v>2570</v>
      </c>
      <c r="B1196" s="433">
        <v>14156</v>
      </c>
      <c r="C1196" s="434">
        <v>2026</v>
      </c>
      <c r="D1196" s="434">
        <v>2004</v>
      </c>
    </row>
    <row r="1197" spans="1:4" ht="13.2" x14ac:dyDescent="0.25">
      <c r="A1197" s="432" t="s">
        <v>2571</v>
      </c>
      <c r="B1197" s="433">
        <v>16514</v>
      </c>
      <c r="C1197" s="434">
        <v>2005</v>
      </c>
      <c r="D1197" s="434">
        <v>2000</v>
      </c>
    </row>
    <row r="1198" spans="1:4" ht="13.2" x14ac:dyDescent="0.25">
      <c r="A1198" s="432" t="s">
        <v>2572</v>
      </c>
      <c r="B1198" s="433">
        <v>21573</v>
      </c>
      <c r="C1198" s="434">
        <v>2045</v>
      </c>
      <c r="D1198" s="434">
        <v>2045</v>
      </c>
    </row>
    <row r="1199" spans="1:4" ht="13.2" x14ac:dyDescent="0.25">
      <c r="A1199" s="432" t="s">
        <v>2573</v>
      </c>
      <c r="B1199" s="433">
        <v>11301</v>
      </c>
      <c r="C1199" s="434">
        <v>2026</v>
      </c>
      <c r="D1199" s="434">
        <v>2018</v>
      </c>
    </row>
    <row r="1200" spans="1:4" ht="13.2" x14ac:dyDescent="0.25">
      <c r="A1200" s="432" t="s">
        <v>2574</v>
      </c>
      <c r="B1200" s="433">
        <v>27786</v>
      </c>
      <c r="C1200" s="434">
        <v>2303</v>
      </c>
      <c r="D1200" s="434">
        <v>2203</v>
      </c>
    </row>
    <row r="1201" spans="1:4" ht="13.2" x14ac:dyDescent="0.25">
      <c r="A1201" s="432" t="s">
        <v>2575</v>
      </c>
      <c r="B1201" s="433">
        <v>29607</v>
      </c>
      <c r="C1201" s="434">
        <v>2041</v>
      </c>
      <c r="D1201" s="434">
        <v>2003</v>
      </c>
    </row>
    <row r="1202" spans="1:4" ht="13.2" x14ac:dyDescent="0.25">
      <c r="A1202" s="432" t="s">
        <v>2576</v>
      </c>
      <c r="B1202" s="433">
        <v>29643</v>
      </c>
      <c r="C1202" s="434">
        <v>2062</v>
      </c>
      <c r="D1202" s="434">
        <v>2045</v>
      </c>
    </row>
    <row r="1203" spans="1:4" ht="13.2" x14ac:dyDescent="0.25">
      <c r="A1203" s="432" t="s">
        <v>2577</v>
      </c>
      <c r="B1203" s="433">
        <v>27969</v>
      </c>
      <c r="C1203" s="434">
        <v>2025</v>
      </c>
      <c r="D1203" s="434">
        <v>2015</v>
      </c>
    </row>
    <row r="1204" spans="1:4" ht="13.2" x14ac:dyDescent="0.25">
      <c r="A1204" s="432" t="s">
        <v>2578</v>
      </c>
      <c r="B1204" s="433">
        <v>12857</v>
      </c>
      <c r="C1204" s="434">
        <v>2466</v>
      </c>
      <c r="D1204" s="434">
        <v>2438</v>
      </c>
    </row>
    <row r="1205" spans="1:4" ht="13.2" x14ac:dyDescent="0.25">
      <c r="A1205" s="432" t="s">
        <v>2579</v>
      </c>
      <c r="B1205" s="433">
        <v>16411</v>
      </c>
      <c r="C1205" s="434">
        <v>2006</v>
      </c>
      <c r="D1205" s="434">
        <v>2003</v>
      </c>
    </row>
    <row r="1206" spans="1:4" ht="13.2" x14ac:dyDescent="0.25">
      <c r="A1206" s="432" t="s">
        <v>2580</v>
      </c>
      <c r="B1206" s="433">
        <v>25870</v>
      </c>
      <c r="C1206" s="434">
        <v>2082</v>
      </c>
      <c r="D1206" s="434">
        <v>2050</v>
      </c>
    </row>
    <row r="1207" spans="1:4" ht="13.2" x14ac:dyDescent="0.25">
      <c r="A1207" s="432" t="s">
        <v>2581</v>
      </c>
      <c r="B1207" s="433">
        <v>20797</v>
      </c>
      <c r="C1207" s="434">
        <v>2017</v>
      </c>
      <c r="D1207" s="434">
        <v>2000</v>
      </c>
    </row>
    <row r="1208" spans="1:4" ht="13.2" x14ac:dyDescent="0.25">
      <c r="A1208" s="432" t="s">
        <v>2582</v>
      </c>
      <c r="B1208" s="433">
        <v>25757</v>
      </c>
      <c r="C1208" s="434">
        <v>2002</v>
      </c>
      <c r="D1208" s="434">
        <v>2000</v>
      </c>
    </row>
    <row r="1209" spans="1:4" ht="13.2" x14ac:dyDescent="0.25">
      <c r="A1209" s="432" t="s">
        <v>2583</v>
      </c>
      <c r="B1209" s="433">
        <v>15414</v>
      </c>
      <c r="C1209" s="434">
        <v>2024</v>
      </c>
      <c r="D1209" s="434">
        <v>2024</v>
      </c>
    </row>
    <row r="1210" spans="1:4" ht="13.2" x14ac:dyDescent="0.25">
      <c r="A1210" s="432" t="s">
        <v>2584</v>
      </c>
      <c r="B1210" s="433">
        <v>26863</v>
      </c>
      <c r="C1210" s="434">
        <v>2027</v>
      </c>
      <c r="D1210" s="434">
        <v>2027</v>
      </c>
    </row>
    <row r="1211" spans="1:4" ht="13.2" x14ac:dyDescent="0.25">
      <c r="A1211" s="432" t="s">
        <v>2585</v>
      </c>
      <c r="B1211" s="433">
        <v>17025</v>
      </c>
      <c r="C1211" s="434">
        <v>2003</v>
      </c>
      <c r="D1211" s="434">
        <v>2003</v>
      </c>
    </row>
    <row r="1212" spans="1:4" ht="13.2" x14ac:dyDescent="0.25">
      <c r="A1212" s="432" t="s">
        <v>2586</v>
      </c>
      <c r="B1212" s="433">
        <v>29632</v>
      </c>
      <c r="C1212" s="434">
        <v>2075</v>
      </c>
      <c r="D1212" s="434">
        <v>2050</v>
      </c>
    </row>
    <row r="1213" spans="1:4" ht="13.2" x14ac:dyDescent="0.25">
      <c r="A1213" s="432" t="s">
        <v>2587</v>
      </c>
      <c r="B1213" s="433">
        <v>23736</v>
      </c>
      <c r="C1213" s="434">
        <v>2050</v>
      </c>
      <c r="D1213" s="434">
        <v>2030</v>
      </c>
    </row>
    <row r="1214" spans="1:4" ht="13.2" x14ac:dyDescent="0.25">
      <c r="A1214" s="432" t="s">
        <v>2588</v>
      </c>
      <c r="B1214" s="433">
        <v>15135</v>
      </c>
      <c r="C1214" s="434">
        <v>2010</v>
      </c>
      <c r="D1214" s="434">
        <v>2010</v>
      </c>
    </row>
    <row r="1215" spans="1:4" ht="13.2" x14ac:dyDescent="0.25">
      <c r="A1215" s="432" t="s">
        <v>2589</v>
      </c>
      <c r="B1215" s="433">
        <v>16173</v>
      </c>
      <c r="C1215" s="434">
        <v>2010</v>
      </c>
      <c r="D1215" s="434">
        <v>2010</v>
      </c>
    </row>
    <row r="1216" spans="1:4" ht="13.2" x14ac:dyDescent="0.25">
      <c r="A1216" s="432" t="s">
        <v>2590</v>
      </c>
      <c r="B1216" s="433">
        <v>17523</v>
      </c>
      <c r="C1216" s="434">
        <v>2005</v>
      </c>
      <c r="D1216" s="434">
        <v>2000</v>
      </c>
    </row>
    <row r="1217" spans="1:4" ht="13.2" x14ac:dyDescent="0.25">
      <c r="A1217" s="432" t="s">
        <v>2591</v>
      </c>
      <c r="B1217" s="433">
        <v>11671</v>
      </c>
      <c r="C1217" s="434">
        <v>2005</v>
      </c>
      <c r="D1217" s="434">
        <v>2005</v>
      </c>
    </row>
    <row r="1218" spans="1:4" ht="13.2" x14ac:dyDescent="0.25">
      <c r="A1218" s="432" t="s">
        <v>2592</v>
      </c>
      <c r="B1218" s="433">
        <v>24855</v>
      </c>
      <c r="C1218" s="434">
        <v>2001</v>
      </c>
      <c r="D1218" s="434">
        <v>2000</v>
      </c>
    </row>
    <row r="1219" spans="1:4" ht="13.2" x14ac:dyDescent="0.25">
      <c r="A1219" s="432" t="s">
        <v>2593</v>
      </c>
      <c r="B1219" s="433">
        <v>26078</v>
      </c>
      <c r="C1219" s="434">
        <v>2023</v>
      </c>
      <c r="D1219" s="434">
        <v>2018</v>
      </c>
    </row>
    <row r="1220" spans="1:4" ht="13.2" x14ac:dyDescent="0.25">
      <c r="A1220" s="432" t="s">
        <v>2594</v>
      </c>
      <c r="B1220" s="433">
        <v>10857</v>
      </c>
      <c r="C1220" s="434">
        <v>2002</v>
      </c>
      <c r="D1220" s="434">
        <v>2002</v>
      </c>
    </row>
    <row r="1221" spans="1:4" ht="13.2" x14ac:dyDescent="0.25">
      <c r="A1221" s="432" t="s">
        <v>2595</v>
      </c>
      <c r="B1221" s="433">
        <v>11528</v>
      </c>
      <c r="C1221" s="434">
        <v>2001</v>
      </c>
      <c r="D1221" s="434">
        <v>2001</v>
      </c>
    </row>
    <row r="1222" spans="1:4" ht="13.2" x14ac:dyDescent="0.25">
      <c r="A1222" s="432" t="s">
        <v>2596</v>
      </c>
      <c r="B1222" s="433">
        <v>24576</v>
      </c>
      <c r="C1222" s="434">
        <v>2009</v>
      </c>
      <c r="D1222" s="434">
        <v>2009</v>
      </c>
    </row>
    <row r="1223" spans="1:4" ht="13.2" x14ac:dyDescent="0.25">
      <c r="A1223" s="432" t="s">
        <v>2597</v>
      </c>
      <c r="B1223" s="433">
        <v>17028</v>
      </c>
      <c r="C1223" s="434">
        <v>2002</v>
      </c>
      <c r="D1223" s="434">
        <v>2002</v>
      </c>
    </row>
    <row r="1224" spans="1:4" ht="13.2" x14ac:dyDescent="0.25">
      <c r="A1224" s="432" t="s">
        <v>2598</v>
      </c>
      <c r="B1224" s="433">
        <v>10502</v>
      </c>
      <c r="C1224" s="434">
        <v>2002</v>
      </c>
      <c r="D1224" s="434">
        <v>2001</v>
      </c>
    </row>
    <row r="1225" spans="1:4" ht="13.2" x14ac:dyDescent="0.25">
      <c r="A1225" s="432" t="s">
        <v>2599</v>
      </c>
      <c r="B1225" s="433">
        <v>29667</v>
      </c>
      <c r="C1225" s="434">
        <v>2002</v>
      </c>
      <c r="D1225" s="434">
        <v>2000</v>
      </c>
    </row>
    <row r="1226" spans="1:4" ht="13.2" x14ac:dyDescent="0.25">
      <c r="A1226" s="432" t="s">
        <v>2600</v>
      </c>
      <c r="B1226" s="433">
        <v>22058</v>
      </c>
      <c r="C1226" s="434">
        <v>2002</v>
      </c>
      <c r="D1226" s="434">
        <v>2000</v>
      </c>
    </row>
    <row r="1227" spans="1:4" ht="13.2" x14ac:dyDescent="0.25">
      <c r="A1227" s="432" t="s">
        <v>2601</v>
      </c>
      <c r="B1227" s="433">
        <v>22036</v>
      </c>
      <c r="C1227" s="434">
        <v>2001</v>
      </c>
      <c r="D1227" s="434">
        <v>2001</v>
      </c>
    </row>
    <row r="1228" spans="1:4" ht="13.2" x14ac:dyDescent="0.25">
      <c r="A1228" s="432" t="s">
        <v>2602</v>
      </c>
      <c r="B1228" s="433">
        <v>14486</v>
      </c>
      <c r="C1228" s="434">
        <v>2005</v>
      </c>
      <c r="D1228" s="434">
        <v>2005</v>
      </c>
    </row>
    <row r="1229" spans="1:4" ht="13.2" x14ac:dyDescent="0.25">
      <c r="A1229" s="432" t="s">
        <v>2603</v>
      </c>
      <c r="B1229" s="433">
        <v>11879</v>
      </c>
      <c r="C1229" s="434">
        <v>2002</v>
      </c>
      <c r="D1229" s="434">
        <v>2002</v>
      </c>
    </row>
    <row r="1230" spans="1:4" ht="13.2" x14ac:dyDescent="0.25">
      <c r="A1230" s="432" t="s">
        <v>2604</v>
      </c>
      <c r="B1230" s="433">
        <v>19307</v>
      </c>
      <c r="C1230" s="434">
        <v>2002</v>
      </c>
      <c r="D1230" s="434">
        <v>2002</v>
      </c>
    </row>
    <row r="1231" spans="1:4" ht="13.2" x14ac:dyDescent="0.25">
      <c r="A1231" s="432" t="s">
        <v>2605</v>
      </c>
      <c r="B1231" s="433">
        <v>10473</v>
      </c>
      <c r="C1231" s="434">
        <v>2010</v>
      </c>
      <c r="D1231" s="434">
        <v>2010</v>
      </c>
    </row>
    <row r="1232" spans="1:4" ht="13.2" x14ac:dyDescent="0.25">
      <c r="A1232" s="432" t="s">
        <v>2606</v>
      </c>
      <c r="B1232" s="433">
        <v>18132</v>
      </c>
      <c r="C1232" s="434">
        <v>2173</v>
      </c>
      <c r="D1232" s="434">
        <v>2144</v>
      </c>
    </row>
    <row r="1233" spans="1:4" ht="13.2" x14ac:dyDescent="0.25">
      <c r="A1233" s="432" t="s">
        <v>2607</v>
      </c>
      <c r="B1233" s="433">
        <v>15560</v>
      </c>
      <c r="C1233" s="434">
        <v>2010</v>
      </c>
      <c r="D1233" s="434">
        <v>2010</v>
      </c>
    </row>
    <row r="1234" spans="1:4" ht="13.2" x14ac:dyDescent="0.25">
      <c r="A1234" s="432" t="s">
        <v>2608</v>
      </c>
      <c r="B1234" s="433">
        <v>19649</v>
      </c>
      <c r="C1234" s="434">
        <v>2016</v>
      </c>
      <c r="D1234" s="434">
        <v>2000</v>
      </c>
    </row>
    <row r="1235" spans="1:4" ht="13.2" x14ac:dyDescent="0.25">
      <c r="A1235" s="432" t="s">
        <v>2609</v>
      </c>
      <c r="B1235" s="433">
        <v>25259</v>
      </c>
      <c r="C1235" s="434">
        <v>2002</v>
      </c>
      <c r="D1235" s="434">
        <v>2002</v>
      </c>
    </row>
    <row r="1236" spans="1:4" ht="13.2" x14ac:dyDescent="0.25">
      <c r="A1236" s="432" t="s">
        <v>2610</v>
      </c>
      <c r="B1236" s="433">
        <v>22432</v>
      </c>
      <c r="C1236" s="434">
        <v>2016</v>
      </c>
      <c r="D1236" s="434">
        <v>2006</v>
      </c>
    </row>
    <row r="1237" spans="1:4" ht="13.2" x14ac:dyDescent="0.25">
      <c r="A1237" s="432" t="s">
        <v>2611</v>
      </c>
      <c r="B1237" s="433">
        <v>28134</v>
      </c>
      <c r="C1237" s="434">
        <v>2002</v>
      </c>
      <c r="D1237" s="434">
        <v>2000</v>
      </c>
    </row>
    <row r="1238" spans="1:4" ht="13.2" x14ac:dyDescent="0.25">
      <c r="A1238" s="432" t="s">
        <v>2612</v>
      </c>
      <c r="B1238" s="433">
        <v>15939</v>
      </c>
      <c r="C1238" s="434">
        <v>2010</v>
      </c>
      <c r="D1238" s="434">
        <v>2000</v>
      </c>
    </row>
    <row r="1239" spans="1:4" ht="13.2" x14ac:dyDescent="0.25">
      <c r="A1239" s="432" t="s">
        <v>2613</v>
      </c>
      <c r="B1239" s="433">
        <v>19989</v>
      </c>
      <c r="C1239" s="434">
        <v>2940</v>
      </c>
      <c r="D1239" s="434">
        <v>2680</v>
      </c>
    </row>
    <row r="1240" spans="1:4" ht="13.2" x14ac:dyDescent="0.25">
      <c r="A1240" s="432" t="s">
        <v>2614</v>
      </c>
      <c r="B1240" s="433">
        <v>18467</v>
      </c>
      <c r="C1240" s="434">
        <v>2020</v>
      </c>
      <c r="D1240" s="434">
        <v>2020</v>
      </c>
    </row>
    <row r="1241" spans="1:4" ht="13.2" x14ac:dyDescent="0.25">
      <c r="A1241" s="432" t="s">
        <v>2615</v>
      </c>
      <c r="B1241" s="433">
        <v>26767</v>
      </c>
      <c r="C1241" s="434">
        <v>2178</v>
      </c>
      <c r="D1241" s="434">
        <v>2130</v>
      </c>
    </row>
    <row r="1242" spans="1:4" ht="13.2" x14ac:dyDescent="0.25">
      <c r="A1242" s="432" t="s">
        <v>2616</v>
      </c>
      <c r="B1242" s="433">
        <v>22454</v>
      </c>
      <c r="C1242" s="434">
        <v>2018</v>
      </c>
      <c r="D1242" s="434">
        <v>2006</v>
      </c>
    </row>
    <row r="1243" spans="1:4" ht="13.2" x14ac:dyDescent="0.25">
      <c r="A1243" s="432" t="s">
        <v>2617</v>
      </c>
      <c r="B1243" s="433">
        <v>21343</v>
      </c>
      <c r="C1243" s="434">
        <v>2002</v>
      </c>
      <c r="D1243" s="434">
        <v>2000</v>
      </c>
    </row>
    <row r="1244" spans="1:4" ht="13.2" x14ac:dyDescent="0.25">
      <c r="A1244" s="432" t="s">
        <v>2618</v>
      </c>
      <c r="B1244" s="433">
        <v>15859</v>
      </c>
      <c r="C1244" s="434">
        <v>2010</v>
      </c>
      <c r="D1244" s="434">
        <v>2010</v>
      </c>
    </row>
    <row r="1245" spans="1:4" ht="13.2" x14ac:dyDescent="0.25">
      <c r="A1245" s="432" t="s">
        <v>2619</v>
      </c>
      <c r="B1245" s="433">
        <v>18808</v>
      </c>
      <c r="C1245" s="434">
        <v>2022</v>
      </c>
      <c r="D1245" s="434">
        <v>2000</v>
      </c>
    </row>
    <row r="1246" spans="1:4" ht="13.2" x14ac:dyDescent="0.25">
      <c r="A1246" s="432" t="s">
        <v>2620</v>
      </c>
      <c r="B1246" s="433">
        <v>20292</v>
      </c>
      <c r="C1246" s="434">
        <v>2005</v>
      </c>
      <c r="D1246" s="434">
        <v>2000</v>
      </c>
    </row>
    <row r="1247" spans="1:4" ht="13.2" x14ac:dyDescent="0.25">
      <c r="A1247" s="432" t="s">
        <v>2621</v>
      </c>
      <c r="B1247" s="433">
        <v>16038</v>
      </c>
      <c r="C1247" s="434">
        <v>2021</v>
      </c>
      <c r="D1247" s="434">
        <v>2016</v>
      </c>
    </row>
    <row r="1248" spans="1:4" ht="13.2" x14ac:dyDescent="0.25">
      <c r="A1248" s="432" t="s">
        <v>2622</v>
      </c>
      <c r="B1248" s="433">
        <v>21680</v>
      </c>
      <c r="C1248" s="434">
        <v>2006</v>
      </c>
      <c r="D1248" s="434">
        <v>2004</v>
      </c>
    </row>
    <row r="1249" spans="1:4" ht="13.2" x14ac:dyDescent="0.25">
      <c r="A1249" s="432" t="s">
        <v>2623</v>
      </c>
      <c r="B1249" s="433">
        <v>12043</v>
      </c>
      <c r="C1249" s="434">
        <v>2002</v>
      </c>
      <c r="D1249" s="434">
        <v>2002</v>
      </c>
    </row>
    <row r="1250" spans="1:4" ht="13.2" x14ac:dyDescent="0.25">
      <c r="A1250" s="432" t="s">
        <v>2624</v>
      </c>
      <c r="B1250" s="433">
        <v>12467</v>
      </c>
      <c r="C1250" s="434">
        <v>2002</v>
      </c>
      <c r="D1250" s="434">
        <v>2002</v>
      </c>
    </row>
    <row r="1251" spans="1:4" ht="13.2" x14ac:dyDescent="0.25">
      <c r="A1251" s="432" t="s">
        <v>2625</v>
      </c>
      <c r="B1251" s="433">
        <v>11869</v>
      </c>
      <c r="C1251" s="434">
        <v>2040</v>
      </c>
      <c r="D1251" s="434">
        <v>2040</v>
      </c>
    </row>
    <row r="1252" spans="1:4" ht="13.2" x14ac:dyDescent="0.25">
      <c r="A1252" s="432" t="s">
        <v>2626</v>
      </c>
      <c r="B1252" s="433">
        <v>17699</v>
      </c>
      <c r="C1252" s="434">
        <v>2002</v>
      </c>
      <c r="D1252" s="434">
        <v>2002</v>
      </c>
    </row>
    <row r="1253" spans="1:4" ht="13.2" x14ac:dyDescent="0.25">
      <c r="A1253" s="432" t="s">
        <v>2419</v>
      </c>
      <c r="B1253" s="433">
        <v>20460</v>
      </c>
      <c r="C1253" s="434">
        <v>2004</v>
      </c>
      <c r="D1253" s="434">
        <v>2004</v>
      </c>
    </row>
    <row r="1254" spans="1:4" ht="13.2" x14ac:dyDescent="0.25">
      <c r="A1254" s="432" t="s">
        <v>2420</v>
      </c>
      <c r="B1254" s="433">
        <v>21992</v>
      </c>
      <c r="C1254" s="434">
        <v>2001</v>
      </c>
      <c r="D1254" s="434">
        <v>2001</v>
      </c>
    </row>
    <row r="1255" spans="1:4" ht="13.2" x14ac:dyDescent="0.25">
      <c r="A1255" s="432" t="s">
        <v>2421</v>
      </c>
      <c r="B1255" s="433">
        <v>21714</v>
      </c>
      <c r="C1255" s="434">
        <v>2001</v>
      </c>
      <c r="D1255" s="434">
        <v>2001</v>
      </c>
    </row>
    <row r="1256" spans="1:4" ht="13.2" x14ac:dyDescent="0.25">
      <c r="A1256" s="432" t="s">
        <v>2422</v>
      </c>
      <c r="B1256" s="433">
        <v>10337</v>
      </c>
      <c r="C1256" s="434">
        <v>2001</v>
      </c>
      <c r="D1256" s="434">
        <v>2001</v>
      </c>
    </row>
    <row r="1257" spans="1:4" ht="13.2" x14ac:dyDescent="0.25">
      <c r="A1257" s="432" t="s">
        <v>2423</v>
      </c>
      <c r="B1257" s="433">
        <v>23856</v>
      </c>
      <c r="C1257" s="434">
        <v>2001</v>
      </c>
      <c r="D1257" s="434">
        <v>2001</v>
      </c>
    </row>
    <row r="1258" spans="1:4" ht="13.2" x14ac:dyDescent="0.25">
      <c r="A1258" s="432" t="s">
        <v>2420</v>
      </c>
      <c r="B1258" s="433">
        <v>25911</v>
      </c>
      <c r="C1258" s="434">
        <v>2001</v>
      </c>
      <c r="D1258" s="434">
        <v>2001</v>
      </c>
    </row>
    <row r="1259" spans="1:4" ht="13.2" x14ac:dyDescent="0.25">
      <c r="A1259" s="432" t="s">
        <v>2421</v>
      </c>
      <c r="B1259" s="433">
        <v>20438</v>
      </c>
      <c r="C1259" s="434">
        <v>2001</v>
      </c>
      <c r="D1259" s="434">
        <v>2001</v>
      </c>
    </row>
    <row r="1260" spans="1:4" ht="13.2" x14ac:dyDescent="0.25">
      <c r="A1260" s="432" t="s">
        <v>2422</v>
      </c>
      <c r="B1260" s="433">
        <v>27603</v>
      </c>
      <c r="C1260" s="434">
        <v>2001</v>
      </c>
      <c r="D1260" s="434">
        <v>2001</v>
      </c>
    </row>
    <row r="1261" spans="1:4" ht="13.2" x14ac:dyDescent="0.25">
      <c r="A1261" s="432" t="s">
        <v>2423</v>
      </c>
      <c r="B1261" s="433">
        <v>13335</v>
      </c>
      <c r="C1261" s="434">
        <v>2001</v>
      </c>
      <c r="D1261" s="434">
        <v>2001</v>
      </c>
    </row>
    <row r="1262" spans="1:4" ht="13.2" x14ac:dyDescent="0.25">
      <c r="A1262" s="432" t="s">
        <v>2627</v>
      </c>
      <c r="B1262" s="433">
        <v>20644</v>
      </c>
      <c r="C1262" s="434">
        <v>2001</v>
      </c>
      <c r="D1262" s="434">
        <v>2001</v>
      </c>
    </row>
    <row r="1263" spans="1:4" ht="13.2" x14ac:dyDescent="0.25">
      <c r="A1263" s="432" t="s">
        <v>1880</v>
      </c>
      <c r="B1263" s="433">
        <v>21818</v>
      </c>
      <c r="C1263" s="434">
        <v>2002</v>
      </c>
      <c r="D1263" s="434">
        <v>2002</v>
      </c>
    </row>
    <row r="1264" spans="1:4" ht="13.2" x14ac:dyDescent="0.25">
      <c r="A1264" s="432" t="s">
        <v>2628</v>
      </c>
      <c r="B1264" s="433">
        <v>14803</v>
      </c>
      <c r="C1264" s="434">
        <v>2012</v>
      </c>
      <c r="D1264" s="434">
        <v>2011</v>
      </c>
    </row>
    <row r="1265" spans="1:4" ht="13.2" x14ac:dyDescent="0.25">
      <c r="A1265" s="432" t="s">
        <v>2629</v>
      </c>
      <c r="B1265" s="433">
        <v>26043</v>
      </c>
      <c r="C1265" s="434">
        <v>2002</v>
      </c>
      <c r="D1265" s="434">
        <v>2002</v>
      </c>
    </row>
    <row r="1266" spans="1:4" ht="13.2" x14ac:dyDescent="0.25">
      <c r="A1266" s="432" t="s">
        <v>2630</v>
      </c>
      <c r="B1266" s="433">
        <v>18667</v>
      </c>
      <c r="C1266" s="434">
        <v>2012</v>
      </c>
      <c r="D1266" s="434">
        <v>2000</v>
      </c>
    </row>
    <row r="1267" spans="1:4" ht="13.2" x14ac:dyDescent="0.25">
      <c r="A1267" s="432" t="s">
        <v>2631</v>
      </c>
      <c r="B1267" s="433">
        <v>26600</v>
      </c>
      <c r="C1267" s="434">
        <v>2020</v>
      </c>
      <c r="D1267" s="434">
        <v>2020</v>
      </c>
    </row>
    <row r="1268" spans="1:4" ht="13.2" x14ac:dyDescent="0.25">
      <c r="A1268" s="432" t="s">
        <v>2632</v>
      </c>
      <c r="B1268" s="433">
        <v>29087</v>
      </c>
      <c r="C1268" s="434">
        <v>2011</v>
      </c>
      <c r="D1268" s="434">
        <v>2011</v>
      </c>
    </row>
    <row r="1269" spans="1:4" ht="13.2" x14ac:dyDescent="0.25">
      <c r="A1269" s="432" t="s">
        <v>2633</v>
      </c>
      <c r="B1269" s="433">
        <v>10401</v>
      </c>
      <c r="C1269" s="434">
        <v>2010</v>
      </c>
      <c r="D1269" s="434">
        <v>2010</v>
      </c>
    </row>
    <row r="1270" spans="1:4" ht="13.2" x14ac:dyDescent="0.25">
      <c r="A1270" s="432" t="s">
        <v>1401</v>
      </c>
      <c r="B1270" s="433">
        <v>17410</v>
      </c>
      <c r="C1270" s="435">
        <v>5095</v>
      </c>
      <c r="D1270" s="435">
        <v>4715</v>
      </c>
    </row>
    <row r="1271" spans="1:4" ht="13.2" x14ac:dyDescent="0.25">
      <c r="A1271" s="432" t="s">
        <v>2634</v>
      </c>
      <c r="B1271" s="433">
        <v>11385</v>
      </c>
      <c r="C1271" s="434">
        <v>2580</v>
      </c>
      <c r="D1271" s="434">
        <v>2480</v>
      </c>
    </row>
    <row r="1272" spans="1:4" ht="13.2" x14ac:dyDescent="0.25">
      <c r="A1272" s="432" t="s">
        <v>1405</v>
      </c>
      <c r="B1272" s="433">
        <v>25726</v>
      </c>
      <c r="C1272" s="435">
        <v>5740</v>
      </c>
      <c r="D1272" s="435">
        <v>5610</v>
      </c>
    </row>
    <row r="1273" spans="1:4" ht="13.2" x14ac:dyDescent="0.25">
      <c r="A1273" s="432" t="s">
        <v>1411</v>
      </c>
      <c r="B1273" s="433">
        <v>14694</v>
      </c>
      <c r="C1273" s="435">
        <v>4280</v>
      </c>
      <c r="D1273" s="435">
        <v>3920</v>
      </c>
    </row>
    <row r="1274" spans="1:4" ht="13.2" x14ac:dyDescent="0.25">
      <c r="A1274" s="432" t="s">
        <v>2635</v>
      </c>
      <c r="B1274" s="433">
        <v>23366</v>
      </c>
      <c r="C1274" s="434">
        <v>2265</v>
      </c>
      <c r="D1274" s="434">
        <v>2255</v>
      </c>
    </row>
    <row r="1275" spans="1:4" ht="13.2" x14ac:dyDescent="0.25">
      <c r="A1275" s="432" t="s">
        <v>1415</v>
      </c>
      <c r="B1275" s="433">
        <v>19205</v>
      </c>
      <c r="C1275" s="435">
        <v>4800</v>
      </c>
      <c r="D1275" s="435">
        <v>4520</v>
      </c>
    </row>
    <row r="1276" spans="1:4" ht="13.2" x14ac:dyDescent="0.25">
      <c r="A1276" s="432" t="s">
        <v>1391</v>
      </c>
      <c r="B1276" s="433">
        <v>12238</v>
      </c>
      <c r="C1276" s="435">
        <v>10750</v>
      </c>
      <c r="D1276" s="435">
        <v>10490</v>
      </c>
    </row>
    <row r="1277" spans="1:4" ht="13.2" x14ac:dyDescent="0.25">
      <c r="A1277" s="432" t="s">
        <v>2636</v>
      </c>
      <c r="B1277" s="433">
        <v>14202</v>
      </c>
      <c r="C1277" s="434">
        <v>2554</v>
      </c>
      <c r="D1277" s="434">
        <v>2511</v>
      </c>
    </row>
    <row r="1278" spans="1:4" ht="13.2" x14ac:dyDescent="0.25">
      <c r="A1278" s="432" t="s">
        <v>1407</v>
      </c>
      <c r="B1278" s="433">
        <v>27917</v>
      </c>
      <c r="C1278" s="435">
        <v>5850</v>
      </c>
      <c r="D1278" s="435">
        <v>5270</v>
      </c>
    </row>
    <row r="1279" spans="1:4" ht="13.2" x14ac:dyDescent="0.25">
      <c r="A1279" s="432" t="s">
        <v>1395</v>
      </c>
      <c r="B1279" s="433">
        <v>16464</v>
      </c>
      <c r="C1279" s="435">
        <v>7350</v>
      </c>
      <c r="D1279" s="435">
        <v>6970</v>
      </c>
    </row>
    <row r="1280" spans="1:4" ht="13.2" x14ac:dyDescent="0.25">
      <c r="A1280" s="432" t="s">
        <v>2637</v>
      </c>
      <c r="B1280" s="433">
        <v>19714</v>
      </c>
      <c r="C1280" s="435">
        <v>3175</v>
      </c>
      <c r="D1280" s="434">
        <v>2889</v>
      </c>
    </row>
    <row r="1281" spans="1:4" ht="13.2" x14ac:dyDescent="0.25">
      <c r="A1281" s="432" t="s">
        <v>1421</v>
      </c>
      <c r="B1281" s="433">
        <v>13540</v>
      </c>
      <c r="C1281" s="434">
        <v>2486</v>
      </c>
      <c r="D1281" s="434">
        <v>2276</v>
      </c>
    </row>
    <row r="1282" spans="1:4" ht="13.2" x14ac:dyDescent="0.25">
      <c r="A1282" s="432" t="s">
        <v>2638</v>
      </c>
      <c r="B1282" s="433">
        <v>22361</v>
      </c>
      <c r="C1282" s="435">
        <v>8720</v>
      </c>
      <c r="D1282" s="435">
        <v>8480</v>
      </c>
    </row>
    <row r="1283" spans="1:4" ht="13.2" x14ac:dyDescent="0.25">
      <c r="A1283" s="432" t="s">
        <v>1403</v>
      </c>
      <c r="B1283" s="433">
        <v>19778</v>
      </c>
      <c r="C1283" s="435">
        <v>6240</v>
      </c>
      <c r="D1283" s="435">
        <v>5990</v>
      </c>
    </row>
    <row r="1284" spans="1:4" ht="13.2" x14ac:dyDescent="0.25">
      <c r="A1284" s="432" t="s">
        <v>2639</v>
      </c>
      <c r="B1284" s="433">
        <v>12851</v>
      </c>
      <c r="C1284" s="434">
        <v>993</v>
      </c>
      <c r="D1284" s="434">
        <v>714</v>
      </c>
    </row>
    <row r="1285" spans="1:4" ht="13.2" x14ac:dyDescent="0.25">
      <c r="A1285" s="432" t="s">
        <v>1517</v>
      </c>
      <c r="B1285" s="433">
        <v>26132</v>
      </c>
      <c r="C1285" s="434">
        <v>6</v>
      </c>
      <c r="D1285" s="434">
        <v>6</v>
      </c>
    </row>
    <row r="1286" spans="1:4" ht="13.2" x14ac:dyDescent="0.25">
      <c r="A1286" s="432" t="s">
        <v>2640</v>
      </c>
      <c r="B1286" s="433">
        <v>22062</v>
      </c>
      <c r="C1286" s="434">
        <v>265</v>
      </c>
      <c r="D1286" s="434">
        <v>255</v>
      </c>
    </row>
    <row r="1287" spans="1:4" ht="13.2" x14ac:dyDescent="0.25">
      <c r="A1287" s="432" t="s">
        <v>1397</v>
      </c>
      <c r="B1287" s="433">
        <v>16186</v>
      </c>
      <c r="C1287" s="435">
        <v>3252</v>
      </c>
      <c r="D1287" s="435">
        <v>2088</v>
      </c>
    </row>
    <row r="1288" spans="1:4" ht="13.2" x14ac:dyDescent="0.25">
      <c r="A1288" s="432" t="s">
        <v>1423</v>
      </c>
      <c r="B1288" s="433">
        <v>20852</v>
      </c>
      <c r="C1288" s="435">
        <v>1260</v>
      </c>
      <c r="D1288" s="434">
        <v>102</v>
      </c>
    </row>
    <row r="1289" spans="1:4" ht="13.2" x14ac:dyDescent="0.25">
      <c r="A1289" s="432" t="s">
        <v>1389</v>
      </c>
      <c r="B1289" s="433">
        <v>23200</v>
      </c>
      <c r="C1289" s="435">
        <v>8262</v>
      </c>
      <c r="D1289" s="435">
        <v>2406</v>
      </c>
    </row>
    <row r="1290" spans="1:4" ht="13.2" x14ac:dyDescent="0.25">
      <c r="A1290" s="432" t="s">
        <v>2641</v>
      </c>
      <c r="B1290" s="433">
        <v>21300</v>
      </c>
      <c r="C1290" s="435">
        <v>2046</v>
      </c>
      <c r="D1290" s="434">
        <v>462</v>
      </c>
    </row>
    <row r="1291" spans="1:4" ht="13.2" x14ac:dyDescent="0.25">
      <c r="A1291" s="432" t="s">
        <v>2642</v>
      </c>
      <c r="B1291" s="433">
        <v>15906</v>
      </c>
      <c r="C1291" s="434">
        <v>434</v>
      </c>
      <c r="D1291" s="434">
        <v>44</v>
      </c>
    </row>
    <row r="1292" spans="1:4" ht="13.2" x14ac:dyDescent="0.25">
      <c r="A1292" s="432" t="s">
        <v>2643</v>
      </c>
      <c r="B1292" s="433">
        <v>15517</v>
      </c>
      <c r="C1292" s="434">
        <v>348</v>
      </c>
      <c r="D1292" s="434">
        <v>96</v>
      </c>
    </row>
    <row r="1293" spans="1:4" ht="13.2" x14ac:dyDescent="0.25">
      <c r="A1293" s="432" t="s">
        <v>1420</v>
      </c>
      <c r="B1293" s="433">
        <v>20162</v>
      </c>
      <c r="C1293" s="435">
        <v>1626</v>
      </c>
      <c r="D1293" s="435">
        <v>1242</v>
      </c>
    </row>
    <row r="1294" spans="1:4" ht="13.2" x14ac:dyDescent="0.25">
      <c r="A1294" s="432" t="s">
        <v>2644</v>
      </c>
      <c r="B1294" s="433">
        <v>19876</v>
      </c>
      <c r="C1294" s="434">
        <v>172</v>
      </c>
      <c r="D1294" s="434">
        <v>145</v>
      </c>
    </row>
    <row r="1295" spans="1:4" ht="13.2" x14ac:dyDescent="0.25">
      <c r="A1295" s="432" t="s">
        <v>2645</v>
      </c>
      <c r="B1295" s="433">
        <v>26639</v>
      </c>
      <c r="C1295" s="434">
        <v>946</v>
      </c>
      <c r="D1295" s="434">
        <v>902</v>
      </c>
    </row>
    <row r="1296" spans="1:4" ht="13.2" x14ac:dyDescent="0.25">
      <c r="A1296" s="432" t="s">
        <v>2646</v>
      </c>
      <c r="B1296" s="433">
        <v>27729</v>
      </c>
      <c r="C1296" s="434">
        <v>305</v>
      </c>
      <c r="D1296" s="434">
        <v>235</v>
      </c>
    </row>
    <row r="1297" spans="1:4" ht="13.2" x14ac:dyDescent="0.25">
      <c r="A1297" s="432" t="s">
        <v>1422</v>
      </c>
      <c r="B1297" s="433">
        <v>26139</v>
      </c>
      <c r="C1297" s="435">
        <v>1414</v>
      </c>
      <c r="D1297" s="434">
        <v>97</v>
      </c>
    </row>
    <row r="1298" spans="1:4" ht="13.2" x14ac:dyDescent="0.25">
      <c r="A1298" s="432" t="s">
        <v>2647</v>
      </c>
      <c r="B1298" s="433">
        <v>25697</v>
      </c>
      <c r="C1298" s="435">
        <v>1518</v>
      </c>
      <c r="D1298" s="434">
        <v>438</v>
      </c>
    </row>
    <row r="1299" spans="1:4" ht="13.2" x14ac:dyDescent="0.25">
      <c r="A1299" s="432" t="s">
        <v>2648</v>
      </c>
      <c r="B1299" s="433">
        <v>21503</v>
      </c>
      <c r="C1299" s="434">
        <v>38</v>
      </c>
      <c r="D1299" s="434">
        <v>34</v>
      </c>
    </row>
    <row r="1300" spans="1:4" ht="13.2" x14ac:dyDescent="0.25">
      <c r="A1300" s="432" t="s">
        <v>2649</v>
      </c>
      <c r="B1300" s="433">
        <v>28249</v>
      </c>
      <c r="C1300" s="434">
        <v>36</v>
      </c>
      <c r="D1300" s="434">
        <v>36</v>
      </c>
    </row>
    <row r="1301" spans="1:4" ht="13.2" x14ac:dyDescent="0.25">
      <c r="A1301" s="432" t="s">
        <v>2650</v>
      </c>
      <c r="B1301" s="433">
        <v>11245</v>
      </c>
      <c r="C1301" s="434">
        <v>111</v>
      </c>
      <c r="D1301" s="434">
        <v>104</v>
      </c>
    </row>
    <row r="1302" spans="1:4" ht="13.2" x14ac:dyDescent="0.25">
      <c r="A1302" s="432" t="s">
        <v>2651</v>
      </c>
      <c r="B1302" s="433">
        <v>14234</v>
      </c>
      <c r="C1302" s="434">
        <v>209</v>
      </c>
      <c r="D1302" s="434">
        <v>196</v>
      </c>
    </row>
    <row r="1303" spans="1:4" ht="13.2" x14ac:dyDescent="0.25">
      <c r="A1303" s="432" t="s">
        <v>2652</v>
      </c>
      <c r="B1303" s="433">
        <v>29061</v>
      </c>
      <c r="C1303" s="434">
        <v>308</v>
      </c>
      <c r="D1303" s="434">
        <v>19</v>
      </c>
    </row>
    <row r="1304" spans="1:4" ht="13.2" x14ac:dyDescent="0.25">
      <c r="A1304" s="432" t="s">
        <v>2653</v>
      </c>
      <c r="B1304" s="433">
        <v>24368</v>
      </c>
      <c r="C1304" s="434">
        <v>62</v>
      </c>
      <c r="D1304" s="434">
        <v>38</v>
      </c>
    </row>
    <row r="1305" spans="1:4" ht="13.2" x14ac:dyDescent="0.25">
      <c r="A1305" s="432" t="s">
        <v>2654</v>
      </c>
      <c r="B1305" s="433">
        <v>23560</v>
      </c>
      <c r="C1305" s="434">
        <v>68</v>
      </c>
      <c r="D1305" s="434">
        <v>66</v>
      </c>
    </row>
    <row r="1306" spans="1:4" ht="13.2" x14ac:dyDescent="0.25">
      <c r="A1306" s="432" t="s">
        <v>2655</v>
      </c>
      <c r="B1306" s="433">
        <v>15803</v>
      </c>
      <c r="C1306" s="434">
        <v>23</v>
      </c>
      <c r="D1306" s="434">
        <v>22</v>
      </c>
    </row>
    <row r="1307" spans="1:4" ht="13.2" x14ac:dyDescent="0.25">
      <c r="A1307" s="432" t="s">
        <v>2656</v>
      </c>
      <c r="B1307" s="433">
        <v>22909</v>
      </c>
      <c r="C1307" s="434">
        <v>89</v>
      </c>
      <c r="D1307" s="434">
        <v>88</v>
      </c>
    </row>
    <row r="1308" spans="1:4" ht="13.2" x14ac:dyDescent="0.25">
      <c r="A1308" s="432" t="s">
        <v>2657</v>
      </c>
      <c r="B1308" s="433">
        <v>20603</v>
      </c>
      <c r="C1308" s="434">
        <v>20</v>
      </c>
      <c r="D1308" s="434">
        <v>0</v>
      </c>
    </row>
    <row r="1309" spans="1:4" ht="13.2" x14ac:dyDescent="0.25">
      <c r="A1309" s="432" t="s">
        <v>2658</v>
      </c>
      <c r="B1309" s="433">
        <v>29324</v>
      </c>
      <c r="C1309" s="434">
        <v>13</v>
      </c>
      <c r="D1309" s="434">
        <v>0</v>
      </c>
    </row>
    <row r="1310" spans="1:4" ht="13.2" x14ac:dyDescent="0.25">
      <c r="A1310" s="432" t="s">
        <v>2659</v>
      </c>
      <c r="B1310" s="433">
        <v>10265</v>
      </c>
      <c r="C1310" s="434">
        <v>2</v>
      </c>
      <c r="D1310" s="434">
        <v>0</v>
      </c>
    </row>
    <row r="1311" spans="1:4" ht="13.2" x14ac:dyDescent="0.25">
      <c r="A1311" s="432" t="s">
        <v>2660</v>
      </c>
      <c r="B1311" s="433">
        <v>19587</v>
      </c>
      <c r="C1311" s="434">
        <v>30</v>
      </c>
      <c r="D1311" s="434">
        <v>0</v>
      </c>
    </row>
    <row r="1312" spans="1:4" ht="13.2" x14ac:dyDescent="0.25">
      <c r="A1312" s="432" t="s">
        <v>2661</v>
      </c>
      <c r="B1312" s="433">
        <v>22322</v>
      </c>
      <c r="C1312" s="434">
        <v>508</v>
      </c>
      <c r="D1312" s="434">
        <v>308</v>
      </c>
    </row>
    <row r="1313" spans="1:4" ht="13.2" x14ac:dyDescent="0.25">
      <c r="A1313" s="432" t="s">
        <v>1638</v>
      </c>
      <c r="B1313" s="433">
        <v>21453</v>
      </c>
      <c r="C1313" s="434">
        <v>50</v>
      </c>
      <c r="D1313" s="434">
        <v>46</v>
      </c>
    </row>
    <row r="1314" spans="1:4" ht="13.2" x14ac:dyDescent="0.25">
      <c r="A1314" s="432" t="s">
        <v>2662</v>
      </c>
      <c r="B1314" s="433">
        <v>16030</v>
      </c>
      <c r="C1314" s="434">
        <v>13</v>
      </c>
      <c r="D1314" s="434">
        <v>3</v>
      </c>
    </row>
    <row r="1315" spans="1:4" ht="13.2" x14ac:dyDescent="0.25">
      <c r="A1315" s="432" t="s">
        <v>1782</v>
      </c>
      <c r="B1315" s="433">
        <v>27671</v>
      </c>
      <c r="C1315" s="434">
        <v>57</v>
      </c>
      <c r="D1315" s="434">
        <v>32</v>
      </c>
    </row>
    <row r="1316" spans="1:4" ht="13.2" x14ac:dyDescent="0.25">
      <c r="A1316" s="432" t="s">
        <v>2663</v>
      </c>
      <c r="B1316" s="433">
        <v>26435</v>
      </c>
      <c r="C1316" s="434">
        <v>29</v>
      </c>
      <c r="D1316" s="434">
        <v>4</v>
      </c>
    </row>
    <row r="1317" spans="1:4" ht="13.2" x14ac:dyDescent="0.25">
      <c r="A1317" s="432" t="s">
        <v>2664</v>
      </c>
      <c r="B1317" s="433">
        <v>23099</v>
      </c>
      <c r="C1317" s="434">
        <v>79</v>
      </c>
      <c r="D1317" s="434">
        <v>27</v>
      </c>
    </row>
    <row r="1318" spans="1:4" ht="13.2" x14ac:dyDescent="0.25">
      <c r="A1318" s="432" t="s">
        <v>2665</v>
      </c>
      <c r="B1318" s="433">
        <v>28377</v>
      </c>
      <c r="C1318" s="434">
        <v>2</v>
      </c>
      <c r="D1318" s="434">
        <v>0</v>
      </c>
    </row>
    <row r="1319" spans="1:4" ht="13.2" x14ac:dyDescent="0.25">
      <c r="A1319" s="432" t="s">
        <v>2666</v>
      </c>
      <c r="B1319" s="433">
        <v>27782</v>
      </c>
      <c r="C1319" s="434">
        <v>7</v>
      </c>
      <c r="D1319" s="434">
        <v>0</v>
      </c>
    </row>
    <row r="1320" spans="1:4" ht="13.2" x14ac:dyDescent="0.25">
      <c r="A1320" s="432" t="s">
        <v>2667</v>
      </c>
      <c r="B1320" s="433">
        <v>27460</v>
      </c>
      <c r="C1320" s="434">
        <v>57</v>
      </c>
      <c r="D1320" s="434">
        <v>36</v>
      </c>
    </row>
    <row r="1321" spans="1:4" ht="13.2" x14ac:dyDescent="0.25">
      <c r="A1321" s="432" t="s">
        <v>2668</v>
      </c>
      <c r="B1321" s="433">
        <v>15618</v>
      </c>
      <c r="C1321" s="434">
        <v>456</v>
      </c>
      <c r="D1321" s="434">
        <v>433</v>
      </c>
    </row>
    <row r="1322" spans="1:4" ht="13.2" x14ac:dyDescent="0.25">
      <c r="A1322" s="432" t="s">
        <v>2669</v>
      </c>
      <c r="B1322" s="433">
        <v>23437</v>
      </c>
      <c r="C1322" s="434">
        <v>60</v>
      </c>
      <c r="D1322" s="434">
        <v>44</v>
      </c>
    </row>
    <row r="1323" spans="1:4" ht="13.2" x14ac:dyDescent="0.25">
      <c r="A1323" s="432" t="s">
        <v>2137</v>
      </c>
      <c r="B1323" s="433">
        <v>23152</v>
      </c>
      <c r="C1323" s="434">
        <v>2</v>
      </c>
      <c r="D1323" s="434">
        <v>0</v>
      </c>
    </row>
    <row r="1324" spans="1:4" ht="13.2" x14ac:dyDescent="0.25">
      <c r="A1324" s="432" t="s">
        <v>2670</v>
      </c>
      <c r="B1324" s="433">
        <v>12133</v>
      </c>
      <c r="C1324" s="434">
        <v>2</v>
      </c>
      <c r="D1324" s="434">
        <v>0</v>
      </c>
    </row>
    <row r="1325" spans="1:4" ht="13.2" x14ac:dyDescent="0.25">
      <c r="A1325" s="432" t="s">
        <v>2671</v>
      </c>
      <c r="B1325" s="433">
        <v>21682</v>
      </c>
      <c r="C1325" s="434">
        <v>115</v>
      </c>
      <c r="D1325" s="434">
        <v>1</v>
      </c>
    </row>
    <row r="1326" spans="1:4" ht="13.2" x14ac:dyDescent="0.25">
      <c r="A1326" s="432" t="s">
        <v>2672</v>
      </c>
      <c r="B1326" s="433">
        <v>23426</v>
      </c>
      <c r="C1326" s="434">
        <v>7</v>
      </c>
      <c r="D1326" s="434">
        <v>7</v>
      </c>
    </row>
    <row r="1327" spans="1:4" ht="13.2" x14ac:dyDescent="0.25">
      <c r="A1327" s="432" t="s">
        <v>2673</v>
      </c>
      <c r="B1327" s="433">
        <v>29141</v>
      </c>
      <c r="C1327" s="434">
        <v>40</v>
      </c>
      <c r="D1327" s="434">
        <v>0</v>
      </c>
    </row>
    <row r="1328" spans="1:4" ht="13.2" x14ac:dyDescent="0.25">
      <c r="A1328" s="432" t="s">
        <v>2674</v>
      </c>
      <c r="B1328" s="433">
        <v>29140</v>
      </c>
      <c r="C1328" s="434">
        <v>4</v>
      </c>
      <c r="D1328" s="434">
        <v>4</v>
      </c>
    </row>
    <row r="1329" spans="1:4" ht="13.2" x14ac:dyDescent="0.25">
      <c r="A1329" s="432" t="s">
        <v>2675</v>
      </c>
      <c r="B1329" s="433">
        <v>25152</v>
      </c>
      <c r="C1329" s="435">
        <v>1237</v>
      </c>
      <c r="D1329" s="435">
        <v>1052</v>
      </c>
    </row>
    <row r="1330" spans="1:4" ht="13.2" x14ac:dyDescent="0.25">
      <c r="A1330" s="432" t="s">
        <v>2676</v>
      </c>
      <c r="B1330" s="433">
        <v>20735</v>
      </c>
      <c r="C1330" s="435">
        <v>2459</v>
      </c>
      <c r="D1330" s="435">
        <v>2397</v>
      </c>
    </row>
    <row r="1331" spans="1:4" ht="13.2" x14ac:dyDescent="0.25">
      <c r="A1331" s="432" t="s">
        <v>2677</v>
      </c>
      <c r="B1331" s="433">
        <v>25443</v>
      </c>
      <c r="C1331" s="435">
        <v>2680</v>
      </c>
      <c r="D1331" s="435">
        <v>2490</v>
      </c>
    </row>
    <row r="1332" spans="1:4" ht="13.2" x14ac:dyDescent="0.25">
      <c r="A1332" s="432" t="s">
        <v>2678</v>
      </c>
      <c r="B1332" s="433">
        <v>22731</v>
      </c>
      <c r="C1332" s="434">
        <v>138</v>
      </c>
      <c r="D1332" s="434">
        <v>115</v>
      </c>
    </row>
    <row r="1333" spans="1:4" ht="13.2" x14ac:dyDescent="0.25">
      <c r="A1333" s="432" t="s">
        <v>2679</v>
      </c>
      <c r="B1333" s="433">
        <v>13355</v>
      </c>
      <c r="C1333" s="434">
        <v>69</v>
      </c>
      <c r="D1333" s="434">
        <v>39</v>
      </c>
    </row>
    <row r="1334" spans="1:4" ht="13.2" x14ac:dyDescent="0.25">
      <c r="A1334" s="432" t="s">
        <v>2680</v>
      </c>
      <c r="B1334" s="433">
        <v>12049</v>
      </c>
      <c r="C1334" s="434">
        <v>371</v>
      </c>
      <c r="D1334" s="434">
        <v>213</v>
      </c>
    </row>
    <row r="1335" spans="1:4" ht="13.2" x14ac:dyDescent="0.25">
      <c r="A1335" s="432" t="s">
        <v>2681</v>
      </c>
      <c r="B1335" s="433">
        <v>24768</v>
      </c>
      <c r="C1335" s="434">
        <v>21</v>
      </c>
      <c r="D1335" s="434">
        <v>0</v>
      </c>
    </row>
    <row r="1336" spans="1:4" ht="13.2" x14ac:dyDescent="0.25">
      <c r="A1336" s="432" t="s">
        <v>2682</v>
      </c>
      <c r="B1336" s="433">
        <v>29584</v>
      </c>
      <c r="C1336" s="434">
        <v>30</v>
      </c>
      <c r="D1336" s="434">
        <v>20</v>
      </c>
    </row>
    <row r="1337" spans="1:4" ht="13.2" x14ac:dyDescent="0.25">
      <c r="A1337" s="432" t="s">
        <v>2683</v>
      </c>
      <c r="B1337" s="433">
        <v>29038</v>
      </c>
      <c r="C1337" s="434">
        <v>6</v>
      </c>
      <c r="D1337" s="434">
        <v>4</v>
      </c>
    </row>
    <row r="1338" spans="1:4" ht="13.2" x14ac:dyDescent="0.25">
      <c r="A1338" s="432" t="s">
        <v>2684</v>
      </c>
      <c r="B1338" s="433">
        <v>13057</v>
      </c>
      <c r="C1338" s="434">
        <v>1</v>
      </c>
      <c r="D1338" s="434">
        <v>0</v>
      </c>
    </row>
    <row r="1339" spans="1:4" ht="13.2" x14ac:dyDescent="0.25">
      <c r="A1339" s="432" t="s">
        <v>2685</v>
      </c>
      <c r="B1339" s="433">
        <v>23717</v>
      </c>
      <c r="C1339" s="434">
        <v>99</v>
      </c>
      <c r="D1339" s="434">
        <v>26</v>
      </c>
    </row>
    <row r="1340" spans="1:4" ht="13.2" x14ac:dyDescent="0.25">
      <c r="A1340" s="432" t="s">
        <v>2686</v>
      </c>
      <c r="B1340" s="433">
        <v>24112</v>
      </c>
      <c r="C1340" s="435">
        <v>65400</v>
      </c>
      <c r="D1340" s="435">
        <v>59600</v>
      </c>
    </row>
    <row r="1341" spans="1:4" ht="13.2" x14ac:dyDescent="0.25">
      <c r="A1341" s="432" t="s">
        <v>2687</v>
      </c>
      <c r="B1341" s="433">
        <v>23974</v>
      </c>
      <c r="C1341" s="434">
        <v>204</v>
      </c>
      <c r="D1341" s="434">
        <v>144</v>
      </c>
    </row>
    <row r="1342" spans="1:4" ht="13.2" x14ac:dyDescent="0.25">
      <c r="A1342" s="432" t="s">
        <v>2688</v>
      </c>
      <c r="B1342" s="433">
        <v>24855</v>
      </c>
      <c r="C1342" s="434">
        <v>183</v>
      </c>
      <c r="D1342" s="434">
        <v>180</v>
      </c>
    </row>
    <row r="1343" spans="1:4" ht="13.2" x14ac:dyDescent="0.25">
      <c r="A1343" s="432" t="s">
        <v>2689</v>
      </c>
      <c r="B1343" s="433">
        <v>11562</v>
      </c>
      <c r="C1343" s="434">
        <v>177</v>
      </c>
      <c r="D1343" s="434">
        <v>96</v>
      </c>
    </row>
    <row r="1344" spans="1:4" ht="13.2" x14ac:dyDescent="0.25">
      <c r="A1344" s="432" t="s">
        <v>2690</v>
      </c>
      <c r="B1344" s="433">
        <v>14186</v>
      </c>
      <c r="C1344" s="434">
        <v>228</v>
      </c>
      <c r="D1344" s="434">
        <v>0</v>
      </c>
    </row>
    <row r="1345" spans="1:4" ht="13.2" x14ac:dyDescent="0.25">
      <c r="A1345" s="432" t="s">
        <v>2691</v>
      </c>
      <c r="B1345" s="433">
        <v>24861</v>
      </c>
      <c r="C1345" s="434">
        <v>132</v>
      </c>
      <c r="D1345" s="434">
        <v>72</v>
      </c>
    </row>
    <row r="1346" spans="1:4" ht="13.2" x14ac:dyDescent="0.25">
      <c r="A1346" s="432" t="s">
        <v>2692</v>
      </c>
      <c r="B1346" s="433">
        <v>18803</v>
      </c>
      <c r="C1346" s="434">
        <v>66</v>
      </c>
      <c r="D1346" s="434">
        <v>56</v>
      </c>
    </row>
    <row r="1347" spans="1:4" ht="13.2" x14ac:dyDescent="0.25">
      <c r="A1347" s="432" t="s">
        <v>2693</v>
      </c>
      <c r="B1347" s="433">
        <v>11223</v>
      </c>
      <c r="C1347" s="435">
        <v>16200</v>
      </c>
      <c r="D1347" s="435">
        <v>16050</v>
      </c>
    </row>
    <row r="1348" spans="1:4" ht="13.2" x14ac:dyDescent="0.25">
      <c r="A1348" s="432" t="s">
        <v>2694</v>
      </c>
      <c r="B1348" s="433">
        <v>11042</v>
      </c>
      <c r="C1348" s="435">
        <v>9252</v>
      </c>
      <c r="D1348" s="435">
        <v>8896</v>
      </c>
    </row>
    <row r="1349" spans="1:4" ht="13.2" x14ac:dyDescent="0.25">
      <c r="A1349" s="432" t="s">
        <v>2695</v>
      </c>
      <c r="B1349" s="433">
        <v>10931</v>
      </c>
      <c r="C1349" s="435">
        <v>6471</v>
      </c>
      <c r="D1349" s="435">
        <v>1991</v>
      </c>
    </row>
    <row r="1350" spans="1:4" ht="13.2" x14ac:dyDescent="0.25">
      <c r="A1350" s="432" t="s">
        <v>2696</v>
      </c>
      <c r="B1350" s="433">
        <v>27475</v>
      </c>
      <c r="C1350" s="434">
        <v>177</v>
      </c>
      <c r="D1350" s="434">
        <v>164</v>
      </c>
    </row>
    <row r="1351" spans="1:4" ht="13.2" x14ac:dyDescent="0.25">
      <c r="A1351" s="432" t="s">
        <v>2697</v>
      </c>
      <c r="B1351" s="433">
        <v>26417</v>
      </c>
      <c r="C1351" s="435">
        <v>3260</v>
      </c>
      <c r="D1351" s="435">
        <v>3040</v>
      </c>
    </row>
    <row r="1352" spans="1:4" ht="13.2" x14ac:dyDescent="0.25">
      <c r="A1352" s="432" t="s">
        <v>2698</v>
      </c>
      <c r="B1352" s="433">
        <v>15782</v>
      </c>
      <c r="C1352" s="435">
        <v>3393</v>
      </c>
      <c r="D1352" s="435">
        <v>3132</v>
      </c>
    </row>
    <row r="1353" spans="1:4" ht="13.2" x14ac:dyDescent="0.25">
      <c r="A1353" s="432" t="s">
        <v>2699</v>
      </c>
      <c r="B1353" s="433">
        <v>14537</v>
      </c>
      <c r="C1353" s="434">
        <v>15</v>
      </c>
      <c r="D1353" s="434">
        <v>4</v>
      </c>
    </row>
    <row r="1354" spans="1:4" ht="13.2" x14ac:dyDescent="0.25">
      <c r="A1354" s="432" t="s">
        <v>2700</v>
      </c>
      <c r="B1354" s="433">
        <v>26533</v>
      </c>
      <c r="C1354" s="434">
        <v>1</v>
      </c>
      <c r="D1354" s="434">
        <v>0</v>
      </c>
    </row>
    <row r="1355" spans="1:4" ht="13.2" x14ac:dyDescent="0.25">
      <c r="A1355" s="432" t="s">
        <v>2701</v>
      </c>
      <c r="B1355" s="433">
        <v>28510</v>
      </c>
      <c r="C1355" s="434">
        <v>184</v>
      </c>
      <c r="D1355" s="434">
        <v>84</v>
      </c>
    </row>
    <row r="1356" spans="1:4" ht="13.2" x14ac:dyDescent="0.25">
      <c r="A1356" s="432" t="s">
        <v>2702</v>
      </c>
      <c r="B1356" s="433">
        <v>17299</v>
      </c>
      <c r="C1356" s="435">
        <v>1449</v>
      </c>
      <c r="D1356" s="435">
        <v>1313</v>
      </c>
    </row>
    <row r="1357" spans="1:4" ht="13.2" x14ac:dyDescent="0.25">
      <c r="A1357" s="432" t="s">
        <v>2703</v>
      </c>
      <c r="B1357" s="433">
        <v>13898</v>
      </c>
      <c r="C1357" s="434">
        <v>58</v>
      </c>
      <c r="D1357" s="434">
        <v>58</v>
      </c>
    </row>
    <row r="1358" spans="1:4" ht="13.2" x14ac:dyDescent="0.25">
      <c r="A1358" s="432" t="s">
        <v>2704</v>
      </c>
      <c r="B1358" s="433">
        <v>16499</v>
      </c>
      <c r="C1358" s="434">
        <v>1</v>
      </c>
      <c r="D1358" s="434">
        <v>0</v>
      </c>
    </row>
    <row r="1359" spans="1:4" ht="13.2" x14ac:dyDescent="0.25">
      <c r="A1359" s="432" t="s">
        <v>2705</v>
      </c>
      <c r="B1359" s="433">
        <v>17022</v>
      </c>
      <c r="C1359" s="434">
        <v>142</v>
      </c>
      <c r="D1359" s="434">
        <v>115</v>
      </c>
    </row>
    <row r="1360" spans="1:4" ht="13.2" x14ac:dyDescent="0.25">
      <c r="A1360" s="432" t="s">
        <v>2706</v>
      </c>
      <c r="B1360" s="433">
        <v>17216</v>
      </c>
      <c r="C1360" s="434">
        <v>705</v>
      </c>
      <c r="D1360" s="434">
        <v>516</v>
      </c>
    </row>
    <row r="1361" spans="1:4" ht="13.2" x14ac:dyDescent="0.25">
      <c r="A1361" s="432" t="s">
        <v>2707</v>
      </c>
      <c r="B1361" s="433">
        <v>28899</v>
      </c>
      <c r="C1361" s="434">
        <v>223</v>
      </c>
      <c r="D1361" s="434">
        <v>1</v>
      </c>
    </row>
    <row r="1362" spans="1:4" ht="13.2" x14ac:dyDescent="0.25">
      <c r="A1362" s="432" t="s">
        <v>2708</v>
      </c>
      <c r="B1362" s="433">
        <v>16869</v>
      </c>
      <c r="C1362" s="434">
        <v>22</v>
      </c>
      <c r="D1362" s="434">
        <v>22</v>
      </c>
    </row>
    <row r="1363" spans="1:4" ht="13.2" x14ac:dyDescent="0.25">
      <c r="A1363" s="432" t="s">
        <v>2709</v>
      </c>
      <c r="B1363" s="433">
        <v>14944</v>
      </c>
      <c r="C1363" s="434">
        <v>3</v>
      </c>
      <c r="D1363" s="434">
        <v>3</v>
      </c>
    </row>
    <row r="1364" spans="1:4" ht="13.2" x14ac:dyDescent="0.25">
      <c r="A1364" s="432" t="s">
        <v>2710</v>
      </c>
      <c r="B1364" s="433">
        <v>25831</v>
      </c>
      <c r="C1364" s="434">
        <v>800</v>
      </c>
      <c r="D1364" s="434">
        <v>720</v>
      </c>
    </row>
    <row r="1365" spans="1:4" ht="13.2" x14ac:dyDescent="0.25">
      <c r="A1365" s="432" t="s">
        <v>2711</v>
      </c>
      <c r="B1365" s="433">
        <v>23487</v>
      </c>
      <c r="C1365" s="434">
        <v>12</v>
      </c>
      <c r="D1365" s="434">
        <v>0</v>
      </c>
    </row>
    <row r="1366" spans="1:4" ht="13.2" x14ac:dyDescent="0.25">
      <c r="A1366" s="432" t="s">
        <v>1852</v>
      </c>
      <c r="B1366" s="433">
        <v>21417</v>
      </c>
      <c r="C1366" s="434">
        <v>186</v>
      </c>
      <c r="D1366" s="434">
        <v>155</v>
      </c>
    </row>
    <row r="1367" spans="1:4" ht="13.2" x14ac:dyDescent="0.25">
      <c r="A1367" s="432" t="s">
        <v>2712</v>
      </c>
      <c r="B1367" s="433">
        <v>13856</v>
      </c>
      <c r="C1367" s="434">
        <v>180</v>
      </c>
      <c r="D1367" s="434">
        <v>150</v>
      </c>
    </row>
    <row r="1368" spans="1:4" ht="13.2" x14ac:dyDescent="0.25">
      <c r="A1368" s="432" t="s">
        <v>2713</v>
      </c>
      <c r="B1368" s="433">
        <v>18093</v>
      </c>
      <c r="C1368" s="434">
        <v>270</v>
      </c>
      <c r="D1368" s="434">
        <v>200</v>
      </c>
    </row>
    <row r="1369" spans="1:4" ht="13.2" x14ac:dyDescent="0.25">
      <c r="A1369" s="432" t="s">
        <v>2714</v>
      </c>
      <c r="B1369" s="433">
        <v>27583</v>
      </c>
      <c r="C1369" s="434">
        <v>12</v>
      </c>
      <c r="D1369" s="434">
        <v>0</v>
      </c>
    </row>
    <row r="1370" spans="1:4" ht="13.2" x14ac:dyDescent="0.25">
      <c r="A1370" s="432" t="s">
        <v>2715</v>
      </c>
      <c r="B1370" s="433">
        <v>26312</v>
      </c>
      <c r="C1370" s="434">
        <v>124</v>
      </c>
      <c r="D1370" s="434">
        <v>101</v>
      </c>
    </row>
    <row r="1371" spans="1:4" ht="13.2" x14ac:dyDescent="0.25">
      <c r="A1371" s="432" t="s">
        <v>2716</v>
      </c>
      <c r="B1371" s="433">
        <v>27844</v>
      </c>
      <c r="C1371" s="434">
        <v>233</v>
      </c>
      <c r="D1371" s="434">
        <v>227</v>
      </c>
    </row>
    <row r="1372" spans="1:4" ht="13.2" x14ac:dyDescent="0.25">
      <c r="A1372" s="432" t="s">
        <v>2717</v>
      </c>
      <c r="B1372" s="433">
        <v>22877</v>
      </c>
      <c r="C1372" s="434">
        <v>650</v>
      </c>
      <c r="D1372" s="434">
        <v>220</v>
      </c>
    </row>
    <row r="1373" spans="1:4" ht="13.2" x14ac:dyDescent="0.25">
      <c r="A1373" s="432" t="s">
        <v>2718</v>
      </c>
      <c r="B1373" s="433">
        <v>22132</v>
      </c>
      <c r="C1373" s="434">
        <v>32</v>
      </c>
      <c r="D1373" s="434">
        <v>27</v>
      </c>
    </row>
    <row r="1374" spans="1:4" ht="13.2" x14ac:dyDescent="0.25">
      <c r="A1374" s="432" t="s">
        <v>2719</v>
      </c>
      <c r="B1374" s="433">
        <v>22969</v>
      </c>
      <c r="C1374" s="434">
        <v>4</v>
      </c>
      <c r="D1374" s="434">
        <v>4</v>
      </c>
    </row>
    <row r="1375" spans="1:4" ht="13.2" x14ac:dyDescent="0.25">
      <c r="A1375" s="432" t="s">
        <v>2720</v>
      </c>
      <c r="B1375" s="433">
        <v>20280</v>
      </c>
      <c r="C1375" s="434">
        <v>5</v>
      </c>
      <c r="D1375" s="434">
        <v>0</v>
      </c>
    </row>
    <row r="1376" spans="1:4" ht="13.2" x14ac:dyDescent="0.25">
      <c r="A1376" s="432" t="s">
        <v>2721</v>
      </c>
      <c r="B1376" s="433">
        <v>16265</v>
      </c>
      <c r="C1376" s="435">
        <v>5350</v>
      </c>
      <c r="D1376" s="435">
        <v>5300</v>
      </c>
    </row>
    <row r="1377" spans="1:4" ht="13.2" x14ac:dyDescent="0.25">
      <c r="A1377" s="432" t="s">
        <v>2722</v>
      </c>
      <c r="B1377" s="433">
        <v>22957</v>
      </c>
      <c r="C1377" s="434">
        <v>50</v>
      </c>
      <c r="D1377" s="434">
        <v>50</v>
      </c>
    </row>
    <row r="1378" spans="1:4" ht="13.2" x14ac:dyDescent="0.25">
      <c r="A1378" s="432" t="s">
        <v>2723</v>
      </c>
      <c r="B1378" s="433">
        <v>20059</v>
      </c>
      <c r="C1378" s="434">
        <v>390</v>
      </c>
      <c r="D1378" s="434">
        <v>300</v>
      </c>
    </row>
    <row r="1379" spans="1:4" ht="13.2" x14ac:dyDescent="0.25">
      <c r="A1379" s="432" t="s">
        <v>2724</v>
      </c>
      <c r="B1379" s="433">
        <v>13829</v>
      </c>
      <c r="C1379" s="434">
        <v>155</v>
      </c>
      <c r="D1379" s="434">
        <v>155</v>
      </c>
    </row>
    <row r="1380" spans="1:4" ht="13.2" x14ac:dyDescent="0.25">
      <c r="A1380" s="432" t="s">
        <v>2725</v>
      </c>
      <c r="B1380" s="433">
        <v>26455</v>
      </c>
      <c r="C1380" s="435">
        <v>19480</v>
      </c>
      <c r="D1380" s="435">
        <v>18200</v>
      </c>
    </row>
    <row r="1381" spans="1:4" ht="13.2" x14ac:dyDescent="0.25">
      <c r="A1381" s="432" t="s">
        <v>2726</v>
      </c>
      <c r="B1381" s="433">
        <v>28610</v>
      </c>
      <c r="C1381" s="434">
        <v>610</v>
      </c>
      <c r="D1381" s="434">
        <v>650</v>
      </c>
    </row>
    <row r="1382" spans="1:4" ht="13.2" x14ac:dyDescent="0.25">
      <c r="A1382" s="432" t="s">
        <v>2727</v>
      </c>
      <c r="B1382" s="433">
        <v>10468</v>
      </c>
      <c r="C1382" s="434">
        <v>760</v>
      </c>
      <c r="D1382" s="434">
        <v>565</v>
      </c>
    </row>
    <row r="1383" spans="1:4" ht="13.2" x14ac:dyDescent="0.25">
      <c r="A1383" s="432" t="s">
        <v>2728</v>
      </c>
      <c r="B1383" s="433">
        <v>14606</v>
      </c>
      <c r="C1383" s="434">
        <v>90</v>
      </c>
      <c r="D1383" s="434">
        <v>80</v>
      </c>
    </row>
    <row r="1384" spans="1:4" ht="13.2" x14ac:dyDescent="0.25">
      <c r="A1384" s="432" t="s">
        <v>2729</v>
      </c>
      <c r="B1384" s="433">
        <v>29964</v>
      </c>
      <c r="C1384" s="434">
        <v>460</v>
      </c>
      <c r="D1384" s="434">
        <v>320</v>
      </c>
    </row>
    <row r="1385" spans="1:4" ht="13.2" x14ac:dyDescent="0.25">
      <c r="A1385" s="432" t="s">
        <v>2730</v>
      </c>
      <c r="B1385" s="433">
        <v>16159</v>
      </c>
      <c r="C1385" s="434">
        <v>181</v>
      </c>
      <c r="D1385" s="434">
        <v>95</v>
      </c>
    </row>
    <row r="1386" spans="1:4" ht="13.2" x14ac:dyDescent="0.25">
      <c r="A1386" s="432" t="s">
        <v>2731</v>
      </c>
      <c r="B1386" s="433">
        <v>17226</v>
      </c>
      <c r="C1386" s="435">
        <v>7470</v>
      </c>
      <c r="D1386" s="435">
        <v>6450</v>
      </c>
    </row>
    <row r="1387" spans="1:4" ht="13.2" x14ac:dyDescent="0.25">
      <c r="A1387" s="432" t="s">
        <v>2732</v>
      </c>
      <c r="B1387" s="433">
        <v>20857</v>
      </c>
      <c r="C1387" s="434">
        <v>290</v>
      </c>
      <c r="D1387" s="434">
        <v>160</v>
      </c>
    </row>
    <row r="1388" spans="1:4" ht="13.2" x14ac:dyDescent="0.25">
      <c r="A1388" s="432" t="s">
        <v>2733</v>
      </c>
      <c r="B1388" s="433">
        <v>14092</v>
      </c>
      <c r="C1388" s="435">
        <v>1225</v>
      </c>
      <c r="D1388" s="435">
        <v>1125</v>
      </c>
    </row>
    <row r="1389" spans="1:4" ht="13.2" x14ac:dyDescent="0.25">
      <c r="A1389" s="432" t="s">
        <v>2734</v>
      </c>
      <c r="B1389" s="433">
        <v>22697</v>
      </c>
      <c r="C1389" s="434">
        <v>501</v>
      </c>
      <c r="D1389" s="434">
        <v>432</v>
      </c>
    </row>
    <row r="1390" spans="1:4" ht="13.2" x14ac:dyDescent="0.25">
      <c r="A1390" s="432" t="s">
        <v>2735</v>
      </c>
      <c r="B1390" s="433">
        <v>25946</v>
      </c>
      <c r="C1390" s="434">
        <v>98</v>
      </c>
      <c r="D1390" s="434">
        <v>85</v>
      </c>
    </row>
    <row r="1391" spans="1:4" ht="13.2" x14ac:dyDescent="0.25">
      <c r="A1391" s="432" t="s">
        <v>2736</v>
      </c>
      <c r="B1391" s="433">
        <v>14194</v>
      </c>
      <c r="C1391" s="434">
        <v>324</v>
      </c>
      <c r="D1391" s="434">
        <v>178</v>
      </c>
    </row>
    <row r="1392" spans="1:4" ht="13.2" x14ac:dyDescent="0.25">
      <c r="A1392" s="432" t="s">
        <v>2737</v>
      </c>
      <c r="B1392" s="433">
        <v>21237</v>
      </c>
      <c r="C1392" s="435">
        <v>2350</v>
      </c>
      <c r="D1392" s="435">
        <v>1980</v>
      </c>
    </row>
    <row r="1393" spans="1:4" ht="13.2" x14ac:dyDescent="0.25">
      <c r="A1393" s="432" t="s">
        <v>2738</v>
      </c>
      <c r="B1393" s="433">
        <v>25197</v>
      </c>
      <c r="C1393" s="434">
        <v>34</v>
      </c>
      <c r="D1393" s="434">
        <v>0</v>
      </c>
    </row>
    <row r="1394" spans="1:4" ht="13.2" x14ac:dyDescent="0.25">
      <c r="A1394" s="432" t="s">
        <v>2739</v>
      </c>
      <c r="B1394" s="433">
        <v>17285</v>
      </c>
      <c r="C1394" s="435">
        <v>2960</v>
      </c>
      <c r="D1394" s="435">
        <v>2790</v>
      </c>
    </row>
    <row r="1395" spans="1:4" ht="13.2" x14ac:dyDescent="0.25">
      <c r="A1395" s="432" t="s">
        <v>2740</v>
      </c>
      <c r="B1395" s="433">
        <v>18164</v>
      </c>
      <c r="C1395" s="434">
        <v>360</v>
      </c>
      <c r="D1395" s="434">
        <v>260</v>
      </c>
    </row>
    <row r="1396" spans="1:4" ht="13.2" x14ac:dyDescent="0.25">
      <c r="A1396" s="432" t="s">
        <v>2741</v>
      </c>
      <c r="B1396" s="433">
        <v>27998</v>
      </c>
      <c r="C1396" s="434">
        <v>610</v>
      </c>
      <c r="D1396" s="434">
        <v>520</v>
      </c>
    </row>
    <row r="1397" spans="1:4" ht="13.2" x14ac:dyDescent="0.25">
      <c r="A1397" s="432" t="s">
        <v>2742</v>
      </c>
      <c r="B1397" s="433">
        <v>19980</v>
      </c>
      <c r="C1397" s="434">
        <v>170</v>
      </c>
      <c r="D1397" s="434">
        <v>130</v>
      </c>
    </row>
    <row r="1398" spans="1:4" ht="13.2" x14ac:dyDescent="0.25">
      <c r="A1398" s="432" t="s">
        <v>2743</v>
      </c>
      <c r="B1398" s="433">
        <v>18381</v>
      </c>
      <c r="C1398" s="434">
        <v>13</v>
      </c>
      <c r="D1398" s="434">
        <v>10</v>
      </c>
    </row>
    <row r="1399" spans="1:4" ht="13.2" x14ac:dyDescent="0.25">
      <c r="A1399" s="432" t="s">
        <v>2744</v>
      </c>
      <c r="B1399" s="433">
        <v>14425</v>
      </c>
      <c r="C1399" s="434">
        <v>10</v>
      </c>
      <c r="D1399" s="434">
        <v>10</v>
      </c>
    </row>
    <row r="1400" spans="1:4" ht="13.2" x14ac:dyDescent="0.25">
      <c r="A1400" s="432" t="s">
        <v>2745</v>
      </c>
      <c r="B1400" s="433">
        <v>29777</v>
      </c>
      <c r="C1400" s="435">
        <v>8300</v>
      </c>
      <c r="D1400" s="435">
        <v>7600</v>
      </c>
    </row>
    <row r="1401" spans="1:4" ht="13.2" x14ac:dyDescent="0.25">
      <c r="A1401" s="432" t="s">
        <v>2746</v>
      </c>
      <c r="B1401" s="433">
        <v>21275</v>
      </c>
      <c r="C1401" s="434">
        <v>148</v>
      </c>
      <c r="D1401" s="434">
        <v>134</v>
      </c>
    </row>
    <row r="1402" spans="1:4" ht="13.2" x14ac:dyDescent="0.25">
      <c r="A1402" s="432" t="s">
        <v>2747</v>
      </c>
      <c r="B1402" s="433">
        <v>10385</v>
      </c>
      <c r="C1402" s="434">
        <v>441</v>
      </c>
      <c r="D1402" s="434">
        <v>423</v>
      </c>
    </row>
    <row r="1403" spans="1:4" ht="13.2" x14ac:dyDescent="0.25">
      <c r="A1403" s="432" t="s">
        <v>2748</v>
      </c>
      <c r="B1403" s="433">
        <v>24128</v>
      </c>
      <c r="C1403" s="434">
        <v>129</v>
      </c>
      <c r="D1403" s="434">
        <v>129</v>
      </c>
    </row>
    <row r="1404" spans="1:4" ht="13.2" x14ac:dyDescent="0.25">
      <c r="A1404" s="432" t="s">
        <v>2749</v>
      </c>
      <c r="B1404" s="433">
        <v>20276</v>
      </c>
      <c r="C1404" s="434">
        <v>595</v>
      </c>
      <c r="D1404" s="434">
        <v>586</v>
      </c>
    </row>
    <row r="1405" spans="1:4" ht="13.2" x14ac:dyDescent="0.25">
      <c r="A1405" s="432" t="s">
        <v>2750</v>
      </c>
      <c r="B1405" s="433">
        <v>16800</v>
      </c>
      <c r="C1405" s="434">
        <v>21</v>
      </c>
      <c r="D1405" s="434">
        <v>16</v>
      </c>
    </row>
    <row r="1406" spans="1:4" ht="13.2" x14ac:dyDescent="0.25">
      <c r="A1406" s="432" t="s">
        <v>2751</v>
      </c>
      <c r="B1406" s="433">
        <v>10615</v>
      </c>
      <c r="C1406" s="434">
        <v>22</v>
      </c>
      <c r="D1406" s="434">
        <v>22</v>
      </c>
    </row>
    <row r="1407" spans="1:4" ht="13.2" x14ac:dyDescent="0.25">
      <c r="A1407" s="432" t="s">
        <v>2659</v>
      </c>
      <c r="B1407" s="433">
        <v>18273</v>
      </c>
      <c r="C1407" s="434">
        <v>114</v>
      </c>
      <c r="D1407" s="434">
        <v>95</v>
      </c>
    </row>
    <row r="1408" spans="1:4" ht="13.2" x14ac:dyDescent="0.25">
      <c r="A1408" s="432" t="s">
        <v>2752</v>
      </c>
      <c r="B1408" s="433">
        <v>21806</v>
      </c>
      <c r="C1408" s="434">
        <v>195</v>
      </c>
      <c r="D1408" s="434">
        <v>195</v>
      </c>
    </row>
    <row r="1409" spans="1:4" ht="13.2" x14ac:dyDescent="0.25">
      <c r="A1409" s="432" t="s">
        <v>2753</v>
      </c>
      <c r="B1409" s="433">
        <v>18112</v>
      </c>
      <c r="C1409" s="434">
        <v>52</v>
      </c>
      <c r="D1409" s="434">
        <v>40</v>
      </c>
    </row>
    <row r="1410" spans="1:4" ht="13.2" x14ac:dyDescent="0.25">
      <c r="A1410" s="432" t="s">
        <v>2754</v>
      </c>
      <c r="B1410" s="433">
        <v>24235</v>
      </c>
      <c r="C1410" s="434">
        <v>116</v>
      </c>
      <c r="D1410" s="434">
        <v>111</v>
      </c>
    </row>
    <row r="1411" spans="1:4" ht="13.2" x14ac:dyDescent="0.25">
      <c r="A1411" s="432" t="s">
        <v>2755</v>
      </c>
      <c r="B1411" s="433">
        <v>23128</v>
      </c>
      <c r="C1411" s="434">
        <v>28</v>
      </c>
      <c r="D1411" s="434">
        <v>25</v>
      </c>
    </row>
    <row r="1412" spans="1:4" ht="13.2" x14ac:dyDescent="0.25">
      <c r="A1412" s="432" t="s">
        <v>2756</v>
      </c>
      <c r="B1412" s="433">
        <v>29723</v>
      </c>
      <c r="C1412" s="434">
        <v>26</v>
      </c>
      <c r="D1412" s="434">
        <v>21</v>
      </c>
    </row>
    <row r="1413" spans="1:4" ht="13.2" x14ac:dyDescent="0.25">
      <c r="A1413" s="432" t="s">
        <v>2757</v>
      </c>
      <c r="B1413" s="433">
        <v>29130</v>
      </c>
      <c r="C1413" s="435">
        <v>4840</v>
      </c>
      <c r="D1413" s="435">
        <v>4600</v>
      </c>
    </row>
    <row r="1414" spans="1:4" ht="13.2" x14ac:dyDescent="0.25">
      <c r="A1414" s="432" t="s">
        <v>2758</v>
      </c>
      <c r="B1414" s="433">
        <v>20421</v>
      </c>
      <c r="C1414" s="434">
        <v>165</v>
      </c>
      <c r="D1414" s="434">
        <v>103</v>
      </c>
    </row>
    <row r="1415" spans="1:4" ht="13.2" x14ac:dyDescent="0.25">
      <c r="A1415" s="432" t="s">
        <v>2759</v>
      </c>
      <c r="B1415" s="433">
        <v>17352</v>
      </c>
      <c r="C1415" s="434">
        <v>20</v>
      </c>
      <c r="D1415" s="434">
        <v>19</v>
      </c>
    </row>
    <row r="1416" spans="1:4" ht="13.2" x14ac:dyDescent="0.25">
      <c r="A1416" s="432" t="s">
        <v>2760</v>
      </c>
      <c r="B1416" s="433">
        <v>16702</v>
      </c>
      <c r="C1416" s="435">
        <v>1137</v>
      </c>
      <c r="D1416" s="434">
        <v>931</v>
      </c>
    </row>
    <row r="1417" spans="1:4" ht="13.2" x14ac:dyDescent="0.25">
      <c r="A1417" s="432" t="s">
        <v>2761</v>
      </c>
      <c r="B1417" s="433">
        <v>29704</v>
      </c>
      <c r="C1417" s="434">
        <v>53</v>
      </c>
      <c r="D1417" s="434">
        <v>2</v>
      </c>
    </row>
    <row r="1418" spans="1:4" ht="13.2" x14ac:dyDescent="0.25">
      <c r="A1418" s="432" t="s">
        <v>1682</v>
      </c>
      <c r="B1418" s="433">
        <v>17780</v>
      </c>
      <c r="C1418" s="434">
        <v>10</v>
      </c>
      <c r="D1418" s="434">
        <v>10</v>
      </c>
    </row>
    <row r="1419" spans="1:4" ht="13.2" x14ac:dyDescent="0.25">
      <c r="A1419" s="432" t="s">
        <v>2762</v>
      </c>
      <c r="B1419" s="433">
        <v>28853</v>
      </c>
      <c r="C1419" s="434">
        <v>88</v>
      </c>
      <c r="D1419" s="434">
        <v>86</v>
      </c>
    </row>
    <row r="1420" spans="1:4" ht="13.2" x14ac:dyDescent="0.25">
      <c r="A1420" s="432" t="s">
        <v>2763</v>
      </c>
      <c r="B1420" s="433">
        <v>22832</v>
      </c>
      <c r="C1420" s="434">
        <v>7</v>
      </c>
      <c r="D1420" s="434">
        <v>7</v>
      </c>
    </row>
    <row r="1421" spans="1:4" ht="13.2" x14ac:dyDescent="0.25">
      <c r="A1421" s="432" t="s">
        <v>2764</v>
      </c>
      <c r="B1421" s="433">
        <v>24684</v>
      </c>
      <c r="C1421" s="434">
        <v>1</v>
      </c>
      <c r="D1421" s="434">
        <v>0</v>
      </c>
    </row>
    <row r="1422" spans="1:4" ht="13.2" x14ac:dyDescent="0.25">
      <c r="A1422" s="432" t="s">
        <v>2765</v>
      </c>
      <c r="B1422" s="433">
        <v>24144</v>
      </c>
      <c r="C1422" s="434">
        <v>2</v>
      </c>
      <c r="D1422" s="434">
        <v>0</v>
      </c>
    </row>
    <row r="1423" spans="1:4" ht="13.2" x14ac:dyDescent="0.25">
      <c r="A1423" s="432" t="s">
        <v>2094</v>
      </c>
      <c r="B1423" s="433">
        <v>26381</v>
      </c>
      <c r="C1423" s="434">
        <v>32</v>
      </c>
      <c r="D1423" s="434">
        <v>32</v>
      </c>
    </row>
    <row r="1424" spans="1:4" ht="13.2" x14ac:dyDescent="0.25">
      <c r="A1424" s="432" t="s">
        <v>2766</v>
      </c>
      <c r="B1424" s="433">
        <v>15229</v>
      </c>
      <c r="C1424" s="434">
        <v>2</v>
      </c>
      <c r="D1424" s="434">
        <v>0</v>
      </c>
    </row>
    <row r="1425" spans="1:4" ht="13.2" x14ac:dyDescent="0.25">
      <c r="A1425" s="432" t="s">
        <v>2767</v>
      </c>
      <c r="B1425" s="433">
        <v>24612</v>
      </c>
      <c r="C1425" s="434">
        <v>800</v>
      </c>
      <c r="D1425" s="434">
        <v>200</v>
      </c>
    </row>
    <row r="1426" spans="1:4" ht="13.2" x14ac:dyDescent="0.25">
      <c r="A1426" s="432" t="s">
        <v>2768</v>
      </c>
      <c r="B1426" s="433">
        <v>24423</v>
      </c>
      <c r="C1426" s="434">
        <v>20</v>
      </c>
      <c r="D1426" s="434">
        <v>20</v>
      </c>
    </row>
    <row r="1427" spans="1:4" ht="13.2" x14ac:dyDescent="0.25">
      <c r="A1427" s="432" t="s">
        <v>2769</v>
      </c>
      <c r="B1427" s="433">
        <v>12269</v>
      </c>
      <c r="C1427" s="434">
        <v>4</v>
      </c>
      <c r="D1427" s="434">
        <v>4</v>
      </c>
    </row>
    <row r="1428" spans="1:4" ht="13.2" x14ac:dyDescent="0.25">
      <c r="A1428" s="432" t="s">
        <v>2770</v>
      </c>
      <c r="B1428" s="433">
        <v>25715</v>
      </c>
      <c r="C1428" s="434">
        <v>7</v>
      </c>
      <c r="D1428" s="434">
        <v>7</v>
      </c>
    </row>
    <row r="1429" spans="1:4" ht="13.2" x14ac:dyDescent="0.25">
      <c r="A1429" s="432" t="s">
        <v>2771</v>
      </c>
      <c r="B1429" s="433">
        <v>21691</v>
      </c>
      <c r="C1429" s="434">
        <v>1</v>
      </c>
      <c r="D1429" s="434">
        <v>1</v>
      </c>
    </row>
    <row r="1430" spans="1:4" ht="13.2" x14ac:dyDescent="0.25">
      <c r="A1430" s="432" t="s">
        <v>2772</v>
      </c>
      <c r="B1430" s="433">
        <v>11532</v>
      </c>
      <c r="C1430" s="434">
        <v>133</v>
      </c>
      <c r="D1430" s="434">
        <v>132</v>
      </c>
    </row>
    <row r="1431" spans="1:4" ht="13.2" x14ac:dyDescent="0.25">
      <c r="A1431" s="432" t="s">
        <v>2773</v>
      </c>
      <c r="B1431" s="433">
        <v>14159</v>
      </c>
      <c r="C1431" s="434">
        <v>23</v>
      </c>
      <c r="D1431" s="434">
        <v>11</v>
      </c>
    </row>
    <row r="1432" spans="1:4" ht="13.2" x14ac:dyDescent="0.25">
      <c r="A1432" s="432" t="s">
        <v>2774</v>
      </c>
      <c r="B1432" s="433">
        <v>18372</v>
      </c>
      <c r="C1432" s="434">
        <v>10</v>
      </c>
      <c r="D1432" s="434">
        <v>10</v>
      </c>
    </row>
    <row r="1433" spans="1:4" ht="13.2" x14ac:dyDescent="0.25">
      <c r="A1433" s="432" t="s">
        <v>2775</v>
      </c>
      <c r="B1433" s="433">
        <v>22078</v>
      </c>
      <c r="C1433" s="434">
        <v>17</v>
      </c>
      <c r="D1433" s="434">
        <v>17</v>
      </c>
    </row>
    <row r="1434" spans="1:4" ht="13.2" x14ac:dyDescent="0.25">
      <c r="A1434" s="432" t="s">
        <v>2776</v>
      </c>
      <c r="B1434" s="433">
        <v>27130</v>
      </c>
      <c r="C1434" s="434">
        <v>13</v>
      </c>
      <c r="D1434" s="434">
        <v>12</v>
      </c>
    </row>
    <row r="1435" spans="1:4" ht="13.2" x14ac:dyDescent="0.25">
      <c r="A1435" s="432" t="s">
        <v>2777</v>
      </c>
      <c r="B1435" s="433">
        <v>11110</v>
      </c>
      <c r="C1435" s="434">
        <v>42</v>
      </c>
      <c r="D1435" s="434">
        <v>25</v>
      </c>
    </row>
    <row r="1436" spans="1:4" ht="13.2" x14ac:dyDescent="0.25">
      <c r="A1436" s="432" t="s">
        <v>2778</v>
      </c>
      <c r="B1436" s="433">
        <v>29639</v>
      </c>
      <c r="C1436" s="434">
        <v>340</v>
      </c>
      <c r="D1436" s="434">
        <v>330</v>
      </c>
    </row>
    <row r="1437" spans="1:4" ht="13.2" x14ac:dyDescent="0.25">
      <c r="A1437" s="432" t="s">
        <v>2779</v>
      </c>
      <c r="B1437" s="433">
        <v>19536</v>
      </c>
      <c r="C1437" s="434">
        <v>375</v>
      </c>
      <c r="D1437" s="434">
        <v>345</v>
      </c>
    </row>
    <row r="1438" spans="1:4" ht="13.2" x14ac:dyDescent="0.25">
      <c r="A1438" s="432" t="s">
        <v>2780</v>
      </c>
      <c r="B1438" s="433">
        <v>19904</v>
      </c>
      <c r="C1438" s="434">
        <v>15</v>
      </c>
      <c r="D1438" s="434">
        <v>5</v>
      </c>
    </row>
    <row r="1439" spans="1:4" ht="13.2" x14ac:dyDescent="0.25">
      <c r="A1439" s="432" t="s">
        <v>2781</v>
      </c>
      <c r="B1439" s="433">
        <v>26774</v>
      </c>
      <c r="C1439" s="434">
        <v>10</v>
      </c>
      <c r="D1439" s="434">
        <v>10</v>
      </c>
    </row>
    <row r="1440" spans="1:4" ht="13.2" x14ac:dyDescent="0.25">
      <c r="A1440" s="432" t="s">
        <v>2782</v>
      </c>
      <c r="B1440" s="433">
        <v>11374</v>
      </c>
      <c r="C1440" s="434">
        <v>34</v>
      </c>
      <c r="D1440" s="434">
        <v>33</v>
      </c>
    </row>
    <row r="1441" spans="1:4" ht="13.2" x14ac:dyDescent="0.25">
      <c r="A1441" s="432" t="s">
        <v>2783</v>
      </c>
      <c r="B1441" s="433">
        <v>29886</v>
      </c>
      <c r="C1441" s="434">
        <v>2</v>
      </c>
      <c r="D1441" s="434">
        <v>2</v>
      </c>
    </row>
    <row r="1442" spans="1:4" ht="13.2" x14ac:dyDescent="0.25">
      <c r="A1442" s="432" t="s">
        <v>2784</v>
      </c>
      <c r="B1442" s="433">
        <v>19761</v>
      </c>
      <c r="C1442" s="434">
        <v>16</v>
      </c>
      <c r="D1442" s="434">
        <v>12</v>
      </c>
    </row>
    <row r="1443" spans="1:4" ht="13.2" x14ac:dyDescent="0.25">
      <c r="A1443" s="432" t="s">
        <v>2785</v>
      </c>
      <c r="B1443" s="433">
        <v>11574</v>
      </c>
      <c r="C1443" s="434">
        <v>62</v>
      </c>
      <c r="D1443" s="434">
        <v>59</v>
      </c>
    </row>
    <row r="1444" spans="1:4" ht="13.2" x14ac:dyDescent="0.25">
      <c r="A1444" s="432" t="s">
        <v>2786</v>
      </c>
      <c r="B1444" s="433">
        <v>16222</v>
      </c>
      <c r="C1444" s="434">
        <v>11</v>
      </c>
      <c r="D1444" s="434">
        <v>0</v>
      </c>
    </row>
    <row r="1445" spans="1:4" ht="13.2" x14ac:dyDescent="0.25">
      <c r="A1445" s="432" t="s">
        <v>2787</v>
      </c>
      <c r="B1445" s="433">
        <v>28087</v>
      </c>
      <c r="C1445" s="434">
        <v>11</v>
      </c>
      <c r="D1445" s="434">
        <v>6</v>
      </c>
    </row>
    <row r="1446" spans="1:4" ht="13.2" x14ac:dyDescent="0.25">
      <c r="A1446" s="432" t="s">
        <v>2788</v>
      </c>
      <c r="B1446" s="433">
        <v>26551</v>
      </c>
      <c r="C1446" s="434">
        <v>14</v>
      </c>
      <c r="D1446" s="434">
        <v>14</v>
      </c>
    </row>
    <row r="1447" spans="1:4" ht="13.2" x14ac:dyDescent="0.25">
      <c r="A1447" s="432" t="s">
        <v>2789</v>
      </c>
      <c r="B1447" s="433">
        <v>17332</v>
      </c>
      <c r="C1447" s="434">
        <v>3</v>
      </c>
      <c r="D1447" s="434">
        <v>0</v>
      </c>
    </row>
    <row r="1448" spans="1:4" ht="13.2" x14ac:dyDescent="0.25">
      <c r="A1448" s="432" t="s">
        <v>2790</v>
      </c>
      <c r="B1448" s="433">
        <v>25413</v>
      </c>
      <c r="C1448" s="434">
        <v>71</v>
      </c>
      <c r="D1448" s="434">
        <v>58</v>
      </c>
    </row>
    <row r="1449" spans="1:4" ht="13.2" x14ac:dyDescent="0.25">
      <c r="A1449" s="432" t="s">
        <v>2791</v>
      </c>
      <c r="B1449" s="433">
        <v>27050</v>
      </c>
      <c r="C1449" s="434">
        <v>4</v>
      </c>
      <c r="D1449" s="434">
        <v>4</v>
      </c>
    </row>
    <row r="1450" spans="1:4" ht="13.2" x14ac:dyDescent="0.25">
      <c r="A1450" s="432" t="s">
        <v>2792</v>
      </c>
      <c r="B1450" s="433">
        <v>14100</v>
      </c>
      <c r="C1450" s="434">
        <v>14</v>
      </c>
      <c r="D1450" s="434">
        <v>12</v>
      </c>
    </row>
    <row r="1451" spans="1:4" ht="13.2" x14ac:dyDescent="0.25">
      <c r="A1451" s="432" t="s">
        <v>1857</v>
      </c>
      <c r="B1451" s="433">
        <v>11660</v>
      </c>
      <c r="C1451" s="434">
        <v>2</v>
      </c>
      <c r="D1451" s="434">
        <v>2</v>
      </c>
    </row>
    <row r="1452" spans="1:4" ht="13.2" x14ac:dyDescent="0.25">
      <c r="A1452" s="432" t="s">
        <v>2793</v>
      </c>
      <c r="B1452" s="433">
        <v>23384</v>
      </c>
      <c r="C1452" s="434">
        <v>267</v>
      </c>
      <c r="D1452" s="434">
        <v>214</v>
      </c>
    </row>
    <row r="1453" spans="1:4" ht="13.2" x14ac:dyDescent="0.25">
      <c r="A1453" s="432" t="s">
        <v>1860</v>
      </c>
      <c r="B1453" s="433">
        <v>20931</v>
      </c>
      <c r="C1453" s="434">
        <v>26</v>
      </c>
      <c r="D1453" s="434">
        <v>10</v>
      </c>
    </row>
    <row r="1454" spans="1:4" ht="13.2" x14ac:dyDescent="0.25">
      <c r="A1454" s="432" t="s">
        <v>2794</v>
      </c>
      <c r="B1454" s="433">
        <v>18643</v>
      </c>
      <c r="C1454" s="434">
        <v>15</v>
      </c>
      <c r="D1454" s="434">
        <v>13</v>
      </c>
    </row>
    <row r="1455" spans="1:4" ht="13.2" x14ac:dyDescent="0.25">
      <c r="A1455" s="432" t="s">
        <v>2795</v>
      </c>
      <c r="B1455" s="433">
        <v>26092</v>
      </c>
      <c r="C1455" s="434">
        <v>25</v>
      </c>
      <c r="D1455" s="434">
        <v>0</v>
      </c>
    </row>
    <row r="1456" spans="1:4" ht="13.2" x14ac:dyDescent="0.25">
      <c r="A1456" s="432" t="s">
        <v>2796</v>
      </c>
      <c r="B1456" s="433">
        <v>14776</v>
      </c>
      <c r="C1456" s="434">
        <v>12</v>
      </c>
      <c r="D1456" s="434">
        <v>12</v>
      </c>
    </row>
    <row r="1457" spans="1:4" ht="13.2" x14ac:dyDescent="0.25">
      <c r="A1457" s="432" t="s">
        <v>2797</v>
      </c>
      <c r="B1457" s="433">
        <v>11777</v>
      </c>
      <c r="C1457" s="434">
        <v>8</v>
      </c>
      <c r="D1457" s="434">
        <v>1</v>
      </c>
    </row>
    <row r="1458" spans="1:4" ht="13.2" x14ac:dyDescent="0.25">
      <c r="A1458" s="432" t="s">
        <v>2798</v>
      </c>
      <c r="B1458" s="433">
        <v>28223</v>
      </c>
      <c r="C1458" s="434">
        <v>140</v>
      </c>
      <c r="D1458" s="434">
        <v>130</v>
      </c>
    </row>
    <row r="1459" spans="1:4" ht="13.2" x14ac:dyDescent="0.25">
      <c r="A1459" s="432" t="s">
        <v>2799</v>
      </c>
      <c r="B1459" s="433">
        <v>29083</v>
      </c>
      <c r="C1459" s="434">
        <v>2</v>
      </c>
      <c r="D1459" s="434">
        <v>2</v>
      </c>
    </row>
    <row r="1460" spans="1:4" ht="13.2" x14ac:dyDescent="0.25">
      <c r="A1460" s="432" t="s">
        <v>2800</v>
      </c>
      <c r="B1460" s="433">
        <v>19979</v>
      </c>
      <c r="C1460" s="434">
        <v>72</v>
      </c>
      <c r="D1460" s="434">
        <v>0</v>
      </c>
    </row>
    <row r="1461" spans="1:4" ht="13.2" x14ac:dyDescent="0.25">
      <c r="A1461" s="432" t="s">
        <v>2801</v>
      </c>
      <c r="B1461" s="433">
        <v>20133</v>
      </c>
      <c r="C1461" s="434">
        <v>19</v>
      </c>
      <c r="D1461" s="434">
        <v>19</v>
      </c>
    </row>
    <row r="1462" spans="1:4" ht="13.2" x14ac:dyDescent="0.25">
      <c r="A1462" s="432" t="s">
        <v>2802</v>
      </c>
      <c r="B1462" s="433">
        <v>27227</v>
      </c>
      <c r="C1462" s="434">
        <v>17</v>
      </c>
      <c r="D1462" s="434">
        <v>17</v>
      </c>
    </row>
    <row r="1463" spans="1:4" ht="13.2" x14ac:dyDescent="0.25">
      <c r="A1463" s="432" t="s">
        <v>2803</v>
      </c>
      <c r="B1463" s="433">
        <v>12137</v>
      </c>
      <c r="C1463" s="434">
        <v>119</v>
      </c>
      <c r="D1463" s="434">
        <v>101</v>
      </c>
    </row>
    <row r="1464" spans="1:4" ht="13.2" x14ac:dyDescent="0.25">
      <c r="A1464" s="432" t="s">
        <v>2804</v>
      </c>
      <c r="B1464" s="433">
        <v>14917</v>
      </c>
      <c r="C1464" s="434">
        <v>45</v>
      </c>
      <c r="D1464" s="434">
        <v>45</v>
      </c>
    </row>
    <row r="1465" spans="1:4" ht="13.2" x14ac:dyDescent="0.25">
      <c r="A1465" s="432" t="s">
        <v>2805</v>
      </c>
      <c r="B1465" s="433">
        <v>24064</v>
      </c>
      <c r="C1465" s="434">
        <v>16</v>
      </c>
      <c r="D1465" s="434">
        <v>16</v>
      </c>
    </row>
    <row r="1466" spans="1:4" ht="13.2" x14ac:dyDescent="0.25">
      <c r="A1466" s="432" t="s">
        <v>2806</v>
      </c>
      <c r="B1466" s="433">
        <v>21552</v>
      </c>
      <c r="C1466" s="434">
        <v>5</v>
      </c>
      <c r="D1466" s="434">
        <v>5</v>
      </c>
    </row>
    <row r="1467" spans="1:4" ht="13.2" x14ac:dyDescent="0.25">
      <c r="A1467" s="432" t="s">
        <v>2807</v>
      </c>
      <c r="B1467" s="433">
        <v>10915</v>
      </c>
      <c r="C1467" s="434">
        <v>3</v>
      </c>
      <c r="D1467" s="434">
        <v>3</v>
      </c>
    </row>
    <row r="1468" spans="1:4" ht="13.2" x14ac:dyDescent="0.25">
      <c r="A1468" s="432" t="s">
        <v>2808</v>
      </c>
      <c r="B1468" s="433">
        <v>15868</v>
      </c>
      <c r="C1468" s="434">
        <v>68</v>
      </c>
      <c r="D1468" s="434">
        <v>50</v>
      </c>
    </row>
    <row r="1469" spans="1:4" ht="13.2" x14ac:dyDescent="0.25">
      <c r="A1469" s="432" t="s">
        <v>2809</v>
      </c>
      <c r="B1469" s="433">
        <v>25372</v>
      </c>
      <c r="C1469" s="434">
        <v>118</v>
      </c>
      <c r="D1469" s="434">
        <v>0</v>
      </c>
    </row>
    <row r="1470" spans="1:4" ht="13.2" x14ac:dyDescent="0.25">
      <c r="A1470" s="432" t="s">
        <v>2810</v>
      </c>
      <c r="B1470" s="433">
        <v>27387</v>
      </c>
      <c r="C1470" s="434">
        <v>129</v>
      </c>
      <c r="D1470" s="434">
        <v>129</v>
      </c>
    </row>
    <row r="1471" spans="1:4" ht="13.2" x14ac:dyDescent="0.25">
      <c r="A1471" s="432" t="s">
        <v>2811</v>
      </c>
      <c r="B1471" s="433">
        <v>24627</v>
      </c>
      <c r="C1471" s="434">
        <v>212</v>
      </c>
      <c r="D1471" s="434">
        <v>163</v>
      </c>
    </row>
    <row r="1472" spans="1:4" ht="13.2" x14ac:dyDescent="0.25">
      <c r="A1472" s="432" t="s">
        <v>2812</v>
      </c>
      <c r="B1472" s="433">
        <v>28153</v>
      </c>
      <c r="C1472" s="434">
        <v>157</v>
      </c>
      <c r="D1472" s="434">
        <v>153</v>
      </c>
    </row>
    <row r="1473" spans="1:4" ht="13.2" x14ac:dyDescent="0.25">
      <c r="A1473" s="432" t="s">
        <v>2813</v>
      </c>
      <c r="B1473" s="433">
        <v>11650</v>
      </c>
      <c r="C1473" s="434">
        <v>2</v>
      </c>
      <c r="D1473" s="434">
        <v>2</v>
      </c>
    </row>
    <row r="1474" spans="1:4" ht="13.2" x14ac:dyDescent="0.25">
      <c r="A1474" s="432" t="s">
        <v>2814</v>
      </c>
      <c r="B1474" s="433">
        <v>22558</v>
      </c>
      <c r="C1474" s="434">
        <v>11</v>
      </c>
      <c r="D1474" s="434">
        <v>11</v>
      </c>
    </row>
    <row r="1475" spans="1:4" ht="13.2" x14ac:dyDescent="0.25">
      <c r="A1475" s="432" t="s">
        <v>2815</v>
      </c>
      <c r="B1475" s="433">
        <v>20725</v>
      </c>
      <c r="C1475" s="434">
        <v>98</v>
      </c>
      <c r="D1475" s="434">
        <v>89</v>
      </c>
    </row>
    <row r="1476" spans="1:4" ht="13.2" x14ac:dyDescent="0.25">
      <c r="A1476" s="432" t="s">
        <v>2816</v>
      </c>
      <c r="B1476" s="433">
        <v>27024</v>
      </c>
      <c r="C1476" s="434">
        <v>154</v>
      </c>
      <c r="D1476" s="434">
        <v>150</v>
      </c>
    </row>
    <row r="1477" spans="1:4" ht="13.2" x14ac:dyDescent="0.25">
      <c r="A1477" s="432" t="s">
        <v>2817</v>
      </c>
      <c r="B1477" s="433">
        <v>28449</v>
      </c>
      <c r="C1477" s="434">
        <v>43</v>
      </c>
      <c r="D1477" s="434">
        <v>41</v>
      </c>
    </row>
    <row r="1478" spans="1:4" ht="13.2" x14ac:dyDescent="0.25">
      <c r="A1478" s="432" t="s">
        <v>2818</v>
      </c>
      <c r="B1478" s="433">
        <v>27405</v>
      </c>
      <c r="C1478" s="434">
        <v>51</v>
      </c>
      <c r="D1478" s="434">
        <v>51</v>
      </c>
    </row>
    <row r="1479" spans="1:4" ht="13.2" x14ac:dyDescent="0.25">
      <c r="A1479" s="432" t="s">
        <v>2819</v>
      </c>
      <c r="B1479" s="433">
        <v>15587</v>
      </c>
      <c r="C1479" s="434">
        <v>2</v>
      </c>
      <c r="D1479" s="434">
        <v>2</v>
      </c>
    </row>
    <row r="1480" spans="1:4" ht="13.2" x14ac:dyDescent="0.25">
      <c r="A1480" s="432" t="s">
        <v>2820</v>
      </c>
      <c r="B1480" s="433">
        <v>20749</v>
      </c>
      <c r="C1480" s="434">
        <v>66</v>
      </c>
      <c r="D1480" s="434">
        <v>49</v>
      </c>
    </row>
    <row r="1481" spans="1:4" ht="13.2" x14ac:dyDescent="0.25">
      <c r="A1481" s="432" t="s">
        <v>2821</v>
      </c>
      <c r="B1481" s="433">
        <v>16120</v>
      </c>
      <c r="C1481" s="434">
        <v>108</v>
      </c>
      <c r="D1481" s="434">
        <v>106</v>
      </c>
    </row>
    <row r="1482" spans="1:4" ht="13.2" x14ac:dyDescent="0.25">
      <c r="A1482" s="432" t="s">
        <v>2822</v>
      </c>
      <c r="B1482" s="433">
        <v>23263</v>
      </c>
      <c r="C1482" s="434">
        <v>1</v>
      </c>
      <c r="D1482" s="434">
        <v>1</v>
      </c>
    </row>
    <row r="1483" spans="1:4" ht="13.2" x14ac:dyDescent="0.25">
      <c r="A1483" s="432" t="s">
        <v>2823</v>
      </c>
      <c r="B1483" s="433">
        <v>15796</v>
      </c>
      <c r="C1483" s="434">
        <v>7</v>
      </c>
      <c r="D1483" s="434">
        <v>7</v>
      </c>
    </row>
    <row r="1484" spans="1:4" ht="13.2" x14ac:dyDescent="0.25">
      <c r="A1484" s="432" t="s">
        <v>2824</v>
      </c>
      <c r="B1484" s="433">
        <v>23250</v>
      </c>
      <c r="C1484" s="434">
        <v>18</v>
      </c>
      <c r="D1484" s="434">
        <v>8</v>
      </c>
    </row>
    <row r="1485" spans="1:4" ht="13.2" x14ac:dyDescent="0.25">
      <c r="A1485" s="432" t="s">
        <v>2825</v>
      </c>
      <c r="B1485" s="433">
        <v>24894</v>
      </c>
      <c r="C1485" s="434">
        <v>5</v>
      </c>
      <c r="D1485" s="434">
        <v>3</v>
      </c>
    </row>
    <row r="1486" spans="1:4" ht="13.2" x14ac:dyDescent="0.25">
      <c r="A1486" s="432" t="s">
        <v>2826</v>
      </c>
      <c r="B1486" s="433">
        <v>18365</v>
      </c>
      <c r="C1486" s="434">
        <v>12</v>
      </c>
      <c r="D1486" s="434">
        <v>12</v>
      </c>
    </row>
    <row r="1487" spans="1:4" ht="13.2" x14ac:dyDescent="0.25">
      <c r="A1487" s="432" t="s">
        <v>2827</v>
      </c>
      <c r="B1487" s="433">
        <v>27910</v>
      </c>
      <c r="C1487" s="434">
        <v>58</v>
      </c>
      <c r="D1487" s="434">
        <v>58</v>
      </c>
    </row>
    <row r="1488" spans="1:4" ht="13.2" x14ac:dyDescent="0.25">
      <c r="A1488" s="432" t="s">
        <v>2828</v>
      </c>
      <c r="B1488" s="433">
        <v>24784</v>
      </c>
      <c r="C1488" s="434">
        <v>68</v>
      </c>
      <c r="D1488" s="434">
        <v>0</v>
      </c>
    </row>
    <row r="1489" spans="1:4" ht="13.2" x14ac:dyDescent="0.25">
      <c r="A1489" s="432" t="s">
        <v>2829</v>
      </c>
      <c r="B1489" s="433">
        <v>27774</v>
      </c>
      <c r="C1489" s="434">
        <v>51</v>
      </c>
      <c r="D1489" s="434">
        <v>49</v>
      </c>
    </row>
    <row r="1490" spans="1:4" ht="13.2" x14ac:dyDescent="0.25">
      <c r="A1490" s="432" t="s">
        <v>2830</v>
      </c>
      <c r="B1490" s="433">
        <v>11959</v>
      </c>
      <c r="C1490" s="434">
        <v>2</v>
      </c>
      <c r="D1490" s="434">
        <v>2</v>
      </c>
    </row>
    <row r="1491" spans="1:4" ht="13.2" x14ac:dyDescent="0.25">
      <c r="A1491" s="432" t="s">
        <v>2831</v>
      </c>
      <c r="B1491" s="433">
        <v>27205</v>
      </c>
      <c r="C1491" s="434">
        <v>20</v>
      </c>
      <c r="D1491" s="434">
        <v>0</v>
      </c>
    </row>
    <row r="1492" spans="1:4" ht="13.2" x14ac:dyDescent="0.25">
      <c r="A1492" s="432" t="s">
        <v>2832</v>
      </c>
      <c r="B1492" s="433">
        <v>14305</v>
      </c>
      <c r="C1492" s="434">
        <v>73</v>
      </c>
      <c r="D1492" s="434">
        <v>71</v>
      </c>
    </row>
    <row r="1493" spans="1:4" ht="13.2" x14ac:dyDescent="0.25">
      <c r="A1493" s="432" t="s">
        <v>2833</v>
      </c>
      <c r="B1493" s="433">
        <v>22321</v>
      </c>
      <c r="C1493" s="434">
        <v>1</v>
      </c>
      <c r="D1493" s="434">
        <v>1</v>
      </c>
    </row>
    <row r="1494" spans="1:4" ht="13.2" x14ac:dyDescent="0.25">
      <c r="A1494" s="432" t="s">
        <v>2834</v>
      </c>
      <c r="B1494" s="433">
        <v>18029</v>
      </c>
      <c r="C1494" s="434">
        <v>4</v>
      </c>
      <c r="D1494" s="434">
        <v>4</v>
      </c>
    </row>
    <row r="1495" spans="1:4" ht="13.2" x14ac:dyDescent="0.25">
      <c r="A1495" s="432" t="s">
        <v>2835</v>
      </c>
      <c r="B1495" s="433">
        <v>29561</v>
      </c>
      <c r="C1495" s="434">
        <v>5</v>
      </c>
      <c r="D1495" s="434">
        <v>5</v>
      </c>
    </row>
    <row r="1496" spans="1:4" ht="13.2" x14ac:dyDescent="0.25">
      <c r="A1496" s="432" t="s">
        <v>2836</v>
      </c>
      <c r="B1496" s="433">
        <v>22869</v>
      </c>
      <c r="C1496" s="434">
        <v>25</v>
      </c>
      <c r="D1496" s="434">
        <v>23</v>
      </c>
    </row>
    <row r="1497" spans="1:4" ht="13.2" x14ac:dyDescent="0.25">
      <c r="A1497" s="432" t="s">
        <v>2837</v>
      </c>
      <c r="B1497" s="433">
        <v>27979</v>
      </c>
      <c r="C1497" s="434">
        <v>12</v>
      </c>
      <c r="D1497" s="434">
        <v>11</v>
      </c>
    </row>
    <row r="1498" spans="1:4" ht="13.2" x14ac:dyDescent="0.25">
      <c r="A1498" s="432" t="s">
        <v>2838</v>
      </c>
      <c r="B1498" s="433">
        <v>19698</v>
      </c>
      <c r="C1498" s="434">
        <v>25</v>
      </c>
      <c r="D1498" s="434">
        <v>18</v>
      </c>
    </row>
    <row r="1499" spans="1:4" ht="13.2" x14ac:dyDescent="0.25">
      <c r="A1499" s="432" t="s">
        <v>2839</v>
      </c>
      <c r="B1499" s="433">
        <v>13199</v>
      </c>
      <c r="C1499" s="434">
        <v>2</v>
      </c>
      <c r="D1499" s="434">
        <v>2</v>
      </c>
    </row>
    <row r="1500" spans="1:4" ht="13.2" x14ac:dyDescent="0.25">
      <c r="A1500" s="432" t="s">
        <v>2840</v>
      </c>
      <c r="B1500" s="433">
        <v>15690</v>
      </c>
      <c r="C1500" s="435">
        <v>3705</v>
      </c>
      <c r="D1500" s="434">
        <v>684</v>
      </c>
    </row>
    <row r="1501" spans="1:4" ht="13.2" x14ac:dyDescent="0.25">
      <c r="A1501" s="432" t="s">
        <v>2841</v>
      </c>
      <c r="B1501" s="433">
        <v>27445</v>
      </c>
      <c r="C1501" s="435">
        <v>6160</v>
      </c>
      <c r="D1501" s="435">
        <v>6060</v>
      </c>
    </row>
    <row r="1502" spans="1:4" ht="13.2" x14ac:dyDescent="0.25">
      <c r="A1502" s="432" t="s">
        <v>2842</v>
      </c>
      <c r="B1502" s="433">
        <v>14467</v>
      </c>
      <c r="C1502" s="434">
        <v>590</v>
      </c>
      <c r="D1502" s="434">
        <v>536</v>
      </c>
    </row>
    <row r="1503" spans="1:4" ht="13.2" x14ac:dyDescent="0.25">
      <c r="A1503" s="432" t="s">
        <v>2843</v>
      </c>
      <c r="B1503" s="433">
        <v>16455</v>
      </c>
      <c r="C1503" s="434">
        <v>12</v>
      </c>
      <c r="D1503" s="434">
        <v>2</v>
      </c>
    </row>
    <row r="1504" spans="1:4" ht="13.2" x14ac:dyDescent="0.25">
      <c r="A1504" s="432" t="s">
        <v>2844</v>
      </c>
      <c r="B1504" s="433">
        <v>23574</v>
      </c>
      <c r="C1504" s="434">
        <v>70</v>
      </c>
      <c r="D1504" s="434">
        <v>0</v>
      </c>
    </row>
    <row r="1505" spans="1:4" ht="13.2" x14ac:dyDescent="0.25">
      <c r="A1505" s="432" t="s">
        <v>2845</v>
      </c>
      <c r="B1505" s="433">
        <v>25181</v>
      </c>
      <c r="C1505" s="434">
        <v>198</v>
      </c>
      <c r="D1505" s="434">
        <v>60</v>
      </c>
    </row>
    <row r="1506" spans="1:4" ht="13.2" x14ac:dyDescent="0.25">
      <c r="A1506" s="432" t="s">
        <v>2846</v>
      </c>
      <c r="B1506" s="433">
        <v>14305</v>
      </c>
      <c r="C1506" s="434">
        <v>430</v>
      </c>
      <c r="D1506" s="434">
        <v>330</v>
      </c>
    </row>
    <row r="1507" spans="1:4" ht="13.2" x14ac:dyDescent="0.25">
      <c r="A1507" s="432" t="s">
        <v>2847</v>
      </c>
      <c r="B1507" s="433">
        <v>24929</v>
      </c>
      <c r="C1507" s="434">
        <v>20</v>
      </c>
      <c r="D1507" s="434">
        <v>0</v>
      </c>
    </row>
    <row r="1508" spans="1:4" ht="13.2" x14ac:dyDescent="0.25">
      <c r="A1508" s="432" t="s">
        <v>2848</v>
      </c>
      <c r="B1508" s="433">
        <v>18650</v>
      </c>
      <c r="C1508" s="434">
        <v>120</v>
      </c>
      <c r="D1508" s="434">
        <v>110</v>
      </c>
    </row>
    <row r="1509" spans="1:4" ht="13.2" x14ac:dyDescent="0.25">
      <c r="A1509" s="432" t="s">
        <v>2849</v>
      </c>
      <c r="B1509" s="433">
        <v>15731</v>
      </c>
      <c r="C1509" s="434">
        <v>480</v>
      </c>
      <c r="D1509" s="434">
        <v>480</v>
      </c>
    </row>
    <row r="1510" spans="1:4" ht="13.2" x14ac:dyDescent="0.25">
      <c r="A1510" s="432" t="s">
        <v>2850</v>
      </c>
      <c r="B1510" s="433">
        <v>24940</v>
      </c>
      <c r="C1510" s="434">
        <v>1</v>
      </c>
      <c r="D1510" s="434">
        <v>0</v>
      </c>
    </row>
    <row r="1511" spans="1:4" ht="13.2" x14ac:dyDescent="0.25">
      <c r="A1511" s="432" t="s">
        <v>2851</v>
      </c>
      <c r="B1511" s="433">
        <v>12393</v>
      </c>
      <c r="C1511" s="434">
        <v>180</v>
      </c>
      <c r="D1511" s="434">
        <v>70</v>
      </c>
    </row>
    <row r="1512" spans="1:4" ht="13.2" x14ac:dyDescent="0.25">
      <c r="A1512" s="432" t="s">
        <v>2852</v>
      </c>
      <c r="B1512" s="433">
        <v>28928</v>
      </c>
      <c r="C1512" s="434">
        <v>4</v>
      </c>
      <c r="D1512" s="434">
        <v>3</v>
      </c>
    </row>
    <row r="1513" spans="1:4" ht="13.2" x14ac:dyDescent="0.25">
      <c r="A1513" s="432" t="s">
        <v>2094</v>
      </c>
      <c r="B1513" s="433">
        <v>17148</v>
      </c>
      <c r="C1513" s="434">
        <v>51</v>
      </c>
      <c r="D1513" s="434">
        <v>49</v>
      </c>
    </row>
    <row r="1514" spans="1:4" ht="13.2" x14ac:dyDescent="0.25">
      <c r="A1514" s="432" t="s">
        <v>2853</v>
      </c>
      <c r="B1514" s="433">
        <v>13437</v>
      </c>
      <c r="C1514" s="434">
        <v>7</v>
      </c>
      <c r="D1514" s="434">
        <v>0</v>
      </c>
    </row>
    <row r="1515" spans="1:4" ht="13.2" x14ac:dyDescent="0.25">
      <c r="A1515" s="432" t="s">
        <v>2854</v>
      </c>
      <c r="B1515" s="433">
        <v>23200</v>
      </c>
      <c r="C1515" s="434">
        <v>22</v>
      </c>
      <c r="D1515" s="434">
        <v>18</v>
      </c>
    </row>
    <row r="1516" spans="1:4" ht="13.2" x14ac:dyDescent="0.25">
      <c r="A1516" s="432" t="s">
        <v>2158</v>
      </c>
      <c r="B1516" s="433">
        <v>10050</v>
      </c>
      <c r="C1516" s="434">
        <v>28</v>
      </c>
      <c r="D1516" s="434">
        <v>21</v>
      </c>
    </row>
    <row r="1517" spans="1:4" ht="13.2" x14ac:dyDescent="0.25">
      <c r="A1517" s="432" t="s">
        <v>2855</v>
      </c>
      <c r="B1517" s="433">
        <v>27314</v>
      </c>
      <c r="C1517" s="434">
        <v>4</v>
      </c>
      <c r="D1517" s="434">
        <v>0</v>
      </c>
    </row>
    <row r="1518" spans="1:4" ht="13.2" x14ac:dyDescent="0.25">
      <c r="A1518" s="432" t="s">
        <v>2856</v>
      </c>
      <c r="B1518" s="433">
        <v>27587</v>
      </c>
      <c r="C1518" s="434">
        <v>2</v>
      </c>
      <c r="D1518" s="434">
        <v>0</v>
      </c>
    </row>
    <row r="1519" spans="1:4" ht="13.2" x14ac:dyDescent="0.25">
      <c r="A1519" s="432" t="s">
        <v>2857</v>
      </c>
      <c r="B1519" s="433">
        <v>23975</v>
      </c>
      <c r="C1519" s="434">
        <v>2</v>
      </c>
      <c r="D1519" s="434">
        <v>2</v>
      </c>
    </row>
    <row r="1520" spans="1:4" ht="13.2" x14ac:dyDescent="0.25">
      <c r="A1520" s="432" t="s">
        <v>2858</v>
      </c>
      <c r="B1520" s="433">
        <v>14879</v>
      </c>
      <c r="C1520" s="434">
        <v>200</v>
      </c>
      <c r="D1520" s="434">
        <v>200</v>
      </c>
    </row>
    <row r="1521" spans="1:4" ht="13.2" x14ac:dyDescent="0.25">
      <c r="A1521" s="432" t="s">
        <v>2859</v>
      </c>
      <c r="B1521" s="433">
        <v>21190</v>
      </c>
      <c r="C1521" s="434">
        <v>20</v>
      </c>
      <c r="D1521" s="434">
        <v>20</v>
      </c>
    </row>
    <row r="1522" spans="1:4" ht="13.2" x14ac:dyDescent="0.25">
      <c r="A1522" s="432" t="s">
        <v>2860</v>
      </c>
      <c r="B1522" s="433">
        <v>15890</v>
      </c>
      <c r="C1522" s="434">
        <v>50</v>
      </c>
      <c r="D1522" s="434">
        <v>40</v>
      </c>
    </row>
    <row r="1523" spans="1:4" ht="13.2" x14ac:dyDescent="0.25">
      <c r="A1523" s="432" t="s">
        <v>2861</v>
      </c>
      <c r="B1523" s="433">
        <v>28573</v>
      </c>
      <c r="C1523" s="434">
        <v>2</v>
      </c>
      <c r="D1523" s="434">
        <v>2</v>
      </c>
    </row>
    <row r="1524" spans="1:4" ht="13.2" x14ac:dyDescent="0.25">
      <c r="A1524" s="432" t="s">
        <v>2862</v>
      </c>
      <c r="B1524" s="433">
        <v>19822</v>
      </c>
      <c r="C1524" s="434">
        <v>125</v>
      </c>
      <c r="D1524" s="434">
        <v>122</v>
      </c>
    </row>
    <row r="1525" spans="1:4" ht="13.2" x14ac:dyDescent="0.25">
      <c r="A1525" s="432" t="s">
        <v>2863</v>
      </c>
      <c r="B1525" s="433">
        <v>18179</v>
      </c>
      <c r="C1525" s="434">
        <v>34</v>
      </c>
      <c r="D1525" s="434">
        <v>29</v>
      </c>
    </row>
    <row r="1526" spans="1:4" ht="13.2" x14ac:dyDescent="0.25">
      <c r="A1526" s="432" t="s">
        <v>2864</v>
      </c>
      <c r="B1526" s="433">
        <v>14499</v>
      </c>
      <c r="C1526" s="434">
        <v>3</v>
      </c>
      <c r="D1526" s="434">
        <v>3</v>
      </c>
    </row>
    <row r="1527" spans="1:4" ht="13.2" x14ac:dyDescent="0.25">
      <c r="A1527" s="432" t="s">
        <v>2865</v>
      </c>
      <c r="B1527" s="433">
        <v>21107</v>
      </c>
      <c r="C1527" s="434">
        <v>5</v>
      </c>
      <c r="D1527" s="434">
        <v>3</v>
      </c>
    </row>
    <row r="1528" spans="1:4" ht="13.2" x14ac:dyDescent="0.25">
      <c r="A1528" s="432" t="s">
        <v>2866</v>
      </c>
      <c r="B1528" s="433">
        <v>21585</v>
      </c>
      <c r="C1528" s="434">
        <v>2</v>
      </c>
      <c r="D1528" s="434">
        <v>2</v>
      </c>
    </row>
    <row r="1529" spans="1:4" ht="13.2" x14ac:dyDescent="0.25">
      <c r="A1529" s="432" t="s">
        <v>2867</v>
      </c>
      <c r="B1529" s="433">
        <v>15116</v>
      </c>
      <c r="C1529" s="434">
        <v>16</v>
      </c>
      <c r="D1529" s="434">
        <v>16</v>
      </c>
    </row>
    <row r="1530" spans="1:4" ht="13.2" x14ac:dyDescent="0.25">
      <c r="A1530" s="432" t="s">
        <v>2868</v>
      </c>
      <c r="B1530" s="433">
        <v>15910</v>
      </c>
      <c r="C1530" s="434">
        <v>40</v>
      </c>
      <c r="D1530" s="434">
        <v>30</v>
      </c>
    </row>
    <row r="1531" spans="1:4" ht="13.2" x14ac:dyDescent="0.25">
      <c r="A1531" s="432" t="s">
        <v>2869</v>
      </c>
      <c r="B1531" s="433">
        <v>25806</v>
      </c>
      <c r="C1531" s="434">
        <v>40</v>
      </c>
      <c r="D1531" s="434">
        <v>40</v>
      </c>
    </row>
    <row r="1532" spans="1:4" ht="13.2" x14ac:dyDescent="0.25">
      <c r="A1532" s="432" t="s">
        <v>2870</v>
      </c>
      <c r="B1532" s="433">
        <v>11325</v>
      </c>
      <c r="C1532" s="434">
        <v>80</v>
      </c>
      <c r="D1532" s="434">
        <v>80</v>
      </c>
    </row>
    <row r="1533" spans="1:4" ht="13.2" x14ac:dyDescent="0.25">
      <c r="A1533" s="432" t="s">
        <v>2787</v>
      </c>
      <c r="B1533" s="433">
        <v>21917</v>
      </c>
      <c r="C1533" s="434">
        <v>8</v>
      </c>
      <c r="D1533" s="434">
        <v>8</v>
      </c>
    </row>
    <row r="1534" spans="1:4" ht="13.2" x14ac:dyDescent="0.25">
      <c r="A1534" s="432" t="s">
        <v>2871</v>
      </c>
      <c r="B1534" s="433">
        <v>21790</v>
      </c>
      <c r="C1534" s="434">
        <v>25</v>
      </c>
      <c r="D1534" s="434">
        <v>20</v>
      </c>
    </row>
    <row r="1535" spans="1:4" ht="13.2" x14ac:dyDescent="0.25">
      <c r="A1535" s="432" t="s">
        <v>2872</v>
      </c>
      <c r="B1535" s="433">
        <v>23419</v>
      </c>
      <c r="C1535" s="435">
        <v>1320</v>
      </c>
      <c r="D1535" s="435">
        <v>1110</v>
      </c>
    </row>
    <row r="1536" spans="1:4" ht="13.2" x14ac:dyDescent="0.25">
      <c r="A1536" s="432" t="s">
        <v>2873</v>
      </c>
      <c r="B1536" s="433">
        <v>13775</v>
      </c>
      <c r="C1536" s="434">
        <v>195</v>
      </c>
      <c r="D1536" s="434">
        <v>145</v>
      </c>
    </row>
    <row r="1537" spans="1:4" ht="13.2" x14ac:dyDescent="0.25">
      <c r="A1537" s="432" t="s">
        <v>2874</v>
      </c>
      <c r="B1537" s="433">
        <v>15499</v>
      </c>
      <c r="C1537" s="434">
        <v>50</v>
      </c>
      <c r="D1537" s="434">
        <v>50</v>
      </c>
    </row>
    <row r="1538" spans="1:4" ht="13.2" x14ac:dyDescent="0.25">
      <c r="A1538" s="432" t="s">
        <v>2875</v>
      </c>
      <c r="B1538" s="433">
        <v>10710</v>
      </c>
      <c r="C1538" s="434">
        <v>25</v>
      </c>
      <c r="D1538" s="434">
        <v>25</v>
      </c>
    </row>
    <row r="1539" spans="1:4" ht="13.2" x14ac:dyDescent="0.25">
      <c r="A1539" s="432" t="s">
        <v>2876</v>
      </c>
      <c r="B1539" s="433">
        <v>24149</v>
      </c>
      <c r="C1539" s="434">
        <v>10</v>
      </c>
      <c r="D1539" s="434">
        <v>10</v>
      </c>
    </row>
    <row r="1540" spans="1:4" ht="13.2" x14ac:dyDescent="0.25">
      <c r="A1540" s="432" t="s">
        <v>2877</v>
      </c>
      <c r="B1540" s="433">
        <v>20282</v>
      </c>
      <c r="C1540" s="434">
        <v>80</v>
      </c>
      <c r="D1540" s="434">
        <v>60</v>
      </c>
    </row>
    <row r="1541" spans="1:4" ht="13.2" x14ac:dyDescent="0.25">
      <c r="A1541" s="432" t="s">
        <v>2878</v>
      </c>
      <c r="B1541" s="433">
        <v>10286</v>
      </c>
      <c r="C1541" s="434">
        <v>10</v>
      </c>
      <c r="D1541" s="434">
        <v>10</v>
      </c>
    </row>
    <row r="1542" spans="1:4" ht="13.2" x14ac:dyDescent="0.25">
      <c r="A1542" s="432" t="s">
        <v>2879</v>
      </c>
      <c r="B1542" s="433">
        <v>20374</v>
      </c>
      <c r="C1542" s="434">
        <v>7</v>
      </c>
      <c r="D1542" s="434">
        <v>2</v>
      </c>
    </row>
    <row r="1543" spans="1:4" ht="13.2" x14ac:dyDescent="0.25">
      <c r="A1543" s="432" t="s">
        <v>1958</v>
      </c>
      <c r="B1543" s="433">
        <v>18753</v>
      </c>
      <c r="C1543" s="434">
        <v>5</v>
      </c>
      <c r="D1543" s="434">
        <v>0</v>
      </c>
    </row>
    <row r="1544" spans="1:4" ht="13.2" x14ac:dyDescent="0.25">
      <c r="A1544" s="432" t="s">
        <v>2880</v>
      </c>
      <c r="B1544" s="433">
        <v>16239</v>
      </c>
      <c r="C1544" s="434">
        <v>670</v>
      </c>
      <c r="D1544" s="434">
        <v>650</v>
      </c>
    </row>
    <row r="1545" spans="1:4" ht="13.2" x14ac:dyDescent="0.25">
      <c r="A1545" s="432" t="s">
        <v>2881</v>
      </c>
      <c r="B1545" s="433">
        <v>23562</v>
      </c>
      <c r="C1545" s="434">
        <v>59</v>
      </c>
      <c r="D1545" s="434">
        <v>33</v>
      </c>
    </row>
    <row r="1546" spans="1:4" ht="13.2" x14ac:dyDescent="0.25">
      <c r="A1546" s="432" t="s">
        <v>2882</v>
      </c>
      <c r="B1546" s="433">
        <v>20053</v>
      </c>
      <c r="C1546" s="434">
        <v>44</v>
      </c>
      <c r="D1546" s="434">
        <v>18</v>
      </c>
    </row>
    <row r="1547" spans="1:4" ht="13.2" x14ac:dyDescent="0.25">
      <c r="A1547" s="432" t="s">
        <v>1906</v>
      </c>
      <c r="B1547" s="433">
        <v>28369</v>
      </c>
      <c r="C1547" s="434">
        <v>168</v>
      </c>
      <c r="D1547" s="434">
        <v>49</v>
      </c>
    </row>
    <row r="1548" spans="1:4" ht="13.2" x14ac:dyDescent="0.25">
      <c r="A1548" s="432" t="s">
        <v>2883</v>
      </c>
      <c r="B1548" s="433">
        <v>11470</v>
      </c>
      <c r="C1548" s="434">
        <v>55</v>
      </c>
      <c r="D1548" s="434">
        <v>45</v>
      </c>
    </row>
    <row r="1549" spans="1:4" ht="13.2" x14ac:dyDescent="0.25">
      <c r="A1549" s="432" t="s">
        <v>2884</v>
      </c>
      <c r="B1549" s="433">
        <v>16614</v>
      </c>
      <c r="C1549" s="434">
        <v>653</v>
      </c>
      <c r="D1549" s="434">
        <v>204</v>
      </c>
    </row>
    <row r="1550" spans="1:4" ht="13.2" x14ac:dyDescent="0.25">
      <c r="A1550" s="432" t="s">
        <v>2885</v>
      </c>
      <c r="B1550" s="433">
        <v>21640</v>
      </c>
      <c r="C1550" s="434">
        <v>40</v>
      </c>
      <c r="D1550" s="434">
        <v>40</v>
      </c>
    </row>
    <row r="1551" spans="1:4" ht="13.2" x14ac:dyDescent="0.25">
      <c r="A1551" s="432" t="s">
        <v>2886</v>
      </c>
      <c r="B1551" s="433">
        <v>17087</v>
      </c>
      <c r="C1551" s="434">
        <v>2</v>
      </c>
      <c r="D1551" s="434">
        <v>2</v>
      </c>
    </row>
    <row r="1552" spans="1:4" ht="13.2" x14ac:dyDescent="0.25">
      <c r="A1552" s="432" t="s">
        <v>2887</v>
      </c>
      <c r="B1552" s="433">
        <v>15993</v>
      </c>
      <c r="C1552" s="434">
        <v>140</v>
      </c>
      <c r="D1552" s="434">
        <v>100</v>
      </c>
    </row>
    <row r="1553" spans="1:4" ht="13.2" x14ac:dyDescent="0.25">
      <c r="A1553" s="432" t="s">
        <v>2888</v>
      </c>
      <c r="B1553" s="433">
        <v>13672</v>
      </c>
      <c r="C1553" s="434">
        <v>136</v>
      </c>
      <c r="D1553" s="434">
        <v>10</v>
      </c>
    </row>
    <row r="1554" spans="1:4" ht="13.2" x14ac:dyDescent="0.25">
      <c r="A1554" s="432" t="s">
        <v>2889</v>
      </c>
      <c r="B1554" s="433">
        <v>25251</v>
      </c>
      <c r="C1554" s="434">
        <v>140</v>
      </c>
      <c r="D1554" s="434">
        <v>140</v>
      </c>
    </row>
    <row r="1555" spans="1:4" ht="13.2" x14ac:dyDescent="0.25">
      <c r="A1555" s="432" t="s">
        <v>2890</v>
      </c>
      <c r="B1555" s="433">
        <v>27490</v>
      </c>
      <c r="C1555" s="434">
        <v>60</v>
      </c>
      <c r="D1555" s="434">
        <v>20</v>
      </c>
    </row>
    <row r="1556" spans="1:4" ht="13.2" x14ac:dyDescent="0.25">
      <c r="A1556" s="432" t="s">
        <v>2891</v>
      </c>
      <c r="B1556" s="433">
        <v>29769</v>
      </c>
      <c r="C1556" s="434">
        <v>20</v>
      </c>
      <c r="D1556" s="434">
        <v>10</v>
      </c>
    </row>
    <row r="1557" spans="1:4" ht="13.2" x14ac:dyDescent="0.25">
      <c r="A1557" s="432" t="s">
        <v>2892</v>
      </c>
      <c r="B1557" s="433">
        <v>14339</v>
      </c>
      <c r="C1557" s="435">
        <v>2450</v>
      </c>
      <c r="D1557" s="435">
        <v>1660</v>
      </c>
    </row>
    <row r="1558" spans="1:4" ht="13.2" x14ac:dyDescent="0.25">
      <c r="A1558" s="432" t="s">
        <v>2893</v>
      </c>
      <c r="B1558" s="433">
        <v>26002</v>
      </c>
      <c r="C1558" s="434">
        <v>280</v>
      </c>
      <c r="D1558" s="434">
        <v>49</v>
      </c>
    </row>
    <row r="1559" spans="1:4" ht="13.2" x14ac:dyDescent="0.25">
      <c r="A1559" s="432" t="s">
        <v>2894</v>
      </c>
      <c r="B1559" s="433">
        <v>19824</v>
      </c>
      <c r="C1559" s="434">
        <v>10</v>
      </c>
      <c r="D1559" s="434">
        <v>0</v>
      </c>
    </row>
    <row r="1560" spans="1:4" ht="13.2" x14ac:dyDescent="0.25">
      <c r="A1560" s="432" t="s">
        <v>2895</v>
      </c>
      <c r="B1560" s="433">
        <v>12755</v>
      </c>
      <c r="C1560" s="434">
        <v>17</v>
      </c>
      <c r="D1560" s="434">
        <v>11</v>
      </c>
    </row>
    <row r="1561" spans="1:4" ht="13.2" x14ac:dyDescent="0.25">
      <c r="A1561" s="432" t="s">
        <v>2896</v>
      </c>
      <c r="B1561" s="433">
        <v>25354</v>
      </c>
      <c r="C1561" s="434">
        <v>10</v>
      </c>
      <c r="D1561" s="434">
        <v>10</v>
      </c>
    </row>
    <row r="1562" spans="1:4" ht="13.2" x14ac:dyDescent="0.25">
      <c r="A1562" s="432" t="s">
        <v>2897</v>
      </c>
      <c r="B1562" s="433">
        <v>18369</v>
      </c>
      <c r="C1562" s="434">
        <v>14</v>
      </c>
      <c r="D1562" s="434">
        <v>14</v>
      </c>
    </row>
    <row r="1563" spans="1:4" ht="13.2" x14ac:dyDescent="0.25">
      <c r="A1563" s="432" t="s">
        <v>2898</v>
      </c>
      <c r="B1563" s="433">
        <v>24300</v>
      </c>
      <c r="C1563" s="434">
        <v>50</v>
      </c>
      <c r="D1563" s="434">
        <v>46</v>
      </c>
    </row>
    <row r="1564" spans="1:4" ht="13.2" x14ac:dyDescent="0.25">
      <c r="A1564" s="432" t="s">
        <v>2899</v>
      </c>
      <c r="B1564" s="433">
        <v>11019</v>
      </c>
      <c r="C1564" s="434">
        <v>224</v>
      </c>
      <c r="D1564" s="434">
        <v>209</v>
      </c>
    </row>
    <row r="1565" spans="1:4" ht="13.2" x14ac:dyDescent="0.25">
      <c r="A1565" s="432" t="s">
        <v>2900</v>
      </c>
      <c r="B1565" s="433">
        <v>14985</v>
      </c>
      <c r="C1565" s="434">
        <v>71</v>
      </c>
      <c r="D1565" s="434">
        <v>56</v>
      </c>
    </row>
    <row r="1566" spans="1:4" ht="13.2" x14ac:dyDescent="0.25">
      <c r="A1566" s="432" t="s">
        <v>2901</v>
      </c>
      <c r="B1566" s="433">
        <v>23970</v>
      </c>
      <c r="C1566" s="434">
        <v>869</v>
      </c>
      <c r="D1566" s="434">
        <v>592</v>
      </c>
    </row>
    <row r="1567" spans="1:4" ht="13.2" x14ac:dyDescent="0.25">
      <c r="A1567" s="432" t="s">
        <v>2902</v>
      </c>
      <c r="B1567" s="433">
        <v>14391</v>
      </c>
      <c r="C1567" s="434">
        <v>5</v>
      </c>
      <c r="D1567" s="434">
        <v>5</v>
      </c>
    </row>
    <row r="1568" spans="1:4" ht="13.2" x14ac:dyDescent="0.25">
      <c r="A1568" s="432" t="s">
        <v>2903</v>
      </c>
      <c r="B1568" s="433">
        <v>22450</v>
      </c>
      <c r="C1568" s="434">
        <v>8</v>
      </c>
      <c r="D1568" s="434">
        <v>8</v>
      </c>
    </row>
    <row r="1569" spans="1:4" ht="13.2" x14ac:dyDescent="0.25">
      <c r="A1569" s="432" t="s">
        <v>2904</v>
      </c>
      <c r="B1569" s="433">
        <v>29458</v>
      </c>
      <c r="C1569" s="434">
        <v>10</v>
      </c>
      <c r="D1569" s="434">
        <v>4</v>
      </c>
    </row>
    <row r="1570" spans="1:4" ht="13.2" x14ac:dyDescent="0.25">
      <c r="A1570" s="432" t="s">
        <v>2905</v>
      </c>
      <c r="B1570" s="433">
        <v>17546</v>
      </c>
      <c r="C1570" s="434">
        <v>13</v>
      </c>
      <c r="D1570" s="434">
        <v>13</v>
      </c>
    </row>
    <row r="1571" spans="1:4" ht="13.2" x14ac:dyDescent="0.25">
      <c r="A1571" s="432" t="s">
        <v>2906</v>
      </c>
      <c r="B1571" s="433">
        <v>27827</v>
      </c>
      <c r="C1571" s="434">
        <v>10</v>
      </c>
      <c r="D1571" s="434">
        <v>10</v>
      </c>
    </row>
    <row r="1572" spans="1:4" ht="13.2" x14ac:dyDescent="0.25">
      <c r="A1572" s="432" t="s">
        <v>2907</v>
      </c>
      <c r="B1572" s="433">
        <v>10553</v>
      </c>
      <c r="C1572" s="434">
        <v>137</v>
      </c>
      <c r="D1572" s="434">
        <v>119</v>
      </c>
    </row>
    <row r="1573" spans="1:4" ht="13.2" x14ac:dyDescent="0.25">
      <c r="A1573" s="432" t="s">
        <v>2908</v>
      </c>
      <c r="B1573" s="433">
        <v>10414</v>
      </c>
      <c r="C1573" s="434">
        <v>54</v>
      </c>
      <c r="D1573" s="434">
        <v>54</v>
      </c>
    </row>
    <row r="1574" spans="1:4" ht="13.2" x14ac:dyDescent="0.25">
      <c r="A1574" s="432" t="s">
        <v>2909</v>
      </c>
      <c r="B1574" s="433">
        <v>20919</v>
      </c>
      <c r="C1574" s="434">
        <v>42</v>
      </c>
      <c r="D1574" s="434">
        <v>40</v>
      </c>
    </row>
    <row r="1575" spans="1:4" ht="13.2" x14ac:dyDescent="0.25">
      <c r="A1575" s="432" t="s">
        <v>2910</v>
      </c>
      <c r="B1575" s="433">
        <v>22752</v>
      </c>
      <c r="C1575" s="434">
        <v>17</v>
      </c>
      <c r="D1575" s="434">
        <v>17</v>
      </c>
    </row>
    <row r="1576" spans="1:4" ht="13.2" x14ac:dyDescent="0.25">
      <c r="A1576" s="432" t="s">
        <v>2911</v>
      </c>
      <c r="B1576" s="433">
        <v>14076</v>
      </c>
      <c r="C1576" s="434">
        <v>33</v>
      </c>
      <c r="D1576" s="434">
        <v>33</v>
      </c>
    </row>
    <row r="1577" spans="1:4" ht="13.2" x14ac:dyDescent="0.25">
      <c r="A1577" s="432" t="s">
        <v>2912</v>
      </c>
      <c r="B1577" s="433">
        <v>21068</v>
      </c>
      <c r="C1577" s="434">
        <v>7</v>
      </c>
      <c r="D1577" s="434">
        <v>7</v>
      </c>
    </row>
    <row r="1578" spans="1:4" ht="13.2" x14ac:dyDescent="0.25">
      <c r="A1578" s="432" t="s">
        <v>2913</v>
      </c>
      <c r="B1578" s="433">
        <v>24372</v>
      </c>
      <c r="C1578" s="434">
        <v>1</v>
      </c>
      <c r="D1578" s="434">
        <v>1</v>
      </c>
    </row>
    <row r="1579" spans="1:4" ht="13.2" x14ac:dyDescent="0.25">
      <c r="A1579" s="432" t="s">
        <v>2914</v>
      </c>
      <c r="B1579" s="433">
        <v>15424</v>
      </c>
      <c r="C1579" s="434">
        <v>10</v>
      </c>
      <c r="D1579" s="434">
        <v>0</v>
      </c>
    </row>
    <row r="1580" spans="1:4" ht="13.2" x14ac:dyDescent="0.25">
      <c r="A1580" s="432" t="s">
        <v>2915</v>
      </c>
      <c r="B1580" s="433">
        <v>25910</v>
      </c>
      <c r="C1580" s="434">
        <v>10</v>
      </c>
      <c r="D1580" s="434">
        <v>10</v>
      </c>
    </row>
    <row r="1581" spans="1:4" ht="13.2" x14ac:dyDescent="0.25">
      <c r="A1581" s="432" t="s">
        <v>1409</v>
      </c>
      <c r="B1581" s="433">
        <v>18315</v>
      </c>
      <c r="C1581" s="435">
        <v>6450</v>
      </c>
      <c r="D1581" s="435">
        <v>6410</v>
      </c>
    </row>
    <row r="1582" spans="1:4" ht="13.2" x14ac:dyDescent="0.25">
      <c r="A1582" s="432" t="s">
        <v>2916</v>
      </c>
      <c r="B1582" s="433">
        <v>17796</v>
      </c>
      <c r="C1582" s="435">
        <v>2650</v>
      </c>
      <c r="D1582" s="435">
        <v>2520</v>
      </c>
    </row>
    <row r="1583" spans="1:4" ht="13.2" x14ac:dyDescent="0.25">
      <c r="A1583" s="432" t="s">
        <v>2917</v>
      </c>
      <c r="B1583" s="433">
        <v>19282</v>
      </c>
      <c r="C1583" s="435">
        <v>1301</v>
      </c>
      <c r="D1583" s="435">
        <v>1267</v>
      </c>
    </row>
    <row r="1584" spans="1:4" ht="13.2" x14ac:dyDescent="0.25">
      <c r="A1584" s="432" t="s">
        <v>2918</v>
      </c>
      <c r="B1584" s="433">
        <v>27647</v>
      </c>
      <c r="C1584" s="434">
        <v>223</v>
      </c>
      <c r="D1584" s="434">
        <v>220</v>
      </c>
    </row>
    <row r="1585" spans="1:4" ht="13.2" x14ac:dyDescent="0.25">
      <c r="A1585" s="432" t="s">
        <v>2919</v>
      </c>
      <c r="B1585" s="433">
        <v>17792</v>
      </c>
      <c r="C1585" s="434">
        <v>121</v>
      </c>
      <c r="D1585" s="434">
        <v>114</v>
      </c>
    </row>
    <row r="1586" spans="1:4" ht="13.2" x14ac:dyDescent="0.25">
      <c r="A1586" s="432" t="s">
        <v>2920</v>
      </c>
      <c r="B1586" s="433">
        <v>21326</v>
      </c>
      <c r="C1586" s="434">
        <v>133</v>
      </c>
      <c r="D1586" s="434">
        <v>133</v>
      </c>
    </row>
    <row r="1587" spans="1:4" ht="13.2" x14ac:dyDescent="0.25">
      <c r="A1587" s="432" t="s">
        <v>1417</v>
      </c>
      <c r="B1587" s="433">
        <v>23594</v>
      </c>
      <c r="C1587" s="435">
        <v>18100</v>
      </c>
      <c r="D1587" s="435">
        <v>17150</v>
      </c>
    </row>
    <row r="1588" spans="1:4" ht="13.2" x14ac:dyDescent="0.25">
      <c r="A1588" s="432" t="s">
        <v>1424</v>
      </c>
      <c r="B1588" s="433">
        <v>28973</v>
      </c>
      <c r="C1588" s="435">
        <v>14800</v>
      </c>
      <c r="D1588" s="435">
        <v>12140</v>
      </c>
    </row>
    <row r="1589" spans="1:4" ht="13.2" x14ac:dyDescent="0.25">
      <c r="A1589" s="432" t="s">
        <v>2921</v>
      </c>
      <c r="B1589" s="433">
        <v>11473</v>
      </c>
      <c r="C1589" s="434">
        <v>357</v>
      </c>
      <c r="D1589" s="434">
        <v>296</v>
      </c>
    </row>
    <row r="1590" spans="1:4" ht="13.2" x14ac:dyDescent="0.25">
      <c r="A1590" s="432" t="s">
        <v>2922</v>
      </c>
      <c r="B1590" s="433">
        <v>13595</v>
      </c>
      <c r="C1590" s="435">
        <v>8200</v>
      </c>
      <c r="D1590" s="435">
        <v>7450</v>
      </c>
    </row>
    <row r="1591" spans="1:4" ht="13.2" x14ac:dyDescent="0.25">
      <c r="A1591" s="432" t="s">
        <v>2923</v>
      </c>
      <c r="B1591" s="433">
        <v>21504</v>
      </c>
      <c r="C1591" s="434">
        <v>720</v>
      </c>
      <c r="D1591" s="434">
        <v>560</v>
      </c>
    </row>
    <row r="1592" spans="1:4" ht="13.2" x14ac:dyDescent="0.25">
      <c r="A1592" s="432" t="s">
        <v>2924</v>
      </c>
      <c r="B1592" s="433">
        <v>13688</v>
      </c>
      <c r="C1592" s="434">
        <v>176</v>
      </c>
      <c r="D1592" s="434">
        <v>156</v>
      </c>
    </row>
    <row r="1593" spans="1:4" ht="13.2" x14ac:dyDescent="0.25">
      <c r="A1593" s="432" t="s">
        <v>2925</v>
      </c>
      <c r="B1593" s="433">
        <v>12747</v>
      </c>
      <c r="C1593" s="434">
        <v>366</v>
      </c>
      <c r="D1593" s="434">
        <v>376</v>
      </c>
    </row>
    <row r="1594" spans="1:4" ht="13.2" x14ac:dyDescent="0.25">
      <c r="A1594" s="432" t="s">
        <v>2926</v>
      </c>
      <c r="B1594" s="433">
        <v>27761</v>
      </c>
      <c r="C1594" s="434">
        <v>220</v>
      </c>
      <c r="D1594" s="434">
        <v>220</v>
      </c>
    </row>
    <row r="1595" spans="1:4" ht="13.2" x14ac:dyDescent="0.25">
      <c r="A1595" s="432" t="s">
        <v>2927</v>
      </c>
      <c r="B1595" s="433">
        <v>15648</v>
      </c>
      <c r="C1595" s="434">
        <v>341</v>
      </c>
      <c r="D1595" s="434">
        <v>342</v>
      </c>
    </row>
    <row r="1596" spans="1:4" ht="13.2" x14ac:dyDescent="0.25">
      <c r="A1596" s="432" t="s">
        <v>2928</v>
      </c>
      <c r="B1596" s="433">
        <v>24864</v>
      </c>
      <c r="C1596" s="434">
        <v>352</v>
      </c>
      <c r="D1596" s="434">
        <v>284</v>
      </c>
    </row>
    <row r="1597" spans="1:4" ht="13.2" x14ac:dyDescent="0.25">
      <c r="A1597" s="432" t="s">
        <v>2929</v>
      </c>
      <c r="B1597" s="433">
        <v>11658</v>
      </c>
      <c r="C1597" s="434">
        <v>312</v>
      </c>
      <c r="D1597" s="434">
        <v>222</v>
      </c>
    </row>
    <row r="1598" spans="1:4" ht="13.2" x14ac:dyDescent="0.25">
      <c r="A1598" s="432" t="s">
        <v>2930</v>
      </c>
      <c r="B1598" s="433">
        <v>18101</v>
      </c>
      <c r="C1598" s="434">
        <v>1</v>
      </c>
      <c r="D1598" s="434">
        <v>1</v>
      </c>
    </row>
    <row r="1599" spans="1:4" ht="13.2" x14ac:dyDescent="0.25">
      <c r="A1599" s="432" t="s">
        <v>2931</v>
      </c>
      <c r="B1599" s="433">
        <v>23698</v>
      </c>
      <c r="C1599" s="435">
        <v>1630</v>
      </c>
      <c r="D1599" s="435">
        <v>1350</v>
      </c>
    </row>
    <row r="1600" spans="1:4" ht="13.2" x14ac:dyDescent="0.25">
      <c r="A1600" s="432" t="s">
        <v>2932</v>
      </c>
      <c r="B1600" s="433">
        <v>25933</v>
      </c>
      <c r="C1600" s="435">
        <v>7500</v>
      </c>
      <c r="D1600" s="435">
        <v>5760</v>
      </c>
    </row>
    <row r="1601" spans="1:4" ht="13.2" x14ac:dyDescent="0.25">
      <c r="A1601" s="432" t="s">
        <v>2933</v>
      </c>
      <c r="B1601" s="433">
        <v>18654</v>
      </c>
      <c r="C1601" s="435">
        <v>6840</v>
      </c>
      <c r="D1601" s="435">
        <v>5760</v>
      </c>
    </row>
    <row r="1602" spans="1:4" ht="13.2" x14ac:dyDescent="0.25">
      <c r="A1602" s="432" t="s">
        <v>2934</v>
      </c>
      <c r="B1602" s="433">
        <v>24264</v>
      </c>
      <c r="C1602" s="434">
        <v>254</v>
      </c>
      <c r="D1602" s="434">
        <v>195</v>
      </c>
    </row>
    <row r="1603" spans="1:4" ht="13.2" x14ac:dyDescent="0.25">
      <c r="A1603" s="432" t="s">
        <v>2935</v>
      </c>
      <c r="B1603" s="433">
        <v>18068</v>
      </c>
      <c r="C1603" s="434">
        <v>20</v>
      </c>
      <c r="D1603" s="434">
        <v>20</v>
      </c>
    </row>
    <row r="1604" spans="1:4" ht="13.2" x14ac:dyDescent="0.25">
      <c r="A1604" s="432" t="s">
        <v>2936</v>
      </c>
      <c r="B1604" s="433">
        <v>18820</v>
      </c>
      <c r="C1604" s="434">
        <v>40</v>
      </c>
      <c r="D1604" s="434">
        <v>40</v>
      </c>
    </row>
    <row r="1605" spans="1:4" ht="13.2" x14ac:dyDescent="0.25">
      <c r="A1605" s="432" t="s">
        <v>2937</v>
      </c>
      <c r="B1605" s="433">
        <v>24226</v>
      </c>
      <c r="C1605" s="434">
        <v>18</v>
      </c>
      <c r="D1605" s="434">
        <v>0</v>
      </c>
    </row>
    <row r="1606" spans="1:4" ht="13.2" x14ac:dyDescent="0.25">
      <c r="A1606" s="432" t="s">
        <v>2938</v>
      </c>
      <c r="B1606" s="433">
        <v>26658</v>
      </c>
      <c r="C1606" s="434">
        <v>19</v>
      </c>
      <c r="D1606" s="434">
        <v>18</v>
      </c>
    </row>
    <row r="1607" spans="1:4" ht="13.2" x14ac:dyDescent="0.25">
      <c r="A1607" s="432" t="s">
        <v>2939</v>
      </c>
      <c r="B1607" s="433">
        <v>20517</v>
      </c>
      <c r="C1607" s="434">
        <v>13</v>
      </c>
      <c r="D1607" s="434">
        <v>12</v>
      </c>
    </row>
    <row r="1608" spans="1:4" ht="13.2" x14ac:dyDescent="0.25">
      <c r="A1608" s="432" t="s">
        <v>2940</v>
      </c>
      <c r="B1608" s="433">
        <v>11854</v>
      </c>
      <c r="C1608" s="434">
        <v>5</v>
      </c>
      <c r="D1608" s="434">
        <v>5</v>
      </c>
    </row>
    <row r="1609" spans="1:4" ht="13.2" x14ac:dyDescent="0.25">
      <c r="A1609" s="432" t="s">
        <v>2941</v>
      </c>
      <c r="B1609" s="433">
        <v>26881</v>
      </c>
      <c r="C1609" s="434">
        <v>29</v>
      </c>
      <c r="D1609" s="434">
        <v>29</v>
      </c>
    </row>
    <row r="1610" spans="1:4" ht="13.2" x14ac:dyDescent="0.25">
      <c r="A1610" s="432" t="s">
        <v>2942</v>
      </c>
      <c r="B1610" s="433">
        <v>24861</v>
      </c>
      <c r="C1610" s="434">
        <v>62</v>
      </c>
      <c r="D1610" s="434">
        <v>32</v>
      </c>
    </row>
    <row r="1611" spans="1:4" ht="13.2" x14ac:dyDescent="0.25">
      <c r="A1611" s="432" t="s">
        <v>2943</v>
      </c>
      <c r="B1611" s="433">
        <v>13567</v>
      </c>
      <c r="C1611" s="434">
        <v>15</v>
      </c>
      <c r="D1611" s="434">
        <v>14</v>
      </c>
    </row>
    <row r="1612" spans="1:4" ht="13.2" x14ac:dyDescent="0.25">
      <c r="A1612" s="432" t="s">
        <v>2944</v>
      </c>
      <c r="B1612" s="433">
        <v>17613</v>
      </c>
      <c r="C1612" s="434">
        <v>15</v>
      </c>
      <c r="D1612" s="434">
        <v>8</v>
      </c>
    </row>
    <row r="1613" spans="1:4" ht="13.2" x14ac:dyDescent="0.25">
      <c r="A1613" s="432" t="s">
        <v>2945</v>
      </c>
      <c r="B1613" s="433">
        <v>19051</v>
      </c>
      <c r="C1613" s="434">
        <v>65</v>
      </c>
      <c r="D1613" s="434">
        <v>48</v>
      </c>
    </row>
    <row r="1614" spans="1:4" ht="13.2" x14ac:dyDescent="0.25">
      <c r="A1614" s="432" t="s">
        <v>2946</v>
      </c>
      <c r="B1614" s="433">
        <v>23675</v>
      </c>
      <c r="C1614" s="434">
        <v>22</v>
      </c>
      <c r="D1614" s="434">
        <v>22</v>
      </c>
    </row>
    <row r="1615" spans="1:4" ht="13.2" x14ac:dyDescent="0.25">
      <c r="A1615" s="432" t="s">
        <v>2947</v>
      </c>
      <c r="B1615" s="433">
        <v>26433</v>
      </c>
      <c r="C1615" s="434">
        <v>3</v>
      </c>
      <c r="D1615" s="434">
        <v>3</v>
      </c>
    </row>
    <row r="1616" spans="1:4" ht="13.2" x14ac:dyDescent="0.25">
      <c r="A1616" s="432" t="s">
        <v>2948</v>
      </c>
      <c r="B1616" s="433">
        <v>20955</v>
      </c>
      <c r="C1616" s="434">
        <v>31</v>
      </c>
      <c r="D1616" s="434">
        <v>16</v>
      </c>
    </row>
    <row r="1617" spans="1:4" ht="13.2" x14ac:dyDescent="0.25">
      <c r="A1617" s="432" t="s">
        <v>2949</v>
      </c>
      <c r="B1617" s="433">
        <v>10862</v>
      </c>
      <c r="C1617" s="434">
        <v>8</v>
      </c>
      <c r="D1617" s="434">
        <v>8</v>
      </c>
    </row>
    <row r="1618" spans="1:4" ht="13.2" x14ac:dyDescent="0.25">
      <c r="A1618" s="432" t="s">
        <v>2685</v>
      </c>
      <c r="B1618" s="433">
        <v>20701</v>
      </c>
      <c r="C1618" s="434">
        <v>18</v>
      </c>
      <c r="D1618" s="434">
        <v>10</v>
      </c>
    </row>
    <row r="1619" spans="1:4" ht="13.2" x14ac:dyDescent="0.25">
      <c r="A1619" s="432" t="s">
        <v>1502</v>
      </c>
      <c r="B1619" s="433">
        <v>21677</v>
      </c>
      <c r="C1619" s="434">
        <v>4</v>
      </c>
      <c r="D1619" s="434">
        <v>0</v>
      </c>
    </row>
    <row r="1620" spans="1:4" ht="13.2" x14ac:dyDescent="0.25">
      <c r="A1620" s="432" t="s">
        <v>2950</v>
      </c>
      <c r="B1620" s="433">
        <v>27224</v>
      </c>
      <c r="C1620" s="434">
        <v>2</v>
      </c>
      <c r="D1620" s="434">
        <v>2</v>
      </c>
    </row>
    <row r="1621" spans="1:4" ht="13.2" x14ac:dyDescent="0.25">
      <c r="A1621" s="432" t="s">
        <v>2951</v>
      </c>
      <c r="B1621" s="433">
        <v>15586</v>
      </c>
      <c r="C1621" s="434">
        <v>6</v>
      </c>
      <c r="D1621" s="434">
        <v>0</v>
      </c>
    </row>
    <row r="1622" spans="1:4" ht="13.2" x14ac:dyDescent="0.25">
      <c r="A1622" s="432" t="s">
        <v>2952</v>
      </c>
      <c r="B1622" s="433">
        <v>13213</v>
      </c>
      <c r="C1622" s="434">
        <v>10</v>
      </c>
      <c r="D1622" s="434">
        <v>10</v>
      </c>
    </row>
    <row r="1623" spans="1:4" ht="13.2" x14ac:dyDescent="0.25">
      <c r="A1623" s="432" t="s">
        <v>2953</v>
      </c>
      <c r="B1623" s="433">
        <v>18127</v>
      </c>
      <c r="C1623" s="434">
        <v>2</v>
      </c>
      <c r="D1623" s="434">
        <v>2</v>
      </c>
    </row>
    <row r="1624" spans="1:4" ht="13.2" x14ac:dyDescent="0.25">
      <c r="A1624" s="432" t="s">
        <v>2762</v>
      </c>
      <c r="B1624" s="433">
        <v>28915</v>
      </c>
      <c r="C1624" s="434">
        <v>61</v>
      </c>
      <c r="D1624" s="434">
        <v>39</v>
      </c>
    </row>
    <row r="1625" spans="1:4" ht="13.2" x14ac:dyDescent="0.25">
      <c r="A1625" s="432" t="s">
        <v>2763</v>
      </c>
      <c r="B1625" s="433">
        <v>13264</v>
      </c>
      <c r="C1625" s="434">
        <v>65</v>
      </c>
      <c r="D1625" s="434">
        <v>65</v>
      </c>
    </row>
    <row r="1626" spans="1:4" ht="13.2" x14ac:dyDescent="0.25">
      <c r="A1626" s="432" t="s">
        <v>2764</v>
      </c>
      <c r="B1626" s="433">
        <v>11786</v>
      </c>
      <c r="C1626" s="434">
        <v>12</v>
      </c>
      <c r="D1626" s="434">
        <v>11</v>
      </c>
    </row>
    <row r="1627" spans="1:4" ht="13.2" x14ac:dyDescent="0.25">
      <c r="A1627" s="432" t="s">
        <v>2852</v>
      </c>
      <c r="B1627" s="433">
        <v>19155</v>
      </c>
      <c r="C1627" s="434">
        <v>2</v>
      </c>
      <c r="D1627" s="434">
        <v>2</v>
      </c>
    </row>
    <row r="1628" spans="1:4" ht="13.2" x14ac:dyDescent="0.25">
      <c r="A1628" s="432" t="s">
        <v>2094</v>
      </c>
      <c r="B1628" s="433">
        <v>15538</v>
      </c>
      <c r="C1628" s="434">
        <v>2</v>
      </c>
      <c r="D1628" s="434">
        <v>2</v>
      </c>
    </row>
    <row r="1629" spans="1:4" ht="13.2" x14ac:dyDescent="0.25">
      <c r="A1629" s="432" t="s">
        <v>2954</v>
      </c>
      <c r="B1629" s="433">
        <v>22439</v>
      </c>
      <c r="C1629" s="434">
        <v>66</v>
      </c>
      <c r="D1629" s="434">
        <v>64</v>
      </c>
    </row>
    <row r="1630" spans="1:4" ht="13.2" x14ac:dyDescent="0.25">
      <c r="A1630" s="432" t="s">
        <v>2955</v>
      </c>
      <c r="B1630" s="433">
        <v>24757</v>
      </c>
      <c r="C1630" s="434">
        <v>93</v>
      </c>
      <c r="D1630" s="434">
        <v>93</v>
      </c>
    </row>
    <row r="1631" spans="1:4" ht="13.2" x14ac:dyDescent="0.25">
      <c r="A1631" s="432" t="s">
        <v>2956</v>
      </c>
      <c r="B1631" s="433">
        <v>23041</v>
      </c>
      <c r="C1631" s="434">
        <v>39</v>
      </c>
      <c r="D1631" s="434">
        <v>22</v>
      </c>
    </row>
    <row r="1632" spans="1:4" ht="13.2" x14ac:dyDescent="0.25">
      <c r="A1632" s="432" t="s">
        <v>2775</v>
      </c>
      <c r="B1632" s="433">
        <v>27863</v>
      </c>
      <c r="C1632" s="434">
        <v>5</v>
      </c>
      <c r="D1632" s="434">
        <v>1</v>
      </c>
    </row>
    <row r="1633" spans="1:4" ht="13.2" x14ac:dyDescent="0.25">
      <c r="A1633" s="432" t="s">
        <v>2957</v>
      </c>
      <c r="B1633" s="433">
        <v>16459</v>
      </c>
      <c r="C1633" s="434">
        <v>2</v>
      </c>
      <c r="D1633" s="434">
        <v>1</v>
      </c>
    </row>
    <row r="1634" spans="1:4" ht="13.2" x14ac:dyDescent="0.25">
      <c r="A1634" s="432" t="s">
        <v>2958</v>
      </c>
      <c r="B1634" s="433">
        <v>18730</v>
      </c>
      <c r="C1634" s="434">
        <v>80</v>
      </c>
      <c r="D1634" s="434">
        <v>30</v>
      </c>
    </row>
    <row r="1635" spans="1:4" ht="13.2" x14ac:dyDescent="0.25">
      <c r="A1635" s="432" t="s">
        <v>2959</v>
      </c>
      <c r="B1635" s="433">
        <v>15953</v>
      </c>
      <c r="C1635" s="434">
        <v>20</v>
      </c>
      <c r="D1635" s="434">
        <v>20</v>
      </c>
    </row>
    <row r="1636" spans="1:4" ht="13.2" x14ac:dyDescent="0.25">
      <c r="A1636" s="432" t="s">
        <v>2960</v>
      </c>
      <c r="B1636" s="433">
        <v>21673</v>
      </c>
      <c r="C1636" s="435">
        <v>1131</v>
      </c>
      <c r="D1636" s="434">
        <v>797</v>
      </c>
    </row>
    <row r="1637" spans="1:4" ht="13.2" x14ac:dyDescent="0.25">
      <c r="A1637" s="432" t="s">
        <v>2961</v>
      </c>
      <c r="B1637" s="433">
        <v>19330</v>
      </c>
      <c r="C1637" s="434">
        <v>122</v>
      </c>
      <c r="D1637" s="434">
        <v>38</v>
      </c>
    </row>
    <row r="1638" spans="1:4" ht="13.2" x14ac:dyDescent="0.25">
      <c r="A1638" s="432" t="s">
        <v>2962</v>
      </c>
      <c r="B1638" s="433">
        <v>14883</v>
      </c>
      <c r="C1638" s="434">
        <v>3</v>
      </c>
      <c r="D1638" s="434">
        <v>3</v>
      </c>
    </row>
    <row r="1639" spans="1:4" ht="13.2" x14ac:dyDescent="0.25">
      <c r="A1639" s="432" t="s">
        <v>2963</v>
      </c>
      <c r="B1639" s="433">
        <v>11495</v>
      </c>
      <c r="C1639" s="434">
        <v>5</v>
      </c>
      <c r="D1639" s="434">
        <v>0</v>
      </c>
    </row>
    <row r="1640" spans="1:4" ht="13.2" x14ac:dyDescent="0.25">
      <c r="A1640" s="432" t="s">
        <v>2964</v>
      </c>
      <c r="B1640" s="433">
        <v>15535</v>
      </c>
      <c r="C1640" s="434">
        <v>1</v>
      </c>
      <c r="D1640" s="434">
        <v>0</v>
      </c>
    </row>
    <row r="1641" spans="1:4" ht="13.2" x14ac:dyDescent="0.25">
      <c r="A1641" s="432" t="s">
        <v>2965</v>
      </c>
      <c r="B1641" s="433">
        <v>15044</v>
      </c>
      <c r="C1641" s="434">
        <v>116</v>
      </c>
      <c r="D1641" s="434">
        <v>104</v>
      </c>
    </row>
    <row r="1642" spans="1:4" ht="13.2" x14ac:dyDescent="0.25">
      <c r="A1642" s="432" t="s">
        <v>2966</v>
      </c>
      <c r="B1642" s="433">
        <v>19574</v>
      </c>
      <c r="C1642" s="434">
        <v>19</v>
      </c>
      <c r="D1642" s="434">
        <v>0</v>
      </c>
    </row>
    <row r="1643" spans="1:4" ht="13.2" x14ac:dyDescent="0.25">
      <c r="A1643" s="432" t="s">
        <v>2967</v>
      </c>
      <c r="B1643" s="433">
        <v>25833</v>
      </c>
      <c r="C1643" s="434">
        <v>8</v>
      </c>
      <c r="D1643" s="434">
        <v>8</v>
      </c>
    </row>
    <row r="1644" spans="1:4" ht="13.2" x14ac:dyDescent="0.25">
      <c r="A1644" s="432" t="s">
        <v>2968</v>
      </c>
      <c r="B1644" s="433">
        <v>26382</v>
      </c>
      <c r="C1644" s="435">
        <v>1090</v>
      </c>
      <c r="D1644" s="435">
        <v>1040</v>
      </c>
    </row>
    <row r="1645" spans="1:4" ht="13.2" x14ac:dyDescent="0.25">
      <c r="A1645" s="432" t="s">
        <v>2969</v>
      </c>
      <c r="B1645" s="433">
        <v>12597</v>
      </c>
      <c r="C1645" s="434">
        <v>6</v>
      </c>
      <c r="D1645" s="434">
        <v>6</v>
      </c>
    </row>
    <row r="1646" spans="1:4" ht="13.2" x14ac:dyDescent="0.25">
      <c r="A1646" s="432" t="s">
        <v>2199</v>
      </c>
      <c r="B1646" s="433">
        <v>20017</v>
      </c>
      <c r="C1646" s="434">
        <v>27</v>
      </c>
      <c r="D1646" s="434">
        <v>22</v>
      </c>
    </row>
    <row r="1647" spans="1:4" ht="13.2" x14ac:dyDescent="0.25">
      <c r="A1647" s="432" t="s">
        <v>2970</v>
      </c>
      <c r="B1647" s="433">
        <v>19888</v>
      </c>
      <c r="C1647" s="434">
        <v>16</v>
      </c>
      <c r="D1647" s="434">
        <v>12</v>
      </c>
    </row>
    <row r="1648" spans="1:4" ht="13.2" x14ac:dyDescent="0.25">
      <c r="A1648" s="432" t="s">
        <v>2971</v>
      </c>
      <c r="B1648" s="433">
        <v>22720</v>
      </c>
      <c r="C1648" s="434">
        <v>10</v>
      </c>
      <c r="D1648" s="434">
        <v>0</v>
      </c>
    </row>
    <row r="1649" spans="1:4" ht="13.2" x14ac:dyDescent="0.25">
      <c r="A1649" s="432" t="s">
        <v>2972</v>
      </c>
      <c r="B1649" s="433">
        <v>26813</v>
      </c>
      <c r="C1649" s="434">
        <v>8</v>
      </c>
      <c r="D1649" s="434">
        <v>5</v>
      </c>
    </row>
    <row r="1650" spans="1:4" ht="13.2" x14ac:dyDescent="0.25">
      <c r="A1650" s="432" t="s">
        <v>2973</v>
      </c>
      <c r="B1650" s="433">
        <v>19029</v>
      </c>
      <c r="C1650" s="434">
        <v>40</v>
      </c>
      <c r="D1650" s="434">
        <v>10</v>
      </c>
    </row>
    <row r="1651" spans="1:4" ht="13.2" x14ac:dyDescent="0.25">
      <c r="A1651" s="432" t="s">
        <v>2974</v>
      </c>
      <c r="B1651" s="433">
        <v>24003</v>
      </c>
      <c r="C1651" s="434">
        <v>30</v>
      </c>
      <c r="D1651" s="434">
        <v>0</v>
      </c>
    </row>
    <row r="1652" spans="1:4" ht="13.2" x14ac:dyDescent="0.25">
      <c r="A1652" s="432" t="s">
        <v>2975</v>
      </c>
      <c r="B1652" s="433">
        <v>19328</v>
      </c>
      <c r="C1652" s="434">
        <v>10</v>
      </c>
      <c r="D1652" s="434">
        <v>10</v>
      </c>
    </row>
    <row r="1653" spans="1:4" ht="13.2" x14ac:dyDescent="0.25">
      <c r="A1653" s="432" t="s">
        <v>2976</v>
      </c>
      <c r="B1653" s="433">
        <v>23855</v>
      </c>
      <c r="C1653" s="435">
        <v>2600</v>
      </c>
      <c r="D1653" s="435">
        <v>2570</v>
      </c>
    </row>
    <row r="1654" spans="1:4" ht="13.2" x14ac:dyDescent="0.25">
      <c r="A1654" s="432" t="s">
        <v>2977</v>
      </c>
      <c r="B1654" s="433">
        <v>18334</v>
      </c>
      <c r="C1654" s="434">
        <v>600</v>
      </c>
      <c r="D1654" s="434">
        <v>500</v>
      </c>
    </row>
    <row r="1655" spans="1:4" ht="13.2" x14ac:dyDescent="0.25">
      <c r="A1655" s="432" t="s">
        <v>2978</v>
      </c>
      <c r="B1655" s="433">
        <v>12892</v>
      </c>
      <c r="C1655" s="434">
        <v>160</v>
      </c>
      <c r="D1655" s="434">
        <v>20</v>
      </c>
    </row>
    <row r="1656" spans="1:4" ht="13.2" x14ac:dyDescent="0.25">
      <c r="A1656" s="432" t="s">
        <v>2979</v>
      </c>
      <c r="B1656" s="433">
        <v>22766</v>
      </c>
      <c r="C1656" s="434">
        <v>9</v>
      </c>
      <c r="D1656" s="434">
        <v>1</v>
      </c>
    </row>
    <row r="1657" spans="1:4" ht="13.2" x14ac:dyDescent="0.25">
      <c r="A1657" s="432" t="s">
        <v>2980</v>
      </c>
      <c r="B1657" s="433">
        <v>11893</v>
      </c>
      <c r="C1657" s="434">
        <v>5</v>
      </c>
      <c r="D1657" s="434">
        <v>0</v>
      </c>
    </row>
    <row r="1658" spans="1:4" ht="13.2" x14ac:dyDescent="0.25">
      <c r="A1658" s="432" t="s">
        <v>2981</v>
      </c>
      <c r="B1658" s="433">
        <v>21547</v>
      </c>
      <c r="C1658" s="434">
        <v>231</v>
      </c>
      <c r="D1658" s="434">
        <v>16</v>
      </c>
    </row>
    <row r="1659" spans="1:4" ht="13.2" x14ac:dyDescent="0.25">
      <c r="A1659" s="432" t="s">
        <v>2982</v>
      </c>
      <c r="B1659" s="433">
        <v>11002</v>
      </c>
      <c r="C1659" s="434">
        <v>120</v>
      </c>
      <c r="D1659" s="434">
        <v>75</v>
      </c>
    </row>
    <row r="1660" spans="1:4" ht="13.2" x14ac:dyDescent="0.25">
      <c r="A1660" s="432" t="s">
        <v>2983</v>
      </c>
      <c r="B1660" s="433">
        <v>26969</v>
      </c>
      <c r="C1660" s="434">
        <v>734</v>
      </c>
      <c r="D1660" s="434">
        <v>490</v>
      </c>
    </row>
    <row r="1661" spans="1:4" ht="13.2" x14ac:dyDescent="0.25">
      <c r="A1661" s="432" t="s">
        <v>2984</v>
      </c>
      <c r="B1661" s="433">
        <v>11976</v>
      </c>
      <c r="C1661" s="434">
        <v>48</v>
      </c>
      <c r="D1661" s="434">
        <v>40</v>
      </c>
    </row>
    <row r="1662" spans="1:4" ht="13.2" x14ac:dyDescent="0.25">
      <c r="A1662" s="432" t="s">
        <v>2500</v>
      </c>
      <c r="B1662" s="433">
        <v>23337</v>
      </c>
      <c r="C1662" s="434">
        <v>95</v>
      </c>
      <c r="D1662" s="434">
        <v>85</v>
      </c>
    </row>
    <row r="1663" spans="1:4" ht="13.2" x14ac:dyDescent="0.25">
      <c r="A1663" s="432" t="s">
        <v>2985</v>
      </c>
      <c r="B1663" s="433">
        <v>18537</v>
      </c>
      <c r="C1663" s="434">
        <v>33</v>
      </c>
      <c r="D1663" s="434">
        <v>31</v>
      </c>
    </row>
    <row r="1664" spans="1:4" ht="13.2" x14ac:dyDescent="0.25">
      <c r="A1664" s="432" t="s">
        <v>2986</v>
      </c>
      <c r="B1664" s="433">
        <v>18067</v>
      </c>
      <c r="C1664" s="434">
        <v>80</v>
      </c>
      <c r="D1664" s="434">
        <v>34</v>
      </c>
    </row>
    <row r="1665" spans="1:4" ht="13.2" x14ac:dyDescent="0.25">
      <c r="A1665" s="432" t="s">
        <v>2987</v>
      </c>
      <c r="B1665" s="433">
        <v>24057</v>
      </c>
      <c r="C1665" s="434">
        <v>1</v>
      </c>
      <c r="D1665" s="434">
        <v>1</v>
      </c>
    </row>
    <row r="1666" spans="1:4" ht="13.2" x14ac:dyDescent="0.25">
      <c r="A1666" s="432" t="s">
        <v>2988</v>
      </c>
      <c r="B1666" s="433">
        <v>27185</v>
      </c>
      <c r="C1666" s="434">
        <v>9</v>
      </c>
      <c r="D1666" s="434">
        <v>9</v>
      </c>
    </row>
    <row r="1667" spans="1:4" ht="13.2" x14ac:dyDescent="0.25">
      <c r="A1667" s="432" t="s">
        <v>2989</v>
      </c>
      <c r="B1667" s="433">
        <v>12888</v>
      </c>
      <c r="C1667" s="434">
        <v>2</v>
      </c>
      <c r="D1667" s="434">
        <v>2</v>
      </c>
    </row>
    <row r="1668" spans="1:4" ht="13.2" x14ac:dyDescent="0.25">
      <c r="A1668" s="432" t="s">
        <v>2504</v>
      </c>
      <c r="B1668" s="433">
        <v>12982</v>
      </c>
      <c r="C1668" s="434">
        <v>57</v>
      </c>
      <c r="D1668" s="434">
        <v>31</v>
      </c>
    </row>
    <row r="1669" spans="1:4" ht="13.2" x14ac:dyDescent="0.25">
      <c r="A1669" s="432" t="s">
        <v>2990</v>
      </c>
      <c r="B1669" s="433">
        <v>28016</v>
      </c>
      <c r="C1669" s="434">
        <v>7</v>
      </c>
      <c r="D1669" s="434">
        <v>7</v>
      </c>
    </row>
    <row r="1670" spans="1:4" ht="13.2" x14ac:dyDescent="0.25">
      <c r="A1670" s="432" t="s">
        <v>2507</v>
      </c>
      <c r="B1670" s="433">
        <v>15881</v>
      </c>
      <c r="C1670" s="434">
        <v>38</v>
      </c>
      <c r="D1670" s="434">
        <v>34</v>
      </c>
    </row>
    <row r="1671" spans="1:4" ht="13.2" x14ac:dyDescent="0.25">
      <c r="A1671" s="432" t="s">
        <v>2508</v>
      </c>
      <c r="B1671" s="433">
        <v>28412</v>
      </c>
      <c r="C1671" s="434">
        <v>7</v>
      </c>
      <c r="D1671" s="434">
        <v>7</v>
      </c>
    </row>
    <row r="1672" spans="1:4" ht="13.2" x14ac:dyDescent="0.25">
      <c r="A1672" s="432" t="s">
        <v>2991</v>
      </c>
      <c r="B1672" s="433">
        <v>22748</v>
      </c>
      <c r="C1672" s="434">
        <v>21</v>
      </c>
      <c r="D1672" s="434">
        <v>3</v>
      </c>
    </row>
    <row r="1673" spans="1:4" ht="13.2" x14ac:dyDescent="0.25">
      <c r="A1673" s="432" t="s">
        <v>2992</v>
      </c>
      <c r="B1673" s="433">
        <v>16102</v>
      </c>
      <c r="C1673" s="434">
        <v>1</v>
      </c>
      <c r="D1673" s="434">
        <v>0</v>
      </c>
    </row>
    <row r="1674" spans="1:4" ht="13.2" x14ac:dyDescent="0.25">
      <c r="A1674" s="432" t="s">
        <v>2993</v>
      </c>
      <c r="B1674" s="433">
        <v>13889</v>
      </c>
      <c r="C1674" s="435">
        <v>1920</v>
      </c>
      <c r="D1674" s="435">
        <v>1890</v>
      </c>
    </row>
    <row r="1675" spans="1:4" ht="13.2" x14ac:dyDescent="0.25">
      <c r="A1675" s="432" t="s">
        <v>2994</v>
      </c>
      <c r="B1675" s="433">
        <v>26691</v>
      </c>
      <c r="C1675" s="434">
        <v>49</v>
      </c>
      <c r="D1675" s="434">
        <v>14</v>
      </c>
    </row>
    <row r="1676" spans="1:4" ht="13.2" x14ac:dyDescent="0.25">
      <c r="A1676" s="432" t="s">
        <v>2995</v>
      </c>
      <c r="B1676" s="433">
        <v>25266</v>
      </c>
      <c r="C1676" s="434">
        <v>21</v>
      </c>
      <c r="D1676" s="434">
        <v>11</v>
      </c>
    </row>
    <row r="1677" spans="1:4" ht="13.2" x14ac:dyDescent="0.25">
      <c r="A1677" s="432" t="s">
        <v>2996</v>
      </c>
      <c r="B1677" s="433">
        <v>15034</v>
      </c>
      <c r="C1677" s="434">
        <v>26</v>
      </c>
      <c r="D1677" s="434">
        <v>22</v>
      </c>
    </row>
    <row r="1678" spans="1:4" ht="13.2" x14ac:dyDescent="0.25">
      <c r="A1678" s="432" t="s">
        <v>2997</v>
      </c>
      <c r="B1678" s="433">
        <v>16374</v>
      </c>
      <c r="C1678" s="435">
        <v>1704</v>
      </c>
      <c r="D1678" s="435">
        <v>1519</v>
      </c>
    </row>
    <row r="1679" spans="1:4" ht="13.2" x14ac:dyDescent="0.25">
      <c r="A1679" s="432" t="s">
        <v>2998</v>
      </c>
      <c r="B1679" s="433">
        <v>26396</v>
      </c>
      <c r="C1679" s="434">
        <v>2</v>
      </c>
      <c r="D1679" s="434">
        <v>2</v>
      </c>
    </row>
    <row r="1680" spans="1:4" ht="13.2" x14ac:dyDescent="0.25">
      <c r="A1680" s="432" t="s">
        <v>2999</v>
      </c>
      <c r="B1680" s="433">
        <v>10732</v>
      </c>
      <c r="C1680" s="434">
        <v>95</v>
      </c>
      <c r="D1680" s="434">
        <v>73</v>
      </c>
    </row>
    <row r="1681" spans="1:4" ht="13.2" x14ac:dyDescent="0.25">
      <c r="A1681" s="432" t="s">
        <v>3000</v>
      </c>
      <c r="B1681" s="433">
        <v>20482</v>
      </c>
      <c r="C1681" s="434">
        <v>7</v>
      </c>
      <c r="D1681" s="434">
        <v>0</v>
      </c>
    </row>
    <row r="1682" spans="1:4" ht="13.2" x14ac:dyDescent="0.25">
      <c r="A1682" s="432" t="s">
        <v>3001</v>
      </c>
      <c r="B1682" s="433">
        <v>16135</v>
      </c>
      <c r="C1682" s="434">
        <v>10</v>
      </c>
      <c r="D1682" s="434">
        <v>10</v>
      </c>
    </row>
    <row r="1683" spans="1:4" ht="13.2" x14ac:dyDescent="0.25">
      <c r="A1683" s="432" t="s">
        <v>3002</v>
      </c>
      <c r="B1683" s="433">
        <v>15240</v>
      </c>
      <c r="C1683" s="434">
        <v>15</v>
      </c>
      <c r="D1683" s="434">
        <v>15</v>
      </c>
    </row>
    <row r="1684" spans="1:4" ht="13.2" x14ac:dyDescent="0.25">
      <c r="A1684" s="432" t="s">
        <v>3003</v>
      </c>
      <c r="B1684" s="433">
        <v>14394</v>
      </c>
      <c r="C1684" s="434">
        <v>4</v>
      </c>
      <c r="D1684" s="434">
        <v>4</v>
      </c>
    </row>
    <row r="1685" spans="1:4" ht="13.2" x14ac:dyDescent="0.25">
      <c r="A1685" s="432" t="s">
        <v>3004</v>
      </c>
      <c r="B1685" s="433">
        <v>24832</v>
      </c>
      <c r="C1685" s="434">
        <v>225</v>
      </c>
      <c r="D1685" s="434">
        <v>60</v>
      </c>
    </row>
    <row r="1686" spans="1:4" ht="13.2" x14ac:dyDescent="0.25">
      <c r="A1686" s="432" t="s">
        <v>1846</v>
      </c>
      <c r="B1686" s="433">
        <v>19774</v>
      </c>
      <c r="C1686" s="434">
        <v>5</v>
      </c>
      <c r="D1686" s="434">
        <v>5</v>
      </c>
    </row>
    <row r="1687" spans="1:4" ht="13.2" x14ac:dyDescent="0.25">
      <c r="A1687" s="432" t="s">
        <v>3005</v>
      </c>
      <c r="B1687" s="433">
        <v>25179</v>
      </c>
      <c r="C1687" s="434">
        <v>40</v>
      </c>
      <c r="D1687" s="434">
        <v>40</v>
      </c>
    </row>
    <row r="1688" spans="1:4" ht="13.2" x14ac:dyDescent="0.25">
      <c r="A1688" s="432" t="s">
        <v>3006</v>
      </c>
      <c r="B1688" s="433">
        <v>24875</v>
      </c>
      <c r="C1688" s="435">
        <v>1630</v>
      </c>
      <c r="D1688" s="435">
        <v>1480</v>
      </c>
    </row>
    <row r="1689" spans="1:4" ht="13.2" x14ac:dyDescent="0.25">
      <c r="A1689" s="432" t="s">
        <v>3007</v>
      </c>
      <c r="B1689" s="433">
        <v>12009</v>
      </c>
      <c r="C1689" s="435">
        <v>1840</v>
      </c>
      <c r="D1689" s="435">
        <v>1240</v>
      </c>
    </row>
    <row r="1690" spans="1:4" ht="13.2" x14ac:dyDescent="0.25">
      <c r="A1690" s="432" t="s">
        <v>3008</v>
      </c>
      <c r="B1690" s="433">
        <v>26544</v>
      </c>
      <c r="C1690" s="434">
        <v>169</v>
      </c>
      <c r="D1690" s="434">
        <v>129</v>
      </c>
    </row>
    <row r="1691" spans="1:4" ht="13.2" x14ac:dyDescent="0.25">
      <c r="A1691" s="432" t="s">
        <v>3009</v>
      </c>
      <c r="B1691" s="433">
        <v>21554</v>
      </c>
      <c r="C1691" s="434">
        <v>536</v>
      </c>
      <c r="D1691" s="434">
        <v>515</v>
      </c>
    </row>
    <row r="1692" spans="1:4" ht="13.2" x14ac:dyDescent="0.25">
      <c r="A1692" s="432" t="s">
        <v>3010</v>
      </c>
      <c r="B1692" s="433">
        <v>17978</v>
      </c>
      <c r="C1692" s="434">
        <v>79</v>
      </c>
      <c r="D1692" s="434">
        <v>74</v>
      </c>
    </row>
    <row r="1693" spans="1:4" ht="13.2" x14ac:dyDescent="0.25">
      <c r="A1693" s="432" t="s">
        <v>3011</v>
      </c>
      <c r="B1693" s="433">
        <v>21223</v>
      </c>
      <c r="C1693" s="434">
        <v>218</v>
      </c>
      <c r="D1693" s="434">
        <v>192</v>
      </c>
    </row>
    <row r="1694" spans="1:4" ht="13.2" x14ac:dyDescent="0.25">
      <c r="A1694" s="432" t="s">
        <v>3012</v>
      </c>
      <c r="B1694" s="433">
        <v>16016</v>
      </c>
      <c r="C1694" s="434">
        <v>46</v>
      </c>
      <c r="D1694" s="434">
        <v>46</v>
      </c>
    </row>
    <row r="1695" spans="1:4" ht="13.2" x14ac:dyDescent="0.25">
      <c r="A1695" s="432" t="s">
        <v>3013</v>
      </c>
      <c r="B1695" s="433">
        <v>21790</v>
      </c>
      <c r="C1695" s="434">
        <v>39</v>
      </c>
      <c r="D1695" s="434">
        <v>29</v>
      </c>
    </row>
    <row r="1696" spans="1:4" ht="13.2" x14ac:dyDescent="0.25">
      <c r="A1696" s="432" t="s">
        <v>3014</v>
      </c>
      <c r="B1696" s="433">
        <v>10570</v>
      </c>
      <c r="C1696" s="434">
        <v>86</v>
      </c>
      <c r="D1696" s="434">
        <v>70</v>
      </c>
    </row>
    <row r="1697" spans="1:4" ht="13.2" x14ac:dyDescent="0.25">
      <c r="A1697" s="432" t="s">
        <v>3015</v>
      </c>
      <c r="B1697" s="433">
        <v>28287</v>
      </c>
      <c r="C1697" s="434">
        <v>32</v>
      </c>
      <c r="D1697" s="434">
        <v>25</v>
      </c>
    </row>
    <row r="1698" spans="1:4" ht="13.2" x14ac:dyDescent="0.25">
      <c r="A1698" s="432" t="s">
        <v>3016</v>
      </c>
      <c r="B1698" s="433">
        <v>13270</v>
      </c>
      <c r="C1698" s="434">
        <v>6</v>
      </c>
      <c r="D1698" s="434">
        <v>6</v>
      </c>
    </row>
    <row r="1699" spans="1:4" ht="13.2" x14ac:dyDescent="0.25">
      <c r="A1699" s="432" t="s">
        <v>3017</v>
      </c>
      <c r="B1699" s="433">
        <v>23090</v>
      </c>
      <c r="C1699" s="434">
        <v>7</v>
      </c>
      <c r="D1699" s="434">
        <v>2</v>
      </c>
    </row>
    <row r="1700" spans="1:4" ht="13.2" x14ac:dyDescent="0.25">
      <c r="A1700" s="432" t="s">
        <v>3018</v>
      </c>
      <c r="B1700" s="433">
        <v>21851</v>
      </c>
      <c r="C1700" s="434">
        <v>26</v>
      </c>
      <c r="D1700" s="434">
        <v>16</v>
      </c>
    </row>
    <row r="1701" spans="1:4" ht="13.2" x14ac:dyDescent="0.25">
      <c r="A1701" s="432" t="s">
        <v>3019</v>
      </c>
      <c r="B1701" s="433">
        <v>15127</v>
      </c>
      <c r="C1701" s="434">
        <v>10</v>
      </c>
      <c r="D1701" s="434">
        <v>10</v>
      </c>
    </row>
    <row r="1702" spans="1:4" ht="13.2" x14ac:dyDescent="0.25">
      <c r="A1702" s="432" t="s">
        <v>3020</v>
      </c>
      <c r="B1702" s="433">
        <v>19042</v>
      </c>
      <c r="C1702" s="434">
        <v>10</v>
      </c>
      <c r="D1702" s="434">
        <v>0</v>
      </c>
    </row>
    <row r="1703" spans="1:4" ht="13.2" x14ac:dyDescent="0.25">
      <c r="A1703" s="432" t="s">
        <v>3021</v>
      </c>
      <c r="B1703" s="433">
        <v>12123</v>
      </c>
      <c r="C1703" s="434">
        <v>760</v>
      </c>
      <c r="D1703" s="434">
        <v>580</v>
      </c>
    </row>
    <row r="1704" spans="1:4" ht="13.2" x14ac:dyDescent="0.25">
      <c r="A1704" s="432" t="s">
        <v>3022</v>
      </c>
      <c r="B1704" s="433">
        <v>23910</v>
      </c>
      <c r="C1704" s="435">
        <v>3440</v>
      </c>
      <c r="D1704" s="435">
        <v>3180</v>
      </c>
    </row>
    <row r="1705" spans="1:4" ht="13.2" x14ac:dyDescent="0.25">
      <c r="A1705" s="432" t="s">
        <v>3023</v>
      </c>
      <c r="B1705" s="433">
        <v>17053</v>
      </c>
      <c r="C1705" s="434">
        <v>111</v>
      </c>
      <c r="D1705" s="434">
        <v>111</v>
      </c>
    </row>
    <row r="1706" spans="1:4" ht="13.2" x14ac:dyDescent="0.25">
      <c r="A1706" s="432" t="s">
        <v>3024</v>
      </c>
      <c r="B1706" s="433">
        <v>19686</v>
      </c>
      <c r="C1706" s="434">
        <v>174</v>
      </c>
      <c r="D1706" s="434">
        <v>0</v>
      </c>
    </row>
    <row r="1707" spans="1:4" ht="13.2" x14ac:dyDescent="0.25">
      <c r="A1707" s="432" t="s">
        <v>3025</v>
      </c>
      <c r="B1707" s="433">
        <v>25129</v>
      </c>
      <c r="C1707" s="434">
        <v>46</v>
      </c>
      <c r="D1707" s="434">
        <v>46</v>
      </c>
    </row>
    <row r="1708" spans="1:4" ht="13.2" x14ac:dyDescent="0.25">
      <c r="A1708" s="432" t="s">
        <v>3026</v>
      </c>
      <c r="B1708" s="433">
        <v>13550</v>
      </c>
      <c r="C1708" s="434">
        <v>5</v>
      </c>
      <c r="D1708" s="434">
        <v>5</v>
      </c>
    </row>
    <row r="1709" spans="1:4" ht="13.2" x14ac:dyDescent="0.25">
      <c r="A1709" s="432" t="s">
        <v>3027</v>
      </c>
      <c r="B1709" s="433">
        <v>27349</v>
      </c>
      <c r="C1709" s="434">
        <v>1</v>
      </c>
      <c r="D1709" s="434">
        <v>1</v>
      </c>
    </row>
    <row r="1710" spans="1:4" ht="13.2" x14ac:dyDescent="0.25">
      <c r="A1710" s="432" t="s">
        <v>3028</v>
      </c>
      <c r="B1710" s="433">
        <v>13375</v>
      </c>
      <c r="C1710" s="434">
        <v>5</v>
      </c>
      <c r="D1710" s="434">
        <v>5</v>
      </c>
    </row>
    <row r="1711" spans="1:4" ht="13.2" x14ac:dyDescent="0.25">
      <c r="A1711" s="432" t="s">
        <v>3029</v>
      </c>
      <c r="B1711" s="433">
        <v>16425</v>
      </c>
      <c r="C1711" s="434">
        <v>5</v>
      </c>
      <c r="D1711" s="434">
        <v>5</v>
      </c>
    </row>
    <row r="1712" spans="1:4" ht="13.2" x14ac:dyDescent="0.25">
      <c r="A1712" s="432" t="s">
        <v>3030</v>
      </c>
      <c r="B1712" s="433">
        <v>14691</v>
      </c>
      <c r="C1712" s="434">
        <v>40</v>
      </c>
      <c r="D1712" s="434">
        <v>0</v>
      </c>
    </row>
    <row r="1713" spans="1:4" ht="13.2" x14ac:dyDescent="0.25">
      <c r="A1713" s="432" t="s">
        <v>3031</v>
      </c>
      <c r="B1713" s="433">
        <v>15020</v>
      </c>
      <c r="C1713" s="434">
        <v>30</v>
      </c>
      <c r="D1713" s="434">
        <v>30</v>
      </c>
    </row>
    <row r="1714" spans="1:4" ht="13.2" x14ac:dyDescent="0.25">
      <c r="A1714" s="432" t="s">
        <v>3032</v>
      </c>
      <c r="B1714" s="433">
        <v>21167</v>
      </c>
      <c r="C1714" s="434">
        <v>123</v>
      </c>
      <c r="D1714" s="434">
        <v>119</v>
      </c>
    </row>
    <row r="1715" spans="1:4" ht="13.2" x14ac:dyDescent="0.25">
      <c r="A1715" s="432" t="s">
        <v>3033</v>
      </c>
      <c r="B1715" s="433">
        <v>26648</v>
      </c>
      <c r="C1715" s="434">
        <v>15</v>
      </c>
      <c r="D1715" s="434">
        <v>10</v>
      </c>
    </row>
    <row r="1716" spans="1:4" ht="13.2" x14ac:dyDescent="0.25">
      <c r="A1716" s="432" t="s">
        <v>3034</v>
      </c>
      <c r="B1716" s="433">
        <v>12332</v>
      </c>
      <c r="C1716" s="434">
        <v>61</v>
      </c>
      <c r="D1716" s="434">
        <v>9</v>
      </c>
    </row>
    <row r="1717" spans="1:4" ht="13.2" x14ac:dyDescent="0.25">
      <c r="A1717" s="432" t="s">
        <v>3035</v>
      </c>
      <c r="B1717" s="433">
        <v>20823</v>
      </c>
      <c r="C1717" s="434">
        <v>26</v>
      </c>
      <c r="D1717" s="434">
        <v>19</v>
      </c>
    </row>
    <row r="1718" spans="1:4" ht="13.2" x14ac:dyDescent="0.25">
      <c r="A1718" s="432" t="s">
        <v>3036</v>
      </c>
      <c r="B1718" s="433">
        <v>12723</v>
      </c>
      <c r="C1718" s="434">
        <v>24</v>
      </c>
      <c r="D1718" s="434">
        <v>22</v>
      </c>
    </row>
    <row r="1719" spans="1:4" ht="13.2" x14ac:dyDescent="0.25">
      <c r="A1719" s="432" t="s">
        <v>3037</v>
      </c>
      <c r="B1719" s="433">
        <v>22734</v>
      </c>
      <c r="C1719" s="434">
        <v>268</v>
      </c>
      <c r="D1719" s="434">
        <v>214</v>
      </c>
    </row>
    <row r="1720" spans="1:4" ht="13.2" x14ac:dyDescent="0.25">
      <c r="A1720" s="432" t="s">
        <v>2867</v>
      </c>
      <c r="B1720" s="433">
        <v>10614</v>
      </c>
      <c r="C1720" s="434">
        <v>577</v>
      </c>
      <c r="D1720" s="434">
        <v>531</v>
      </c>
    </row>
    <row r="1721" spans="1:4" ht="13.2" x14ac:dyDescent="0.25">
      <c r="A1721" s="432" t="s">
        <v>3038</v>
      </c>
      <c r="B1721" s="433">
        <v>29847</v>
      </c>
      <c r="C1721" s="434">
        <v>51</v>
      </c>
      <c r="D1721" s="434">
        <v>30</v>
      </c>
    </row>
    <row r="1722" spans="1:4" ht="13.2" x14ac:dyDescent="0.25">
      <c r="A1722" s="432" t="s">
        <v>3039</v>
      </c>
      <c r="B1722" s="433">
        <v>20191</v>
      </c>
      <c r="C1722" s="434">
        <v>92</v>
      </c>
      <c r="D1722" s="434">
        <v>29</v>
      </c>
    </row>
    <row r="1723" spans="1:4" ht="13.2" x14ac:dyDescent="0.25">
      <c r="A1723" s="432" t="s">
        <v>3040</v>
      </c>
      <c r="B1723" s="433">
        <v>25537</v>
      </c>
      <c r="C1723" s="434">
        <v>72</v>
      </c>
      <c r="D1723" s="434">
        <v>44</v>
      </c>
    </row>
    <row r="1724" spans="1:4" ht="13.2" x14ac:dyDescent="0.25">
      <c r="A1724" s="432" t="s">
        <v>3041</v>
      </c>
      <c r="B1724" s="433">
        <v>17277</v>
      </c>
      <c r="C1724" s="434">
        <v>21</v>
      </c>
      <c r="D1724" s="434">
        <v>11</v>
      </c>
    </row>
    <row r="1725" spans="1:4" ht="13.2" x14ac:dyDescent="0.25">
      <c r="A1725" s="432" t="s">
        <v>3042</v>
      </c>
      <c r="B1725" s="433">
        <v>25735</v>
      </c>
      <c r="C1725" s="434">
        <v>44</v>
      </c>
      <c r="D1725" s="434">
        <v>12</v>
      </c>
    </row>
    <row r="1726" spans="1:4" ht="13.2" x14ac:dyDescent="0.25">
      <c r="A1726" s="432" t="s">
        <v>3043</v>
      </c>
      <c r="B1726" s="433">
        <v>27652</v>
      </c>
      <c r="C1726" s="434">
        <v>16</v>
      </c>
      <c r="D1726" s="434">
        <v>10</v>
      </c>
    </row>
    <row r="1727" spans="1:4" ht="13.2" x14ac:dyDescent="0.25">
      <c r="A1727" s="432" t="s">
        <v>3044</v>
      </c>
      <c r="B1727" s="433">
        <v>13519</v>
      </c>
      <c r="C1727" s="434">
        <v>99</v>
      </c>
      <c r="D1727" s="434">
        <v>52</v>
      </c>
    </row>
    <row r="1728" spans="1:4" ht="13.2" x14ac:dyDescent="0.25">
      <c r="A1728" s="432" t="s">
        <v>3045</v>
      </c>
      <c r="B1728" s="433">
        <v>20392</v>
      </c>
      <c r="C1728" s="434">
        <v>9</v>
      </c>
      <c r="D1728" s="434">
        <v>0</v>
      </c>
    </row>
    <row r="1729" spans="1:4" ht="13.2" x14ac:dyDescent="0.25">
      <c r="A1729" s="432" t="s">
        <v>3046</v>
      </c>
      <c r="B1729" s="433">
        <v>18903</v>
      </c>
      <c r="C1729" s="434">
        <v>59</v>
      </c>
      <c r="D1729" s="434">
        <v>23</v>
      </c>
    </row>
    <row r="1730" spans="1:4" ht="13.2" x14ac:dyDescent="0.25">
      <c r="A1730" s="432" t="s">
        <v>3047</v>
      </c>
      <c r="B1730" s="433">
        <v>16537</v>
      </c>
      <c r="C1730" s="434">
        <v>53</v>
      </c>
      <c r="D1730" s="434">
        <v>38</v>
      </c>
    </row>
    <row r="1731" spans="1:4" ht="13.2" x14ac:dyDescent="0.25">
      <c r="A1731" s="432" t="s">
        <v>3048</v>
      </c>
      <c r="B1731" s="433">
        <v>13478</v>
      </c>
      <c r="C1731" s="434">
        <v>9</v>
      </c>
      <c r="D1731" s="434">
        <v>8</v>
      </c>
    </row>
    <row r="1732" spans="1:4" ht="13.2" x14ac:dyDescent="0.25">
      <c r="A1732" s="432" t="s">
        <v>3049</v>
      </c>
      <c r="B1732" s="433">
        <v>13637</v>
      </c>
      <c r="C1732" s="434">
        <v>7</v>
      </c>
      <c r="D1732" s="434">
        <v>2</v>
      </c>
    </row>
    <row r="1733" spans="1:4" ht="13.2" x14ac:dyDescent="0.25">
      <c r="A1733" s="432" t="s">
        <v>2211</v>
      </c>
      <c r="B1733" s="433">
        <v>28551</v>
      </c>
      <c r="C1733" s="434">
        <v>7</v>
      </c>
      <c r="D1733" s="434">
        <v>2</v>
      </c>
    </row>
    <row r="1734" spans="1:4" ht="13.2" x14ac:dyDescent="0.25">
      <c r="A1734" s="432" t="s">
        <v>3050</v>
      </c>
      <c r="B1734" s="433">
        <v>22895</v>
      </c>
      <c r="C1734" s="434">
        <v>27</v>
      </c>
      <c r="D1734" s="434">
        <v>27</v>
      </c>
    </row>
    <row r="1735" spans="1:4" ht="13.2" x14ac:dyDescent="0.25">
      <c r="A1735" s="432" t="s">
        <v>3051</v>
      </c>
      <c r="B1735" s="433">
        <v>25613</v>
      </c>
      <c r="C1735" s="434">
        <v>19</v>
      </c>
      <c r="D1735" s="434">
        <v>17</v>
      </c>
    </row>
    <row r="1736" spans="1:4" ht="13.2" x14ac:dyDescent="0.25">
      <c r="A1736" s="432" t="s">
        <v>3052</v>
      </c>
      <c r="B1736" s="433">
        <v>29708</v>
      </c>
      <c r="C1736" s="434">
        <v>5</v>
      </c>
      <c r="D1736" s="434">
        <v>5</v>
      </c>
    </row>
    <row r="1737" spans="1:4" ht="13.2" x14ac:dyDescent="0.25">
      <c r="A1737" s="432" t="s">
        <v>3053</v>
      </c>
      <c r="B1737" s="433">
        <v>28299</v>
      </c>
      <c r="C1737" s="434">
        <v>38</v>
      </c>
      <c r="D1737" s="434">
        <v>33</v>
      </c>
    </row>
    <row r="1738" spans="1:4" ht="13.2" x14ac:dyDescent="0.25">
      <c r="A1738" s="432" t="s">
        <v>3054</v>
      </c>
      <c r="B1738" s="433">
        <v>13591</v>
      </c>
      <c r="C1738" s="434">
        <v>72</v>
      </c>
      <c r="D1738" s="434">
        <v>63</v>
      </c>
    </row>
    <row r="1739" spans="1:4" ht="13.2" x14ac:dyDescent="0.25">
      <c r="A1739" s="432" t="s">
        <v>3055</v>
      </c>
      <c r="B1739" s="433">
        <v>22468</v>
      </c>
      <c r="C1739" s="434">
        <v>136</v>
      </c>
      <c r="D1739" s="434">
        <v>68</v>
      </c>
    </row>
    <row r="1740" spans="1:4" ht="13.2" x14ac:dyDescent="0.25">
      <c r="A1740" s="432" t="s">
        <v>3056</v>
      </c>
      <c r="B1740" s="433">
        <v>20678</v>
      </c>
      <c r="C1740" s="434">
        <v>22</v>
      </c>
      <c r="D1740" s="434">
        <v>22</v>
      </c>
    </row>
    <row r="1741" spans="1:4" ht="13.2" x14ac:dyDescent="0.25">
      <c r="A1741" s="432" t="s">
        <v>3057</v>
      </c>
      <c r="B1741" s="433">
        <v>15627</v>
      </c>
      <c r="C1741" s="434">
        <v>23</v>
      </c>
      <c r="D1741" s="434">
        <v>10</v>
      </c>
    </row>
    <row r="1742" spans="1:4" ht="13.2" x14ac:dyDescent="0.25">
      <c r="A1742" s="432" t="s">
        <v>3058</v>
      </c>
      <c r="B1742" s="433">
        <v>11984</v>
      </c>
      <c r="C1742" s="434">
        <v>5</v>
      </c>
      <c r="D1742" s="434">
        <v>0</v>
      </c>
    </row>
    <row r="1743" spans="1:4" ht="13.2" x14ac:dyDescent="0.25">
      <c r="A1743" s="432" t="s">
        <v>3059</v>
      </c>
      <c r="B1743" s="433">
        <v>25451</v>
      </c>
      <c r="C1743" s="434">
        <v>42</v>
      </c>
      <c r="D1743" s="434">
        <v>0</v>
      </c>
    </row>
    <row r="1744" spans="1:4" ht="13.2" x14ac:dyDescent="0.25">
      <c r="A1744" s="432" t="s">
        <v>3060</v>
      </c>
      <c r="B1744" s="433">
        <v>17179</v>
      </c>
      <c r="C1744" s="434">
        <v>21</v>
      </c>
      <c r="D1744" s="434">
        <v>0</v>
      </c>
    </row>
    <row r="1745" spans="1:4" ht="13.2" x14ac:dyDescent="0.25">
      <c r="A1745" s="432" t="s">
        <v>3061</v>
      </c>
      <c r="B1745" s="433">
        <v>18886</v>
      </c>
      <c r="C1745" s="434">
        <v>31</v>
      </c>
      <c r="D1745" s="434">
        <v>5</v>
      </c>
    </row>
    <row r="1746" spans="1:4" ht="13.2" x14ac:dyDescent="0.25">
      <c r="A1746" s="432" t="s">
        <v>3062</v>
      </c>
      <c r="B1746" s="433">
        <v>24021</v>
      </c>
      <c r="C1746" s="434">
        <v>210</v>
      </c>
      <c r="D1746" s="434">
        <v>100</v>
      </c>
    </row>
    <row r="1747" spans="1:4" ht="13.2" x14ac:dyDescent="0.25">
      <c r="A1747" s="432" t="s">
        <v>3063</v>
      </c>
      <c r="B1747" s="433">
        <v>16909</v>
      </c>
      <c r="C1747" s="434">
        <v>15</v>
      </c>
      <c r="D1747" s="434">
        <v>3</v>
      </c>
    </row>
    <row r="1748" spans="1:4" ht="13.2" x14ac:dyDescent="0.25">
      <c r="A1748" s="432" t="s">
        <v>3064</v>
      </c>
      <c r="B1748" s="433">
        <v>29829</v>
      </c>
      <c r="C1748" s="434">
        <v>69</v>
      </c>
      <c r="D1748" s="434">
        <v>0</v>
      </c>
    </row>
    <row r="1749" spans="1:4" ht="13.2" x14ac:dyDescent="0.25">
      <c r="A1749" s="432" t="s">
        <v>3065</v>
      </c>
      <c r="B1749" s="433">
        <v>12072</v>
      </c>
      <c r="C1749" s="434">
        <v>42</v>
      </c>
      <c r="D1749" s="434">
        <v>0</v>
      </c>
    </row>
    <row r="1750" spans="1:4" ht="13.2" x14ac:dyDescent="0.25">
      <c r="A1750" s="432" t="s">
        <v>3066</v>
      </c>
      <c r="B1750" s="433">
        <v>12599</v>
      </c>
      <c r="C1750" s="434">
        <v>42</v>
      </c>
      <c r="D1750" s="434">
        <v>0</v>
      </c>
    </row>
    <row r="1751" spans="1:4" ht="13.2" x14ac:dyDescent="0.25">
      <c r="A1751" s="432" t="s">
        <v>3067</v>
      </c>
      <c r="B1751" s="433">
        <v>29496</v>
      </c>
      <c r="C1751" s="434">
        <v>32</v>
      </c>
      <c r="D1751" s="434">
        <v>0</v>
      </c>
    </row>
    <row r="1752" spans="1:4" ht="13.2" x14ac:dyDescent="0.25">
      <c r="A1752" s="432" t="s">
        <v>3068</v>
      </c>
      <c r="B1752" s="433">
        <v>10121</v>
      </c>
      <c r="C1752" s="434">
        <v>5</v>
      </c>
      <c r="D1752" s="434">
        <v>5</v>
      </c>
    </row>
    <row r="1753" spans="1:4" ht="13.2" x14ac:dyDescent="0.25">
      <c r="A1753" s="432" t="s">
        <v>3069</v>
      </c>
      <c r="B1753" s="433">
        <v>26577</v>
      </c>
      <c r="C1753" s="434">
        <v>2</v>
      </c>
      <c r="D1753" s="434">
        <v>2</v>
      </c>
    </row>
    <row r="1754" spans="1:4" ht="13.2" x14ac:dyDescent="0.25">
      <c r="A1754" s="432" t="s">
        <v>3070</v>
      </c>
      <c r="B1754" s="433">
        <v>18775</v>
      </c>
      <c r="C1754" s="434">
        <v>24</v>
      </c>
      <c r="D1754" s="434">
        <v>0</v>
      </c>
    </row>
    <row r="1755" spans="1:4" ht="13.2" x14ac:dyDescent="0.25">
      <c r="A1755" s="432" t="s">
        <v>3071</v>
      </c>
      <c r="B1755" s="433">
        <v>23907</v>
      </c>
      <c r="C1755" s="434">
        <v>9</v>
      </c>
      <c r="D1755" s="434">
        <v>8</v>
      </c>
    </row>
    <row r="1756" spans="1:4" ht="13.2" x14ac:dyDescent="0.25">
      <c r="A1756" s="432" t="s">
        <v>3072</v>
      </c>
      <c r="B1756" s="433">
        <v>19461</v>
      </c>
      <c r="C1756" s="434">
        <v>1</v>
      </c>
      <c r="D1756" s="434">
        <v>1</v>
      </c>
    </row>
    <row r="1757" spans="1:4" ht="13.2" x14ac:dyDescent="0.25">
      <c r="A1757" s="432" t="s">
        <v>3073</v>
      </c>
      <c r="B1757" s="433">
        <v>29711</v>
      </c>
      <c r="C1757" s="434">
        <v>34</v>
      </c>
      <c r="D1757" s="434">
        <v>2</v>
      </c>
    </row>
    <row r="1758" spans="1:4" ht="13.2" x14ac:dyDescent="0.25">
      <c r="A1758" s="432" t="s">
        <v>3074</v>
      </c>
      <c r="B1758" s="433">
        <v>12572</v>
      </c>
      <c r="C1758" s="434">
        <v>29</v>
      </c>
      <c r="D1758" s="434">
        <v>28</v>
      </c>
    </row>
    <row r="1759" spans="1:4" ht="13.2" x14ac:dyDescent="0.25">
      <c r="A1759" s="432" t="s">
        <v>3075</v>
      </c>
      <c r="B1759" s="433">
        <v>15629</v>
      </c>
      <c r="C1759" s="434">
        <v>1</v>
      </c>
      <c r="D1759" s="434">
        <v>0</v>
      </c>
    </row>
    <row r="1760" spans="1:4" ht="13.2" x14ac:dyDescent="0.25">
      <c r="A1760" s="432" t="s">
        <v>3076</v>
      </c>
      <c r="B1760" s="433">
        <v>11293</v>
      </c>
      <c r="C1760" s="434">
        <v>12</v>
      </c>
      <c r="D1760" s="434">
        <v>4</v>
      </c>
    </row>
    <row r="1761" spans="1:4" ht="13.2" x14ac:dyDescent="0.25">
      <c r="A1761" s="432" t="s">
        <v>3077</v>
      </c>
      <c r="B1761" s="433">
        <v>23264</v>
      </c>
      <c r="C1761" s="434">
        <v>4</v>
      </c>
      <c r="D1761" s="434">
        <v>0</v>
      </c>
    </row>
    <row r="1762" spans="1:4" ht="13.2" x14ac:dyDescent="0.25">
      <c r="A1762" s="432" t="s">
        <v>3078</v>
      </c>
      <c r="B1762" s="433">
        <v>12713</v>
      </c>
      <c r="C1762" s="435">
        <v>1770</v>
      </c>
      <c r="D1762" s="435">
        <v>1740</v>
      </c>
    </row>
    <row r="1763" spans="1:4" ht="13.2" x14ac:dyDescent="0.25">
      <c r="A1763" s="432" t="s">
        <v>3079</v>
      </c>
      <c r="B1763" s="433">
        <v>19341</v>
      </c>
      <c r="C1763" s="434">
        <v>80</v>
      </c>
      <c r="D1763" s="434">
        <v>20</v>
      </c>
    </row>
    <row r="1764" spans="1:4" ht="13.2" x14ac:dyDescent="0.25">
      <c r="A1764" s="432" t="s">
        <v>3080</v>
      </c>
      <c r="B1764" s="433">
        <v>23078</v>
      </c>
      <c r="C1764" s="435">
        <v>1311</v>
      </c>
      <c r="D1764" s="435">
        <v>1025</v>
      </c>
    </row>
    <row r="1765" spans="1:4" ht="13.2" x14ac:dyDescent="0.25">
      <c r="A1765" s="432" t="s">
        <v>3081</v>
      </c>
      <c r="B1765" s="433">
        <v>22422</v>
      </c>
      <c r="C1765" s="435">
        <v>1850</v>
      </c>
      <c r="D1765" s="435">
        <v>1610</v>
      </c>
    </row>
    <row r="1766" spans="1:4" ht="13.2" x14ac:dyDescent="0.25">
      <c r="A1766" s="432" t="s">
        <v>3082</v>
      </c>
      <c r="B1766" s="433">
        <v>23433</v>
      </c>
      <c r="C1766" s="434">
        <v>37</v>
      </c>
      <c r="D1766" s="434">
        <v>20</v>
      </c>
    </row>
    <row r="1767" spans="1:4" ht="13.2" x14ac:dyDescent="0.25">
      <c r="A1767" s="432" t="s">
        <v>3083</v>
      </c>
      <c r="B1767" s="433">
        <v>21449</v>
      </c>
      <c r="C1767" s="434">
        <v>1</v>
      </c>
      <c r="D1767" s="434">
        <v>1</v>
      </c>
    </row>
    <row r="1768" spans="1:4" ht="13.2" x14ac:dyDescent="0.25">
      <c r="A1768" s="432" t="s">
        <v>3084</v>
      </c>
      <c r="B1768" s="433">
        <v>12244</v>
      </c>
      <c r="C1768" s="434">
        <v>10</v>
      </c>
      <c r="D1768" s="434">
        <v>0</v>
      </c>
    </row>
    <row r="1769" spans="1:4" ht="13.2" x14ac:dyDescent="0.25">
      <c r="A1769" s="432" t="s">
        <v>3085</v>
      </c>
      <c r="B1769" s="433">
        <v>19392</v>
      </c>
      <c r="C1769" s="434">
        <v>228</v>
      </c>
      <c r="D1769" s="434">
        <v>146</v>
      </c>
    </row>
    <row r="1770" spans="1:4" ht="13.2" x14ac:dyDescent="0.25">
      <c r="A1770" s="432" t="s">
        <v>3086</v>
      </c>
      <c r="B1770" s="433">
        <v>28150</v>
      </c>
      <c r="C1770" s="434">
        <v>33</v>
      </c>
      <c r="D1770" s="434">
        <v>5</v>
      </c>
    </row>
    <row r="1771" spans="1:4" ht="13.2" x14ac:dyDescent="0.25">
      <c r="A1771" s="432" t="s">
        <v>3087</v>
      </c>
      <c r="B1771" s="433">
        <v>14620</v>
      </c>
      <c r="C1771" s="434">
        <v>25</v>
      </c>
      <c r="D1771" s="434">
        <v>12</v>
      </c>
    </row>
    <row r="1772" spans="1:4" ht="13.2" x14ac:dyDescent="0.25">
      <c r="A1772" s="432" t="s">
        <v>3088</v>
      </c>
      <c r="B1772" s="433">
        <v>14753</v>
      </c>
      <c r="C1772" s="434">
        <v>170</v>
      </c>
      <c r="D1772" s="434">
        <v>0</v>
      </c>
    </row>
    <row r="1773" spans="1:4" ht="13.2" x14ac:dyDescent="0.25">
      <c r="A1773" s="432" t="s">
        <v>3089</v>
      </c>
      <c r="B1773" s="433">
        <v>28928</v>
      </c>
      <c r="C1773" s="434">
        <v>8</v>
      </c>
      <c r="D1773" s="434">
        <v>4</v>
      </c>
    </row>
    <row r="1774" spans="1:4" ht="13.2" x14ac:dyDescent="0.25">
      <c r="A1774" s="432" t="s">
        <v>3090</v>
      </c>
      <c r="B1774" s="433">
        <v>24170</v>
      </c>
      <c r="C1774" s="434">
        <v>10</v>
      </c>
      <c r="D1774" s="434">
        <v>10</v>
      </c>
    </row>
    <row r="1775" spans="1:4" ht="13.2" x14ac:dyDescent="0.25">
      <c r="A1775" s="432" t="s">
        <v>3091</v>
      </c>
      <c r="B1775" s="433">
        <v>25884</v>
      </c>
      <c r="C1775" s="434">
        <v>74</v>
      </c>
      <c r="D1775" s="434">
        <v>59</v>
      </c>
    </row>
    <row r="1776" spans="1:4" ht="13.2" x14ac:dyDescent="0.25">
      <c r="A1776" s="432" t="s">
        <v>3092</v>
      </c>
      <c r="B1776" s="433">
        <v>17850</v>
      </c>
      <c r="C1776" s="434">
        <v>795</v>
      </c>
      <c r="D1776" s="434">
        <v>110</v>
      </c>
    </row>
    <row r="1777" spans="1:4" ht="13.2" x14ac:dyDescent="0.25">
      <c r="A1777" s="432" t="s">
        <v>3093</v>
      </c>
      <c r="B1777" s="433">
        <v>17776</v>
      </c>
      <c r="C1777" s="434">
        <v>14</v>
      </c>
      <c r="D1777" s="434">
        <v>10</v>
      </c>
    </row>
    <row r="1778" spans="1:4" ht="13.2" x14ac:dyDescent="0.25">
      <c r="A1778" s="432" t="s">
        <v>1490</v>
      </c>
      <c r="B1778" s="433">
        <v>27748</v>
      </c>
      <c r="C1778" s="434">
        <v>12</v>
      </c>
      <c r="D1778" s="434">
        <v>12</v>
      </c>
    </row>
    <row r="1779" spans="1:4" ht="13.2" x14ac:dyDescent="0.25">
      <c r="A1779" s="432" t="s">
        <v>3094</v>
      </c>
      <c r="B1779" s="433">
        <v>23434</v>
      </c>
      <c r="C1779" s="434">
        <v>1</v>
      </c>
      <c r="D1779" s="434">
        <v>1</v>
      </c>
    </row>
    <row r="1780" spans="1:4" ht="13.2" x14ac:dyDescent="0.25">
      <c r="A1780" s="432" t="s">
        <v>3095</v>
      </c>
      <c r="B1780" s="433">
        <v>25991</v>
      </c>
      <c r="C1780" s="434">
        <v>1</v>
      </c>
      <c r="D1780" s="434">
        <v>0</v>
      </c>
    </row>
    <row r="1781" spans="1:4" ht="13.2" x14ac:dyDescent="0.25">
      <c r="A1781" s="432" t="s">
        <v>1834</v>
      </c>
      <c r="B1781" s="433">
        <v>24235</v>
      </c>
      <c r="C1781" s="434">
        <v>23</v>
      </c>
      <c r="D1781" s="434">
        <v>23</v>
      </c>
    </row>
    <row r="1782" spans="1:4" ht="13.2" x14ac:dyDescent="0.25">
      <c r="A1782" s="432" t="s">
        <v>1944</v>
      </c>
      <c r="B1782" s="433">
        <v>28019</v>
      </c>
      <c r="C1782" s="434">
        <v>1</v>
      </c>
      <c r="D1782" s="434">
        <v>1</v>
      </c>
    </row>
    <row r="1783" spans="1:4" ht="13.2" x14ac:dyDescent="0.25">
      <c r="A1783" s="432" t="s">
        <v>3096</v>
      </c>
      <c r="B1783" s="433">
        <v>21555</v>
      </c>
      <c r="C1783" s="434">
        <v>1</v>
      </c>
      <c r="D1783" s="434">
        <v>1</v>
      </c>
    </row>
    <row r="1784" spans="1:4" ht="13.2" x14ac:dyDescent="0.25">
      <c r="A1784" s="432" t="s">
        <v>3097</v>
      </c>
      <c r="B1784" s="433">
        <v>10272</v>
      </c>
      <c r="C1784" s="434">
        <v>3</v>
      </c>
      <c r="D1784" s="434">
        <v>0</v>
      </c>
    </row>
    <row r="1785" spans="1:4" ht="13.2" x14ac:dyDescent="0.25">
      <c r="A1785" s="432" t="s">
        <v>2031</v>
      </c>
      <c r="B1785" s="433">
        <v>13151</v>
      </c>
      <c r="C1785" s="434">
        <v>4</v>
      </c>
      <c r="D1785" s="434">
        <v>3</v>
      </c>
    </row>
    <row r="1786" spans="1:4" ht="13.2" x14ac:dyDescent="0.25">
      <c r="A1786" s="432" t="s">
        <v>3098</v>
      </c>
      <c r="B1786" s="433">
        <v>13792</v>
      </c>
      <c r="C1786" s="434">
        <v>6</v>
      </c>
      <c r="D1786" s="434">
        <v>2</v>
      </c>
    </row>
    <row r="1787" spans="1:4" ht="13.2" x14ac:dyDescent="0.25">
      <c r="A1787" s="432" t="s">
        <v>3099</v>
      </c>
      <c r="B1787" s="433">
        <v>27940</v>
      </c>
      <c r="C1787" s="434">
        <v>4</v>
      </c>
      <c r="D1787" s="434">
        <v>0</v>
      </c>
    </row>
    <row r="1788" spans="1:4" ht="13.2" x14ac:dyDescent="0.25">
      <c r="A1788" s="432" t="s">
        <v>3100</v>
      </c>
      <c r="B1788" s="433">
        <v>16743</v>
      </c>
      <c r="C1788" s="434">
        <v>2</v>
      </c>
      <c r="D1788" s="434">
        <v>2</v>
      </c>
    </row>
    <row r="1789" spans="1:4" ht="13.2" x14ac:dyDescent="0.25">
      <c r="A1789" s="432" t="s">
        <v>3101</v>
      </c>
      <c r="B1789" s="433">
        <v>21205</v>
      </c>
      <c r="C1789" s="434">
        <v>11</v>
      </c>
      <c r="D1789" s="434">
        <v>0</v>
      </c>
    </row>
    <row r="1790" spans="1:4" ht="13.2" x14ac:dyDescent="0.25">
      <c r="A1790" s="432" t="s">
        <v>1836</v>
      </c>
      <c r="B1790" s="433">
        <v>18653</v>
      </c>
      <c r="C1790" s="434">
        <v>3</v>
      </c>
      <c r="D1790" s="434">
        <v>0</v>
      </c>
    </row>
    <row r="1791" spans="1:4" ht="13.2" x14ac:dyDescent="0.25">
      <c r="A1791" s="432" t="s">
        <v>1637</v>
      </c>
      <c r="B1791" s="433">
        <v>10681</v>
      </c>
      <c r="C1791" s="434">
        <v>3</v>
      </c>
      <c r="D1791" s="434">
        <v>1</v>
      </c>
    </row>
    <row r="1792" spans="1:4" ht="13.2" x14ac:dyDescent="0.25">
      <c r="A1792" s="432" t="s">
        <v>3102</v>
      </c>
      <c r="B1792" s="433">
        <v>21410</v>
      </c>
      <c r="C1792" s="434">
        <v>3</v>
      </c>
      <c r="D1792" s="434">
        <v>0</v>
      </c>
    </row>
    <row r="1793" spans="1:4" ht="13.2" x14ac:dyDescent="0.25">
      <c r="A1793" s="432" t="s">
        <v>1638</v>
      </c>
      <c r="B1793" s="433">
        <v>19081</v>
      </c>
      <c r="C1793" s="434">
        <v>2</v>
      </c>
      <c r="D1793" s="434">
        <v>2</v>
      </c>
    </row>
    <row r="1794" spans="1:4" ht="13.2" x14ac:dyDescent="0.25">
      <c r="A1794" s="432" t="s">
        <v>3103</v>
      </c>
      <c r="B1794" s="433">
        <v>12116</v>
      </c>
      <c r="C1794" s="434">
        <v>1</v>
      </c>
      <c r="D1794" s="434">
        <v>0</v>
      </c>
    </row>
    <row r="1795" spans="1:4" ht="13.2" x14ac:dyDescent="0.25">
      <c r="A1795" s="432" t="s">
        <v>3104</v>
      </c>
      <c r="B1795" s="433">
        <v>14943</v>
      </c>
      <c r="C1795" s="434">
        <v>1</v>
      </c>
      <c r="D1795" s="434">
        <v>0</v>
      </c>
    </row>
    <row r="1796" spans="1:4" ht="13.2" x14ac:dyDescent="0.25">
      <c r="A1796" s="432" t="s">
        <v>2041</v>
      </c>
      <c r="B1796" s="433">
        <v>14331</v>
      </c>
      <c r="C1796" s="434">
        <v>10</v>
      </c>
      <c r="D1796" s="434">
        <v>0</v>
      </c>
    </row>
    <row r="1797" spans="1:4" ht="13.2" x14ac:dyDescent="0.25">
      <c r="A1797" s="432" t="s">
        <v>3105</v>
      </c>
      <c r="B1797" s="433">
        <v>24358</v>
      </c>
      <c r="C1797" s="434">
        <v>1</v>
      </c>
      <c r="D1797" s="434">
        <v>1</v>
      </c>
    </row>
    <row r="1798" spans="1:4" ht="13.2" x14ac:dyDescent="0.25">
      <c r="A1798" s="432" t="s">
        <v>3106</v>
      </c>
      <c r="B1798" s="433">
        <v>14626</v>
      </c>
      <c r="C1798" s="434">
        <v>2</v>
      </c>
      <c r="D1798" s="434">
        <v>2</v>
      </c>
    </row>
    <row r="1799" spans="1:4" ht="13.2" x14ac:dyDescent="0.25">
      <c r="A1799" s="432" t="s">
        <v>3107</v>
      </c>
      <c r="B1799" s="433">
        <v>15157</v>
      </c>
      <c r="C1799" s="434">
        <v>4</v>
      </c>
      <c r="D1799" s="434">
        <v>0</v>
      </c>
    </row>
    <row r="1800" spans="1:4" ht="13.2" x14ac:dyDescent="0.25">
      <c r="A1800" s="432" t="s">
        <v>2050</v>
      </c>
      <c r="B1800" s="433">
        <v>23832</v>
      </c>
      <c r="C1800" s="434">
        <v>2</v>
      </c>
      <c r="D1800" s="434">
        <v>1</v>
      </c>
    </row>
    <row r="1801" spans="1:4" ht="13.2" x14ac:dyDescent="0.25">
      <c r="A1801" s="432" t="s">
        <v>3108</v>
      </c>
      <c r="B1801" s="433">
        <v>23914</v>
      </c>
      <c r="C1801" s="434">
        <v>3</v>
      </c>
      <c r="D1801" s="434">
        <v>0</v>
      </c>
    </row>
    <row r="1802" spans="1:4" ht="13.2" x14ac:dyDescent="0.25">
      <c r="A1802" s="432" t="s">
        <v>3109</v>
      </c>
      <c r="B1802" s="433">
        <v>17764</v>
      </c>
      <c r="C1802" s="434">
        <v>2</v>
      </c>
      <c r="D1802" s="434">
        <v>0</v>
      </c>
    </row>
    <row r="1803" spans="1:4" ht="13.2" x14ac:dyDescent="0.25">
      <c r="A1803" s="432" t="s">
        <v>3110</v>
      </c>
      <c r="B1803" s="433">
        <v>17013</v>
      </c>
      <c r="C1803" s="434">
        <v>7</v>
      </c>
      <c r="D1803" s="434">
        <v>7</v>
      </c>
    </row>
    <row r="1804" spans="1:4" ht="13.2" x14ac:dyDescent="0.25">
      <c r="A1804" s="432" t="s">
        <v>3111</v>
      </c>
      <c r="B1804" s="433">
        <v>23098</v>
      </c>
      <c r="C1804" s="434">
        <v>6</v>
      </c>
      <c r="D1804" s="434">
        <v>0</v>
      </c>
    </row>
    <row r="1805" spans="1:4" ht="13.2" x14ac:dyDescent="0.25">
      <c r="A1805" s="432" t="s">
        <v>3112</v>
      </c>
      <c r="B1805" s="433">
        <v>13131</v>
      </c>
      <c r="C1805" s="434">
        <v>19</v>
      </c>
      <c r="D1805" s="434">
        <v>0</v>
      </c>
    </row>
    <row r="1806" spans="1:4" ht="13.2" x14ac:dyDescent="0.25">
      <c r="A1806" s="432" t="s">
        <v>3113</v>
      </c>
      <c r="B1806" s="433">
        <v>21791</v>
      </c>
      <c r="C1806" s="434">
        <v>26</v>
      </c>
      <c r="D1806" s="434">
        <v>9</v>
      </c>
    </row>
    <row r="1807" spans="1:4" ht="13.2" x14ac:dyDescent="0.25">
      <c r="A1807" s="432" t="s">
        <v>3114</v>
      </c>
      <c r="B1807" s="433">
        <v>27864</v>
      </c>
      <c r="C1807" s="434">
        <v>23</v>
      </c>
      <c r="D1807" s="434">
        <v>15</v>
      </c>
    </row>
    <row r="1808" spans="1:4" ht="13.2" x14ac:dyDescent="0.25">
      <c r="A1808" s="432" t="s">
        <v>3115</v>
      </c>
      <c r="B1808" s="433">
        <v>11949</v>
      </c>
      <c r="C1808" s="434">
        <v>81</v>
      </c>
      <c r="D1808" s="434">
        <v>66</v>
      </c>
    </row>
    <row r="1809" spans="1:4" ht="13.2" x14ac:dyDescent="0.25">
      <c r="A1809" s="432" t="s">
        <v>3116</v>
      </c>
      <c r="B1809" s="433">
        <v>29597</v>
      </c>
      <c r="C1809" s="434">
        <v>2</v>
      </c>
      <c r="D1809" s="434">
        <v>2</v>
      </c>
    </row>
    <row r="1810" spans="1:4" ht="13.2" x14ac:dyDescent="0.25">
      <c r="A1810" s="432" t="s">
        <v>3117</v>
      </c>
      <c r="B1810" s="433">
        <v>22664</v>
      </c>
      <c r="C1810" s="434">
        <v>7</v>
      </c>
      <c r="D1810" s="434">
        <v>0</v>
      </c>
    </row>
    <row r="1811" spans="1:4" ht="13.2" x14ac:dyDescent="0.25">
      <c r="A1811" s="432" t="s">
        <v>3118</v>
      </c>
      <c r="B1811" s="433">
        <v>10893</v>
      </c>
      <c r="C1811" s="434">
        <v>22</v>
      </c>
      <c r="D1811" s="434">
        <v>0</v>
      </c>
    </row>
    <row r="1812" spans="1:4" ht="13.2" x14ac:dyDescent="0.25">
      <c r="A1812" s="432" t="s">
        <v>3119</v>
      </c>
      <c r="B1812" s="433">
        <v>22199</v>
      </c>
      <c r="C1812" s="434">
        <v>1</v>
      </c>
      <c r="D1812" s="434">
        <v>1</v>
      </c>
    </row>
    <row r="1813" spans="1:4" ht="13.2" x14ac:dyDescent="0.25">
      <c r="A1813" s="432" t="s">
        <v>3120</v>
      </c>
      <c r="B1813" s="433">
        <v>12562</v>
      </c>
      <c r="C1813" s="434">
        <v>3</v>
      </c>
      <c r="D1813" s="434">
        <v>1</v>
      </c>
    </row>
    <row r="1814" spans="1:4" ht="13.2" x14ac:dyDescent="0.25">
      <c r="A1814" s="432" t="s">
        <v>3121</v>
      </c>
      <c r="B1814" s="433">
        <v>25326</v>
      </c>
      <c r="C1814" s="434">
        <v>2</v>
      </c>
      <c r="D1814" s="434">
        <v>0</v>
      </c>
    </row>
    <row r="1815" spans="1:4" ht="13.2" x14ac:dyDescent="0.25">
      <c r="A1815" s="432" t="s">
        <v>3122</v>
      </c>
      <c r="B1815" s="433">
        <v>19879</v>
      </c>
      <c r="C1815" s="434">
        <v>1</v>
      </c>
      <c r="D1815" s="434">
        <v>0</v>
      </c>
    </row>
    <row r="1816" spans="1:4" ht="13.2" x14ac:dyDescent="0.25">
      <c r="A1816" s="432" t="s">
        <v>3123</v>
      </c>
      <c r="B1816" s="433">
        <v>22099</v>
      </c>
      <c r="C1816" s="434">
        <v>1</v>
      </c>
      <c r="D1816" s="434">
        <v>0</v>
      </c>
    </row>
    <row r="1817" spans="1:4" ht="13.2" x14ac:dyDescent="0.25">
      <c r="A1817" s="432" t="s">
        <v>3124</v>
      </c>
      <c r="B1817" s="433">
        <v>26041</v>
      </c>
      <c r="C1817" s="434">
        <v>1</v>
      </c>
      <c r="D1817" s="434">
        <v>0</v>
      </c>
    </row>
    <row r="1818" spans="1:4" ht="13.2" x14ac:dyDescent="0.25">
      <c r="A1818" s="432" t="s">
        <v>3125</v>
      </c>
      <c r="B1818" s="433">
        <v>26730</v>
      </c>
      <c r="C1818" s="434">
        <v>1</v>
      </c>
      <c r="D1818" s="434">
        <v>0</v>
      </c>
    </row>
    <row r="1819" spans="1:4" ht="13.2" x14ac:dyDescent="0.25">
      <c r="A1819" s="432" t="s">
        <v>3126</v>
      </c>
      <c r="B1819" s="433">
        <v>11110</v>
      </c>
      <c r="C1819" s="434">
        <v>3</v>
      </c>
      <c r="D1819" s="434">
        <v>3</v>
      </c>
    </row>
    <row r="1820" spans="1:4" ht="13.2" x14ac:dyDescent="0.25">
      <c r="A1820" s="432" t="s">
        <v>3127</v>
      </c>
      <c r="B1820" s="433">
        <v>17766</v>
      </c>
      <c r="C1820" s="434">
        <v>2</v>
      </c>
      <c r="D1820" s="434">
        <v>2</v>
      </c>
    </row>
    <row r="1821" spans="1:4" ht="13.2" x14ac:dyDescent="0.25">
      <c r="A1821" s="432" t="s">
        <v>3128</v>
      </c>
      <c r="B1821" s="433">
        <v>16717</v>
      </c>
      <c r="C1821" s="434">
        <v>1</v>
      </c>
      <c r="D1821" s="434">
        <v>0</v>
      </c>
    </row>
    <row r="1822" spans="1:4" ht="13.2" x14ac:dyDescent="0.25">
      <c r="A1822" s="432" t="s">
        <v>3129</v>
      </c>
      <c r="B1822" s="433">
        <v>15308</v>
      </c>
      <c r="C1822" s="434">
        <v>2</v>
      </c>
      <c r="D1822" s="434">
        <v>2</v>
      </c>
    </row>
    <row r="1823" spans="1:4" ht="13.2" x14ac:dyDescent="0.25">
      <c r="A1823" s="432" t="s">
        <v>3130</v>
      </c>
      <c r="B1823" s="433">
        <v>26254</v>
      </c>
      <c r="C1823" s="434">
        <v>2</v>
      </c>
      <c r="D1823" s="434">
        <v>1</v>
      </c>
    </row>
    <row r="1824" spans="1:4" ht="13.2" x14ac:dyDescent="0.25">
      <c r="A1824" s="432" t="s">
        <v>3131</v>
      </c>
      <c r="B1824" s="433">
        <v>28031</v>
      </c>
      <c r="C1824" s="434">
        <v>1</v>
      </c>
      <c r="D1824" s="434">
        <v>0</v>
      </c>
    </row>
    <row r="1825" spans="1:4" ht="13.2" x14ac:dyDescent="0.25">
      <c r="A1825" s="432" t="s">
        <v>3132</v>
      </c>
      <c r="B1825" s="433">
        <v>10291</v>
      </c>
      <c r="C1825" s="434">
        <v>1</v>
      </c>
      <c r="D1825" s="434">
        <v>0</v>
      </c>
    </row>
    <row r="1826" spans="1:4" ht="13.2" x14ac:dyDescent="0.25">
      <c r="A1826" s="432" t="s">
        <v>3133</v>
      </c>
      <c r="B1826" s="433">
        <v>13035</v>
      </c>
      <c r="C1826" s="434">
        <v>17</v>
      </c>
      <c r="D1826" s="434">
        <v>0</v>
      </c>
    </row>
    <row r="1827" spans="1:4" ht="13.2" x14ac:dyDescent="0.25">
      <c r="A1827" s="432" t="s">
        <v>3134</v>
      </c>
      <c r="B1827" s="433">
        <v>13243</v>
      </c>
      <c r="C1827" s="434">
        <v>9</v>
      </c>
      <c r="D1827" s="434">
        <v>4</v>
      </c>
    </row>
    <row r="1828" spans="1:4" ht="13.2" x14ac:dyDescent="0.25">
      <c r="A1828" s="432" t="s">
        <v>3135</v>
      </c>
      <c r="B1828" s="433">
        <v>25533</v>
      </c>
      <c r="C1828" s="434">
        <v>2</v>
      </c>
      <c r="D1828" s="434">
        <v>0</v>
      </c>
    </row>
    <row r="1829" spans="1:4" ht="13.2" x14ac:dyDescent="0.25">
      <c r="A1829" s="432" t="s">
        <v>3136</v>
      </c>
      <c r="B1829" s="433">
        <v>23373</v>
      </c>
      <c r="C1829" s="434">
        <v>3</v>
      </c>
      <c r="D1829" s="434">
        <v>0</v>
      </c>
    </row>
    <row r="1830" spans="1:4" ht="13.2" x14ac:dyDescent="0.25">
      <c r="A1830" s="432" t="s">
        <v>3137</v>
      </c>
      <c r="B1830" s="433">
        <v>26137</v>
      </c>
      <c r="C1830" s="434">
        <v>8</v>
      </c>
      <c r="D1830" s="434">
        <v>2</v>
      </c>
    </row>
    <row r="1831" spans="1:4" ht="13.2" x14ac:dyDescent="0.25">
      <c r="A1831" s="432" t="s">
        <v>3138</v>
      </c>
      <c r="B1831" s="433">
        <v>19991</v>
      </c>
      <c r="C1831" s="434">
        <v>54</v>
      </c>
      <c r="D1831" s="434">
        <v>0</v>
      </c>
    </row>
    <row r="1832" spans="1:4" ht="13.2" x14ac:dyDescent="0.25">
      <c r="A1832" s="432" t="s">
        <v>3139</v>
      </c>
      <c r="B1832" s="433">
        <v>23326</v>
      </c>
      <c r="C1832" s="434">
        <v>1</v>
      </c>
      <c r="D1832" s="434">
        <v>0</v>
      </c>
    </row>
    <row r="1833" spans="1:4" ht="13.2" x14ac:dyDescent="0.25">
      <c r="A1833" s="432" t="s">
        <v>3140</v>
      </c>
      <c r="B1833" s="433">
        <v>20060</v>
      </c>
      <c r="C1833" s="434">
        <v>56</v>
      </c>
      <c r="D1833" s="434">
        <v>28</v>
      </c>
    </row>
    <row r="1834" spans="1:4" ht="13.2" x14ac:dyDescent="0.25">
      <c r="A1834" s="432" t="s">
        <v>3141</v>
      </c>
      <c r="B1834" s="433">
        <v>18858</v>
      </c>
      <c r="C1834" s="434">
        <v>125</v>
      </c>
      <c r="D1834" s="434">
        <v>121</v>
      </c>
    </row>
    <row r="1835" spans="1:4" ht="13.2" x14ac:dyDescent="0.25">
      <c r="A1835" s="432" t="s">
        <v>3142</v>
      </c>
      <c r="B1835" s="433">
        <v>20666</v>
      </c>
      <c r="C1835" s="434">
        <v>25</v>
      </c>
      <c r="D1835" s="434">
        <v>11</v>
      </c>
    </row>
    <row r="1836" spans="1:4" ht="13.2" x14ac:dyDescent="0.25">
      <c r="A1836" s="432" t="s">
        <v>3143</v>
      </c>
      <c r="B1836" s="433">
        <v>26574</v>
      </c>
      <c r="C1836" s="434">
        <v>43</v>
      </c>
      <c r="D1836" s="434">
        <v>1</v>
      </c>
    </row>
    <row r="1837" spans="1:4" ht="13.2" x14ac:dyDescent="0.25">
      <c r="A1837" s="432" t="s">
        <v>3144</v>
      </c>
      <c r="B1837" s="433">
        <v>11950</v>
      </c>
      <c r="C1837" s="434">
        <v>35</v>
      </c>
      <c r="D1837" s="434">
        <v>18</v>
      </c>
    </row>
    <row r="1838" spans="1:4" ht="13.2" x14ac:dyDescent="0.25">
      <c r="A1838" s="432" t="s">
        <v>3145</v>
      </c>
      <c r="B1838" s="433">
        <v>13011</v>
      </c>
      <c r="C1838" s="434">
        <v>18</v>
      </c>
      <c r="D1838" s="434">
        <v>0</v>
      </c>
    </row>
    <row r="1839" spans="1:4" ht="13.2" x14ac:dyDescent="0.25">
      <c r="A1839" s="432" t="s">
        <v>3146</v>
      </c>
      <c r="B1839" s="433">
        <v>15219</v>
      </c>
      <c r="C1839" s="434">
        <v>47</v>
      </c>
      <c r="D1839" s="434">
        <v>14</v>
      </c>
    </row>
    <row r="1840" spans="1:4" ht="13.2" x14ac:dyDescent="0.25">
      <c r="A1840" s="432" t="s">
        <v>3147</v>
      </c>
      <c r="B1840" s="433">
        <v>27791</v>
      </c>
      <c r="C1840" s="434">
        <v>9</v>
      </c>
      <c r="D1840" s="434">
        <v>6</v>
      </c>
    </row>
    <row r="1841" spans="1:4" ht="13.2" x14ac:dyDescent="0.25">
      <c r="A1841" s="432" t="s">
        <v>3148</v>
      </c>
      <c r="B1841" s="433">
        <v>27178</v>
      </c>
      <c r="C1841" s="434">
        <v>19</v>
      </c>
      <c r="D1841" s="434">
        <v>0</v>
      </c>
    </row>
    <row r="1842" spans="1:4" ht="13.2" x14ac:dyDescent="0.25">
      <c r="A1842" s="432" t="s">
        <v>3149</v>
      </c>
      <c r="B1842" s="433">
        <v>23201</v>
      </c>
      <c r="C1842" s="434">
        <v>10</v>
      </c>
      <c r="D1842" s="434">
        <v>8</v>
      </c>
    </row>
    <row r="1843" spans="1:4" ht="13.2" x14ac:dyDescent="0.25">
      <c r="A1843" s="432" t="s">
        <v>3150</v>
      </c>
      <c r="B1843" s="433">
        <v>21992</v>
      </c>
      <c r="C1843" s="434">
        <v>47</v>
      </c>
      <c r="D1843" s="434">
        <v>27</v>
      </c>
    </row>
    <row r="1844" spans="1:4" ht="13.2" x14ac:dyDescent="0.25">
      <c r="A1844" s="432" t="s">
        <v>3151</v>
      </c>
      <c r="B1844" s="433">
        <v>10166</v>
      </c>
      <c r="C1844" s="434">
        <v>26</v>
      </c>
      <c r="D1844" s="434">
        <v>10</v>
      </c>
    </row>
    <row r="1845" spans="1:4" ht="13.2" x14ac:dyDescent="0.25">
      <c r="A1845" s="432" t="s">
        <v>3152</v>
      </c>
      <c r="B1845" s="433">
        <v>18336</v>
      </c>
      <c r="C1845" s="434">
        <v>90</v>
      </c>
      <c r="D1845" s="434">
        <v>69</v>
      </c>
    </row>
    <row r="1846" spans="1:4" ht="13.2" x14ac:dyDescent="0.25">
      <c r="A1846" s="432" t="s">
        <v>3153</v>
      </c>
      <c r="B1846" s="433">
        <v>15899</v>
      </c>
      <c r="C1846" s="434">
        <v>41</v>
      </c>
      <c r="D1846" s="434">
        <v>0</v>
      </c>
    </row>
    <row r="1847" spans="1:4" ht="13.2" x14ac:dyDescent="0.25">
      <c r="A1847" s="432" t="s">
        <v>3154</v>
      </c>
      <c r="B1847" s="433">
        <v>24182</v>
      </c>
      <c r="C1847" s="434">
        <v>39</v>
      </c>
      <c r="D1847" s="434">
        <v>0</v>
      </c>
    </row>
    <row r="1848" spans="1:4" ht="13.2" x14ac:dyDescent="0.25">
      <c r="A1848" s="432" t="s">
        <v>3155</v>
      </c>
      <c r="B1848" s="433">
        <v>29537</v>
      </c>
      <c r="C1848" s="434">
        <v>22</v>
      </c>
      <c r="D1848" s="434">
        <v>1</v>
      </c>
    </row>
    <row r="1849" spans="1:4" ht="13.2" x14ac:dyDescent="0.25">
      <c r="A1849" s="432" t="s">
        <v>3156</v>
      </c>
      <c r="B1849" s="433">
        <v>12699</v>
      </c>
      <c r="C1849" s="434">
        <v>67</v>
      </c>
      <c r="D1849" s="434">
        <v>46</v>
      </c>
    </row>
    <row r="1850" spans="1:4" ht="13.2" x14ac:dyDescent="0.25">
      <c r="A1850" s="432" t="s">
        <v>3157</v>
      </c>
      <c r="B1850" s="433">
        <v>11381</v>
      </c>
      <c r="C1850" s="434">
        <v>7</v>
      </c>
      <c r="D1850" s="434">
        <v>0</v>
      </c>
    </row>
    <row r="1851" spans="1:4" ht="13.2" x14ac:dyDescent="0.25">
      <c r="A1851" s="432" t="s">
        <v>3158</v>
      </c>
      <c r="B1851" s="433">
        <v>16776</v>
      </c>
      <c r="C1851" s="434">
        <v>23</v>
      </c>
      <c r="D1851" s="434">
        <v>0</v>
      </c>
    </row>
    <row r="1852" spans="1:4" ht="13.2" x14ac:dyDescent="0.25">
      <c r="A1852" s="432" t="s">
        <v>3159</v>
      </c>
      <c r="B1852" s="433">
        <v>28201</v>
      </c>
      <c r="C1852" s="434">
        <v>3</v>
      </c>
      <c r="D1852" s="434">
        <v>0</v>
      </c>
    </row>
    <row r="1853" spans="1:4" ht="13.2" x14ac:dyDescent="0.25">
      <c r="A1853" s="432" t="s">
        <v>3160</v>
      </c>
      <c r="B1853" s="433">
        <v>26111</v>
      </c>
      <c r="C1853" s="434">
        <v>37</v>
      </c>
      <c r="D1853" s="434">
        <v>31</v>
      </c>
    </row>
    <row r="1854" spans="1:4" ht="13.2" x14ac:dyDescent="0.25">
      <c r="A1854" s="432" t="s">
        <v>3161</v>
      </c>
      <c r="B1854" s="433">
        <v>26261</v>
      </c>
      <c r="C1854" s="434">
        <v>3</v>
      </c>
      <c r="D1854" s="434">
        <v>2</v>
      </c>
    </row>
    <row r="1855" spans="1:4" ht="13.2" x14ac:dyDescent="0.25">
      <c r="A1855" s="432" t="s">
        <v>3162</v>
      </c>
      <c r="B1855" s="433">
        <v>28392</v>
      </c>
      <c r="C1855" s="434">
        <v>4</v>
      </c>
      <c r="D1855" s="434">
        <v>0</v>
      </c>
    </row>
    <row r="1856" spans="1:4" ht="13.2" x14ac:dyDescent="0.25">
      <c r="A1856" s="432" t="s">
        <v>3163</v>
      </c>
      <c r="B1856" s="433">
        <v>19217</v>
      </c>
      <c r="C1856" s="434">
        <v>79</v>
      </c>
      <c r="D1856" s="434">
        <v>48</v>
      </c>
    </row>
    <row r="1857" spans="1:4" ht="13.2" x14ac:dyDescent="0.25">
      <c r="A1857" s="432" t="s">
        <v>3164</v>
      </c>
      <c r="B1857" s="433">
        <v>10084</v>
      </c>
      <c r="C1857" s="434">
        <v>105</v>
      </c>
      <c r="D1857" s="434">
        <v>0</v>
      </c>
    </row>
    <row r="1858" spans="1:4" ht="13.2" x14ac:dyDescent="0.25">
      <c r="A1858" s="432" t="s">
        <v>3165</v>
      </c>
      <c r="B1858" s="433">
        <v>25983</v>
      </c>
      <c r="C1858" s="434">
        <v>184</v>
      </c>
      <c r="D1858" s="434">
        <v>134</v>
      </c>
    </row>
    <row r="1859" spans="1:4" ht="13.2" x14ac:dyDescent="0.25">
      <c r="A1859" s="432" t="s">
        <v>3166</v>
      </c>
      <c r="B1859" s="433">
        <v>18340</v>
      </c>
      <c r="C1859" s="434">
        <v>1</v>
      </c>
      <c r="D1859" s="434">
        <v>1</v>
      </c>
    </row>
    <row r="1860" spans="1:4" ht="13.2" x14ac:dyDescent="0.25">
      <c r="A1860" s="432" t="s">
        <v>3167</v>
      </c>
      <c r="B1860" s="433">
        <v>22070</v>
      </c>
      <c r="C1860" s="434">
        <v>5</v>
      </c>
      <c r="D1860" s="434">
        <v>5</v>
      </c>
    </row>
    <row r="1861" spans="1:4" ht="13.2" x14ac:dyDescent="0.25">
      <c r="A1861" s="432" t="s">
        <v>3168</v>
      </c>
      <c r="B1861" s="433">
        <v>17799</v>
      </c>
      <c r="C1861" s="434">
        <v>5</v>
      </c>
      <c r="D1861" s="434">
        <v>0</v>
      </c>
    </row>
    <row r="1862" spans="1:4" ht="13.2" x14ac:dyDescent="0.25">
      <c r="A1862" s="432" t="s">
        <v>3169</v>
      </c>
      <c r="B1862" s="433">
        <v>20329</v>
      </c>
      <c r="C1862" s="434">
        <v>7</v>
      </c>
      <c r="D1862" s="434">
        <v>7</v>
      </c>
    </row>
    <row r="1863" spans="1:4" ht="13.2" x14ac:dyDescent="0.25">
      <c r="A1863" s="432" t="s">
        <v>3170</v>
      </c>
      <c r="B1863" s="433">
        <v>26958</v>
      </c>
      <c r="C1863" s="434">
        <v>12</v>
      </c>
      <c r="D1863" s="434">
        <v>0</v>
      </c>
    </row>
    <row r="1864" spans="1:4" ht="13.2" x14ac:dyDescent="0.25">
      <c r="A1864" s="432" t="s">
        <v>3171</v>
      </c>
      <c r="B1864" s="433">
        <v>14054</v>
      </c>
      <c r="C1864" s="434">
        <v>5</v>
      </c>
      <c r="D1864" s="434">
        <v>4</v>
      </c>
    </row>
    <row r="1865" spans="1:4" ht="13.2" x14ac:dyDescent="0.25">
      <c r="A1865" s="432" t="s">
        <v>3172</v>
      </c>
      <c r="B1865" s="433">
        <v>17320</v>
      </c>
      <c r="C1865" s="434">
        <v>1</v>
      </c>
      <c r="D1865" s="434">
        <v>1</v>
      </c>
    </row>
    <row r="1866" spans="1:4" ht="13.2" x14ac:dyDescent="0.25">
      <c r="A1866" s="432" t="s">
        <v>1511</v>
      </c>
      <c r="B1866" s="433">
        <v>17729</v>
      </c>
      <c r="C1866" s="434">
        <v>78</v>
      </c>
      <c r="D1866" s="434">
        <v>77</v>
      </c>
    </row>
    <row r="1867" spans="1:4" ht="13.2" x14ac:dyDescent="0.25">
      <c r="A1867" s="432" t="s">
        <v>1514</v>
      </c>
      <c r="B1867" s="433">
        <v>12573</v>
      </c>
      <c r="C1867" s="434">
        <v>61</v>
      </c>
      <c r="D1867" s="434">
        <v>58</v>
      </c>
    </row>
    <row r="1868" spans="1:4" ht="13.2" x14ac:dyDescent="0.25">
      <c r="A1868" s="432" t="s">
        <v>3173</v>
      </c>
      <c r="B1868" s="433">
        <v>10952</v>
      </c>
      <c r="C1868" s="434">
        <v>274</v>
      </c>
      <c r="D1868" s="434">
        <v>217</v>
      </c>
    </row>
    <row r="1869" spans="1:4" ht="13.2" x14ac:dyDescent="0.25">
      <c r="A1869" s="432" t="s">
        <v>3174</v>
      </c>
      <c r="B1869" s="433">
        <v>20611</v>
      </c>
      <c r="C1869" s="434">
        <v>389</v>
      </c>
      <c r="D1869" s="434">
        <v>83</v>
      </c>
    </row>
    <row r="1870" spans="1:4" ht="13.2" x14ac:dyDescent="0.25">
      <c r="A1870" s="432" t="s">
        <v>3175</v>
      </c>
      <c r="B1870" s="433">
        <v>25792</v>
      </c>
      <c r="C1870" s="435">
        <v>3360</v>
      </c>
      <c r="D1870" s="435">
        <v>2894</v>
      </c>
    </row>
    <row r="1871" spans="1:4" ht="13.2" x14ac:dyDescent="0.25">
      <c r="A1871" s="432" t="s">
        <v>3176</v>
      </c>
      <c r="B1871" s="433">
        <v>21035</v>
      </c>
      <c r="C1871" s="434">
        <v>88</v>
      </c>
      <c r="D1871" s="434">
        <v>82</v>
      </c>
    </row>
    <row r="1872" spans="1:4" ht="13.2" x14ac:dyDescent="0.25">
      <c r="A1872" s="432" t="s">
        <v>3177</v>
      </c>
      <c r="B1872" s="433">
        <v>12942</v>
      </c>
      <c r="C1872" s="434">
        <v>7</v>
      </c>
      <c r="D1872" s="434">
        <v>7</v>
      </c>
    </row>
    <row r="1873" spans="1:4" ht="13.2" x14ac:dyDescent="0.25">
      <c r="A1873" s="432" t="s">
        <v>3178</v>
      </c>
      <c r="B1873" s="433">
        <v>24670</v>
      </c>
      <c r="C1873" s="434">
        <v>10</v>
      </c>
      <c r="D1873" s="434">
        <v>0</v>
      </c>
    </row>
    <row r="1874" spans="1:4" ht="13.2" x14ac:dyDescent="0.25">
      <c r="A1874" s="432" t="s">
        <v>3179</v>
      </c>
      <c r="B1874" s="433">
        <v>17246</v>
      </c>
      <c r="C1874" s="434">
        <v>8</v>
      </c>
      <c r="D1874" s="434">
        <v>8</v>
      </c>
    </row>
    <row r="1875" spans="1:4" ht="13.2" x14ac:dyDescent="0.25">
      <c r="A1875" s="432" t="s">
        <v>3180</v>
      </c>
      <c r="B1875" s="433">
        <v>17742</v>
      </c>
      <c r="C1875" s="434">
        <v>67</v>
      </c>
      <c r="D1875" s="434">
        <v>67</v>
      </c>
    </row>
    <row r="1876" spans="1:4" ht="13.2" x14ac:dyDescent="0.25">
      <c r="A1876" s="432" t="s">
        <v>3181</v>
      </c>
      <c r="B1876" s="433">
        <v>29420</v>
      </c>
      <c r="C1876" s="434">
        <v>1</v>
      </c>
      <c r="D1876" s="434">
        <v>1</v>
      </c>
    </row>
    <row r="1877" spans="1:4" ht="13.2" x14ac:dyDescent="0.25">
      <c r="A1877" s="432" t="s">
        <v>3182</v>
      </c>
      <c r="B1877" s="433">
        <v>23997</v>
      </c>
      <c r="C1877" s="434">
        <v>30</v>
      </c>
      <c r="D1877" s="434">
        <v>0</v>
      </c>
    </row>
    <row r="1878" spans="1:4" ht="13.2" x14ac:dyDescent="0.25">
      <c r="A1878" s="432" t="s">
        <v>3183</v>
      </c>
      <c r="B1878" s="433">
        <v>27290</v>
      </c>
      <c r="C1878" s="434">
        <v>15</v>
      </c>
      <c r="D1878" s="434">
        <v>12</v>
      </c>
    </row>
    <row r="1879" spans="1:4" ht="13.2" x14ac:dyDescent="0.25">
      <c r="A1879" s="432" t="s">
        <v>3184</v>
      </c>
      <c r="B1879" s="433">
        <v>12050</v>
      </c>
      <c r="C1879" s="434">
        <v>19</v>
      </c>
      <c r="D1879" s="434">
        <v>18</v>
      </c>
    </row>
    <row r="1880" spans="1:4" ht="13.2" x14ac:dyDescent="0.25">
      <c r="A1880" s="432" t="s">
        <v>3185</v>
      </c>
      <c r="B1880" s="433">
        <v>26393</v>
      </c>
      <c r="C1880" s="434">
        <v>3</v>
      </c>
      <c r="D1880" s="434">
        <v>3</v>
      </c>
    </row>
    <row r="1881" spans="1:4" ht="13.2" x14ac:dyDescent="0.25">
      <c r="A1881" s="432" t="s">
        <v>3186</v>
      </c>
      <c r="B1881" s="433">
        <v>17490</v>
      </c>
      <c r="C1881" s="434">
        <v>11</v>
      </c>
      <c r="D1881" s="434">
        <v>10</v>
      </c>
    </row>
    <row r="1882" spans="1:4" ht="13.2" x14ac:dyDescent="0.25">
      <c r="A1882" s="432" t="s">
        <v>3187</v>
      </c>
      <c r="B1882" s="433">
        <v>21870</v>
      </c>
      <c r="C1882" s="434">
        <v>35</v>
      </c>
      <c r="D1882" s="434">
        <v>31</v>
      </c>
    </row>
    <row r="1883" spans="1:4" ht="13.2" x14ac:dyDescent="0.25">
      <c r="A1883" s="432" t="s">
        <v>3188</v>
      </c>
      <c r="B1883" s="433">
        <v>23798</v>
      </c>
      <c r="C1883" s="434">
        <v>12</v>
      </c>
      <c r="D1883" s="434">
        <v>0</v>
      </c>
    </row>
    <row r="1884" spans="1:4" ht="13.2" x14ac:dyDescent="0.25">
      <c r="A1884" s="432" t="s">
        <v>3189</v>
      </c>
      <c r="B1884" s="433">
        <v>12220</v>
      </c>
      <c r="C1884" s="434">
        <v>4</v>
      </c>
      <c r="D1884" s="434">
        <v>2</v>
      </c>
    </row>
    <row r="1885" spans="1:4" ht="13.2" x14ac:dyDescent="0.25">
      <c r="A1885" s="432" t="s">
        <v>3190</v>
      </c>
      <c r="B1885" s="433">
        <v>14361</v>
      </c>
      <c r="C1885" s="434">
        <v>5</v>
      </c>
      <c r="D1885" s="434">
        <v>0</v>
      </c>
    </row>
    <row r="1886" spans="1:4" ht="13.2" x14ac:dyDescent="0.25">
      <c r="A1886" s="432" t="s">
        <v>3191</v>
      </c>
      <c r="B1886" s="433">
        <v>14869</v>
      </c>
      <c r="C1886" s="434">
        <v>4</v>
      </c>
      <c r="D1886" s="434">
        <v>0</v>
      </c>
    </row>
    <row r="1887" spans="1:4" ht="13.2" x14ac:dyDescent="0.25">
      <c r="A1887" s="432" t="s">
        <v>3192</v>
      </c>
      <c r="B1887" s="433">
        <v>19916</v>
      </c>
      <c r="C1887" s="434">
        <v>14</v>
      </c>
      <c r="D1887" s="434">
        <v>0</v>
      </c>
    </row>
    <row r="1888" spans="1:4" ht="13.2" x14ac:dyDescent="0.25">
      <c r="A1888" s="432" t="s">
        <v>3193</v>
      </c>
      <c r="B1888" s="433">
        <v>22746</v>
      </c>
      <c r="C1888" s="434">
        <v>2</v>
      </c>
      <c r="D1888" s="434">
        <v>0</v>
      </c>
    </row>
    <row r="1889" spans="1:4" ht="13.2" x14ac:dyDescent="0.25">
      <c r="A1889" s="432" t="s">
        <v>3194</v>
      </c>
      <c r="B1889" s="433">
        <v>20694</v>
      </c>
      <c r="C1889" s="434">
        <v>176</v>
      </c>
      <c r="D1889" s="434">
        <v>176</v>
      </c>
    </row>
    <row r="1890" spans="1:4" ht="13.2" x14ac:dyDescent="0.25">
      <c r="A1890" s="432" t="s">
        <v>3195</v>
      </c>
      <c r="B1890" s="433">
        <v>29830</v>
      </c>
      <c r="C1890" s="434">
        <v>9</v>
      </c>
      <c r="D1890" s="434">
        <v>2</v>
      </c>
    </row>
    <row r="1891" spans="1:4" ht="13.2" x14ac:dyDescent="0.25">
      <c r="A1891" s="432" t="s">
        <v>3196</v>
      </c>
      <c r="B1891" s="433">
        <v>21129</v>
      </c>
      <c r="C1891" s="434">
        <v>27</v>
      </c>
      <c r="D1891" s="434">
        <v>13</v>
      </c>
    </row>
    <row r="1892" spans="1:4" ht="13.2" x14ac:dyDescent="0.25">
      <c r="A1892" s="432" t="s">
        <v>3197</v>
      </c>
      <c r="B1892" s="433">
        <v>21630</v>
      </c>
      <c r="C1892" s="434">
        <v>1</v>
      </c>
      <c r="D1892" s="434">
        <v>1</v>
      </c>
    </row>
    <row r="1893" spans="1:4" ht="13.2" x14ac:dyDescent="0.25">
      <c r="A1893" s="432" t="s">
        <v>3198</v>
      </c>
      <c r="B1893" s="433">
        <v>23960</v>
      </c>
      <c r="C1893" s="434">
        <v>21</v>
      </c>
      <c r="D1893" s="434">
        <v>14</v>
      </c>
    </row>
    <row r="1894" spans="1:4" ht="13.2" x14ac:dyDescent="0.25">
      <c r="A1894" s="432" t="s">
        <v>3199</v>
      </c>
      <c r="B1894" s="433">
        <v>24349</v>
      </c>
      <c r="C1894" s="434">
        <v>34</v>
      </c>
      <c r="D1894" s="434">
        <v>11</v>
      </c>
    </row>
    <row r="1895" spans="1:4" ht="13.2" x14ac:dyDescent="0.25">
      <c r="A1895" s="432" t="s">
        <v>3200</v>
      </c>
      <c r="B1895" s="433">
        <v>26298</v>
      </c>
      <c r="C1895" s="434">
        <v>9</v>
      </c>
      <c r="D1895" s="434">
        <v>3</v>
      </c>
    </row>
    <row r="1896" spans="1:4" ht="13.2" x14ac:dyDescent="0.25">
      <c r="A1896" s="432" t="s">
        <v>3201</v>
      </c>
      <c r="B1896" s="433">
        <v>11319</v>
      </c>
      <c r="C1896" s="434">
        <v>44</v>
      </c>
      <c r="D1896" s="434">
        <v>0</v>
      </c>
    </row>
    <row r="1897" spans="1:4" ht="13.2" x14ac:dyDescent="0.25">
      <c r="A1897" s="432" t="s">
        <v>3202</v>
      </c>
      <c r="B1897" s="433">
        <v>16651</v>
      </c>
      <c r="C1897" s="434">
        <v>57</v>
      </c>
      <c r="D1897" s="434">
        <v>49</v>
      </c>
    </row>
    <row r="1898" spans="1:4" ht="13.2" x14ac:dyDescent="0.25">
      <c r="A1898" s="432" t="s">
        <v>3203</v>
      </c>
      <c r="B1898" s="433">
        <v>18005</v>
      </c>
      <c r="C1898" s="434">
        <v>31</v>
      </c>
      <c r="D1898" s="434">
        <v>15</v>
      </c>
    </row>
    <row r="1899" spans="1:4" ht="13.2" x14ac:dyDescent="0.25">
      <c r="A1899" s="432" t="s">
        <v>3204</v>
      </c>
      <c r="B1899" s="433">
        <v>13556</v>
      </c>
      <c r="C1899" s="434">
        <v>37</v>
      </c>
      <c r="D1899" s="434">
        <v>0</v>
      </c>
    </row>
    <row r="1900" spans="1:4" ht="13.2" x14ac:dyDescent="0.25">
      <c r="A1900" s="432" t="s">
        <v>3205</v>
      </c>
      <c r="B1900" s="433">
        <v>22820</v>
      </c>
      <c r="C1900" s="434">
        <v>47</v>
      </c>
      <c r="D1900" s="434">
        <v>12</v>
      </c>
    </row>
    <row r="1901" spans="1:4" ht="13.2" x14ac:dyDescent="0.25">
      <c r="A1901" s="432" t="s">
        <v>3206</v>
      </c>
      <c r="B1901" s="433">
        <v>10746</v>
      </c>
      <c r="C1901" s="434">
        <v>17</v>
      </c>
      <c r="D1901" s="434">
        <v>17</v>
      </c>
    </row>
    <row r="1902" spans="1:4" ht="13.2" x14ac:dyDescent="0.25">
      <c r="A1902" s="432" t="s">
        <v>3207</v>
      </c>
      <c r="B1902" s="433">
        <v>24912</v>
      </c>
      <c r="C1902" s="434">
        <v>10</v>
      </c>
      <c r="D1902" s="434">
        <v>10</v>
      </c>
    </row>
    <row r="1903" spans="1:4" ht="13.2" x14ac:dyDescent="0.25">
      <c r="A1903" s="432" t="s">
        <v>3208</v>
      </c>
      <c r="B1903" s="433">
        <v>15997</v>
      </c>
      <c r="C1903" s="434">
        <v>8</v>
      </c>
      <c r="D1903" s="434">
        <v>2</v>
      </c>
    </row>
    <row r="1904" spans="1:4" ht="13.2" x14ac:dyDescent="0.25">
      <c r="A1904" s="432" t="s">
        <v>3209</v>
      </c>
      <c r="B1904" s="433">
        <v>25868</v>
      </c>
      <c r="C1904" s="434">
        <v>3</v>
      </c>
      <c r="D1904" s="434">
        <v>3</v>
      </c>
    </row>
    <row r="1905" spans="1:4" ht="13.2" x14ac:dyDescent="0.25">
      <c r="A1905" s="432" t="s">
        <v>3210</v>
      </c>
      <c r="B1905" s="433">
        <v>11017</v>
      </c>
      <c r="C1905" s="434">
        <v>11</v>
      </c>
      <c r="D1905" s="434">
        <v>11</v>
      </c>
    </row>
    <row r="1906" spans="1:4" ht="13.2" x14ac:dyDescent="0.25">
      <c r="A1906" s="432" t="s">
        <v>3211</v>
      </c>
      <c r="B1906" s="433">
        <v>24569</v>
      </c>
      <c r="C1906" s="434">
        <v>3</v>
      </c>
      <c r="D1906" s="434">
        <v>2</v>
      </c>
    </row>
    <row r="1907" spans="1:4" ht="13.2" x14ac:dyDescent="0.25">
      <c r="A1907" s="432" t="s">
        <v>3212</v>
      </c>
      <c r="B1907" s="433">
        <v>23706</v>
      </c>
      <c r="C1907" s="434">
        <v>806</v>
      </c>
      <c r="D1907" s="434">
        <v>658</v>
      </c>
    </row>
    <row r="1908" spans="1:4" ht="13.2" x14ac:dyDescent="0.25">
      <c r="A1908" s="432" t="s">
        <v>3213</v>
      </c>
      <c r="B1908" s="433">
        <v>25146</v>
      </c>
      <c r="C1908" s="435">
        <v>5060</v>
      </c>
      <c r="D1908" s="435">
        <v>4550</v>
      </c>
    </row>
    <row r="1909" spans="1:4" ht="13.2" x14ac:dyDescent="0.25">
      <c r="A1909" s="432" t="s">
        <v>3214</v>
      </c>
      <c r="B1909" s="433">
        <v>14542</v>
      </c>
      <c r="C1909" s="435">
        <v>3410</v>
      </c>
      <c r="D1909" s="435">
        <v>3090</v>
      </c>
    </row>
    <row r="1910" spans="1:4" ht="13.2" x14ac:dyDescent="0.25">
      <c r="A1910" s="432" t="s">
        <v>3215</v>
      </c>
      <c r="B1910" s="433">
        <v>20933</v>
      </c>
      <c r="C1910" s="434">
        <v>270</v>
      </c>
      <c r="D1910" s="434">
        <v>260</v>
      </c>
    </row>
    <row r="1911" spans="1:4" ht="13.2" x14ac:dyDescent="0.25">
      <c r="A1911" s="432" t="s">
        <v>3216</v>
      </c>
      <c r="B1911" s="433">
        <v>14770</v>
      </c>
      <c r="C1911" s="434">
        <v>23</v>
      </c>
      <c r="D1911" s="434">
        <v>0</v>
      </c>
    </row>
    <row r="1912" spans="1:4" ht="13.2" x14ac:dyDescent="0.25">
      <c r="A1912" s="432" t="s">
        <v>3217</v>
      </c>
      <c r="B1912" s="433">
        <v>25410</v>
      </c>
      <c r="C1912" s="434">
        <v>30</v>
      </c>
      <c r="D1912" s="434">
        <v>21</v>
      </c>
    </row>
    <row r="1913" spans="1:4" ht="13.2" x14ac:dyDescent="0.25">
      <c r="A1913" s="432" t="s">
        <v>3218</v>
      </c>
      <c r="B1913" s="433">
        <v>20758</v>
      </c>
      <c r="C1913" s="434">
        <v>37</v>
      </c>
      <c r="D1913" s="434">
        <v>12</v>
      </c>
    </row>
    <row r="1914" spans="1:4" ht="13.2" x14ac:dyDescent="0.25">
      <c r="A1914" s="432" t="s">
        <v>1490</v>
      </c>
      <c r="B1914" s="433">
        <v>13727</v>
      </c>
      <c r="C1914" s="434">
        <v>44</v>
      </c>
      <c r="D1914" s="434">
        <v>44</v>
      </c>
    </row>
    <row r="1915" spans="1:4" ht="13.2" x14ac:dyDescent="0.25">
      <c r="A1915" s="432" t="s">
        <v>3094</v>
      </c>
      <c r="B1915" s="433">
        <v>14283</v>
      </c>
      <c r="C1915" s="434">
        <v>16</v>
      </c>
      <c r="D1915" s="434">
        <v>15</v>
      </c>
    </row>
    <row r="1916" spans="1:4" ht="13.2" x14ac:dyDescent="0.25">
      <c r="A1916" s="432" t="s">
        <v>3219</v>
      </c>
      <c r="B1916" s="433">
        <v>10404</v>
      </c>
      <c r="C1916" s="434">
        <v>1</v>
      </c>
      <c r="D1916" s="434">
        <v>1</v>
      </c>
    </row>
    <row r="1917" spans="1:4" ht="13.2" x14ac:dyDescent="0.25">
      <c r="A1917" s="432" t="s">
        <v>3220</v>
      </c>
      <c r="B1917" s="433">
        <v>15359</v>
      </c>
      <c r="C1917" s="434">
        <v>12</v>
      </c>
      <c r="D1917" s="434">
        <v>12</v>
      </c>
    </row>
    <row r="1918" spans="1:4" ht="13.2" x14ac:dyDescent="0.25">
      <c r="A1918" s="432" t="s">
        <v>3221</v>
      </c>
      <c r="B1918" s="433">
        <v>16687</v>
      </c>
      <c r="C1918" s="434">
        <v>5</v>
      </c>
      <c r="D1918" s="434">
        <v>5</v>
      </c>
    </row>
    <row r="1919" spans="1:4" ht="13.2" x14ac:dyDescent="0.25">
      <c r="A1919" s="432" t="s">
        <v>3222</v>
      </c>
      <c r="B1919" s="433">
        <v>22232</v>
      </c>
      <c r="C1919" s="434">
        <v>19</v>
      </c>
      <c r="D1919" s="434">
        <v>13</v>
      </c>
    </row>
    <row r="1920" spans="1:4" ht="13.2" x14ac:dyDescent="0.25">
      <c r="A1920" s="432" t="s">
        <v>1834</v>
      </c>
      <c r="B1920" s="433">
        <v>25119</v>
      </c>
      <c r="C1920" s="434">
        <v>22</v>
      </c>
      <c r="D1920" s="434">
        <v>22</v>
      </c>
    </row>
    <row r="1921" spans="1:4" ht="13.2" x14ac:dyDescent="0.25">
      <c r="A1921" s="432" t="s">
        <v>3223</v>
      </c>
      <c r="B1921" s="433">
        <v>20244</v>
      </c>
      <c r="C1921" s="434">
        <v>37</v>
      </c>
      <c r="D1921" s="434">
        <v>33</v>
      </c>
    </row>
    <row r="1922" spans="1:4" ht="13.2" x14ac:dyDescent="0.25">
      <c r="A1922" s="432" t="s">
        <v>1944</v>
      </c>
      <c r="B1922" s="433">
        <v>26355</v>
      </c>
      <c r="C1922" s="434">
        <v>10</v>
      </c>
      <c r="D1922" s="434">
        <v>9</v>
      </c>
    </row>
    <row r="1923" spans="1:4" ht="13.2" x14ac:dyDescent="0.25">
      <c r="A1923" s="432" t="s">
        <v>3224</v>
      </c>
      <c r="B1923" s="433">
        <v>13421</v>
      </c>
      <c r="C1923" s="434">
        <v>4</v>
      </c>
      <c r="D1923" s="434">
        <v>4</v>
      </c>
    </row>
    <row r="1924" spans="1:4" ht="13.2" x14ac:dyDescent="0.25">
      <c r="A1924" s="432" t="s">
        <v>3096</v>
      </c>
      <c r="B1924" s="433">
        <v>20339</v>
      </c>
      <c r="C1924" s="434">
        <v>1</v>
      </c>
      <c r="D1924" s="434">
        <v>0</v>
      </c>
    </row>
    <row r="1925" spans="1:4" ht="13.2" x14ac:dyDescent="0.25">
      <c r="A1925" s="432" t="s">
        <v>3225</v>
      </c>
      <c r="B1925" s="433">
        <v>13431</v>
      </c>
      <c r="C1925" s="434">
        <v>4</v>
      </c>
      <c r="D1925" s="434">
        <v>0</v>
      </c>
    </row>
    <row r="1926" spans="1:4" ht="13.2" x14ac:dyDescent="0.25">
      <c r="A1926" s="432" t="s">
        <v>3226</v>
      </c>
      <c r="B1926" s="433">
        <v>24841</v>
      </c>
      <c r="C1926" s="434">
        <v>2</v>
      </c>
      <c r="D1926" s="434">
        <v>1</v>
      </c>
    </row>
    <row r="1927" spans="1:4" ht="13.2" x14ac:dyDescent="0.25">
      <c r="A1927" s="432" t="s">
        <v>1492</v>
      </c>
      <c r="B1927" s="433">
        <v>20393</v>
      </c>
      <c r="C1927" s="434">
        <v>10</v>
      </c>
      <c r="D1927" s="434">
        <v>7</v>
      </c>
    </row>
    <row r="1928" spans="1:4" ht="13.2" x14ac:dyDescent="0.25">
      <c r="A1928" s="432" t="s">
        <v>3227</v>
      </c>
      <c r="B1928" s="433">
        <v>13280</v>
      </c>
      <c r="C1928" s="434">
        <v>6</v>
      </c>
      <c r="D1928" s="434">
        <v>2</v>
      </c>
    </row>
    <row r="1929" spans="1:4" ht="13.2" x14ac:dyDescent="0.25">
      <c r="A1929" s="432" t="s">
        <v>3100</v>
      </c>
      <c r="B1929" s="433">
        <v>21022</v>
      </c>
      <c r="C1929" s="434">
        <v>1</v>
      </c>
      <c r="D1929" s="434">
        <v>1</v>
      </c>
    </row>
    <row r="1930" spans="1:4" ht="13.2" x14ac:dyDescent="0.25">
      <c r="A1930" s="432" t="s">
        <v>3228</v>
      </c>
      <c r="B1930" s="433">
        <v>25967</v>
      </c>
      <c r="C1930" s="434">
        <v>2</v>
      </c>
      <c r="D1930" s="434">
        <v>0</v>
      </c>
    </row>
    <row r="1931" spans="1:4" ht="13.2" x14ac:dyDescent="0.25">
      <c r="A1931" s="432" t="s">
        <v>3229</v>
      </c>
      <c r="B1931" s="433">
        <v>23978</v>
      </c>
      <c r="C1931" s="434">
        <v>5</v>
      </c>
      <c r="D1931" s="434">
        <v>2</v>
      </c>
    </row>
    <row r="1932" spans="1:4" ht="13.2" x14ac:dyDescent="0.25">
      <c r="A1932" s="432" t="s">
        <v>3230</v>
      </c>
      <c r="B1932" s="433">
        <v>12240</v>
      </c>
      <c r="C1932" s="434">
        <v>7</v>
      </c>
      <c r="D1932" s="434">
        <v>5</v>
      </c>
    </row>
    <row r="1933" spans="1:4" ht="13.2" x14ac:dyDescent="0.25">
      <c r="A1933" s="432" t="s">
        <v>3231</v>
      </c>
      <c r="B1933" s="433">
        <v>14438</v>
      </c>
      <c r="C1933" s="434">
        <v>1</v>
      </c>
      <c r="D1933" s="434">
        <v>1</v>
      </c>
    </row>
    <row r="1934" spans="1:4" ht="13.2" x14ac:dyDescent="0.25">
      <c r="A1934" s="432" t="s">
        <v>3232</v>
      </c>
      <c r="B1934" s="433">
        <v>11626</v>
      </c>
      <c r="C1934" s="434">
        <v>3</v>
      </c>
      <c r="D1934" s="434">
        <v>1</v>
      </c>
    </row>
    <row r="1935" spans="1:4" ht="13.2" x14ac:dyDescent="0.25">
      <c r="A1935" s="432" t="s">
        <v>3233</v>
      </c>
      <c r="B1935" s="433">
        <v>16035</v>
      </c>
      <c r="C1935" s="434">
        <v>8</v>
      </c>
      <c r="D1935" s="434">
        <v>8</v>
      </c>
    </row>
    <row r="1936" spans="1:4" ht="13.2" x14ac:dyDescent="0.25">
      <c r="A1936" s="432" t="s">
        <v>1637</v>
      </c>
      <c r="B1936" s="433">
        <v>20634</v>
      </c>
      <c r="C1936" s="434">
        <v>8</v>
      </c>
      <c r="D1936" s="434">
        <v>2</v>
      </c>
    </row>
    <row r="1937" spans="1:4" ht="13.2" x14ac:dyDescent="0.25">
      <c r="A1937" s="432" t="s">
        <v>3102</v>
      </c>
      <c r="B1937" s="433">
        <v>12475</v>
      </c>
      <c r="C1937" s="434">
        <v>64</v>
      </c>
      <c r="D1937" s="434">
        <v>54</v>
      </c>
    </row>
    <row r="1938" spans="1:4" ht="13.2" x14ac:dyDescent="0.25">
      <c r="A1938" s="432" t="s">
        <v>1495</v>
      </c>
      <c r="B1938" s="433">
        <v>15000</v>
      </c>
      <c r="C1938" s="434">
        <v>12</v>
      </c>
      <c r="D1938" s="434">
        <v>11</v>
      </c>
    </row>
    <row r="1939" spans="1:4" ht="13.2" x14ac:dyDescent="0.25">
      <c r="A1939" s="432" t="s">
        <v>3234</v>
      </c>
      <c r="B1939" s="433">
        <v>10933</v>
      </c>
      <c r="C1939" s="434">
        <v>3</v>
      </c>
      <c r="D1939" s="434">
        <v>3</v>
      </c>
    </row>
    <row r="1940" spans="1:4" ht="13.2" x14ac:dyDescent="0.25">
      <c r="A1940" s="432" t="s">
        <v>1638</v>
      </c>
      <c r="B1940" s="433">
        <v>29817</v>
      </c>
      <c r="C1940" s="434">
        <v>1</v>
      </c>
      <c r="D1940" s="434">
        <v>1</v>
      </c>
    </row>
    <row r="1941" spans="1:4" ht="13.2" x14ac:dyDescent="0.25">
      <c r="A1941" s="432" t="s">
        <v>3235</v>
      </c>
      <c r="B1941" s="433">
        <v>25451</v>
      </c>
      <c r="C1941" s="434">
        <v>19</v>
      </c>
      <c r="D1941" s="434">
        <v>2</v>
      </c>
    </row>
    <row r="1942" spans="1:4" ht="13.2" x14ac:dyDescent="0.25">
      <c r="A1942" s="432" t="s">
        <v>3236</v>
      </c>
      <c r="B1942" s="433">
        <v>28133</v>
      </c>
      <c r="C1942" s="434">
        <v>8</v>
      </c>
      <c r="D1942" s="434">
        <v>4</v>
      </c>
    </row>
    <row r="1943" spans="1:4" ht="13.2" x14ac:dyDescent="0.25">
      <c r="A1943" s="432" t="s">
        <v>1640</v>
      </c>
      <c r="B1943" s="433">
        <v>12079</v>
      </c>
      <c r="C1943" s="434">
        <v>6</v>
      </c>
      <c r="D1943" s="434">
        <v>0</v>
      </c>
    </row>
    <row r="1944" spans="1:4" ht="13.2" x14ac:dyDescent="0.25">
      <c r="A1944" s="432" t="s">
        <v>3237</v>
      </c>
      <c r="B1944" s="433">
        <v>14601</v>
      </c>
      <c r="C1944" s="434">
        <v>46</v>
      </c>
      <c r="D1944" s="434">
        <v>1</v>
      </c>
    </row>
    <row r="1945" spans="1:4" ht="13.2" x14ac:dyDescent="0.25">
      <c r="A1945" s="432" t="s">
        <v>1497</v>
      </c>
      <c r="B1945" s="433">
        <v>20832</v>
      </c>
      <c r="C1945" s="434">
        <v>1</v>
      </c>
      <c r="D1945" s="434">
        <v>0</v>
      </c>
    </row>
    <row r="1946" spans="1:4" ht="13.2" x14ac:dyDescent="0.25">
      <c r="A1946" s="432" t="s">
        <v>3238</v>
      </c>
      <c r="B1946" s="433">
        <v>19790</v>
      </c>
      <c r="C1946" s="434">
        <v>1</v>
      </c>
      <c r="D1946" s="434">
        <v>1</v>
      </c>
    </row>
    <row r="1947" spans="1:4" ht="13.2" x14ac:dyDescent="0.25">
      <c r="A1947" s="432" t="s">
        <v>3239</v>
      </c>
      <c r="B1947" s="433">
        <v>14774</v>
      </c>
      <c r="C1947" s="434">
        <v>7</v>
      </c>
      <c r="D1947" s="434">
        <v>4</v>
      </c>
    </row>
    <row r="1948" spans="1:4" ht="13.2" x14ac:dyDescent="0.25">
      <c r="A1948" s="432" t="s">
        <v>3240</v>
      </c>
      <c r="B1948" s="433">
        <v>21626</v>
      </c>
      <c r="C1948" s="434">
        <v>11</v>
      </c>
      <c r="D1948" s="434">
        <v>7</v>
      </c>
    </row>
    <row r="1949" spans="1:4" ht="13.2" x14ac:dyDescent="0.25">
      <c r="A1949" s="432" t="s">
        <v>3241</v>
      </c>
      <c r="B1949" s="433">
        <v>20173</v>
      </c>
      <c r="C1949" s="434">
        <v>1</v>
      </c>
      <c r="D1949" s="434">
        <v>0</v>
      </c>
    </row>
    <row r="1950" spans="1:4" ht="13.2" x14ac:dyDescent="0.25">
      <c r="A1950" s="432" t="s">
        <v>2662</v>
      </c>
      <c r="B1950" s="433">
        <v>17391</v>
      </c>
      <c r="C1950" s="434">
        <v>7</v>
      </c>
      <c r="D1950" s="434">
        <v>3</v>
      </c>
    </row>
    <row r="1951" spans="1:4" ht="13.2" x14ac:dyDescent="0.25">
      <c r="A1951" s="432" t="s">
        <v>1498</v>
      </c>
      <c r="B1951" s="433">
        <v>19306</v>
      </c>
      <c r="C1951" s="434">
        <v>4</v>
      </c>
      <c r="D1951" s="434">
        <v>3</v>
      </c>
    </row>
    <row r="1952" spans="1:4" ht="13.2" x14ac:dyDescent="0.25">
      <c r="A1952" s="432" t="s">
        <v>1499</v>
      </c>
      <c r="B1952" s="433">
        <v>28053</v>
      </c>
      <c r="C1952" s="434">
        <v>2</v>
      </c>
      <c r="D1952" s="434">
        <v>0</v>
      </c>
    </row>
    <row r="1953" spans="1:4" ht="13.2" x14ac:dyDescent="0.25">
      <c r="A1953" s="432" t="s">
        <v>3242</v>
      </c>
      <c r="B1953" s="433">
        <v>28593</v>
      </c>
      <c r="C1953" s="434">
        <v>3</v>
      </c>
      <c r="D1953" s="434">
        <v>3</v>
      </c>
    </row>
    <row r="1954" spans="1:4" ht="13.2" x14ac:dyDescent="0.25">
      <c r="A1954" s="432" t="s">
        <v>3243</v>
      </c>
      <c r="B1954" s="433">
        <v>13119</v>
      </c>
      <c r="C1954" s="434">
        <v>2</v>
      </c>
      <c r="D1954" s="434">
        <v>2</v>
      </c>
    </row>
    <row r="1955" spans="1:4" ht="13.2" x14ac:dyDescent="0.25">
      <c r="A1955" s="432" t="s">
        <v>3244</v>
      </c>
      <c r="B1955" s="433">
        <v>26607</v>
      </c>
      <c r="C1955" s="434">
        <v>2</v>
      </c>
      <c r="D1955" s="434">
        <v>0</v>
      </c>
    </row>
    <row r="1956" spans="1:4" ht="13.2" x14ac:dyDescent="0.25">
      <c r="A1956" s="432" t="s">
        <v>3245</v>
      </c>
      <c r="B1956" s="433">
        <v>16858</v>
      </c>
      <c r="C1956" s="434">
        <v>1</v>
      </c>
      <c r="D1956" s="434">
        <v>0</v>
      </c>
    </row>
    <row r="1957" spans="1:4" ht="13.2" x14ac:dyDescent="0.25">
      <c r="A1957" s="432" t="s">
        <v>3246</v>
      </c>
      <c r="B1957" s="433">
        <v>10757</v>
      </c>
      <c r="C1957" s="434">
        <v>4</v>
      </c>
      <c r="D1957" s="434">
        <v>4</v>
      </c>
    </row>
    <row r="1958" spans="1:4" ht="13.2" x14ac:dyDescent="0.25">
      <c r="A1958" s="432" t="s">
        <v>3247</v>
      </c>
      <c r="B1958" s="433">
        <v>24819</v>
      </c>
      <c r="C1958" s="434">
        <v>9</v>
      </c>
      <c r="D1958" s="434">
        <v>5</v>
      </c>
    </row>
    <row r="1959" spans="1:4" ht="13.2" x14ac:dyDescent="0.25">
      <c r="A1959" s="432" t="s">
        <v>1643</v>
      </c>
      <c r="B1959" s="433">
        <v>28856</v>
      </c>
      <c r="C1959" s="434">
        <v>2</v>
      </c>
      <c r="D1959" s="434">
        <v>1</v>
      </c>
    </row>
    <row r="1960" spans="1:4" ht="13.2" x14ac:dyDescent="0.25">
      <c r="A1960" s="432" t="s">
        <v>3248</v>
      </c>
      <c r="B1960" s="433">
        <v>20018</v>
      </c>
      <c r="C1960" s="434">
        <v>2</v>
      </c>
      <c r="D1960" s="434">
        <v>1</v>
      </c>
    </row>
    <row r="1961" spans="1:4" ht="13.2" x14ac:dyDescent="0.25">
      <c r="A1961" s="432" t="s">
        <v>3249</v>
      </c>
      <c r="B1961" s="433">
        <v>22691</v>
      </c>
      <c r="C1961" s="434">
        <v>10</v>
      </c>
      <c r="D1961" s="434">
        <v>0</v>
      </c>
    </row>
    <row r="1962" spans="1:4" ht="13.2" x14ac:dyDescent="0.25">
      <c r="A1962" s="432" t="s">
        <v>3250</v>
      </c>
      <c r="B1962" s="433">
        <v>28457</v>
      </c>
      <c r="C1962" s="434">
        <v>5</v>
      </c>
      <c r="D1962" s="434">
        <v>5</v>
      </c>
    </row>
    <row r="1963" spans="1:4" ht="13.2" x14ac:dyDescent="0.25">
      <c r="A1963" s="432" t="s">
        <v>3251</v>
      </c>
      <c r="B1963" s="433">
        <v>26871</v>
      </c>
      <c r="C1963" s="434">
        <v>10</v>
      </c>
      <c r="D1963" s="434">
        <v>0</v>
      </c>
    </row>
    <row r="1964" spans="1:4" ht="13.2" x14ac:dyDescent="0.25">
      <c r="A1964" s="432" t="s">
        <v>3252</v>
      </c>
      <c r="B1964" s="433">
        <v>27504</v>
      </c>
      <c r="C1964" s="435">
        <v>1600</v>
      </c>
      <c r="D1964" s="435">
        <v>1500</v>
      </c>
    </row>
    <row r="1965" spans="1:4" ht="13.2" x14ac:dyDescent="0.25">
      <c r="A1965" s="432" t="s">
        <v>3253</v>
      </c>
      <c r="B1965" s="433">
        <v>29685</v>
      </c>
      <c r="C1965" s="434">
        <v>4</v>
      </c>
      <c r="D1965" s="434">
        <v>4</v>
      </c>
    </row>
    <row r="1966" spans="1:4" ht="13.2" x14ac:dyDescent="0.25">
      <c r="A1966" s="432" t="s">
        <v>3254</v>
      </c>
      <c r="B1966" s="433">
        <v>27138</v>
      </c>
      <c r="C1966" s="434">
        <v>46</v>
      </c>
      <c r="D1966" s="434">
        <v>0</v>
      </c>
    </row>
    <row r="1967" spans="1:4" ht="13.2" x14ac:dyDescent="0.25">
      <c r="A1967" s="432" t="s">
        <v>3255</v>
      </c>
      <c r="B1967" s="433">
        <v>29517</v>
      </c>
      <c r="C1967" s="434">
        <v>4</v>
      </c>
      <c r="D1967" s="434">
        <v>2</v>
      </c>
    </row>
    <row r="1968" spans="1:4" ht="13.2" x14ac:dyDescent="0.25">
      <c r="A1968" s="432" t="s">
        <v>3256</v>
      </c>
      <c r="B1968" s="433">
        <v>10091</v>
      </c>
      <c r="C1968" s="435">
        <v>9320</v>
      </c>
      <c r="D1968" s="435">
        <v>7960</v>
      </c>
    </row>
    <row r="1969" spans="1:4" ht="13.2" x14ac:dyDescent="0.25">
      <c r="A1969" s="432" t="s">
        <v>3257</v>
      </c>
      <c r="B1969" s="433">
        <v>29748</v>
      </c>
      <c r="C1969" s="434">
        <v>22</v>
      </c>
      <c r="D1969" s="434">
        <v>20</v>
      </c>
    </row>
    <row r="1970" spans="1:4" ht="13.2" x14ac:dyDescent="0.25">
      <c r="A1970" s="432" t="s">
        <v>3258</v>
      </c>
      <c r="B1970" s="433">
        <v>12630</v>
      </c>
      <c r="C1970" s="434">
        <v>276</v>
      </c>
      <c r="D1970" s="434">
        <v>232</v>
      </c>
    </row>
    <row r="1971" spans="1:4" ht="13.2" x14ac:dyDescent="0.25">
      <c r="A1971" s="432" t="s">
        <v>3259</v>
      </c>
      <c r="B1971" s="433">
        <v>13818</v>
      </c>
      <c r="C1971" s="434">
        <v>190</v>
      </c>
      <c r="D1971" s="434">
        <v>131</v>
      </c>
    </row>
    <row r="1972" spans="1:4" ht="13.2" x14ac:dyDescent="0.25">
      <c r="A1972" s="432" t="s">
        <v>3260</v>
      </c>
      <c r="B1972" s="433">
        <v>16602</v>
      </c>
      <c r="C1972" s="434">
        <v>13</v>
      </c>
      <c r="D1972" s="434">
        <v>13</v>
      </c>
    </row>
    <row r="1973" spans="1:4" ht="13.2" x14ac:dyDescent="0.25">
      <c r="A1973" s="432" t="s">
        <v>3261</v>
      </c>
      <c r="B1973" s="433">
        <v>18737</v>
      </c>
      <c r="C1973" s="434">
        <v>2</v>
      </c>
      <c r="D1973" s="434">
        <v>2</v>
      </c>
    </row>
    <row r="1974" spans="1:4" ht="13.2" x14ac:dyDescent="0.25">
      <c r="A1974" s="432" t="s">
        <v>3262</v>
      </c>
      <c r="B1974" s="433">
        <v>19705</v>
      </c>
      <c r="C1974" s="434">
        <v>15</v>
      </c>
      <c r="D1974" s="434">
        <v>15</v>
      </c>
    </row>
    <row r="1975" spans="1:4" ht="13.2" x14ac:dyDescent="0.25">
      <c r="A1975" s="432" t="s">
        <v>3263</v>
      </c>
      <c r="B1975" s="433">
        <v>20935</v>
      </c>
      <c r="C1975" s="434">
        <v>1</v>
      </c>
      <c r="D1975" s="434">
        <v>1</v>
      </c>
    </row>
    <row r="1976" spans="1:4" ht="13.2" x14ac:dyDescent="0.25">
      <c r="A1976" s="432" t="s">
        <v>3264</v>
      </c>
      <c r="B1976" s="433">
        <v>21189</v>
      </c>
      <c r="C1976" s="434">
        <v>5</v>
      </c>
      <c r="D1976" s="434">
        <v>5</v>
      </c>
    </row>
    <row r="1977" spans="1:4" ht="13.2" x14ac:dyDescent="0.25">
      <c r="A1977" s="432" t="s">
        <v>3035</v>
      </c>
      <c r="B1977" s="433">
        <v>16039</v>
      </c>
      <c r="C1977" s="434">
        <v>5</v>
      </c>
      <c r="D1977" s="434">
        <v>5</v>
      </c>
    </row>
    <row r="1978" spans="1:4" ht="13.2" x14ac:dyDescent="0.25">
      <c r="A1978" s="432" t="s">
        <v>3265</v>
      </c>
      <c r="B1978" s="433">
        <v>25499</v>
      </c>
      <c r="C1978" s="434">
        <v>96</v>
      </c>
      <c r="D1978" s="434">
        <v>75</v>
      </c>
    </row>
    <row r="1979" spans="1:4" ht="13.2" x14ac:dyDescent="0.25">
      <c r="A1979" s="432" t="s">
        <v>3266</v>
      </c>
      <c r="B1979" s="433">
        <v>14432</v>
      </c>
      <c r="C1979" s="434">
        <v>16</v>
      </c>
      <c r="D1979" s="434">
        <v>16</v>
      </c>
    </row>
    <row r="1980" spans="1:4" ht="13.2" x14ac:dyDescent="0.25">
      <c r="A1980" s="432" t="s">
        <v>3267</v>
      </c>
      <c r="B1980" s="433">
        <v>16780</v>
      </c>
      <c r="C1980" s="434">
        <v>140</v>
      </c>
      <c r="D1980" s="434">
        <v>0</v>
      </c>
    </row>
    <row r="1981" spans="1:4" ht="13.2" x14ac:dyDescent="0.25">
      <c r="A1981" s="432" t="s">
        <v>3268</v>
      </c>
      <c r="B1981" s="433">
        <v>19859</v>
      </c>
      <c r="C1981" s="434">
        <v>11</v>
      </c>
      <c r="D1981" s="434">
        <v>11</v>
      </c>
    </row>
    <row r="1982" spans="1:4" ht="13.2" x14ac:dyDescent="0.25">
      <c r="A1982" s="432" t="s">
        <v>3269</v>
      </c>
      <c r="B1982" s="433">
        <v>11942</v>
      </c>
      <c r="C1982" s="434">
        <v>20</v>
      </c>
      <c r="D1982" s="434">
        <v>20</v>
      </c>
    </row>
    <row r="1983" spans="1:4" ht="13.2" x14ac:dyDescent="0.25">
      <c r="A1983" s="432" t="s">
        <v>3270</v>
      </c>
      <c r="B1983" s="433">
        <v>10307</v>
      </c>
      <c r="C1983" s="434">
        <v>5</v>
      </c>
      <c r="D1983" s="434">
        <v>0</v>
      </c>
    </row>
    <row r="1984" spans="1:4" ht="13.2" x14ac:dyDescent="0.25">
      <c r="A1984" s="432" t="s">
        <v>3271</v>
      </c>
      <c r="B1984" s="433">
        <v>20984</v>
      </c>
      <c r="C1984" s="434">
        <v>100</v>
      </c>
      <c r="D1984" s="434">
        <v>50</v>
      </c>
    </row>
    <row r="1985" spans="1:4" ht="13.2" x14ac:dyDescent="0.25">
      <c r="A1985" s="432" t="s">
        <v>3272</v>
      </c>
      <c r="B1985" s="433">
        <v>26166</v>
      </c>
      <c r="C1985" s="434">
        <v>1</v>
      </c>
      <c r="D1985" s="434">
        <v>1</v>
      </c>
    </row>
    <row r="1986" spans="1:4" ht="13.2" x14ac:dyDescent="0.25">
      <c r="A1986" s="432" t="s">
        <v>3273</v>
      </c>
      <c r="B1986" s="433">
        <v>17818</v>
      </c>
      <c r="C1986" s="434">
        <v>44</v>
      </c>
      <c r="D1986" s="434">
        <v>18</v>
      </c>
    </row>
    <row r="1987" spans="1:4" ht="13.2" x14ac:dyDescent="0.25">
      <c r="A1987" s="432" t="s">
        <v>3274</v>
      </c>
      <c r="B1987" s="433">
        <v>13271</v>
      </c>
      <c r="C1987" s="434">
        <v>11</v>
      </c>
      <c r="D1987" s="434">
        <v>11</v>
      </c>
    </row>
    <row r="1988" spans="1:4" ht="13.2" x14ac:dyDescent="0.25">
      <c r="A1988" s="432" t="s">
        <v>3275</v>
      </c>
      <c r="B1988" s="433">
        <v>28689</v>
      </c>
      <c r="C1988" s="434">
        <v>31</v>
      </c>
      <c r="D1988" s="434">
        <v>22</v>
      </c>
    </row>
    <row r="1989" spans="1:4" ht="13.2" x14ac:dyDescent="0.25">
      <c r="A1989" s="432" t="s">
        <v>3276</v>
      </c>
      <c r="B1989" s="433">
        <v>29258</v>
      </c>
      <c r="C1989" s="434">
        <v>10</v>
      </c>
      <c r="D1989" s="434">
        <v>10</v>
      </c>
    </row>
    <row r="1990" spans="1:4" ht="13.2" x14ac:dyDescent="0.25">
      <c r="A1990" s="432" t="s">
        <v>3277</v>
      </c>
      <c r="B1990" s="433">
        <v>11727</v>
      </c>
      <c r="C1990" s="434">
        <v>2</v>
      </c>
      <c r="D1990" s="434">
        <v>0</v>
      </c>
    </row>
    <row r="1991" spans="1:4" ht="13.2" x14ac:dyDescent="0.25">
      <c r="A1991" s="432" t="s">
        <v>3278</v>
      </c>
      <c r="B1991" s="433">
        <v>23786</v>
      </c>
      <c r="C1991" s="434">
        <v>5</v>
      </c>
      <c r="D1991" s="434">
        <v>5</v>
      </c>
    </row>
    <row r="1992" spans="1:4" ht="13.2" x14ac:dyDescent="0.25">
      <c r="A1992" s="432" t="s">
        <v>3279</v>
      </c>
      <c r="B1992" s="433">
        <v>15467</v>
      </c>
      <c r="C1992" s="434">
        <v>5</v>
      </c>
      <c r="D1992" s="434">
        <v>4</v>
      </c>
    </row>
    <row r="1993" spans="1:4" ht="13.2" x14ac:dyDescent="0.25">
      <c r="A1993" s="432" t="s">
        <v>2602</v>
      </c>
      <c r="B1993" s="433">
        <v>13949</v>
      </c>
      <c r="C1993" s="434">
        <v>5</v>
      </c>
      <c r="D1993" s="434">
        <v>0</v>
      </c>
    </row>
    <row r="1994" spans="1:4" ht="13.2" x14ac:dyDescent="0.25">
      <c r="A1994" s="432" t="s">
        <v>3280</v>
      </c>
      <c r="B1994" s="433">
        <v>27169</v>
      </c>
      <c r="C1994" s="434">
        <v>11</v>
      </c>
      <c r="D1994" s="434">
        <v>11</v>
      </c>
    </row>
    <row r="1995" spans="1:4" ht="13.2" x14ac:dyDescent="0.25">
      <c r="A1995" s="432" t="s">
        <v>3281</v>
      </c>
      <c r="B1995" s="433">
        <v>14588</v>
      </c>
      <c r="C1995" s="434">
        <v>5</v>
      </c>
      <c r="D1995" s="434">
        <v>5</v>
      </c>
    </row>
    <row r="1996" spans="1:4" ht="13.2" x14ac:dyDescent="0.25">
      <c r="A1996" s="432" t="s">
        <v>3282</v>
      </c>
      <c r="B1996" s="433">
        <v>26056</v>
      </c>
      <c r="C1996" s="434">
        <v>36</v>
      </c>
      <c r="D1996" s="434">
        <v>36</v>
      </c>
    </row>
    <row r="1997" spans="1:4" ht="13.2" x14ac:dyDescent="0.25">
      <c r="A1997" s="432" t="s">
        <v>3283</v>
      </c>
      <c r="B1997" s="433">
        <v>14113</v>
      </c>
      <c r="C1997" s="434">
        <v>799</v>
      </c>
      <c r="D1997" s="434">
        <v>742</v>
      </c>
    </row>
    <row r="1998" spans="1:4" ht="13.2" x14ac:dyDescent="0.25">
      <c r="A1998" s="432" t="s">
        <v>3284</v>
      </c>
      <c r="B1998" s="433">
        <v>23548</v>
      </c>
      <c r="C1998" s="434">
        <v>302</v>
      </c>
      <c r="D1998" s="434">
        <v>271</v>
      </c>
    </row>
    <row r="1999" spans="1:4" ht="13.2" x14ac:dyDescent="0.25">
      <c r="A1999" s="432" t="s">
        <v>1490</v>
      </c>
      <c r="B1999" s="433">
        <v>26305</v>
      </c>
      <c r="C1999" s="434">
        <v>242</v>
      </c>
      <c r="D1999" s="434">
        <v>239</v>
      </c>
    </row>
    <row r="2000" spans="1:4" ht="13.2" x14ac:dyDescent="0.25">
      <c r="A2000" s="432" t="s">
        <v>3285</v>
      </c>
      <c r="B2000" s="433">
        <v>10451</v>
      </c>
      <c r="C2000" s="434">
        <v>26</v>
      </c>
      <c r="D2000" s="434">
        <v>12</v>
      </c>
    </row>
    <row r="2001" spans="1:4" ht="13.2" x14ac:dyDescent="0.25">
      <c r="A2001" s="432" t="s">
        <v>3095</v>
      </c>
      <c r="B2001" s="433">
        <v>24760</v>
      </c>
      <c r="C2001" s="434">
        <v>111</v>
      </c>
      <c r="D2001" s="434">
        <v>111</v>
      </c>
    </row>
    <row r="2002" spans="1:4" ht="13.2" x14ac:dyDescent="0.25">
      <c r="A2002" s="432" t="s">
        <v>3286</v>
      </c>
      <c r="B2002" s="433">
        <v>14954</v>
      </c>
      <c r="C2002" s="435">
        <v>1140</v>
      </c>
      <c r="D2002" s="435">
        <v>1056</v>
      </c>
    </row>
    <row r="2003" spans="1:4" ht="13.2" x14ac:dyDescent="0.25">
      <c r="A2003" s="432" t="s">
        <v>3287</v>
      </c>
      <c r="B2003" s="433">
        <v>11211</v>
      </c>
      <c r="C2003" s="435">
        <v>1614</v>
      </c>
      <c r="D2003" s="435">
        <v>1548</v>
      </c>
    </row>
    <row r="2004" spans="1:4" ht="13.2" x14ac:dyDescent="0.25">
      <c r="A2004" s="432" t="s">
        <v>3223</v>
      </c>
      <c r="B2004" s="433">
        <v>14080</v>
      </c>
      <c r="C2004" s="434">
        <v>87</v>
      </c>
      <c r="D2004" s="434">
        <v>87</v>
      </c>
    </row>
    <row r="2005" spans="1:4" ht="13.2" x14ac:dyDescent="0.25">
      <c r="A2005" s="432" t="s">
        <v>3288</v>
      </c>
      <c r="B2005" s="433">
        <v>29601</v>
      </c>
      <c r="C2005" s="434">
        <v>227</v>
      </c>
      <c r="D2005" s="434">
        <v>135</v>
      </c>
    </row>
    <row r="2006" spans="1:4" ht="13.2" x14ac:dyDescent="0.25">
      <c r="A2006" s="432" t="s">
        <v>3101</v>
      </c>
      <c r="B2006" s="433">
        <v>20304</v>
      </c>
      <c r="C2006" s="434">
        <v>40</v>
      </c>
      <c r="D2006" s="434">
        <v>17</v>
      </c>
    </row>
    <row r="2007" spans="1:4" ht="13.2" x14ac:dyDescent="0.25">
      <c r="A2007" s="432" t="s">
        <v>3289</v>
      </c>
      <c r="B2007" s="433">
        <v>11308</v>
      </c>
      <c r="C2007" s="434">
        <v>8</v>
      </c>
      <c r="D2007" s="434">
        <v>0</v>
      </c>
    </row>
    <row r="2008" spans="1:4" ht="13.2" x14ac:dyDescent="0.25">
      <c r="A2008" s="432" t="s">
        <v>1836</v>
      </c>
      <c r="B2008" s="433">
        <v>26226</v>
      </c>
      <c r="C2008" s="434">
        <v>187</v>
      </c>
      <c r="D2008" s="434">
        <v>167</v>
      </c>
    </row>
    <row r="2009" spans="1:4" ht="13.2" x14ac:dyDescent="0.25">
      <c r="A2009" s="432" t="s">
        <v>3290</v>
      </c>
      <c r="B2009" s="433">
        <v>29079</v>
      </c>
      <c r="C2009" s="434">
        <v>424</v>
      </c>
      <c r="D2009" s="434">
        <v>352</v>
      </c>
    </row>
    <row r="2010" spans="1:4" ht="13.2" x14ac:dyDescent="0.25">
      <c r="A2010" s="432" t="s">
        <v>3291</v>
      </c>
      <c r="B2010" s="433">
        <v>29741</v>
      </c>
      <c r="C2010" s="434">
        <v>856</v>
      </c>
      <c r="D2010" s="434">
        <v>785</v>
      </c>
    </row>
    <row r="2011" spans="1:4" ht="13.2" x14ac:dyDescent="0.25">
      <c r="A2011" s="432" t="s">
        <v>3292</v>
      </c>
      <c r="B2011" s="433">
        <v>21293</v>
      </c>
      <c r="C2011" s="434">
        <v>460</v>
      </c>
      <c r="D2011" s="434">
        <v>208</v>
      </c>
    </row>
    <row r="2012" spans="1:4" ht="13.2" x14ac:dyDescent="0.25">
      <c r="A2012" s="432" t="s">
        <v>3293</v>
      </c>
      <c r="B2012" s="433">
        <v>21304</v>
      </c>
      <c r="C2012" s="434">
        <v>4</v>
      </c>
      <c r="D2012" s="434">
        <v>4</v>
      </c>
    </row>
    <row r="2013" spans="1:4" ht="13.2" x14ac:dyDescent="0.25">
      <c r="A2013" s="432" t="s">
        <v>3235</v>
      </c>
      <c r="B2013" s="433">
        <v>20053</v>
      </c>
      <c r="C2013" s="434">
        <v>283</v>
      </c>
      <c r="D2013" s="434">
        <v>267</v>
      </c>
    </row>
    <row r="2014" spans="1:4" ht="13.2" x14ac:dyDescent="0.25">
      <c r="A2014" s="432" t="s">
        <v>1497</v>
      </c>
      <c r="B2014" s="433">
        <v>24276</v>
      </c>
      <c r="C2014" s="434">
        <v>858</v>
      </c>
      <c r="D2014" s="434">
        <v>792</v>
      </c>
    </row>
    <row r="2015" spans="1:4" ht="13.2" x14ac:dyDescent="0.25">
      <c r="A2015" s="432" t="s">
        <v>3294</v>
      </c>
      <c r="B2015" s="433">
        <v>11842</v>
      </c>
      <c r="C2015" s="434">
        <v>515</v>
      </c>
      <c r="D2015" s="434">
        <v>441</v>
      </c>
    </row>
    <row r="2016" spans="1:4" ht="13.2" x14ac:dyDescent="0.25">
      <c r="A2016" s="432" t="s">
        <v>3295</v>
      </c>
      <c r="B2016" s="433">
        <v>14026</v>
      </c>
      <c r="C2016" s="434">
        <v>20</v>
      </c>
      <c r="D2016" s="434">
        <v>20</v>
      </c>
    </row>
    <row r="2017" spans="1:4" ht="13.2" x14ac:dyDescent="0.25">
      <c r="A2017" s="432" t="s">
        <v>3296</v>
      </c>
      <c r="B2017" s="433">
        <v>20523</v>
      </c>
      <c r="C2017" s="434">
        <v>2</v>
      </c>
      <c r="D2017" s="434">
        <v>0</v>
      </c>
    </row>
    <row r="2018" spans="1:4" ht="13.2" x14ac:dyDescent="0.25">
      <c r="A2018" s="432" t="s">
        <v>3297</v>
      </c>
      <c r="B2018" s="433">
        <v>28070</v>
      </c>
      <c r="C2018" s="434">
        <v>26</v>
      </c>
      <c r="D2018" s="434">
        <v>26</v>
      </c>
    </row>
    <row r="2019" spans="1:4" ht="13.2" x14ac:dyDescent="0.25">
      <c r="A2019" s="432" t="s">
        <v>3298</v>
      </c>
      <c r="B2019" s="433">
        <v>15227</v>
      </c>
      <c r="C2019" s="434">
        <v>120</v>
      </c>
      <c r="D2019" s="434">
        <v>0</v>
      </c>
    </row>
    <row r="2020" spans="1:4" ht="13.2" x14ac:dyDescent="0.25">
      <c r="A2020" s="432" t="s">
        <v>3299</v>
      </c>
      <c r="B2020" s="433">
        <v>16210</v>
      </c>
      <c r="C2020" s="434">
        <v>23</v>
      </c>
      <c r="D2020" s="434">
        <v>4</v>
      </c>
    </row>
    <row r="2021" spans="1:4" ht="13.2" x14ac:dyDescent="0.25">
      <c r="A2021" s="432" t="s">
        <v>3300</v>
      </c>
      <c r="B2021" s="433">
        <v>25672</v>
      </c>
      <c r="C2021" s="434">
        <v>195</v>
      </c>
      <c r="D2021" s="434">
        <v>171</v>
      </c>
    </row>
    <row r="2022" spans="1:4" ht="13.2" x14ac:dyDescent="0.25">
      <c r="A2022" s="432" t="s">
        <v>3301</v>
      </c>
      <c r="B2022" s="433">
        <v>19669</v>
      </c>
      <c r="C2022" s="434">
        <v>66</v>
      </c>
      <c r="D2022" s="434">
        <v>49</v>
      </c>
    </row>
    <row r="2023" spans="1:4" ht="13.2" x14ac:dyDescent="0.25">
      <c r="A2023" s="432" t="s">
        <v>3302</v>
      </c>
      <c r="B2023" s="433">
        <v>20775</v>
      </c>
      <c r="C2023" s="434">
        <v>39</v>
      </c>
      <c r="D2023" s="434">
        <v>16</v>
      </c>
    </row>
    <row r="2024" spans="1:4" ht="13.2" x14ac:dyDescent="0.25">
      <c r="A2024" s="432" t="s">
        <v>3303</v>
      </c>
      <c r="B2024" s="433">
        <v>26589</v>
      </c>
      <c r="C2024" s="434">
        <v>404</v>
      </c>
      <c r="D2024" s="434">
        <v>265</v>
      </c>
    </row>
    <row r="2025" spans="1:4" ht="13.2" x14ac:dyDescent="0.25">
      <c r="A2025" s="432" t="s">
        <v>3304</v>
      </c>
      <c r="B2025" s="433">
        <v>27354</v>
      </c>
      <c r="C2025" s="434">
        <v>612</v>
      </c>
      <c r="D2025" s="434">
        <v>434</v>
      </c>
    </row>
    <row r="2026" spans="1:4" ht="13.2" x14ac:dyDescent="0.25">
      <c r="A2026" s="432" t="s">
        <v>3305</v>
      </c>
      <c r="B2026" s="433">
        <v>26743</v>
      </c>
      <c r="C2026" s="434">
        <v>248</v>
      </c>
      <c r="D2026" s="434">
        <v>178</v>
      </c>
    </row>
    <row r="2027" spans="1:4" ht="13.2" x14ac:dyDescent="0.25">
      <c r="A2027" s="432" t="s">
        <v>3306</v>
      </c>
      <c r="B2027" s="433">
        <v>17791</v>
      </c>
      <c r="C2027" s="434">
        <v>138</v>
      </c>
      <c r="D2027" s="434">
        <v>83</v>
      </c>
    </row>
    <row r="2028" spans="1:4" ht="13.2" x14ac:dyDescent="0.25">
      <c r="A2028" s="432" t="s">
        <v>3307</v>
      </c>
      <c r="B2028" s="433">
        <v>15623</v>
      </c>
      <c r="C2028" s="434">
        <v>254</v>
      </c>
      <c r="D2028" s="434">
        <v>201</v>
      </c>
    </row>
    <row r="2029" spans="1:4" ht="13.2" x14ac:dyDescent="0.25">
      <c r="A2029" s="432" t="s">
        <v>3308</v>
      </c>
      <c r="B2029" s="433">
        <v>28769</v>
      </c>
      <c r="C2029" s="434">
        <v>345</v>
      </c>
      <c r="D2029" s="434">
        <v>244</v>
      </c>
    </row>
    <row r="2030" spans="1:4" ht="13.2" x14ac:dyDescent="0.25">
      <c r="A2030" s="432" t="s">
        <v>3309</v>
      </c>
      <c r="B2030" s="433">
        <v>23955</v>
      </c>
      <c r="C2030" s="434">
        <v>66</v>
      </c>
      <c r="D2030" s="434">
        <v>66</v>
      </c>
    </row>
    <row r="2031" spans="1:4" ht="13.2" x14ac:dyDescent="0.25">
      <c r="A2031" s="432" t="s">
        <v>3310</v>
      </c>
      <c r="B2031" s="433">
        <v>21153</v>
      </c>
      <c r="C2031" s="434">
        <v>41</v>
      </c>
      <c r="D2031" s="434">
        <v>41</v>
      </c>
    </row>
    <row r="2032" spans="1:4" ht="13.2" x14ac:dyDescent="0.25">
      <c r="A2032" s="432" t="s">
        <v>3311</v>
      </c>
      <c r="B2032" s="433">
        <v>19232</v>
      </c>
      <c r="C2032" s="434">
        <v>29</v>
      </c>
      <c r="D2032" s="434">
        <v>23</v>
      </c>
    </row>
    <row r="2033" spans="1:4" ht="13.2" x14ac:dyDescent="0.25">
      <c r="A2033" s="432" t="s">
        <v>3312</v>
      </c>
      <c r="B2033" s="433">
        <v>15073</v>
      </c>
      <c r="C2033" s="434">
        <v>32</v>
      </c>
      <c r="D2033" s="434">
        <v>10</v>
      </c>
    </row>
    <row r="2034" spans="1:4" ht="13.2" x14ac:dyDescent="0.25">
      <c r="A2034" s="432" t="s">
        <v>3313</v>
      </c>
      <c r="B2034" s="433">
        <v>13369</v>
      </c>
      <c r="C2034" s="434">
        <v>10</v>
      </c>
      <c r="D2034" s="434">
        <v>10</v>
      </c>
    </row>
    <row r="2035" spans="1:4" ht="13.2" x14ac:dyDescent="0.25">
      <c r="A2035" s="432" t="s">
        <v>3314</v>
      </c>
      <c r="B2035" s="433">
        <v>11877</v>
      </c>
      <c r="C2035" s="434">
        <v>18</v>
      </c>
      <c r="D2035" s="434">
        <v>18</v>
      </c>
    </row>
    <row r="2036" spans="1:4" ht="13.2" x14ac:dyDescent="0.25">
      <c r="A2036" s="432" t="s">
        <v>3315</v>
      </c>
      <c r="B2036" s="433">
        <v>25525</v>
      </c>
      <c r="C2036" s="434">
        <v>10</v>
      </c>
      <c r="D2036" s="434">
        <v>10</v>
      </c>
    </row>
    <row r="2037" spans="1:4" ht="13.2" x14ac:dyDescent="0.25">
      <c r="A2037" s="432" t="s">
        <v>3316</v>
      </c>
      <c r="B2037" s="433">
        <v>28669</v>
      </c>
      <c r="C2037" s="434">
        <v>1</v>
      </c>
      <c r="D2037" s="434">
        <v>1</v>
      </c>
    </row>
    <row r="2038" spans="1:4" ht="13.2" x14ac:dyDescent="0.25">
      <c r="A2038" s="432" t="s">
        <v>3119</v>
      </c>
      <c r="B2038" s="433">
        <v>23847</v>
      </c>
      <c r="C2038" s="434">
        <v>50</v>
      </c>
      <c r="D2038" s="434">
        <v>0</v>
      </c>
    </row>
    <row r="2039" spans="1:4" ht="13.2" x14ac:dyDescent="0.25">
      <c r="A2039" s="432" t="s">
        <v>3317</v>
      </c>
      <c r="B2039" s="433">
        <v>12870</v>
      </c>
      <c r="C2039" s="434">
        <v>65</v>
      </c>
      <c r="D2039" s="434">
        <v>43</v>
      </c>
    </row>
    <row r="2040" spans="1:4" ht="13.2" x14ac:dyDescent="0.25">
      <c r="A2040" s="432" t="s">
        <v>2136</v>
      </c>
      <c r="B2040" s="433">
        <v>10186</v>
      </c>
      <c r="C2040" s="434">
        <v>252</v>
      </c>
      <c r="D2040" s="434">
        <v>180</v>
      </c>
    </row>
    <row r="2041" spans="1:4" ht="13.2" x14ac:dyDescent="0.25">
      <c r="A2041" s="432" t="s">
        <v>3318</v>
      </c>
      <c r="B2041" s="433">
        <v>16624</v>
      </c>
      <c r="C2041" s="434">
        <v>180</v>
      </c>
      <c r="D2041" s="434">
        <v>2</v>
      </c>
    </row>
    <row r="2042" spans="1:4" ht="13.2" x14ac:dyDescent="0.25">
      <c r="A2042" s="432" t="s">
        <v>3319</v>
      </c>
      <c r="B2042" s="433">
        <v>25053</v>
      </c>
      <c r="C2042" s="434">
        <v>193</v>
      </c>
      <c r="D2042" s="434">
        <v>113</v>
      </c>
    </row>
    <row r="2043" spans="1:4" ht="13.2" x14ac:dyDescent="0.25">
      <c r="A2043" s="432" t="s">
        <v>3320</v>
      </c>
      <c r="B2043" s="433">
        <v>11835</v>
      </c>
      <c r="C2043" s="434">
        <v>168</v>
      </c>
      <c r="D2043" s="434">
        <v>95</v>
      </c>
    </row>
    <row r="2044" spans="1:4" ht="13.2" x14ac:dyDescent="0.25">
      <c r="A2044" s="432" t="s">
        <v>3321</v>
      </c>
      <c r="B2044" s="433">
        <v>24435</v>
      </c>
      <c r="C2044" s="434">
        <v>73</v>
      </c>
      <c r="D2044" s="434">
        <v>3</v>
      </c>
    </row>
    <row r="2045" spans="1:4" ht="13.2" x14ac:dyDescent="0.25">
      <c r="A2045" s="432" t="s">
        <v>3322</v>
      </c>
      <c r="B2045" s="433">
        <v>14242</v>
      </c>
      <c r="C2045" s="434">
        <v>224</v>
      </c>
      <c r="D2045" s="434">
        <v>16</v>
      </c>
    </row>
    <row r="2046" spans="1:4" ht="13.2" x14ac:dyDescent="0.25">
      <c r="A2046" s="432" t="s">
        <v>3323</v>
      </c>
      <c r="B2046" s="433">
        <v>26963</v>
      </c>
      <c r="C2046" s="434">
        <v>21</v>
      </c>
      <c r="D2046" s="434">
        <v>0</v>
      </c>
    </row>
    <row r="2047" spans="1:4" ht="13.2" x14ac:dyDescent="0.25">
      <c r="A2047" s="432" t="s">
        <v>3324</v>
      </c>
      <c r="B2047" s="433">
        <v>18697</v>
      </c>
      <c r="C2047" s="434">
        <v>120</v>
      </c>
      <c r="D2047" s="434">
        <v>0</v>
      </c>
    </row>
    <row r="2048" spans="1:4" ht="13.2" x14ac:dyDescent="0.25">
      <c r="A2048" s="432" t="s">
        <v>3325</v>
      </c>
      <c r="B2048" s="433">
        <v>12511</v>
      </c>
      <c r="C2048" s="434">
        <v>1</v>
      </c>
      <c r="D2048" s="434">
        <v>0</v>
      </c>
    </row>
    <row r="2049" spans="1:4" ht="13.2" x14ac:dyDescent="0.25">
      <c r="A2049" s="432" t="s">
        <v>3326</v>
      </c>
      <c r="B2049" s="433">
        <v>28500</v>
      </c>
      <c r="C2049" s="434">
        <v>5</v>
      </c>
      <c r="D2049" s="434">
        <v>5</v>
      </c>
    </row>
    <row r="2050" spans="1:4" ht="13.2" x14ac:dyDescent="0.25">
      <c r="A2050" s="432" t="s">
        <v>3136</v>
      </c>
      <c r="B2050" s="433">
        <v>21485</v>
      </c>
      <c r="C2050" s="434">
        <v>52</v>
      </c>
      <c r="D2050" s="434">
        <v>52</v>
      </c>
    </row>
    <row r="2051" spans="1:4" ht="13.2" x14ac:dyDescent="0.25">
      <c r="A2051" s="432" t="s">
        <v>3327</v>
      </c>
      <c r="B2051" s="433">
        <v>18742</v>
      </c>
      <c r="C2051" s="434">
        <v>216</v>
      </c>
      <c r="D2051" s="434">
        <v>192</v>
      </c>
    </row>
    <row r="2052" spans="1:4" ht="13.2" x14ac:dyDescent="0.25">
      <c r="A2052" s="432" t="s">
        <v>3328</v>
      </c>
      <c r="B2052" s="433">
        <v>17385</v>
      </c>
      <c r="C2052" s="434">
        <v>15</v>
      </c>
      <c r="D2052" s="434">
        <v>15</v>
      </c>
    </row>
    <row r="2053" spans="1:4" ht="13.2" x14ac:dyDescent="0.25">
      <c r="A2053" s="432" t="s">
        <v>3329</v>
      </c>
      <c r="B2053" s="433">
        <v>17652</v>
      </c>
      <c r="C2053" s="434">
        <v>8</v>
      </c>
      <c r="D2053" s="434">
        <v>1</v>
      </c>
    </row>
    <row r="2054" spans="1:4" ht="13.2" x14ac:dyDescent="0.25">
      <c r="A2054" s="432" t="s">
        <v>3330</v>
      </c>
      <c r="B2054" s="433">
        <v>10353</v>
      </c>
      <c r="C2054" s="434">
        <v>2</v>
      </c>
      <c r="D2054" s="434">
        <v>2</v>
      </c>
    </row>
    <row r="2055" spans="1:4" ht="13.2" x14ac:dyDescent="0.25">
      <c r="A2055" s="432" t="s">
        <v>3331</v>
      </c>
      <c r="B2055" s="433">
        <v>17780</v>
      </c>
      <c r="C2055" s="434">
        <v>28</v>
      </c>
      <c r="D2055" s="434">
        <v>17</v>
      </c>
    </row>
    <row r="2056" spans="1:4" ht="13.2" x14ac:dyDescent="0.25">
      <c r="A2056" s="432" t="s">
        <v>3332</v>
      </c>
      <c r="B2056" s="433">
        <v>15106</v>
      </c>
      <c r="C2056" s="434">
        <v>4</v>
      </c>
      <c r="D2056" s="434">
        <v>1</v>
      </c>
    </row>
    <row r="2057" spans="1:4" ht="13.2" x14ac:dyDescent="0.25">
      <c r="A2057" s="432" t="s">
        <v>3333</v>
      </c>
      <c r="B2057" s="433">
        <v>24121</v>
      </c>
      <c r="C2057" s="434">
        <v>4</v>
      </c>
      <c r="D2057" s="434">
        <v>0</v>
      </c>
    </row>
    <row r="2058" spans="1:4" ht="13.2" x14ac:dyDescent="0.25">
      <c r="A2058" s="432" t="s">
        <v>3149</v>
      </c>
      <c r="B2058" s="433">
        <v>27114</v>
      </c>
      <c r="C2058" s="434">
        <v>41</v>
      </c>
      <c r="D2058" s="434">
        <v>2</v>
      </c>
    </row>
    <row r="2059" spans="1:4" ht="13.2" x14ac:dyDescent="0.25">
      <c r="A2059" s="432" t="s">
        <v>3152</v>
      </c>
      <c r="B2059" s="433">
        <v>11808</v>
      </c>
      <c r="C2059" s="434">
        <v>138</v>
      </c>
      <c r="D2059" s="434">
        <v>13</v>
      </c>
    </row>
    <row r="2060" spans="1:4" ht="13.2" x14ac:dyDescent="0.25">
      <c r="A2060" s="432" t="s">
        <v>3334</v>
      </c>
      <c r="B2060" s="433">
        <v>19520</v>
      </c>
      <c r="C2060" s="434">
        <v>22</v>
      </c>
      <c r="D2060" s="434">
        <v>13</v>
      </c>
    </row>
    <row r="2061" spans="1:4" ht="13.2" x14ac:dyDescent="0.25">
      <c r="A2061" s="432" t="s">
        <v>2677</v>
      </c>
      <c r="B2061" s="433">
        <v>26506</v>
      </c>
      <c r="C2061" s="434">
        <v>22</v>
      </c>
      <c r="D2061" s="434">
        <v>22</v>
      </c>
    </row>
    <row r="2062" spans="1:4" ht="13.2" x14ac:dyDescent="0.25">
      <c r="A2062" s="432" t="s">
        <v>3335</v>
      </c>
      <c r="B2062" s="433">
        <v>17397</v>
      </c>
      <c r="C2062" s="434">
        <v>20</v>
      </c>
      <c r="D2062" s="434">
        <v>20</v>
      </c>
    </row>
    <row r="2063" spans="1:4" ht="13.2" x14ac:dyDescent="0.25">
      <c r="A2063" s="432" t="s">
        <v>3336</v>
      </c>
      <c r="B2063" s="433">
        <v>14969</v>
      </c>
      <c r="C2063" s="434">
        <v>1</v>
      </c>
      <c r="D2063" s="434">
        <v>0</v>
      </c>
    </row>
    <row r="2064" spans="1:4" ht="13.2" x14ac:dyDescent="0.25">
      <c r="A2064" s="432" t="s">
        <v>3337</v>
      </c>
      <c r="B2064" s="433">
        <v>28809</v>
      </c>
      <c r="C2064" s="434">
        <v>2</v>
      </c>
      <c r="D2064" s="434">
        <v>2</v>
      </c>
    </row>
    <row r="2065" spans="1:4" ht="13.2" x14ac:dyDescent="0.25">
      <c r="A2065" s="432" t="s">
        <v>3338</v>
      </c>
      <c r="B2065" s="433">
        <v>19215</v>
      </c>
      <c r="C2065" s="434">
        <v>5</v>
      </c>
      <c r="D2065" s="434">
        <v>5</v>
      </c>
    </row>
    <row r="2066" spans="1:4" ht="13.2" x14ac:dyDescent="0.25">
      <c r="A2066" s="432" t="s">
        <v>3339</v>
      </c>
      <c r="B2066" s="433">
        <v>12078</v>
      </c>
      <c r="C2066" s="434">
        <v>1</v>
      </c>
      <c r="D2066" s="434">
        <v>1</v>
      </c>
    </row>
    <row r="2067" spans="1:4" ht="13.2" x14ac:dyDescent="0.25">
      <c r="A2067" s="432" t="s">
        <v>3340</v>
      </c>
      <c r="B2067" s="433">
        <v>28626</v>
      </c>
      <c r="C2067" s="434">
        <v>129</v>
      </c>
      <c r="D2067" s="434">
        <v>105</v>
      </c>
    </row>
    <row r="2068" spans="1:4" ht="13.2" x14ac:dyDescent="0.25">
      <c r="A2068" s="432" t="s">
        <v>3341</v>
      </c>
      <c r="B2068" s="433">
        <v>25849</v>
      </c>
      <c r="C2068" s="434">
        <v>8</v>
      </c>
      <c r="D2068" s="434">
        <v>4</v>
      </c>
    </row>
    <row r="2069" spans="1:4" ht="13.2" x14ac:dyDescent="0.25">
      <c r="A2069" s="432" t="s">
        <v>3342</v>
      </c>
      <c r="B2069" s="433">
        <v>11129</v>
      </c>
      <c r="C2069" s="434">
        <v>164</v>
      </c>
      <c r="D2069" s="434">
        <v>164</v>
      </c>
    </row>
    <row r="2070" spans="1:4" ht="13.2" x14ac:dyDescent="0.25">
      <c r="A2070" s="432" t="s">
        <v>3343</v>
      </c>
      <c r="B2070" s="433">
        <v>23140</v>
      </c>
      <c r="C2070" s="434">
        <v>19</v>
      </c>
      <c r="D2070" s="434">
        <v>13</v>
      </c>
    </row>
    <row r="2071" spans="1:4" ht="13.2" x14ac:dyDescent="0.25">
      <c r="A2071" s="432" t="s">
        <v>3344</v>
      </c>
      <c r="B2071" s="433">
        <v>14081</v>
      </c>
      <c r="C2071" s="434">
        <v>320</v>
      </c>
      <c r="D2071" s="434">
        <v>256</v>
      </c>
    </row>
    <row r="2072" spans="1:4" ht="13.2" x14ac:dyDescent="0.25">
      <c r="A2072" s="432" t="s">
        <v>3345</v>
      </c>
      <c r="B2072" s="433">
        <v>16140</v>
      </c>
      <c r="C2072" s="434">
        <v>700</v>
      </c>
      <c r="D2072" s="434">
        <v>30</v>
      </c>
    </row>
    <row r="2073" spans="1:4" ht="13.2" x14ac:dyDescent="0.25">
      <c r="A2073" s="432" t="s">
        <v>3346</v>
      </c>
      <c r="B2073" s="433">
        <v>13070</v>
      </c>
      <c r="C2073" s="434">
        <v>185</v>
      </c>
      <c r="D2073" s="434">
        <v>151</v>
      </c>
    </row>
    <row r="2074" spans="1:4" ht="13.2" x14ac:dyDescent="0.25">
      <c r="A2074" s="432" t="s">
        <v>3347</v>
      </c>
      <c r="B2074" s="433">
        <v>17898</v>
      </c>
      <c r="C2074" s="434">
        <v>98</v>
      </c>
      <c r="D2074" s="434">
        <v>88</v>
      </c>
    </row>
    <row r="2075" spans="1:4" ht="13.2" x14ac:dyDescent="0.25">
      <c r="A2075" s="432" t="s">
        <v>3348</v>
      </c>
      <c r="B2075" s="433">
        <v>17675</v>
      </c>
      <c r="C2075" s="434">
        <v>16</v>
      </c>
      <c r="D2075" s="434">
        <v>8</v>
      </c>
    </row>
    <row r="2076" spans="1:4" ht="13.2" x14ac:dyDescent="0.25">
      <c r="A2076" s="432" t="s">
        <v>3349</v>
      </c>
      <c r="B2076" s="433">
        <v>21082</v>
      </c>
      <c r="C2076" s="434">
        <v>9</v>
      </c>
      <c r="D2076" s="434">
        <v>9</v>
      </c>
    </row>
    <row r="2077" spans="1:4" ht="13.2" x14ac:dyDescent="0.25">
      <c r="A2077" s="432" t="s">
        <v>3350</v>
      </c>
      <c r="B2077" s="433">
        <v>28537</v>
      </c>
      <c r="C2077" s="434">
        <v>30</v>
      </c>
      <c r="D2077" s="434">
        <v>10</v>
      </c>
    </row>
    <row r="2078" spans="1:4" ht="13.2" x14ac:dyDescent="0.25">
      <c r="A2078" s="432" t="s">
        <v>3351</v>
      </c>
      <c r="B2078" s="433">
        <v>19292</v>
      </c>
      <c r="C2078" s="434">
        <v>20</v>
      </c>
      <c r="D2078" s="434">
        <v>0</v>
      </c>
    </row>
    <row r="2079" spans="1:4" ht="13.2" x14ac:dyDescent="0.25">
      <c r="A2079" s="432" t="s">
        <v>3352</v>
      </c>
      <c r="B2079" s="433">
        <v>29246</v>
      </c>
      <c r="C2079" s="434">
        <v>40</v>
      </c>
      <c r="D2079" s="434">
        <v>0</v>
      </c>
    </row>
    <row r="2080" spans="1:4" ht="13.2" x14ac:dyDescent="0.25">
      <c r="A2080" s="432" t="s">
        <v>3353</v>
      </c>
      <c r="B2080" s="433">
        <v>10127</v>
      </c>
      <c r="C2080" s="434">
        <v>2</v>
      </c>
      <c r="D2080" s="434">
        <v>2</v>
      </c>
    </row>
    <row r="2081" spans="1:4" ht="13.2" x14ac:dyDescent="0.25">
      <c r="A2081" s="432" t="s">
        <v>3354</v>
      </c>
      <c r="B2081" s="433">
        <v>17519</v>
      </c>
      <c r="C2081" s="434">
        <v>7</v>
      </c>
      <c r="D2081" s="434">
        <v>0</v>
      </c>
    </row>
    <row r="2082" spans="1:4" ht="13.2" x14ac:dyDescent="0.25">
      <c r="A2082" s="432" t="s">
        <v>3355</v>
      </c>
      <c r="B2082" s="433">
        <v>27718</v>
      </c>
      <c r="C2082" s="434">
        <v>23</v>
      </c>
      <c r="D2082" s="434">
        <v>18</v>
      </c>
    </row>
    <row r="2083" spans="1:4" ht="13.2" x14ac:dyDescent="0.25">
      <c r="A2083" s="432" t="s">
        <v>3356</v>
      </c>
      <c r="B2083" s="433">
        <v>27035</v>
      </c>
      <c r="C2083" s="434">
        <v>475</v>
      </c>
      <c r="D2083" s="434">
        <v>242</v>
      </c>
    </row>
    <row r="2084" spans="1:4" ht="13.2" x14ac:dyDescent="0.25">
      <c r="A2084" s="432" t="s">
        <v>3357</v>
      </c>
      <c r="B2084" s="433">
        <v>29784</v>
      </c>
      <c r="C2084" s="434">
        <v>17</v>
      </c>
      <c r="D2084" s="434">
        <v>13</v>
      </c>
    </row>
    <row r="2085" spans="1:4" ht="13.2" x14ac:dyDescent="0.25">
      <c r="A2085" s="432" t="s">
        <v>3358</v>
      </c>
      <c r="B2085" s="433">
        <v>27976</v>
      </c>
      <c r="C2085" s="434">
        <v>95</v>
      </c>
      <c r="D2085" s="434">
        <v>29</v>
      </c>
    </row>
    <row r="2086" spans="1:4" ht="13.2" x14ac:dyDescent="0.25">
      <c r="A2086" s="432" t="s">
        <v>3359</v>
      </c>
      <c r="B2086" s="433">
        <v>23692</v>
      </c>
      <c r="C2086" s="434">
        <v>55</v>
      </c>
      <c r="D2086" s="434">
        <v>48</v>
      </c>
    </row>
    <row r="2087" spans="1:4" ht="13.2" x14ac:dyDescent="0.25">
      <c r="A2087" s="432" t="s">
        <v>3360</v>
      </c>
      <c r="B2087" s="433">
        <v>15557</v>
      </c>
      <c r="C2087" s="434">
        <v>27</v>
      </c>
      <c r="D2087" s="434">
        <v>10</v>
      </c>
    </row>
    <row r="2088" spans="1:4" ht="13.2" x14ac:dyDescent="0.25">
      <c r="A2088" s="432" t="s">
        <v>3361</v>
      </c>
      <c r="B2088" s="433">
        <v>13010</v>
      </c>
      <c r="C2088" s="434">
        <v>10</v>
      </c>
      <c r="D2088" s="434">
        <v>4</v>
      </c>
    </row>
    <row r="2089" spans="1:4" ht="13.2" x14ac:dyDescent="0.25">
      <c r="A2089" s="432" t="s">
        <v>3362</v>
      </c>
      <c r="B2089" s="433">
        <v>20896</v>
      </c>
      <c r="C2089" s="434">
        <v>42</v>
      </c>
      <c r="D2089" s="434">
        <v>42</v>
      </c>
    </row>
    <row r="2090" spans="1:4" ht="13.2" x14ac:dyDescent="0.25">
      <c r="A2090" s="432" t="s">
        <v>3363</v>
      </c>
      <c r="B2090" s="433">
        <v>13207</v>
      </c>
      <c r="C2090" s="434">
        <v>16</v>
      </c>
      <c r="D2090" s="434">
        <v>8</v>
      </c>
    </row>
    <row r="2091" spans="1:4" ht="13.2" x14ac:dyDescent="0.25">
      <c r="A2091" s="432" t="s">
        <v>3364</v>
      </c>
      <c r="B2091" s="433">
        <v>24572</v>
      </c>
      <c r="C2091" s="434">
        <v>264</v>
      </c>
      <c r="D2091" s="434">
        <v>238</v>
      </c>
    </row>
    <row r="2092" spans="1:4" ht="13.2" x14ac:dyDescent="0.25">
      <c r="A2092" s="432" t="s">
        <v>3365</v>
      </c>
      <c r="B2092" s="433">
        <v>24146</v>
      </c>
      <c r="C2092" s="434">
        <v>60</v>
      </c>
      <c r="D2092" s="434">
        <v>60</v>
      </c>
    </row>
    <row r="2093" spans="1:4" ht="13.2" x14ac:dyDescent="0.25">
      <c r="A2093" s="432" t="s">
        <v>3366</v>
      </c>
      <c r="B2093" s="433">
        <v>24655</v>
      </c>
      <c r="C2093" s="434">
        <v>60</v>
      </c>
      <c r="D2093" s="434">
        <v>40</v>
      </c>
    </row>
    <row r="2094" spans="1:4" ht="13.2" x14ac:dyDescent="0.25">
      <c r="A2094" s="432" t="s">
        <v>3367</v>
      </c>
      <c r="B2094" s="433">
        <v>22086</v>
      </c>
      <c r="C2094" s="434">
        <v>900</v>
      </c>
      <c r="D2094" s="434">
        <v>840</v>
      </c>
    </row>
    <row r="2095" spans="1:4" ht="13.2" x14ac:dyDescent="0.25">
      <c r="A2095" s="432" t="s">
        <v>3368</v>
      </c>
      <c r="B2095" s="433">
        <v>23582</v>
      </c>
      <c r="C2095" s="434">
        <v>220</v>
      </c>
      <c r="D2095" s="434">
        <v>220</v>
      </c>
    </row>
    <row r="2096" spans="1:4" ht="13.2" x14ac:dyDescent="0.25">
      <c r="A2096" s="432" t="s">
        <v>3369</v>
      </c>
      <c r="B2096" s="433">
        <v>11489</v>
      </c>
      <c r="C2096" s="434">
        <v>5</v>
      </c>
      <c r="D2096" s="434">
        <v>5</v>
      </c>
    </row>
    <row r="2097" spans="1:4" ht="13.2" x14ac:dyDescent="0.25">
      <c r="A2097" s="432" t="s">
        <v>3370</v>
      </c>
      <c r="B2097" s="433">
        <v>24992</v>
      </c>
      <c r="C2097" s="434">
        <v>33</v>
      </c>
      <c r="D2097" s="434">
        <v>0</v>
      </c>
    </row>
    <row r="2098" spans="1:4" ht="13.2" x14ac:dyDescent="0.25">
      <c r="A2098" s="432" t="s">
        <v>3371</v>
      </c>
      <c r="B2098" s="433">
        <v>27737</v>
      </c>
      <c r="C2098" s="434">
        <v>5</v>
      </c>
      <c r="D2098" s="434">
        <v>5</v>
      </c>
    </row>
    <row r="2099" spans="1:4" ht="13.2" x14ac:dyDescent="0.25">
      <c r="A2099" s="432" t="s">
        <v>3372</v>
      </c>
      <c r="B2099" s="433">
        <v>18098</v>
      </c>
      <c r="C2099" s="434">
        <v>62</v>
      </c>
      <c r="D2099" s="434">
        <v>14</v>
      </c>
    </row>
    <row r="2100" spans="1:4" ht="13.2" x14ac:dyDescent="0.25">
      <c r="A2100" s="432" t="s">
        <v>3373</v>
      </c>
      <c r="B2100" s="433">
        <v>20160</v>
      </c>
      <c r="C2100" s="434">
        <v>60</v>
      </c>
      <c r="D2100" s="434">
        <v>0</v>
      </c>
    </row>
    <row r="2101" spans="1:4" ht="13.2" x14ac:dyDescent="0.25">
      <c r="A2101" s="432" t="s">
        <v>3374</v>
      </c>
      <c r="B2101" s="433">
        <v>18679</v>
      </c>
      <c r="C2101" s="435">
        <v>1200</v>
      </c>
      <c r="D2101" s="435">
        <v>1060</v>
      </c>
    </row>
    <row r="2102" spans="1:4" ht="13.2" x14ac:dyDescent="0.25">
      <c r="A2102" s="432" t="s">
        <v>3375</v>
      </c>
      <c r="B2102" s="433">
        <v>20463</v>
      </c>
      <c r="C2102" s="434">
        <v>90</v>
      </c>
      <c r="D2102" s="434">
        <v>60</v>
      </c>
    </row>
    <row r="2103" spans="1:4" ht="13.2" x14ac:dyDescent="0.25">
      <c r="A2103" s="432" t="s">
        <v>3376</v>
      </c>
      <c r="B2103" s="433">
        <v>12039</v>
      </c>
      <c r="C2103" s="434">
        <v>52</v>
      </c>
      <c r="D2103" s="434">
        <v>0</v>
      </c>
    </row>
    <row r="2104" spans="1:4" ht="13.2" x14ac:dyDescent="0.25">
      <c r="A2104" s="432" t="s">
        <v>3377</v>
      </c>
      <c r="B2104" s="433">
        <v>20097</v>
      </c>
      <c r="C2104" s="434">
        <v>100</v>
      </c>
      <c r="D2104" s="434">
        <v>80</v>
      </c>
    </row>
    <row r="2105" spans="1:4" ht="13.2" x14ac:dyDescent="0.25">
      <c r="A2105" s="432" t="s">
        <v>3378</v>
      </c>
      <c r="B2105" s="433">
        <v>18817</v>
      </c>
      <c r="C2105" s="434">
        <v>110</v>
      </c>
      <c r="D2105" s="434">
        <v>110</v>
      </c>
    </row>
    <row r="2106" spans="1:4" ht="13.2" x14ac:dyDescent="0.25">
      <c r="A2106" s="432" t="s">
        <v>3379</v>
      </c>
      <c r="B2106" s="433">
        <v>26692</v>
      </c>
      <c r="C2106" s="434">
        <v>171</v>
      </c>
      <c r="D2106" s="434">
        <v>171</v>
      </c>
    </row>
    <row r="2107" spans="1:4" ht="13.2" x14ac:dyDescent="0.25">
      <c r="A2107" s="432" t="s">
        <v>3380</v>
      </c>
      <c r="B2107" s="433">
        <v>29666</v>
      </c>
      <c r="C2107" s="434">
        <v>713</v>
      </c>
      <c r="D2107" s="434">
        <v>739</v>
      </c>
    </row>
    <row r="2108" spans="1:4" ht="13.2" x14ac:dyDescent="0.25">
      <c r="A2108" s="432" t="s">
        <v>3381</v>
      </c>
      <c r="B2108" s="433">
        <v>24665</v>
      </c>
      <c r="C2108" s="435">
        <v>1030</v>
      </c>
      <c r="D2108" s="435">
        <v>1030</v>
      </c>
    </row>
    <row r="2109" spans="1:4" ht="13.2" x14ac:dyDescent="0.25">
      <c r="A2109" s="432" t="s">
        <v>3382</v>
      </c>
      <c r="B2109" s="433">
        <v>12563</v>
      </c>
      <c r="C2109" s="434">
        <v>36</v>
      </c>
      <c r="D2109" s="434">
        <v>31</v>
      </c>
    </row>
    <row r="2110" spans="1:4" ht="13.2" x14ac:dyDescent="0.25">
      <c r="A2110" s="432" t="s">
        <v>3383</v>
      </c>
      <c r="B2110" s="433">
        <v>19997</v>
      </c>
      <c r="C2110" s="434">
        <v>227</v>
      </c>
      <c r="D2110" s="434">
        <v>103</v>
      </c>
    </row>
    <row r="2111" spans="1:4" ht="13.2" x14ac:dyDescent="0.25">
      <c r="A2111" s="432" t="s">
        <v>3384</v>
      </c>
      <c r="B2111" s="433">
        <v>29467</v>
      </c>
      <c r="C2111" s="434">
        <v>186</v>
      </c>
      <c r="D2111" s="434">
        <v>77</v>
      </c>
    </row>
    <row r="2112" spans="1:4" ht="13.2" x14ac:dyDescent="0.25">
      <c r="A2112" s="432" t="s">
        <v>3385</v>
      </c>
      <c r="B2112" s="433">
        <v>11622</v>
      </c>
      <c r="C2112" s="434">
        <v>242</v>
      </c>
      <c r="D2112" s="434">
        <v>109</v>
      </c>
    </row>
    <row r="2113" spans="1:4" ht="13.2" x14ac:dyDescent="0.25">
      <c r="A2113" s="432" t="s">
        <v>3386</v>
      </c>
      <c r="B2113" s="433">
        <v>15955</v>
      </c>
      <c r="C2113" s="434">
        <v>261</v>
      </c>
      <c r="D2113" s="434">
        <v>21</v>
      </c>
    </row>
    <row r="2114" spans="1:4" ht="13.2" x14ac:dyDescent="0.25">
      <c r="A2114" s="432" t="s">
        <v>3387</v>
      </c>
      <c r="B2114" s="433">
        <v>11609</v>
      </c>
      <c r="C2114" s="434">
        <v>505</v>
      </c>
      <c r="D2114" s="434">
        <v>152</v>
      </c>
    </row>
    <row r="2115" spans="1:4" ht="13.2" x14ac:dyDescent="0.25">
      <c r="A2115" s="432" t="s">
        <v>3388</v>
      </c>
      <c r="B2115" s="433">
        <v>11350</v>
      </c>
      <c r="C2115" s="434">
        <v>215</v>
      </c>
      <c r="D2115" s="434">
        <v>116</v>
      </c>
    </row>
    <row r="2116" spans="1:4" ht="13.2" x14ac:dyDescent="0.25">
      <c r="A2116" s="432" t="s">
        <v>3389</v>
      </c>
      <c r="B2116" s="433">
        <v>28073</v>
      </c>
      <c r="C2116" s="434">
        <v>164</v>
      </c>
      <c r="D2116" s="434">
        <v>38</v>
      </c>
    </row>
    <row r="2117" spans="1:4" ht="13.2" x14ac:dyDescent="0.25">
      <c r="A2117" s="432" t="s">
        <v>3390</v>
      </c>
      <c r="B2117" s="433">
        <v>17831</v>
      </c>
      <c r="C2117" s="434">
        <v>8</v>
      </c>
      <c r="D2117" s="434">
        <v>0</v>
      </c>
    </row>
    <row r="2118" spans="1:4" ht="13.2" x14ac:dyDescent="0.25">
      <c r="A2118" s="432" t="s">
        <v>3391</v>
      </c>
      <c r="B2118" s="433">
        <v>16087</v>
      </c>
      <c r="C2118" s="434">
        <v>19</v>
      </c>
      <c r="D2118" s="434">
        <v>19</v>
      </c>
    </row>
    <row r="2119" spans="1:4" ht="13.2" x14ac:dyDescent="0.25">
      <c r="A2119" s="432" t="s">
        <v>3392</v>
      </c>
      <c r="B2119" s="433">
        <v>17793</v>
      </c>
      <c r="C2119" s="434">
        <v>3</v>
      </c>
      <c r="D2119" s="434">
        <v>3</v>
      </c>
    </row>
    <row r="2120" spans="1:4" ht="13.2" x14ac:dyDescent="0.25">
      <c r="A2120" s="432" t="s">
        <v>3393</v>
      </c>
      <c r="B2120" s="433">
        <v>19039</v>
      </c>
      <c r="C2120" s="434">
        <v>88</v>
      </c>
      <c r="D2120" s="434">
        <v>60</v>
      </c>
    </row>
    <row r="2121" spans="1:4" ht="13.2" x14ac:dyDescent="0.25">
      <c r="A2121" s="432" t="s">
        <v>3394</v>
      </c>
      <c r="B2121" s="433">
        <v>15713</v>
      </c>
      <c r="C2121" s="434">
        <v>50</v>
      </c>
      <c r="D2121" s="434">
        <v>28</v>
      </c>
    </row>
    <row r="2122" spans="1:4" ht="13.2" x14ac:dyDescent="0.25">
      <c r="A2122" s="432" t="s">
        <v>3395</v>
      </c>
      <c r="B2122" s="433">
        <v>29874</v>
      </c>
      <c r="C2122" s="434">
        <v>13</v>
      </c>
      <c r="D2122" s="434">
        <v>1</v>
      </c>
    </row>
    <row r="2123" spans="1:4" ht="13.2" x14ac:dyDescent="0.25">
      <c r="A2123" s="432" t="s">
        <v>3396</v>
      </c>
      <c r="B2123" s="433">
        <v>15528</v>
      </c>
      <c r="C2123" s="434">
        <v>94</v>
      </c>
      <c r="D2123" s="434">
        <v>76</v>
      </c>
    </row>
    <row r="2124" spans="1:4" ht="13.2" x14ac:dyDescent="0.25">
      <c r="A2124" s="432" t="s">
        <v>3397</v>
      </c>
      <c r="B2124" s="433">
        <v>15069</v>
      </c>
      <c r="C2124" s="434">
        <v>806</v>
      </c>
      <c r="D2124" s="434">
        <v>679</v>
      </c>
    </row>
    <row r="2125" spans="1:4" ht="13.2" x14ac:dyDescent="0.25">
      <c r="A2125" s="432" t="s">
        <v>3398</v>
      </c>
      <c r="B2125" s="433">
        <v>17834</v>
      </c>
      <c r="C2125" s="434">
        <v>300</v>
      </c>
      <c r="D2125" s="434">
        <v>250</v>
      </c>
    </row>
    <row r="2126" spans="1:4" ht="13.2" x14ac:dyDescent="0.25">
      <c r="A2126" s="432" t="s">
        <v>3399</v>
      </c>
      <c r="B2126" s="433">
        <v>15850</v>
      </c>
      <c r="C2126" s="434">
        <v>469</v>
      </c>
      <c r="D2126" s="434">
        <v>459</v>
      </c>
    </row>
    <row r="2127" spans="1:4" ht="13.2" x14ac:dyDescent="0.25">
      <c r="A2127" s="432" t="s">
        <v>3400</v>
      </c>
      <c r="B2127" s="433">
        <v>26029</v>
      </c>
      <c r="C2127" s="434">
        <v>17</v>
      </c>
      <c r="D2127" s="434">
        <v>5</v>
      </c>
    </row>
    <row r="2128" spans="1:4" ht="13.2" x14ac:dyDescent="0.25">
      <c r="A2128" s="432" t="s">
        <v>3401</v>
      </c>
      <c r="B2128" s="433">
        <v>20058</v>
      </c>
      <c r="C2128" s="434">
        <v>31</v>
      </c>
      <c r="D2128" s="434">
        <v>22</v>
      </c>
    </row>
    <row r="2129" spans="1:4" ht="13.2" x14ac:dyDescent="0.25">
      <c r="A2129" s="432" t="s">
        <v>3402</v>
      </c>
      <c r="B2129" s="433">
        <v>10648</v>
      </c>
      <c r="C2129" s="434">
        <v>2</v>
      </c>
      <c r="D2129" s="434">
        <v>2</v>
      </c>
    </row>
    <row r="2130" spans="1:4" ht="13.2" x14ac:dyDescent="0.25">
      <c r="A2130" s="432" t="s">
        <v>3403</v>
      </c>
      <c r="B2130" s="433">
        <v>21889</v>
      </c>
      <c r="C2130" s="434">
        <v>110</v>
      </c>
      <c r="D2130" s="434">
        <v>3</v>
      </c>
    </row>
    <row r="2131" spans="1:4" ht="13.2" x14ac:dyDescent="0.25">
      <c r="A2131" s="432" t="s">
        <v>3404</v>
      </c>
      <c r="B2131" s="433">
        <v>17327</v>
      </c>
      <c r="C2131" s="434">
        <v>22</v>
      </c>
      <c r="D2131" s="434">
        <v>20</v>
      </c>
    </row>
    <row r="2132" spans="1:4" ht="13.2" x14ac:dyDescent="0.25">
      <c r="A2132" s="432" t="s">
        <v>3405</v>
      </c>
      <c r="B2132" s="433">
        <v>24141</v>
      </c>
      <c r="C2132" s="434">
        <v>10</v>
      </c>
      <c r="D2132" s="434">
        <v>0</v>
      </c>
    </row>
    <row r="2133" spans="1:4" ht="13.2" x14ac:dyDescent="0.25">
      <c r="A2133" s="432" t="s">
        <v>3406</v>
      </c>
      <c r="B2133" s="433">
        <v>10079</v>
      </c>
      <c r="C2133" s="434">
        <v>7</v>
      </c>
      <c r="D2133" s="434">
        <v>5</v>
      </c>
    </row>
    <row r="2134" spans="1:4" ht="13.2" x14ac:dyDescent="0.25">
      <c r="A2134" s="432" t="s">
        <v>3407</v>
      </c>
      <c r="B2134" s="433">
        <v>17819</v>
      </c>
      <c r="C2134" s="434">
        <v>8</v>
      </c>
      <c r="D2134" s="434">
        <v>4</v>
      </c>
    </row>
    <row r="2135" spans="1:4" ht="13.2" x14ac:dyDescent="0.25">
      <c r="A2135" s="432" t="s">
        <v>3408</v>
      </c>
      <c r="B2135" s="433">
        <v>21054</v>
      </c>
      <c r="C2135" s="434">
        <v>9</v>
      </c>
      <c r="D2135" s="434">
        <v>9</v>
      </c>
    </row>
    <row r="2136" spans="1:4" ht="13.2" x14ac:dyDescent="0.25">
      <c r="A2136" s="432" t="s">
        <v>3409</v>
      </c>
      <c r="B2136" s="433">
        <v>17721</v>
      </c>
      <c r="C2136" s="434">
        <v>19</v>
      </c>
      <c r="D2136" s="434">
        <v>11</v>
      </c>
    </row>
    <row r="2137" spans="1:4" ht="13.2" x14ac:dyDescent="0.25">
      <c r="A2137" s="432" t="s">
        <v>3410</v>
      </c>
      <c r="B2137" s="433">
        <v>22767</v>
      </c>
      <c r="C2137" s="434">
        <v>46</v>
      </c>
      <c r="D2137" s="434">
        <v>10</v>
      </c>
    </row>
    <row r="2138" spans="1:4" ht="13.2" x14ac:dyDescent="0.25">
      <c r="A2138" s="432" t="s">
        <v>3411</v>
      </c>
      <c r="B2138" s="433">
        <v>18956</v>
      </c>
      <c r="C2138" s="434">
        <v>11</v>
      </c>
      <c r="D2138" s="434">
        <v>11</v>
      </c>
    </row>
    <row r="2139" spans="1:4" ht="13.2" x14ac:dyDescent="0.25">
      <c r="A2139" s="432" t="s">
        <v>3412</v>
      </c>
      <c r="B2139" s="433">
        <v>28217</v>
      </c>
      <c r="C2139" s="434">
        <v>271</v>
      </c>
      <c r="D2139" s="434">
        <v>193</v>
      </c>
    </row>
    <row r="2140" spans="1:4" ht="13.2" x14ac:dyDescent="0.25">
      <c r="A2140" s="432" t="s">
        <v>3413</v>
      </c>
      <c r="B2140" s="433">
        <v>19458</v>
      </c>
      <c r="C2140" s="434">
        <v>67</v>
      </c>
      <c r="D2140" s="434">
        <v>29</v>
      </c>
    </row>
    <row r="2141" spans="1:4" ht="13.2" x14ac:dyDescent="0.25">
      <c r="A2141" s="432" t="s">
        <v>3414</v>
      </c>
      <c r="B2141" s="433">
        <v>10766</v>
      </c>
      <c r="C2141" s="434">
        <v>121</v>
      </c>
      <c r="D2141" s="434">
        <v>39</v>
      </c>
    </row>
    <row r="2142" spans="1:4" ht="13.2" x14ac:dyDescent="0.25">
      <c r="A2142" s="432" t="s">
        <v>3415</v>
      </c>
      <c r="B2142" s="433">
        <v>17711</v>
      </c>
      <c r="C2142" s="434">
        <v>48</v>
      </c>
      <c r="D2142" s="434">
        <v>0</v>
      </c>
    </row>
    <row r="2143" spans="1:4" ht="13.2" x14ac:dyDescent="0.25">
      <c r="A2143" s="432" t="s">
        <v>3416</v>
      </c>
      <c r="B2143" s="433">
        <v>24377</v>
      </c>
      <c r="C2143" s="434">
        <v>48</v>
      </c>
      <c r="D2143" s="434">
        <v>48</v>
      </c>
    </row>
    <row r="2144" spans="1:4" ht="13.2" x14ac:dyDescent="0.25">
      <c r="A2144" s="432" t="s">
        <v>3417</v>
      </c>
      <c r="B2144" s="433">
        <v>15799</v>
      </c>
      <c r="C2144" s="434">
        <v>60</v>
      </c>
      <c r="D2144" s="434">
        <v>40</v>
      </c>
    </row>
    <row r="2145" spans="1:4" ht="13.2" x14ac:dyDescent="0.25">
      <c r="A2145" s="432" t="s">
        <v>3418</v>
      </c>
      <c r="B2145" s="433">
        <v>25859</v>
      </c>
      <c r="C2145" s="435">
        <v>1680</v>
      </c>
      <c r="D2145" s="435">
        <v>1620</v>
      </c>
    </row>
    <row r="2146" spans="1:4" ht="13.2" x14ac:dyDescent="0.25">
      <c r="A2146" s="432" t="s">
        <v>3419</v>
      </c>
      <c r="B2146" s="433">
        <v>29235</v>
      </c>
      <c r="C2146" s="434">
        <v>200</v>
      </c>
      <c r="D2146" s="434">
        <v>100</v>
      </c>
    </row>
    <row r="2147" spans="1:4" ht="13.2" x14ac:dyDescent="0.25">
      <c r="A2147" s="432" t="s">
        <v>3420</v>
      </c>
      <c r="B2147" s="433">
        <v>27742</v>
      </c>
      <c r="C2147" s="434">
        <v>30</v>
      </c>
      <c r="D2147" s="434">
        <v>30</v>
      </c>
    </row>
    <row r="2148" spans="1:4" ht="13.2" x14ac:dyDescent="0.25">
      <c r="A2148" s="432" t="s">
        <v>3421</v>
      </c>
      <c r="B2148" s="433">
        <v>13296</v>
      </c>
      <c r="C2148" s="434">
        <v>11</v>
      </c>
      <c r="D2148" s="434">
        <v>2</v>
      </c>
    </row>
    <row r="2149" spans="1:4" ht="13.2" x14ac:dyDescent="0.25">
      <c r="A2149" s="432" t="s">
        <v>3422</v>
      </c>
      <c r="B2149" s="433">
        <v>29275</v>
      </c>
      <c r="C2149" s="434">
        <v>10</v>
      </c>
      <c r="D2149" s="434">
        <v>6</v>
      </c>
    </row>
    <row r="2150" spans="1:4" ht="13.2" x14ac:dyDescent="0.25">
      <c r="A2150" s="432" t="s">
        <v>3423</v>
      </c>
      <c r="B2150" s="433">
        <v>21909</v>
      </c>
      <c r="C2150" s="434">
        <v>10</v>
      </c>
      <c r="D2150" s="434">
        <v>0</v>
      </c>
    </row>
    <row r="2151" spans="1:4" ht="13.2" x14ac:dyDescent="0.25">
      <c r="A2151" s="432" t="s">
        <v>3424</v>
      </c>
      <c r="B2151" s="433">
        <v>15481</v>
      </c>
      <c r="C2151" s="434">
        <v>84</v>
      </c>
      <c r="D2151" s="434">
        <v>5</v>
      </c>
    </row>
    <row r="2152" spans="1:4" ht="13.2" x14ac:dyDescent="0.25">
      <c r="A2152" s="432" t="s">
        <v>3425</v>
      </c>
      <c r="B2152" s="433">
        <v>27642</v>
      </c>
      <c r="C2152" s="434">
        <v>2</v>
      </c>
      <c r="D2152" s="434">
        <v>0</v>
      </c>
    </row>
    <row r="2153" spans="1:4" ht="13.2" x14ac:dyDescent="0.25">
      <c r="A2153" s="432" t="s">
        <v>3426</v>
      </c>
      <c r="B2153" s="433">
        <v>10398</v>
      </c>
      <c r="C2153" s="435">
        <v>1080</v>
      </c>
      <c r="D2153" s="434">
        <v>960</v>
      </c>
    </row>
    <row r="2154" spans="1:4" ht="13.2" x14ac:dyDescent="0.25">
      <c r="A2154" s="432" t="s">
        <v>3427</v>
      </c>
      <c r="B2154" s="433">
        <v>17208</v>
      </c>
      <c r="C2154" s="434">
        <v>50</v>
      </c>
      <c r="D2154" s="434">
        <v>50</v>
      </c>
    </row>
    <row r="2155" spans="1:4" ht="13.2" x14ac:dyDescent="0.25">
      <c r="A2155" s="432" t="s">
        <v>3428</v>
      </c>
      <c r="B2155" s="433">
        <v>28152</v>
      </c>
      <c r="C2155" s="434">
        <v>30</v>
      </c>
      <c r="D2155" s="434">
        <v>13</v>
      </c>
    </row>
    <row r="2156" spans="1:4" ht="13.2" x14ac:dyDescent="0.25">
      <c r="A2156" s="432" t="s">
        <v>3429</v>
      </c>
      <c r="B2156" s="433">
        <v>24369</v>
      </c>
      <c r="C2156" s="434">
        <v>1</v>
      </c>
      <c r="D2156" s="434">
        <v>0</v>
      </c>
    </row>
    <row r="2157" spans="1:4" ht="13.2" x14ac:dyDescent="0.25">
      <c r="A2157" s="432" t="s">
        <v>3430</v>
      </c>
      <c r="B2157" s="433">
        <v>21322</v>
      </c>
      <c r="C2157" s="434">
        <v>130</v>
      </c>
      <c r="D2157" s="434">
        <v>130</v>
      </c>
    </row>
    <row r="2158" spans="1:4" ht="13.2" x14ac:dyDescent="0.25">
      <c r="A2158" s="432" t="s">
        <v>3431</v>
      </c>
      <c r="B2158" s="433">
        <v>15828</v>
      </c>
      <c r="C2158" s="434">
        <v>131</v>
      </c>
      <c r="D2158" s="434">
        <v>134</v>
      </c>
    </row>
    <row r="2159" spans="1:4" ht="13.2" x14ac:dyDescent="0.25">
      <c r="A2159" s="432" t="s">
        <v>3432</v>
      </c>
      <c r="B2159" s="433">
        <v>25069</v>
      </c>
      <c r="C2159" s="434">
        <v>562</v>
      </c>
      <c r="D2159" s="434">
        <v>562</v>
      </c>
    </row>
    <row r="2160" spans="1:4" ht="13.2" x14ac:dyDescent="0.25">
      <c r="A2160" s="432" t="s">
        <v>3433</v>
      </c>
      <c r="B2160" s="433">
        <v>28675</v>
      </c>
      <c r="C2160" s="435">
        <v>1140</v>
      </c>
      <c r="D2160" s="435">
        <v>1140</v>
      </c>
    </row>
    <row r="2161" spans="1:4" ht="13.2" x14ac:dyDescent="0.25">
      <c r="A2161" s="432" t="s">
        <v>3434</v>
      </c>
      <c r="B2161" s="433">
        <v>24874</v>
      </c>
      <c r="C2161" s="434">
        <v>54</v>
      </c>
      <c r="D2161" s="434">
        <v>39</v>
      </c>
    </row>
    <row r="2162" spans="1:4" ht="13.2" x14ac:dyDescent="0.25">
      <c r="A2162" s="432" t="s">
        <v>3435</v>
      </c>
      <c r="B2162" s="433">
        <v>20293</v>
      </c>
      <c r="C2162" s="434">
        <v>136</v>
      </c>
      <c r="D2162" s="434">
        <v>17</v>
      </c>
    </row>
    <row r="2163" spans="1:4" ht="13.2" x14ac:dyDescent="0.25">
      <c r="A2163" s="432" t="s">
        <v>3436</v>
      </c>
      <c r="B2163" s="433">
        <v>20457</v>
      </c>
      <c r="C2163" s="434">
        <v>172</v>
      </c>
      <c r="D2163" s="434">
        <v>153</v>
      </c>
    </row>
    <row r="2164" spans="1:4" ht="13.2" x14ac:dyDescent="0.25">
      <c r="A2164" s="432" t="s">
        <v>3437</v>
      </c>
      <c r="B2164" s="433">
        <v>16307</v>
      </c>
      <c r="C2164" s="434">
        <v>252</v>
      </c>
      <c r="D2164" s="434">
        <v>123</v>
      </c>
    </row>
    <row r="2165" spans="1:4" ht="13.2" x14ac:dyDescent="0.25">
      <c r="A2165" s="432" t="s">
        <v>3438</v>
      </c>
      <c r="B2165" s="433">
        <v>22640</v>
      </c>
      <c r="C2165" s="434">
        <v>258</v>
      </c>
      <c r="D2165" s="434">
        <v>0</v>
      </c>
    </row>
    <row r="2166" spans="1:4" ht="13.2" x14ac:dyDescent="0.25">
      <c r="A2166" s="432" t="s">
        <v>3439</v>
      </c>
      <c r="B2166" s="433">
        <v>14072</v>
      </c>
      <c r="C2166" s="434">
        <v>503</v>
      </c>
      <c r="D2166" s="434">
        <v>210</v>
      </c>
    </row>
    <row r="2167" spans="1:4" ht="13.2" x14ac:dyDescent="0.25">
      <c r="A2167" s="432" t="s">
        <v>3388</v>
      </c>
      <c r="B2167" s="433">
        <v>10831</v>
      </c>
      <c r="C2167" s="434">
        <v>195</v>
      </c>
      <c r="D2167" s="434">
        <v>51</v>
      </c>
    </row>
    <row r="2168" spans="1:4" ht="13.2" x14ac:dyDescent="0.25">
      <c r="A2168" s="432" t="s">
        <v>3389</v>
      </c>
      <c r="B2168" s="433">
        <v>15160</v>
      </c>
      <c r="C2168" s="434">
        <v>73</v>
      </c>
      <c r="D2168" s="434">
        <v>2</v>
      </c>
    </row>
    <row r="2169" spans="1:4" ht="13.2" x14ac:dyDescent="0.25">
      <c r="A2169" s="432" t="s">
        <v>3391</v>
      </c>
      <c r="B2169" s="433">
        <v>25637</v>
      </c>
      <c r="C2169" s="434">
        <v>14</v>
      </c>
      <c r="D2169" s="434">
        <v>9</v>
      </c>
    </row>
    <row r="2170" spans="1:4" ht="13.2" x14ac:dyDescent="0.25">
      <c r="A2170" s="432" t="s">
        <v>3392</v>
      </c>
      <c r="B2170" s="433">
        <v>14862</v>
      </c>
      <c r="C2170" s="434">
        <v>6</v>
      </c>
      <c r="D2170" s="434">
        <v>5</v>
      </c>
    </row>
    <row r="2171" spans="1:4" ht="13.2" x14ac:dyDescent="0.25">
      <c r="A2171" s="432" t="s">
        <v>3393</v>
      </c>
      <c r="B2171" s="433">
        <v>20959</v>
      </c>
      <c r="C2171" s="434">
        <v>187</v>
      </c>
      <c r="D2171" s="434">
        <v>31</v>
      </c>
    </row>
    <row r="2172" spans="1:4" ht="13.2" x14ac:dyDescent="0.25">
      <c r="A2172" s="432" t="s">
        <v>3394</v>
      </c>
      <c r="B2172" s="433">
        <v>12975</v>
      </c>
      <c r="C2172" s="434">
        <v>50</v>
      </c>
      <c r="D2172" s="434">
        <v>49</v>
      </c>
    </row>
    <row r="2173" spans="1:4" ht="13.2" x14ac:dyDescent="0.25">
      <c r="A2173" s="432" t="s">
        <v>3440</v>
      </c>
      <c r="B2173" s="433">
        <v>19395</v>
      </c>
      <c r="C2173" s="434">
        <v>12</v>
      </c>
      <c r="D2173" s="434">
        <v>0</v>
      </c>
    </row>
    <row r="2174" spans="1:4" ht="13.2" x14ac:dyDescent="0.25">
      <c r="A2174" s="432" t="s">
        <v>3441</v>
      </c>
      <c r="B2174" s="433">
        <v>16700</v>
      </c>
      <c r="C2174" s="434">
        <v>82</v>
      </c>
      <c r="D2174" s="434">
        <v>0</v>
      </c>
    </row>
    <row r="2175" spans="1:4" ht="13.2" x14ac:dyDescent="0.25">
      <c r="A2175" s="432" t="s">
        <v>3442</v>
      </c>
      <c r="B2175" s="433">
        <v>23342</v>
      </c>
      <c r="C2175" s="434">
        <v>560</v>
      </c>
      <c r="D2175" s="434">
        <v>233</v>
      </c>
    </row>
    <row r="2176" spans="1:4" ht="13.2" x14ac:dyDescent="0.25">
      <c r="A2176" s="432" t="s">
        <v>3443</v>
      </c>
      <c r="B2176" s="433">
        <v>17172</v>
      </c>
      <c r="C2176" s="434">
        <v>308</v>
      </c>
      <c r="D2176" s="434">
        <v>270</v>
      </c>
    </row>
    <row r="2177" spans="1:4" ht="13.2" x14ac:dyDescent="0.25">
      <c r="A2177" s="432" t="s">
        <v>3444</v>
      </c>
      <c r="B2177" s="433">
        <v>26196</v>
      </c>
      <c r="C2177" s="434">
        <v>567</v>
      </c>
      <c r="D2177" s="434">
        <v>538</v>
      </c>
    </row>
    <row r="2178" spans="1:4" ht="13.2" x14ac:dyDescent="0.25">
      <c r="A2178" s="432" t="s">
        <v>3445</v>
      </c>
      <c r="B2178" s="433">
        <v>11331</v>
      </c>
      <c r="C2178" s="434">
        <v>18</v>
      </c>
      <c r="D2178" s="434">
        <v>4</v>
      </c>
    </row>
    <row r="2179" spans="1:4" ht="13.2" x14ac:dyDescent="0.25">
      <c r="A2179" s="432" t="s">
        <v>3446</v>
      </c>
      <c r="B2179" s="433">
        <v>10455</v>
      </c>
      <c r="C2179" s="434">
        <v>35</v>
      </c>
      <c r="D2179" s="434">
        <v>2</v>
      </c>
    </row>
    <row r="2180" spans="1:4" ht="13.2" x14ac:dyDescent="0.25">
      <c r="A2180" s="432" t="s">
        <v>3447</v>
      </c>
      <c r="B2180" s="433">
        <v>21313</v>
      </c>
      <c r="C2180" s="434">
        <v>2</v>
      </c>
      <c r="D2180" s="434">
        <v>2</v>
      </c>
    </row>
    <row r="2181" spans="1:4" ht="13.2" x14ac:dyDescent="0.25">
      <c r="A2181" s="432" t="s">
        <v>3448</v>
      </c>
      <c r="B2181" s="433">
        <v>12628</v>
      </c>
      <c r="C2181" s="434">
        <v>154</v>
      </c>
      <c r="D2181" s="434">
        <v>0</v>
      </c>
    </row>
    <row r="2182" spans="1:4" ht="13.2" x14ac:dyDescent="0.25">
      <c r="A2182" s="432" t="s">
        <v>3449</v>
      </c>
      <c r="B2182" s="433">
        <v>24080</v>
      </c>
      <c r="C2182" s="434">
        <v>22</v>
      </c>
      <c r="D2182" s="434">
        <v>20</v>
      </c>
    </row>
    <row r="2183" spans="1:4" ht="13.2" x14ac:dyDescent="0.25">
      <c r="A2183" s="432" t="s">
        <v>3406</v>
      </c>
      <c r="B2183" s="433">
        <v>16836</v>
      </c>
      <c r="C2183" s="434">
        <v>5</v>
      </c>
      <c r="D2183" s="434">
        <v>5</v>
      </c>
    </row>
    <row r="2184" spans="1:4" ht="13.2" x14ac:dyDescent="0.25">
      <c r="A2184" s="432" t="s">
        <v>3450</v>
      </c>
      <c r="B2184" s="433">
        <v>14280</v>
      </c>
      <c r="C2184" s="434">
        <v>410</v>
      </c>
      <c r="D2184" s="434">
        <v>410</v>
      </c>
    </row>
    <row r="2185" spans="1:4" ht="13.2" x14ac:dyDescent="0.25">
      <c r="A2185" s="432" t="s">
        <v>3451</v>
      </c>
      <c r="B2185" s="433">
        <v>17804</v>
      </c>
      <c r="C2185" s="435">
        <v>3800</v>
      </c>
      <c r="D2185" s="435">
        <v>3760</v>
      </c>
    </row>
    <row r="2186" spans="1:4" ht="13.2" x14ac:dyDescent="0.25">
      <c r="A2186" s="432" t="s">
        <v>3452</v>
      </c>
      <c r="B2186" s="433">
        <v>10531</v>
      </c>
      <c r="C2186" s="434">
        <v>418</v>
      </c>
      <c r="D2186" s="434">
        <v>129</v>
      </c>
    </row>
    <row r="2187" spans="1:4" ht="13.2" x14ac:dyDescent="0.25">
      <c r="A2187" s="432" t="s">
        <v>3453</v>
      </c>
      <c r="B2187" s="433">
        <v>12756</v>
      </c>
      <c r="C2187" s="434">
        <v>10</v>
      </c>
      <c r="D2187" s="434">
        <v>0</v>
      </c>
    </row>
    <row r="2188" spans="1:4" ht="13.2" x14ac:dyDescent="0.25">
      <c r="A2188" s="432" t="s">
        <v>3454</v>
      </c>
      <c r="B2188" s="433">
        <v>23369</v>
      </c>
      <c r="C2188" s="434">
        <v>215</v>
      </c>
      <c r="D2188" s="434">
        <v>80</v>
      </c>
    </row>
    <row r="2189" spans="1:4" ht="13.2" x14ac:dyDescent="0.25">
      <c r="A2189" s="432" t="s">
        <v>3455</v>
      </c>
      <c r="B2189" s="433">
        <v>25446</v>
      </c>
      <c r="C2189" s="434">
        <v>50</v>
      </c>
      <c r="D2189" s="434">
        <v>50</v>
      </c>
    </row>
    <row r="2190" spans="1:4" ht="13.2" x14ac:dyDescent="0.25">
      <c r="A2190" s="432" t="s">
        <v>3456</v>
      </c>
      <c r="B2190" s="433">
        <v>22128</v>
      </c>
      <c r="C2190" s="434">
        <v>12</v>
      </c>
      <c r="D2190" s="434">
        <v>8</v>
      </c>
    </row>
    <row r="2191" spans="1:4" ht="13.2" x14ac:dyDescent="0.25">
      <c r="A2191" s="432" t="s">
        <v>3457</v>
      </c>
      <c r="B2191" s="433">
        <v>25393</v>
      </c>
      <c r="C2191" s="434">
        <v>9</v>
      </c>
      <c r="D2191" s="434">
        <v>9</v>
      </c>
    </row>
    <row r="2192" spans="1:4" ht="13.2" x14ac:dyDescent="0.25">
      <c r="A2192" s="432" t="s">
        <v>3458</v>
      </c>
      <c r="B2192" s="433">
        <v>23167</v>
      </c>
      <c r="C2192" s="434">
        <v>37</v>
      </c>
      <c r="D2192" s="434">
        <v>27</v>
      </c>
    </row>
    <row r="2193" spans="1:4" ht="13.2" x14ac:dyDescent="0.25">
      <c r="A2193" s="432" t="s">
        <v>3459</v>
      </c>
      <c r="B2193" s="433">
        <v>25030</v>
      </c>
      <c r="C2193" s="434">
        <v>40</v>
      </c>
      <c r="D2193" s="434">
        <v>40</v>
      </c>
    </row>
    <row r="2194" spans="1:4" ht="13.2" x14ac:dyDescent="0.25">
      <c r="A2194" s="432" t="s">
        <v>2597</v>
      </c>
      <c r="B2194" s="433">
        <v>19680</v>
      </c>
      <c r="C2194" s="434">
        <v>20</v>
      </c>
      <c r="D2194" s="434">
        <v>7</v>
      </c>
    </row>
    <row r="2195" spans="1:4" ht="13.2" x14ac:dyDescent="0.25">
      <c r="A2195" s="432" t="s">
        <v>3460</v>
      </c>
      <c r="B2195" s="433">
        <v>19136</v>
      </c>
      <c r="C2195" s="434">
        <v>2</v>
      </c>
      <c r="D2195" s="434">
        <v>2</v>
      </c>
    </row>
    <row r="2196" spans="1:4" ht="13.2" x14ac:dyDescent="0.25">
      <c r="A2196" s="432" t="s">
        <v>3201</v>
      </c>
      <c r="B2196" s="433">
        <v>18129</v>
      </c>
      <c r="C2196" s="434">
        <v>161</v>
      </c>
      <c r="D2196" s="434">
        <v>131</v>
      </c>
    </row>
    <row r="2197" spans="1:4" ht="13.2" x14ac:dyDescent="0.25">
      <c r="A2197" s="432" t="s">
        <v>3461</v>
      </c>
      <c r="B2197" s="433">
        <v>15401</v>
      </c>
      <c r="C2197" s="434">
        <v>32</v>
      </c>
      <c r="D2197" s="434">
        <v>12</v>
      </c>
    </row>
    <row r="2198" spans="1:4" ht="13.2" x14ac:dyDescent="0.25">
      <c r="A2198" s="432" t="s">
        <v>3462</v>
      </c>
      <c r="B2198" s="433">
        <v>23095</v>
      </c>
      <c r="C2198" s="434">
        <v>202</v>
      </c>
      <c r="D2198" s="434">
        <v>2</v>
      </c>
    </row>
    <row r="2199" spans="1:4" ht="13.2" x14ac:dyDescent="0.25">
      <c r="A2199" s="432" t="s">
        <v>3463</v>
      </c>
      <c r="B2199" s="433">
        <v>27954</v>
      </c>
      <c r="C2199" s="434">
        <v>50</v>
      </c>
      <c r="D2199" s="434">
        <v>0</v>
      </c>
    </row>
    <row r="2200" spans="1:4" ht="13.2" x14ac:dyDescent="0.25">
      <c r="A2200" s="432" t="s">
        <v>3464</v>
      </c>
      <c r="B2200" s="433">
        <v>19594</v>
      </c>
      <c r="C2200" s="434">
        <v>25</v>
      </c>
      <c r="D2200" s="434">
        <v>0</v>
      </c>
    </row>
    <row r="2201" spans="1:4" ht="13.2" x14ac:dyDescent="0.25">
      <c r="A2201" s="432" t="s">
        <v>3465</v>
      </c>
      <c r="B2201" s="433">
        <v>13010</v>
      </c>
      <c r="C2201" s="434">
        <v>20</v>
      </c>
      <c r="D2201" s="434">
        <v>7</v>
      </c>
    </row>
    <row r="2202" spans="1:4" ht="13.2" x14ac:dyDescent="0.25">
      <c r="A2202" s="432" t="s">
        <v>3466</v>
      </c>
      <c r="B2202" s="433">
        <v>20531</v>
      </c>
      <c r="C2202" s="434">
        <v>16</v>
      </c>
      <c r="D2202" s="434">
        <v>16</v>
      </c>
    </row>
    <row r="2203" spans="1:4" ht="13.2" x14ac:dyDescent="0.25">
      <c r="A2203" s="432" t="s">
        <v>3467</v>
      </c>
      <c r="B2203" s="433">
        <v>25871</v>
      </c>
      <c r="C2203" s="434">
        <v>31</v>
      </c>
      <c r="D2203" s="434">
        <v>30</v>
      </c>
    </row>
    <row r="2204" spans="1:4" ht="13.2" x14ac:dyDescent="0.25">
      <c r="A2204" s="432" t="s">
        <v>3468</v>
      </c>
      <c r="B2204" s="433">
        <v>28365</v>
      </c>
      <c r="C2204" s="434">
        <v>144</v>
      </c>
      <c r="D2204" s="434">
        <v>94</v>
      </c>
    </row>
    <row r="2205" spans="1:4" ht="13.2" x14ac:dyDescent="0.25">
      <c r="A2205" s="432" t="s">
        <v>3469</v>
      </c>
      <c r="B2205" s="433">
        <v>28948</v>
      </c>
      <c r="C2205" s="434">
        <v>391</v>
      </c>
      <c r="D2205" s="434">
        <v>355</v>
      </c>
    </row>
    <row r="2206" spans="1:4" ht="13.2" x14ac:dyDescent="0.25">
      <c r="A2206" s="432" t="s">
        <v>3470</v>
      </c>
      <c r="B2206" s="433">
        <v>26284</v>
      </c>
      <c r="C2206" s="434">
        <v>350</v>
      </c>
      <c r="D2206" s="434">
        <v>320</v>
      </c>
    </row>
    <row r="2207" spans="1:4" ht="13.2" x14ac:dyDescent="0.25">
      <c r="A2207" s="432" t="s">
        <v>3471</v>
      </c>
      <c r="B2207" s="433">
        <v>13149</v>
      </c>
      <c r="C2207" s="434">
        <v>14</v>
      </c>
      <c r="D2207" s="434">
        <v>1</v>
      </c>
    </row>
    <row r="2208" spans="1:4" ht="13.2" x14ac:dyDescent="0.25">
      <c r="A2208" s="432" t="s">
        <v>3472</v>
      </c>
      <c r="B2208" s="433">
        <v>18636</v>
      </c>
      <c r="C2208" s="434">
        <v>55</v>
      </c>
      <c r="D2208" s="434">
        <v>40</v>
      </c>
    </row>
    <row r="2209" spans="1:4" ht="13.2" x14ac:dyDescent="0.25">
      <c r="A2209" s="432" t="s">
        <v>3473</v>
      </c>
      <c r="B2209" s="433">
        <v>12773</v>
      </c>
      <c r="C2209" s="434">
        <v>229</v>
      </c>
      <c r="D2209" s="434">
        <v>73</v>
      </c>
    </row>
    <row r="2210" spans="1:4" ht="13.2" x14ac:dyDescent="0.25">
      <c r="A2210" s="432" t="s">
        <v>3474</v>
      </c>
      <c r="B2210" s="433">
        <v>27129</v>
      </c>
      <c r="C2210" s="434">
        <v>48</v>
      </c>
      <c r="D2210" s="434">
        <v>4</v>
      </c>
    </row>
    <row r="2211" spans="1:4" ht="13.2" x14ac:dyDescent="0.25">
      <c r="A2211" s="432" t="s">
        <v>3475</v>
      </c>
      <c r="B2211" s="433">
        <v>16020</v>
      </c>
      <c r="C2211" s="434">
        <v>66</v>
      </c>
      <c r="D2211" s="434">
        <v>3</v>
      </c>
    </row>
    <row r="2212" spans="1:4" ht="13.2" x14ac:dyDescent="0.25">
      <c r="A2212" s="432" t="s">
        <v>3476</v>
      </c>
      <c r="B2212" s="433">
        <v>24064</v>
      </c>
      <c r="C2212" s="434">
        <v>335</v>
      </c>
      <c r="D2212" s="434">
        <v>32</v>
      </c>
    </row>
    <row r="2213" spans="1:4" ht="13.2" x14ac:dyDescent="0.25">
      <c r="A2213" s="432" t="s">
        <v>3477</v>
      </c>
      <c r="B2213" s="433">
        <v>21865</v>
      </c>
      <c r="C2213" s="434">
        <v>4</v>
      </c>
      <c r="D2213" s="434">
        <v>4</v>
      </c>
    </row>
    <row r="2214" spans="1:4" ht="13.2" x14ac:dyDescent="0.25">
      <c r="A2214" s="432" t="s">
        <v>3478</v>
      </c>
      <c r="B2214" s="433">
        <v>25090</v>
      </c>
      <c r="C2214" s="434">
        <v>10</v>
      </c>
      <c r="D2214" s="434">
        <v>3</v>
      </c>
    </row>
    <row r="2215" spans="1:4" ht="13.2" x14ac:dyDescent="0.25">
      <c r="A2215" s="432" t="s">
        <v>3479</v>
      </c>
      <c r="B2215" s="433">
        <v>10819</v>
      </c>
      <c r="C2215" s="434">
        <v>513</v>
      </c>
      <c r="D2215" s="434">
        <v>1</v>
      </c>
    </row>
    <row r="2216" spans="1:4" ht="13.2" x14ac:dyDescent="0.25">
      <c r="A2216" s="432" t="s">
        <v>3480</v>
      </c>
      <c r="B2216" s="433">
        <v>11952</v>
      </c>
      <c r="C2216" s="434">
        <v>149</v>
      </c>
      <c r="D2216" s="434">
        <v>71</v>
      </c>
    </row>
    <row r="2217" spans="1:4" ht="13.2" x14ac:dyDescent="0.25">
      <c r="A2217" s="432" t="s">
        <v>3481</v>
      </c>
      <c r="B2217" s="433">
        <v>19608</v>
      </c>
      <c r="C2217" s="434">
        <v>58</v>
      </c>
      <c r="D2217" s="434">
        <v>22</v>
      </c>
    </row>
    <row r="2218" spans="1:4" ht="13.2" x14ac:dyDescent="0.25">
      <c r="A2218" s="432" t="s">
        <v>3482</v>
      </c>
      <c r="B2218" s="433">
        <v>21333</v>
      </c>
      <c r="C2218" s="434">
        <v>154</v>
      </c>
      <c r="D2218" s="434">
        <v>100</v>
      </c>
    </row>
    <row r="2219" spans="1:4" ht="13.2" x14ac:dyDescent="0.25">
      <c r="A2219" s="432" t="s">
        <v>3483</v>
      </c>
      <c r="B2219" s="433">
        <v>18480</v>
      </c>
      <c r="C2219" s="434">
        <v>60</v>
      </c>
      <c r="D2219" s="434">
        <v>16</v>
      </c>
    </row>
    <row r="2220" spans="1:4" ht="13.2" x14ac:dyDescent="0.25">
      <c r="A2220" s="432" t="s">
        <v>3484</v>
      </c>
      <c r="B2220" s="433">
        <v>28527</v>
      </c>
      <c r="C2220" s="434">
        <v>1</v>
      </c>
      <c r="D2220" s="434">
        <v>1</v>
      </c>
    </row>
    <row r="2221" spans="1:4" ht="13.2" x14ac:dyDescent="0.25">
      <c r="A2221" s="432" t="s">
        <v>3485</v>
      </c>
      <c r="B2221" s="433">
        <v>26429</v>
      </c>
      <c r="C2221" s="434">
        <v>4</v>
      </c>
      <c r="D2221" s="434">
        <v>0</v>
      </c>
    </row>
    <row r="2222" spans="1:4" ht="13.2" x14ac:dyDescent="0.25">
      <c r="A2222" s="432" t="s">
        <v>3486</v>
      </c>
      <c r="B2222" s="433">
        <v>10565</v>
      </c>
      <c r="C2222" s="434">
        <v>56</v>
      </c>
      <c r="D2222" s="434">
        <v>42</v>
      </c>
    </row>
    <row r="2223" spans="1:4" ht="13.2" x14ac:dyDescent="0.25">
      <c r="A2223" s="432" t="s">
        <v>3487</v>
      </c>
      <c r="B2223" s="433">
        <v>22096</v>
      </c>
      <c r="C2223" s="434">
        <v>17</v>
      </c>
      <c r="D2223" s="434">
        <v>13</v>
      </c>
    </row>
    <row r="2224" spans="1:4" ht="13.2" x14ac:dyDescent="0.25">
      <c r="A2224" s="432" t="s">
        <v>3488</v>
      </c>
      <c r="B2224" s="433">
        <v>27462</v>
      </c>
      <c r="C2224" s="434">
        <v>30</v>
      </c>
      <c r="D2224" s="434">
        <v>24</v>
      </c>
    </row>
    <row r="2225" spans="1:4" ht="13.2" x14ac:dyDescent="0.25">
      <c r="A2225" s="432" t="s">
        <v>3489</v>
      </c>
      <c r="B2225" s="433">
        <v>21124</v>
      </c>
      <c r="C2225" s="434">
        <v>28</v>
      </c>
      <c r="D2225" s="434">
        <v>28</v>
      </c>
    </row>
    <row r="2226" spans="1:4" ht="13.2" x14ac:dyDescent="0.25">
      <c r="A2226" s="432" t="s">
        <v>3490</v>
      </c>
      <c r="B2226" s="433">
        <v>16808</v>
      </c>
      <c r="C2226" s="434">
        <v>32</v>
      </c>
      <c r="D2226" s="434">
        <v>24</v>
      </c>
    </row>
    <row r="2227" spans="1:4" ht="13.2" x14ac:dyDescent="0.25">
      <c r="A2227" s="432" t="s">
        <v>3491</v>
      </c>
      <c r="B2227" s="433">
        <v>26841</v>
      </c>
      <c r="C2227" s="434">
        <v>24</v>
      </c>
      <c r="D2227" s="434">
        <v>0</v>
      </c>
    </row>
    <row r="2228" spans="1:4" ht="13.2" x14ac:dyDescent="0.25">
      <c r="A2228" s="432" t="s">
        <v>3492</v>
      </c>
      <c r="B2228" s="433">
        <v>20971</v>
      </c>
      <c r="C2228" s="434">
        <v>179</v>
      </c>
      <c r="D2228" s="434">
        <v>81</v>
      </c>
    </row>
    <row r="2229" spans="1:4" ht="13.2" x14ac:dyDescent="0.25">
      <c r="A2229" s="432" t="s">
        <v>3493</v>
      </c>
      <c r="B2229" s="433">
        <v>26185</v>
      </c>
      <c r="C2229" s="434">
        <v>2</v>
      </c>
      <c r="D2229" s="434">
        <v>2</v>
      </c>
    </row>
    <row r="2230" spans="1:4" ht="13.2" x14ac:dyDescent="0.25">
      <c r="A2230" s="432" t="s">
        <v>3494</v>
      </c>
      <c r="B2230" s="433">
        <v>22550</v>
      </c>
      <c r="C2230" s="434">
        <v>51</v>
      </c>
      <c r="D2230" s="434">
        <v>10</v>
      </c>
    </row>
    <row r="2231" spans="1:4" ht="13.2" x14ac:dyDescent="0.25">
      <c r="A2231" s="432" t="s">
        <v>3495</v>
      </c>
      <c r="B2231" s="433">
        <v>19021</v>
      </c>
      <c r="C2231" s="434">
        <v>4</v>
      </c>
      <c r="D2231" s="434">
        <v>4</v>
      </c>
    </row>
    <row r="2232" spans="1:4" ht="13.2" x14ac:dyDescent="0.25">
      <c r="A2232" s="432" t="s">
        <v>3496</v>
      </c>
      <c r="B2232" s="433">
        <v>23248</v>
      </c>
      <c r="C2232" s="434">
        <v>35</v>
      </c>
      <c r="D2232" s="434">
        <v>0</v>
      </c>
    </row>
    <row r="2233" spans="1:4" ht="13.2" x14ac:dyDescent="0.25">
      <c r="A2233" s="432" t="s">
        <v>3497</v>
      </c>
      <c r="B2233" s="433">
        <v>21984</v>
      </c>
      <c r="C2233" s="434">
        <v>7</v>
      </c>
      <c r="D2233" s="434">
        <v>5</v>
      </c>
    </row>
    <row r="2234" spans="1:4" ht="13.2" x14ac:dyDescent="0.25">
      <c r="A2234" s="432" t="s">
        <v>3498</v>
      </c>
      <c r="B2234" s="433">
        <v>13251</v>
      </c>
      <c r="C2234" s="434">
        <v>139</v>
      </c>
      <c r="D2234" s="434">
        <v>114</v>
      </c>
    </row>
    <row r="2235" spans="1:4" ht="13.2" x14ac:dyDescent="0.25">
      <c r="A2235" s="432" t="s">
        <v>3499</v>
      </c>
      <c r="B2235" s="433">
        <v>24148</v>
      </c>
      <c r="C2235" s="434">
        <v>456</v>
      </c>
      <c r="D2235" s="434">
        <v>375</v>
      </c>
    </row>
    <row r="2236" spans="1:4" ht="13.2" x14ac:dyDescent="0.25">
      <c r="A2236" s="432" t="s">
        <v>3500</v>
      </c>
      <c r="B2236" s="433">
        <v>20451</v>
      </c>
      <c r="C2236" s="434">
        <v>460</v>
      </c>
      <c r="D2236" s="434">
        <v>460</v>
      </c>
    </row>
    <row r="2237" spans="1:4" ht="13.2" x14ac:dyDescent="0.25">
      <c r="A2237" s="432" t="s">
        <v>3501</v>
      </c>
      <c r="B2237" s="433">
        <v>26231</v>
      </c>
      <c r="C2237" s="434">
        <v>27</v>
      </c>
      <c r="D2237" s="434">
        <v>4</v>
      </c>
    </row>
    <row r="2238" spans="1:4" ht="13.2" x14ac:dyDescent="0.25">
      <c r="A2238" s="432" t="s">
        <v>3502</v>
      </c>
      <c r="B2238" s="433">
        <v>22264</v>
      </c>
      <c r="C2238" s="434">
        <v>99</v>
      </c>
      <c r="D2238" s="434">
        <v>44</v>
      </c>
    </row>
    <row r="2239" spans="1:4" ht="13.2" x14ac:dyDescent="0.25">
      <c r="A2239" s="432" t="s">
        <v>3503</v>
      </c>
      <c r="B2239" s="433">
        <v>24945</v>
      </c>
      <c r="C2239" s="434">
        <v>327</v>
      </c>
      <c r="D2239" s="434">
        <v>0</v>
      </c>
    </row>
    <row r="2240" spans="1:4" ht="13.2" x14ac:dyDescent="0.25">
      <c r="A2240" s="432" t="s">
        <v>3504</v>
      </c>
      <c r="B2240" s="433">
        <v>26207</v>
      </c>
      <c r="C2240" s="434">
        <v>84</v>
      </c>
      <c r="D2240" s="434">
        <v>12</v>
      </c>
    </row>
    <row r="2241" spans="1:4" ht="13.2" x14ac:dyDescent="0.25">
      <c r="A2241" s="432" t="s">
        <v>3505</v>
      </c>
      <c r="B2241" s="433">
        <v>18159</v>
      </c>
      <c r="C2241" s="434">
        <v>88</v>
      </c>
      <c r="D2241" s="434">
        <v>1</v>
      </c>
    </row>
    <row r="2242" spans="1:4" ht="13.2" x14ac:dyDescent="0.25">
      <c r="A2242" s="432" t="s">
        <v>3506</v>
      </c>
      <c r="B2242" s="433">
        <v>16738</v>
      </c>
      <c r="C2242" s="434">
        <v>314</v>
      </c>
      <c r="D2242" s="434">
        <v>28</v>
      </c>
    </row>
    <row r="2243" spans="1:4" ht="13.2" x14ac:dyDescent="0.25">
      <c r="A2243" s="432" t="s">
        <v>3507</v>
      </c>
      <c r="B2243" s="433">
        <v>20143</v>
      </c>
      <c r="C2243" s="434">
        <v>13</v>
      </c>
      <c r="D2243" s="434">
        <v>13</v>
      </c>
    </row>
    <row r="2244" spans="1:4" ht="13.2" x14ac:dyDescent="0.25">
      <c r="A2244" s="432" t="s">
        <v>3508</v>
      </c>
      <c r="B2244" s="433">
        <v>23394</v>
      </c>
      <c r="C2244" s="434">
        <v>5</v>
      </c>
      <c r="D2244" s="434">
        <v>5</v>
      </c>
    </row>
    <row r="2245" spans="1:4" ht="13.2" x14ac:dyDescent="0.25">
      <c r="A2245" s="432" t="s">
        <v>3509</v>
      </c>
      <c r="B2245" s="433">
        <v>18515</v>
      </c>
      <c r="C2245" s="434">
        <v>490</v>
      </c>
      <c r="D2245" s="434">
        <v>137</v>
      </c>
    </row>
    <row r="2246" spans="1:4" ht="13.2" x14ac:dyDescent="0.25">
      <c r="A2246" s="432" t="s">
        <v>3510</v>
      </c>
      <c r="B2246" s="433">
        <v>16491</v>
      </c>
      <c r="C2246" s="434">
        <v>165</v>
      </c>
      <c r="D2246" s="434">
        <v>7</v>
      </c>
    </row>
    <row r="2247" spans="1:4" ht="13.2" x14ac:dyDescent="0.25">
      <c r="A2247" s="432" t="s">
        <v>3511</v>
      </c>
      <c r="B2247" s="433">
        <v>10508</v>
      </c>
      <c r="C2247" s="434">
        <v>43</v>
      </c>
      <c r="D2247" s="434">
        <v>33</v>
      </c>
    </row>
    <row r="2248" spans="1:4" ht="13.2" x14ac:dyDescent="0.25">
      <c r="A2248" s="432" t="s">
        <v>3512</v>
      </c>
      <c r="B2248" s="433">
        <v>26265</v>
      </c>
      <c r="C2248" s="434">
        <v>151</v>
      </c>
      <c r="D2248" s="434">
        <v>137</v>
      </c>
    </row>
    <row r="2249" spans="1:4" ht="13.2" x14ac:dyDescent="0.25">
      <c r="A2249" s="432" t="s">
        <v>3513</v>
      </c>
      <c r="B2249" s="433">
        <v>22559</v>
      </c>
      <c r="C2249" s="434">
        <v>34</v>
      </c>
      <c r="D2249" s="434">
        <v>20</v>
      </c>
    </row>
    <row r="2250" spans="1:4" ht="13.2" x14ac:dyDescent="0.25">
      <c r="A2250" s="432" t="s">
        <v>3514</v>
      </c>
      <c r="B2250" s="433">
        <v>22186</v>
      </c>
      <c r="C2250" s="434">
        <v>1</v>
      </c>
      <c r="D2250" s="434">
        <v>1</v>
      </c>
    </row>
    <row r="2251" spans="1:4" ht="13.2" x14ac:dyDescent="0.25">
      <c r="A2251" s="432" t="s">
        <v>3515</v>
      </c>
      <c r="B2251" s="433">
        <v>14752</v>
      </c>
      <c r="C2251" s="434">
        <v>14</v>
      </c>
      <c r="D2251" s="434">
        <v>10</v>
      </c>
    </row>
    <row r="2252" spans="1:4" ht="13.2" x14ac:dyDescent="0.25">
      <c r="A2252" s="432" t="s">
        <v>3086</v>
      </c>
      <c r="B2252" s="433">
        <v>25136</v>
      </c>
      <c r="C2252" s="434">
        <v>66</v>
      </c>
      <c r="D2252" s="434">
        <v>7</v>
      </c>
    </row>
    <row r="2253" spans="1:4" ht="13.2" x14ac:dyDescent="0.25">
      <c r="A2253" s="432" t="s">
        <v>3516</v>
      </c>
      <c r="B2253" s="433">
        <v>20456</v>
      </c>
      <c r="C2253" s="434">
        <v>26</v>
      </c>
      <c r="D2253" s="434">
        <v>0</v>
      </c>
    </row>
    <row r="2254" spans="1:4" ht="13.2" x14ac:dyDescent="0.25">
      <c r="A2254" s="432" t="s">
        <v>3517</v>
      </c>
      <c r="B2254" s="433">
        <v>15996</v>
      </c>
      <c r="C2254" s="434">
        <v>140</v>
      </c>
      <c r="D2254" s="434">
        <v>100</v>
      </c>
    </row>
    <row r="2255" spans="1:4" ht="13.2" x14ac:dyDescent="0.25">
      <c r="A2255" s="432" t="s">
        <v>2901</v>
      </c>
      <c r="B2255" s="433">
        <v>26870</v>
      </c>
      <c r="C2255" s="434">
        <v>14</v>
      </c>
      <c r="D2255" s="434">
        <v>14</v>
      </c>
    </row>
    <row r="2256" spans="1:4" ht="13.2" x14ac:dyDescent="0.25">
      <c r="A2256" s="432" t="s">
        <v>3518</v>
      </c>
      <c r="B2256" s="433">
        <v>26099</v>
      </c>
      <c r="C2256" s="434">
        <v>8</v>
      </c>
      <c r="D2256" s="434">
        <v>5</v>
      </c>
    </row>
    <row r="2257" spans="1:4" ht="13.2" x14ac:dyDescent="0.25">
      <c r="A2257" s="432" t="s">
        <v>2902</v>
      </c>
      <c r="B2257" s="433">
        <v>27596</v>
      </c>
      <c r="C2257" s="434">
        <v>5</v>
      </c>
      <c r="D2257" s="434">
        <v>5</v>
      </c>
    </row>
    <row r="2258" spans="1:4" ht="13.2" x14ac:dyDescent="0.25">
      <c r="A2258" s="432" t="s">
        <v>3519</v>
      </c>
      <c r="B2258" s="433">
        <v>28156</v>
      </c>
      <c r="C2258" s="434">
        <v>42</v>
      </c>
      <c r="D2258" s="434">
        <v>22</v>
      </c>
    </row>
    <row r="2259" spans="1:4" ht="13.2" x14ac:dyDescent="0.25">
      <c r="A2259" s="432" t="s">
        <v>3520</v>
      </c>
      <c r="B2259" s="433">
        <v>15708</v>
      </c>
      <c r="C2259" s="434">
        <v>82</v>
      </c>
      <c r="D2259" s="434">
        <v>42</v>
      </c>
    </row>
    <row r="2260" spans="1:4" ht="13.2" x14ac:dyDescent="0.25">
      <c r="A2260" s="432" t="s">
        <v>2907</v>
      </c>
      <c r="B2260" s="433">
        <v>22050</v>
      </c>
      <c r="C2260" s="434">
        <v>146</v>
      </c>
      <c r="D2260" s="434">
        <v>0</v>
      </c>
    </row>
    <row r="2261" spans="1:4" ht="13.2" x14ac:dyDescent="0.25">
      <c r="A2261" s="432" t="s">
        <v>3521</v>
      </c>
      <c r="B2261" s="433">
        <v>21330</v>
      </c>
      <c r="C2261" s="434">
        <v>87</v>
      </c>
      <c r="D2261" s="434">
        <v>0</v>
      </c>
    </row>
    <row r="2262" spans="1:4" ht="13.2" x14ac:dyDescent="0.25">
      <c r="A2262" s="432" t="s">
        <v>3522</v>
      </c>
      <c r="B2262" s="433">
        <v>10361</v>
      </c>
      <c r="C2262" s="434">
        <v>117</v>
      </c>
      <c r="D2262" s="434">
        <v>6</v>
      </c>
    </row>
    <row r="2263" spans="1:4" ht="13.2" x14ac:dyDescent="0.25">
      <c r="A2263" s="432" t="s">
        <v>3523</v>
      </c>
      <c r="B2263" s="433">
        <v>23642</v>
      </c>
      <c r="C2263" s="434">
        <v>277</v>
      </c>
      <c r="D2263" s="434">
        <v>218</v>
      </c>
    </row>
    <row r="2264" spans="1:4" ht="13.2" x14ac:dyDescent="0.25">
      <c r="A2264" s="432" t="s">
        <v>3524</v>
      </c>
      <c r="B2264" s="433">
        <v>16033</v>
      </c>
      <c r="C2264" s="434">
        <v>33</v>
      </c>
      <c r="D2264" s="434">
        <v>32</v>
      </c>
    </row>
    <row r="2265" spans="1:4" ht="13.2" x14ac:dyDescent="0.25">
      <c r="A2265" s="432" t="s">
        <v>3525</v>
      </c>
      <c r="B2265" s="433">
        <v>19379</v>
      </c>
      <c r="C2265" s="434">
        <v>11</v>
      </c>
      <c r="D2265" s="434">
        <v>6</v>
      </c>
    </row>
    <row r="2266" spans="1:4" ht="13.2" x14ac:dyDescent="0.25">
      <c r="A2266" s="432" t="s">
        <v>3526</v>
      </c>
      <c r="B2266" s="433">
        <v>23380</v>
      </c>
      <c r="C2266" s="434">
        <v>28</v>
      </c>
      <c r="D2266" s="434">
        <v>23</v>
      </c>
    </row>
    <row r="2267" spans="1:4" ht="13.2" x14ac:dyDescent="0.25">
      <c r="A2267" s="432" t="s">
        <v>3527</v>
      </c>
      <c r="B2267" s="433">
        <v>27991</v>
      </c>
      <c r="C2267" s="434">
        <v>4</v>
      </c>
      <c r="D2267" s="434">
        <v>4</v>
      </c>
    </row>
    <row r="2268" spans="1:4" ht="13.2" x14ac:dyDescent="0.25">
      <c r="A2268" s="432" t="s">
        <v>3528</v>
      </c>
      <c r="B2268" s="433">
        <v>28261</v>
      </c>
      <c r="C2268" s="434">
        <v>544</v>
      </c>
      <c r="D2268" s="434">
        <v>528</v>
      </c>
    </row>
    <row r="2269" spans="1:4" ht="13.2" x14ac:dyDescent="0.25">
      <c r="A2269" s="432" t="s">
        <v>3529</v>
      </c>
      <c r="B2269" s="433">
        <v>12004</v>
      </c>
      <c r="C2269" s="434">
        <v>107</v>
      </c>
      <c r="D2269" s="434">
        <v>107</v>
      </c>
    </row>
    <row r="2270" spans="1:4" ht="13.2" x14ac:dyDescent="0.25">
      <c r="A2270" s="432" t="s">
        <v>3530</v>
      </c>
      <c r="B2270" s="433">
        <v>17715</v>
      </c>
      <c r="C2270" s="434">
        <v>72</v>
      </c>
      <c r="D2270" s="434">
        <v>61</v>
      </c>
    </row>
    <row r="2271" spans="1:4" ht="13.2" x14ac:dyDescent="0.25">
      <c r="A2271" s="432" t="s">
        <v>3531</v>
      </c>
      <c r="B2271" s="433">
        <v>23607</v>
      </c>
      <c r="C2271" s="434">
        <v>35</v>
      </c>
      <c r="D2271" s="434">
        <v>0</v>
      </c>
    </row>
    <row r="2272" spans="1:4" ht="13.2" x14ac:dyDescent="0.25">
      <c r="A2272" s="432" t="s">
        <v>3532</v>
      </c>
      <c r="B2272" s="433">
        <v>19674</v>
      </c>
      <c r="C2272" s="434">
        <v>755</v>
      </c>
      <c r="D2272" s="434">
        <v>513</v>
      </c>
    </row>
    <row r="2273" spans="1:4" ht="13.2" x14ac:dyDescent="0.25">
      <c r="A2273" s="432" t="s">
        <v>3533</v>
      </c>
      <c r="B2273" s="433">
        <v>19210</v>
      </c>
      <c r="C2273" s="434">
        <v>649</v>
      </c>
      <c r="D2273" s="434">
        <v>506</v>
      </c>
    </row>
    <row r="2274" spans="1:4" ht="13.2" x14ac:dyDescent="0.25">
      <c r="A2274" s="432" t="s">
        <v>3534</v>
      </c>
      <c r="B2274" s="433">
        <v>29582</v>
      </c>
      <c r="C2274" s="434">
        <v>42</v>
      </c>
      <c r="D2274" s="434">
        <v>12</v>
      </c>
    </row>
    <row r="2275" spans="1:4" ht="13.2" x14ac:dyDescent="0.25">
      <c r="A2275" s="432" t="s">
        <v>3535</v>
      </c>
      <c r="B2275" s="433">
        <v>21258</v>
      </c>
      <c r="C2275" s="434">
        <v>2</v>
      </c>
      <c r="D2275" s="434">
        <v>1</v>
      </c>
    </row>
    <row r="2276" spans="1:4" ht="13.2" x14ac:dyDescent="0.25">
      <c r="A2276" s="432" t="s">
        <v>3536</v>
      </c>
      <c r="B2276" s="433">
        <v>29133</v>
      </c>
      <c r="C2276" s="434">
        <v>322</v>
      </c>
      <c r="D2276" s="434">
        <v>309</v>
      </c>
    </row>
    <row r="2277" spans="1:4" ht="13.2" x14ac:dyDescent="0.25">
      <c r="A2277" s="432" t="s">
        <v>3537</v>
      </c>
      <c r="B2277" s="433">
        <v>18813</v>
      </c>
      <c r="C2277" s="434">
        <v>391</v>
      </c>
      <c r="D2277" s="434">
        <v>0</v>
      </c>
    </row>
    <row r="2278" spans="1:4" ht="13.2" x14ac:dyDescent="0.25">
      <c r="A2278" s="432" t="s">
        <v>3538</v>
      </c>
      <c r="B2278" s="433">
        <v>27413</v>
      </c>
      <c r="C2278" s="434">
        <v>164</v>
      </c>
      <c r="D2278" s="434">
        <v>7</v>
      </c>
    </row>
    <row r="2279" spans="1:4" ht="13.2" x14ac:dyDescent="0.25">
      <c r="A2279" s="432" t="s">
        <v>3539</v>
      </c>
      <c r="B2279" s="433">
        <v>20160</v>
      </c>
      <c r="C2279" s="434">
        <v>39</v>
      </c>
      <c r="D2279" s="434">
        <v>19</v>
      </c>
    </row>
    <row r="2280" spans="1:4" ht="13.2" x14ac:dyDescent="0.25">
      <c r="A2280" s="432" t="s">
        <v>3540</v>
      </c>
      <c r="B2280" s="433">
        <v>23551</v>
      </c>
      <c r="C2280" s="434">
        <v>482</v>
      </c>
      <c r="D2280" s="434">
        <v>344</v>
      </c>
    </row>
    <row r="2281" spans="1:4" ht="13.2" x14ac:dyDescent="0.25">
      <c r="A2281" s="432" t="s">
        <v>3541</v>
      </c>
      <c r="B2281" s="433">
        <v>18169</v>
      </c>
      <c r="C2281" s="434">
        <v>3</v>
      </c>
      <c r="D2281" s="434">
        <v>3</v>
      </c>
    </row>
    <row r="2282" spans="1:4" ht="13.2" x14ac:dyDescent="0.25">
      <c r="A2282" s="432" t="s">
        <v>3542</v>
      </c>
      <c r="B2282" s="433">
        <v>26674</v>
      </c>
      <c r="C2282" s="434">
        <v>1</v>
      </c>
      <c r="D2282" s="434">
        <v>1</v>
      </c>
    </row>
    <row r="2283" spans="1:4" ht="13.2" x14ac:dyDescent="0.25">
      <c r="A2283" s="432" t="s">
        <v>3543</v>
      </c>
      <c r="B2283" s="433">
        <v>24380</v>
      </c>
      <c r="C2283" s="434">
        <v>282</v>
      </c>
      <c r="D2283" s="434">
        <v>4</v>
      </c>
    </row>
    <row r="2284" spans="1:4" ht="13.2" x14ac:dyDescent="0.25">
      <c r="A2284" s="432" t="s">
        <v>3544</v>
      </c>
      <c r="B2284" s="433">
        <v>28569</v>
      </c>
      <c r="C2284" s="434">
        <v>10</v>
      </c>
      <c r="D2284" s="434">
        <v>0</v>
      </c>
    </row>
    <row r="2285" spans="1:4" ht="13.2" x14ac:dyDescent="0.25">
      <c r="A2285" s="432" t="s">
        <v>3545</v>
      </c>
      <c r="B2285" s="433">
        <v>19908</v>
      </c>
      <c r="C2285" s="434">
        <v>20</v>
      </c>
      <c r="D2285" s="434">
        <v>0</v>
      </c>
    </row>
    <row r="2286" spans="1:4" ht="13.2" x14ac:dyDescent="0.25">
      <c r="A2286" s="432" t="s">
        <v>3546</v>
      </c>
      <c r="B2286" s="433">
        <v>20500</v>
      </c>
      <c r="C2286" s="434">
        <v>135</v>
      </c>
      <c r="D2286" s="434">
        <v>19</v>
      </c>
    </row>
    <row r="2287" spans="1:4" ht="13.2" x14ac:dyDescent="0.25">
      <c r="A2287" s="432" t="s">
        <v>3547</v>
      </c>
      <c r="B2287" s="433">
        <v>29919</v>
      </c>
      <c r="C2287" s="434">
        <v>2</v>
      </c>
      <c r="D2287" s="434">
        <v>2</v>
      </c>
    </row>
    <row r="2288" spans="1:4" ht="13.2" x14ac:dyDescent="0.25">
      <c r="A2288" s="432" t="s">
        <v>3548</v>
      </c>
      <c r="B2288" s="433">
        <v>21361</v>
      </c>
      <c r="C2288" s="434">
        <v>1</v>
      </c>
      <c r="D2288" s="434">
        <v>1</v>
      </c>
    </row>
    <row r="2289" spans="1:4" ht="13.2" x14ac:dyDescent="0.25">
      <c r="A2289" s="432" t="s">
        <v>3549</v>
      </c>
      <c r="B2289" s="433">
        <v>12270</v>
      </c>
      <c r="C2289" s="434">
        <v>26</v>
      </c>
      <c r="D2289" s="434">
        <v>26</v>
      </c>
    </row>
    <row r="2290" spans="1:4" ht="13.2" x14ac:dyDescent="0.25">
      <c r="A2290" s="432" t="s">
        <v>3550</v>
      </c>
      <c r="B2290" s="433">
        <v>11221</v>
      </c>
      <c r="C2290" s="434">
        <v>26</v>
      </c>
      <c r="D2290" s="434">
        <v>26</v>
      </c>
    </row>
    <row r="2291" spans="1:4" ht="13.2" x14ac:dyDescent="0.25">
      <c r="A2291" s="432" t="s">
        <v>3551</v>
      </c>
      <c r="B2291" s="433">
        <v>23315</v>
      </c>
      <c r="C2291" s="434">
        <v>7</v>
      </c>
      <c r="D2291" s="434">
        <v>5</v>
      </c>
    </row>
    <row r="2292" spans="1:4" ht="13.2" x14ac:dyDescent="0.25">
      <c r="A2292" s="432" t="s">
        <v>3552</v>
      </c>
      <c r="B2292" s="433">
        <v>29327</v>
      </c>
      <c r="C2292" s="434">
        <v>1</v>
      </c>
      <c r="D2292" s="434">
        <v>0</v>
      </c>
    </row>
    <row r="2293" spans="1:4" ht="13.2" x14ac:dyDescent="0.25">
      <c r="A2293" s="432" t="s">
        <v>3553</v>
      </c>
      <c r="B2293" s="433">
        <v>23617</v>
      </c>
      <c r="C2293" s="434">
        <v>26</v>
      </c>
      <c r="D2293" s="434">
        <v>24</v>
      </c>
    </row>
    <row r="2294" spans="1:4" ht="13.2" x14ac:dyDescent="0.25">
      <c r="A2294" s="432" t="s">
        <v>3554</v>
      </c>
      <c r="B2294" s="433">
        <v>25598</v>
      </c>
      <c r="C2294" s="434">
        <v>36</v>
      </c>
      <c r="D2294" s="434">
        <v>0</v>
      </c>
    </row>
    <row r="2295" spans="1:4" ht="13.2" x14ac:dyDescent="0.25">
      <c r="A2295" s="432" t="s">
        <v>3555</v>
      </c>
      <c r="B2295" s="433">
        <v>14187</v>
      </c>
      <c r="C2295" s="434">
        <v>25</v>
      </c>
      <c r="D2295" s="434">
        <v>7</v>
      </c>
    </row>
    <row r="2296" spans="1:4" ht="13.2" x14ac:dyDescent="0.25">
      <c r="A2296" s="432" t="s">
        <v>3556</v>
      </c>
      <c r="B2296" s="433">
        <v>25401</v>
      </c>
      <c r="C2296" s="434">
        <v>1</v>
      </c>
      <c r="D2296" s="434">
        <v>0</v>
      </c>
    </row>
    <row r="2297" spans="1:4" ht="13.2" x14ac:dyDescent="0.25">
      <c r="A2297" s="432" t="s">
        <v>3557</v>
      </c>
      <c r="B2297" s="433">
        <v>27828</v>
      </c>
      <c r="C2297" s="434">
        <v>68</v>
      </c>
      <c r="D2297" s="434">
        <v>0</v>
      </c>
    </row>
    <row r="2298" spans="1:4" ht="13.2" x14ac:dyDescent="0.25">
      <c r="A2298" s="432" t="s">
        <v>3558</v>
      </c>
      <c r="B2298" s="433">
        <v>10871</v>
      </c>
      <c r="C2298" s="434">
        <v>65</v>
      </c>
      <c r="D2298" s="434">
        <v>52</v>
      </c>
    </row>
    <row r="2299" spans="1:4" ht="13.2" x14ac:dyDescent="0.25">
      <c r="A2299" s="432" t="s">
        <v>3559</v>
      </c>
      <c r="B2299" s="433">
        <v>17853</v>
      </c>
      <c r="C2299" s="434">
        <v>50</v>
      </c>
      <c r="D2299" s="434">
        <v>2</v>
      </c>
    </row>
    <row r="2300" spans="1:4" ht="13.2" x14ac:dyDescent="0.25">
      <c r="A2300" s="432" t="s">
        <v>3560</v>
      </c>
      <c r="B2300" s="433">
        <v>26141</v>
      </c>
      <c r="C2300" s="434">
        <v>12</v>
      </c>
      <c r="D2300" s="434">
        <v>1</v>
      </c>
    </row>
    <row r="2301" spans="1:4" ht="13.2" x14ac:dyDescent="0.25">
      <c r="A2301" s="432" t="s">
        <v>3561</v>
      </c>
      <c r="B2301" s="433">
        <v>15487</v>
      </c>
      <c r="C2301" s="434">
        <v>78</v>
      </c>
      <c r="D2301" s="434">
        <v>25</v>
      </c>
    </row>
    <row r="2302" spans="1:4" ht="13.2" x14ac:dyDescent="0.25">
      <c r="A2302" s="432" t="s">
        <v>3562</v>
      </c>
      <c r="B2302" s="433">
        <v>15646</v>
      </c>
      <c r="C2302" s="434">
        <v>4</v>
      </c>
      <c r="D2302" s="434">
        <v>3</v>
      </c>
    </row>
    <row r="2303" spans="1:4" ht="13.2" x14ac:dyDescent="0.25">
      <c r="A2303" s="432" t="s">
        <v>3563</v>
      </c>
      <c r="B2303" s="433">
        <v>29677</v>
      </c>
      <c r="C2303" s="434">
        <v>147</v>
      </c>
      <c r="D2303" s="434">
        <v>126</v>
      </c>
    </row>
    <row r="2304" spans="1:4" ht="13.2" x14ac:dyDescent="0.25">
      <c r="A2304" s="432" t="s">
        <v>3564</v>
      </c>
      <c r="B2304" s="433">
        <v>18515</v>
      </c>
      <c r="C2304" s="434">
        <v>2</v>
      </c>
      <c r="D2304" s="434">
        <v>1</v>
      </c>
    </row>
    <row r="2305" spans="1:4" ht="13.2" x14ac:dyDescent="0.25">
      <c r="A2305" s="432" t="s">
        <v>3565</v>
      </c>
      <c r="B2305" s="433">
        <v>15855</v>
      </c>
      <c r="C2305" s="434">
        <v>4</v>
      </c>
      <c r="D2305" s="434">
        <v>0</v>
      </c>
    </row>
    <row r="2306" spans="1:4" ht="13.2" x14ac:dyDescent="0.25">
      <c r="A2306" s="432" t="s">
        <v>3566</v>
      </c>
      <c r="B2306" s="433">
        <v>21526</v>
      </c>
      <c r="C2306" s="434">
        <v>52</v>
      </c>
      <c r="D2306" s="434">
        <v>3</v>
      </c>
    </row>
    <row r="2307" spans="1:4" ht="13.2" x14ac:dyDescent="0.25">
      <c r="A2307" s="432" t="s">
        <v>3567</v>
      </c>
      <c r="B2307" s="433">
        <v>22327</v>
      </c>
      <c r="C2307" s="434">
        <v>1</v>
      </c>
      <c r="D2307" s="434">
        <v>0</v>
      </c>
    </row>
    <row r="2308" spans="1:4" ht="13.2" x14ac:dyDescent="0.25">
      <c r="A2308" s="432" t="s">
        <v>3568</v>
      </c>
      <c r="B2308" s="433">
        <v>28780</v>
      </c>
      <c r="C2308" s="434">
        <v>6</v>
      </c>
      <c r="D2308" s="434">
        <v>6</v>
      </c>
    </row>
    <row r="2309" spans="1:4" ht="13.2" x14ac:dyDescent="0.25">
      <c r="A2309" s="432" t="s">
        <v>3569</v>
      </c>
      <c r="B2309" s="433">
        <v>20246</v>
      </c>
      <c r="C2309" s="434">
        <v>3</v>
      </c>
      <c r="D2309" s="434">
        <v>1</v>
      </c>
    </row>
    <row r="2310" spans="1:4" ht="13.2" x14ac:dyDescent="0.25">
      <c r="A2310" s="432" t="s">
        <v>3570</v>
      </c>
      <c r="B2310" s="433">
        <v>16153</v>
      </c>
      <c r="C2310" s="434">
        <v>2</v>
      </c>
      <c r="D2310" s="434">
        <v>2</v>
      </c>
    </row>
    <row r="2311" spans="1:4" ht="13.2" x14ac:dyDescent="0.25">
      <c r="A2311" s="432" t="s">
        <v>3571</v>
      </c>
      <c r="B2311" s="433">
        <v>23467</v>
      </c>
      <c r="C2311" s="434">
        <v>33</v>
      </c>
      <c r="D2311" s="434">
        <v>12</v>
      </c>
    </row>
    <row r="2312" spans="1:4" ht="13.2" x14ac:dyDescent="0.25">
      <c r="A2312" s="432" t="s">
        <v>3572</v>
      </c>
      <c r="B2312" s="433">
        <v>16749</v>
      </c>
      <c r="C2312" s="434">
        <v>86</v>
      </c>
      <c r="D2312" s="434">
        <v>16</v>
      </c>
    </row>
    <row r="2313" spans="1:4" ht="13.2" x14ac:dyDescent="0.25">
      <c r="A2313" s="432" t="s">
        <v>3573</v>
      </c>
      <c r="B2313" s="433">
        <v>14270</v>
      </c>
      <c r="C2313" s="434">
        <v>2</v>
      </c>
      <c r="D2313" s="434">
        <v>2</v>
      </c>
    </row>
    <row r="2314" spans="1:4" ht="13.2" x14ac:dyDescent="0.25">
      <c r="A2314" s="432" t="s">
        <v>3574</v>
      </c>
      <c r="B2314" s="433">
        <v>17063</v>
      </c>
      <c r="C2314" s="434">
        <v>261</v>
      </c>
      <c r="D2314" s="434">
        <v>32</v>
      </c>
    </row>
    <row r="2315" spans="1:4" ht="13.2" x14ac:dyDescent="0.25">
      <c r="A2315" s="432" t="s">
        <v>3575</v>
      </c>
      <c r="B2315" s="433">
        <v>27433</v>
      </c>
      <c r="C2315" s="434">
        <v>75</v>
      </c>
      <c r="D2315" s="434">
        <v>10</v>
      </c>
    </row>
    <row r="2316" spans="1:4" ht="13.2" x14ac:dyDescent="0.25">
      <c r="A2316" s="432" t="s">
        <v>3576</v>
      </c>
      <c r="B2316" s="433">
        <v>20253</v>
      </c>
      <c r="C2316" s="434">
        <v>182</v>
      </c>
      <c r="D2316" s="434">
        <v>164</v>
      </c>
    </row>
    <row r="2317" spans="1:4" ht="13.2" x14ac:dyDescent="0.25">
      <c r="A2317" s="432" t="s">
        <v>3577</v>
      </c>
      <c r="B2317" s="433">
        <v>10095</v>
      </c>
      <c r="C2317" s="434">
        <v>82</v>
      </c>
      <c r="D2317" s="434">
        <v>62</v>
      </c>
    </row>
    <row r="2318" spans="1:4" ht="13.2" x14ac:dyDescent="0.25">
      <c r="A2318" s="432" t="s">
        <v>3578</v>
      </c>
      <c r="B2318" s="433">
        <v>21335</v>
      </c>
      <c r="C2318" s="434">
        <v>176</v>
      </c>
      <c r="D2318" s="434">
        <v>172</v>
      </c>
    </row>
    <row r="2319" spans="1:4" ht="13.2" x14ac:dyDescent="0.25">
      <c r="A2319" s="432" t="s">
        <v>3579</v>
      </c>
      <c r="B2319" s="433">
        <v>29538</v>
      </c>
      <c r="C2319" s="434">
        <v>10</v>
      </c>
      <c r="D2319" s="434">
        <v>5</v>
      </c>
    </row>
    <row r="2320" spans="1:4" ht="13.2" x14ac:dyDescent="0.25">
      <c r="A2320" s="432" t="s">
        <v>3580</v>
      </c>
      <c r="B2320" s="433">
        <v>26069</v>
      </c>
      <c r="C2320" s="434">
        <v>63</v>
      </c>
      <c r="D2320" s="434">
        <v>61</v>
      </c>
    </row>
    <row r="2321" spans="1:4" ht="13.2" x14ac:dyDescent="0.25">
      <c r="A2321" s="432" t="s">
        <v>3581</v>
      </c>
      <c r="B2321" s="433">
        <v>28610</v>
      </c>
      <c r="C2321" s="434">
        <v>65</v>
      </c>
      <c r="D2321" s="434">
        <v>0</v>
      </c>
    </row>
    <row r="2322" spans="1:4" ht="13.2" x14ac:dyDescent="0.25">
      <c r="A2322" s="432" t="s">
        <v>3582</v>
      </c>
      <c r="B2322" s="433">
        <v>18034</v>
      </c>
      <c r="C2322" s="434">
        <v>77</v>
      </c>
      <c r="D2322" s="434">
        <v>1</v>
      </c>
    </row>
    <row r="2323" spans="1:4" ht="13.2" x14ac:dyDescent="0.25">
      <c r="A2323" s="432" t="s">
        <v>3583</v>
      </c>
      <c r="B2323" s="433">
        <v>11979</v>
      </c>
      <c r="C2323" s="434">
        <v>5</v>
      </c>
      <c r="D2323" s="434">
        <v>0</v>
      </c>
    </row>
    <row r="2324" spans="1:4" ht="13.2" x14ac:dyDescent="0.25">
      <c r="A2324" s="432" t="s">
        <v>3584</v>
      </c>
      <c r="B2324" s="433">
        <v>17777</v>
      </c>
      <c r="C2324" s="434">
        <v>25</v>
      </c>
      <c r="D2324" s="434">
        <v>0</v>
      </c>
    </row>
    <row r="2325" spans="1:4" ht="13.2" x14ac:dyDescent="0.25">
      <c r="A2325" s="432" t="s">
        <v>3585</v>
      </c>
      <c r="B2325" s="433">
        <v>12336</v>
      </c>
      <c r="C2325" s="434">
        <v>49</v>
      </c>
      <c r="D2325" s="434">
        <v>39</v>
      </c>
    </row>
    <row r="2326" spans="1:4" ht="13.2" x14ac:dyDescent="0.25">
      <c r="A2326" s="432" t="s">
        <v>3586</v>
      </c>
      <c r="B2326" s="433">
        <v>14935</v>
      </c>
      <c r="C2326" s="434">
        <v>315</v>
      </c>
      <c r="D2326" s="434">
        <v>315</v>
      </c>
    </row>
    <row r="2327" spans="1:4" ht="13.2" x14ac:dyDescent="0.25">
      <c r="A2327" s="432" t="s">
        <v>3587</v>
      </c>
      <c r="B2327" s="433">
        <v>22216</v>
      </c>
      <c r="C2327" s="434">
        <v>90</v>
      </c>
      <c r="D2327" s="434">
        <v>70</v>
      </c>
    </row>
    <row r="2328" spans="1:4" ht="13.2" x14ac:dyDescent="0.25">
      <c r="A2328" s="432" t="s">
        <v>3588</v>
      </c>
      <c r="B2328" s="433">
        <v>25645</v>
      </c>
      <c r="C2328" s="434">
        <v>50</v>
      </c>
      <c r="D2328" s="434">
        <v>50</v>
      </c>
    </row>
    <row r="2329" spans="1:4" ht="13.2" x14ac:dyDescent="0.25">
      <c r="A2329" s="432" t="s">
        <v>3589</v>
      </c>
      <c r="B2329" s="433">
        <v>24120</v>
      </c>
      <c r="C2329" s="434">
        <v>96</v>
      </c>
      <c r="D2329" s="434">
        <v>96</v>
      </c>
    </row>
    <row r="2330" spans="1:4" ht="13.2" x14ac:dyDescent="0.25">
      <c r="A2330" s="432" t="s">
        <v>3590</v>
      </c>
      <c r="B2330" s="433">
        <v>13245</v>
      </c>
      <c r="C2330" s="434">
        <v>564</v>
      </c>
      <c r="D2330" s="434">
        <v>512</v>
      </c>
    </row>
    <row r="2331" spans="1:4" ht="13.2" x14ac:dyDescent="0.25">
      <c r="A2331" s="432" t="s">
        <v>3591</v>
      </c>
      <c r="B2331" s="433">
        <v>14108</v>
      </c>
      <c r="C2331" s="434">
        <v>263</v>
      </c>
      <c r="D2331" s="434">
        <v>244</v>
      </c>
    </row>
    <row r="2332" spans="1:4" ht="13.2" x14ac:dyDescent="0.25">
      <c r="A2332" s="432" t="s">
        <v>3592</v>
      </c>
      <c r="B2332" s="433">
        <v>27684</v>
      </c>
      <c r="C2332" s="434">
        <v>13</v>
      </c>
      <c r="D2332" s="434">
        <v>10</v>
      </c>
    </row>
    <row r="2333" spans="1:4" ht="13.2" x14ac:dyDescent="0.25">
      <c r="A2333" s="432" t="s">
        <v>3593</v>
      </c>
      <c r="B2333" s="433">
        <v>15563</v>
      </c>
      <c r="C2333" s="434">
        <v>13</v>
      </c>
      <c r="D2333" s="434">
        <v>3</v>
      </c>
    </row>
    <row r="2334" spans="1:4" ht="13.2" x14ac:dyDescent="0.25">
      <c r="A2334" s="432" t="s">
        <v>3594</v>
      </c>
      <c r="B2334" s="433">
        <v>28324</v>
      </c>
      <c r="C2334" s="434">
        <v>1</v>
      </c>
      <c r="D2334" s="434">
        <v>1</v>
      </c>
    </row>
    <row r="2335" spans="1:4" ht="13.2" x14ac:dyDescent="0.25">
      <c r="A2335" s="432" t="s">
        <v>3595</v>
      </c>
      <c r="B2335" s="433">
        <v>19282</v>
      </c>
      <c r="C2335" s="434">
        <v>11</v>
      </c>
      <c r="D2335" s="434">
        <v>0</v>
      </c>
    </row>
    <row r="2336" spans="1:4" ht="13.2" x14ac:dyDescent="0.25">
      <c r="A2336" s="432" t="s">
        <v>3596</v>
      </c>
      <c r="B2336" s="433">
        <v>16926</v>
      </c>
      <c r="C2336" s="434">
        <v>8</v>
      </c>
      <c r="D2336" s="434">
        <v>3</v>
      </c>
    </row>
    <row r="2337" spans="1:4" ht="13.2" x14ac:dyDescent="0.25">
      <c r="A2337" s="432" t="s">
        <v>3597</v>
      </c>
      <c r="B2337" s="433">
        <v>17012</v>
      </c>
      <c r="C2337" s="434">
        <v>22</v>
      </c>
      <c r="D2337" s="434">
        <v>22</v>
      </c>
    </row>
    <row r="2338" spans="1:4" ht="13.2" x14ac:dyDescent="0.25">
      <c r="A2338" s="432" t="s">
        <v>3598</v>
      </c>
      <c r="B2338" s="433">
        <v>22224</v>
      </c>
      <c r="C2338" s="434">
        <v>45</v>
      </c>
      <c r="D2338" s="434">
        <v>32</v>
      </c>
    </row>
    <row r="2339" spans="1:4" ht="13.2" x14ac:dyDescent="0.25">
      <c r="A2339" s="432" t="s">
        <v>3599</v>
      </c>
      <c r="B2339" s="433">
        <v>27563</v>
      </c>
      <c r="C2339" s="434">
        <v>5</v>
      </c>
      <c r="D2339" s="434">
        <v>5</v>
      </c>
    </row>
    <row r="2340" spans="1:4" ht="13.2" x14ac:dyDescent="0.25">
      <c r="A2340" s="432" t="s">
        <v>3600</v>
      </c>
      <c r="B2340" s="433">
        <v>15305</v>
      </c>
      <c r="C2340" s="434">
        <v>30</v>
      </c>
      <c r="D2340" s="434">
        <v>0</v>
      </c>
    </row>
    <row r="2341" spans="1:4" ht="13.2" x14ac:dyDescent="0.25">
      <c r="A2341" s="432" t="s">
        <v>3601</v>
      </c>
      <c r="B2341" s="433">
        <v>18657</v>
      </c>
      <c r="C2341" s="434">
        <v>855</v>
      </c>
      <c r="D2341" s="434">
        <v>657</v>
      </c>
    </row>
    <row r="2342" spans="1:4" ht="13.2" x14ac:dyDescent="0.25">
      <c r="A2342" s="432" t="s">
        <v>3602</v>
      </c>
      <c r="B2342" s="433">
        <v>10833</v>
      </c>
      <c r="C2342" s="434">
        <v>18</v>
      </c>
      <c r="D2342" s="434">
        <v>5</v>
      </c>
    </row>
    <row r="2343" spans="1:4" ht="13.2" x14ac:dyDescent="0.25">
      <c r="A2343" s="432" t="s">
        <v>3603</v>
      </c>
      <c r="B2343" s="433">
        <v>29028</v>
      </c>
      <c r="C2343" s="434">
        <v>72</v>
      </c>
      <c r="D2343" s="434">
        <v>57</v>
      </c>
    </row>
    <row r="2344" spans="1:4" ht="13.2" x14ac:dyDescent="0.25">
      <c r="A2344" s="432" t="s">
        <v>3604</v>
      </c>
      <c r="B2344" s="433">
        <v>10952</v>
      </c>
      <c r="C2344" s="434">
        <v>59</v>
      </c>
      <c r="D2344" s="434">
        <v>36</v>
      </c>
    </row>
    <row r="2345" spans="1:4" ht="13.2" x14ac:dyDescent="0.25">
      <c r="A2345" s="432" t="s">
        <v>3605</v>
      </c>
      <c r="B2345" s="433">
        <v>20990</v>
      </c>
      <c r="C2345" s="434">
        <v>42</v>
      </c>
      <c r="D2345" s="434">
        <v>42</v>
      </c>
    </row>
    <row r="2346" spans="1:4" ht="13.2" x14ac:dyDescent="0.25">
      <c r="A2346" s="432" t="s">
        <v>3606</v>
      </c>
      <c r="B2346" s="433">
        <v>28919</v>
      </c>
      <c r="C2346" s="434">
        <v>82</v>
      </c>
      <c r="D2346" s="434">
        <v>0</v>
      </c>
    </row>
    <row r="2347" spans="1:4" ht="13.2" x14ac:dyDescent="0.25">
      <c r="A2347" s="432" t="s">
        <v>1824</v>
      </c>
      <c r="B2347" s="433">
        <v>22989</v>
      </c>
      <c r="C2347" s="434">
        <v>404</v>
      </c>
      <c r="D2347" s="434">
        <v>21</v>
      </c>
    </row>
    <row r="2348" spans="1:4" ht="13.2" x14ac:dyDescent="0.25">
      <c r="A2348" s="432" t="s">
        <v>1825</v>
      </c>
      <c r="B2348" s="433">
        <v>13634</v>
      </c>
      <c r="C2348" s="434">
        <v>5</v>
      </c>
      <c r="D2348" s="434">
        <v>5</v>
      </c>
    </row>
    <row r="2349" spans="1:4" ht="13.2" x14ac:dyDescent="0.25">
      <c r="A2349" s="432" t="s">
        <v>3607</v>
      </c>
      <c r="B2349" s="433">
        <v>27230</v>
      </c>
      <c r="C2349" s="434">
        <v>80</v>
      </c>
      <c r="D2349" s="434">
        <v>5</v>
      </c>
    </row>
    <row r="2350" spans="1:4" ht="13.2" x14ac:dyDescent="0.25">
      <c r="A2350" s="432" t="s">
        <v>3608</v>
      </c>
      <c r="B2350" s="433">
        <v>24107</v>
      </c>
      <c r="C2350" s="434">
        <v>19</v>
      </c>
      <c r="D2350" s="434">
        <v>19</v>
      </c>
    </row>
    <row r="2351" spans="1:4" ht="13.2" x14ac:dyDescent="0.25">
      <c r="A2351" s="432" t="s">
        <v>3609</v>
      </c>
      <c r="B2351" s="433">
        <v>21487</v>
      </c>
      <c r="C2351" s="434">
        <v>5</v>
      </c>
      <c r="D2351" s="434">
        <v>0</v>
      </c>
    </row>
    <row r="2352" spans="1:4" ht="13.2" x14ac:dyDescent="0.25">
      <c r="A2352" s="432" t="s">
        <v>3610</v>
      </c>
      <c r="B2352" s="433">
        <v>12841</v>
      </c>
      <c r="C2352" s="434">
        <v>6</v>
      </c>
      <c r="D2352" s="434">
        <v>6</v>
      </c>
    </row>
    <row r="2353" spans="1:4" ht="13.2" x14ac:dyDescent="0.25">
      <c r="A2353" s="432" t="s">
        <v>3611</v>
      </c>
      <c r="B2353" s="433">
        <v>14637</v>
      </c>
      <c r="C2353" s="434">
        <v>50</v>
      </c>
      <c r="D2353" s="434">
        <v>40</v>
      </c>
    </row>
    <row r="2354" spans="1:4" ht="13.2" x14ac:dyDescent="0.25">
      <c r="A2354" s="432" t="s">
        <v>3612</v>
      </c>
      <c r="B2354" s="433">
        <v>14278</v>
      </c>
      <c r="C2354" s="434">
        <v>15</v>
      </c>
      <c r="D2354" s="434">
        <v>5</v>
      </c>
    </row>
    <row r="2355" spans="1:4" ht="13.2" x14ac:dyDescent="0.25">
      <c r="A2355" s="432" t="s">
        <v>3613</v>
      </c>
      <c r="B2355" s="433">
        <v>28184</v>
      </c>
      <c r="C2355" s="434">
        <v>111</v>
      </c>
      <c r="D2355" s="434">
        <v>110</v>
      </c>
    </row>
    <row r="2356" spans="1:4" ht="13.2" x14ac:dyDescent="0.25">
      <c r="A2356" s="432" t="s">
        <v>3614</v>
      </c>
      <c r="B2356" s="433">
        <v>10136</v>
      </c>
      <c r="C2356" s="434">
        <v>5</v>
      </c>
      <c r="D2356" s="434">
        <v>0</v>
      </c>
    </row>
    <row r="2357" spans="1:4" ht="13.2" x14ac:dyDescent="0.25">
      <c r="A2357" s="432" t="s">
        <v>3615</v>
      </c>
      <c r="B2357" s="433">
        <v>17480</v>
      </c>
      <c r="C2357" s="434">
        <v>70</v>
      </c>
      <c r="D2357" s="434">
        <v>50</v>
      </c>
    </row>
    <row r="2358" spans="1:4" ht="13.2" x14ac:dyDescent="0.25">
      <c r="A2358" s="432" t="s">
        <v>3616</v>
      </c>
      <c r="B2358" s="433">
        <v>20523</v>
      </c>
      <c r="C2358" s="434">
        <v>70</v>
      </c>
      <c r="D2358" s="434">
        <v>70</v>
      </c>
    </row>
    <row r="2359" spans="1:4" ht="13.2" x14ac:dyDescent="0.25">
      <c r="A2359" s="432" t="s">
        <v>3617</v>
      </c>
      <c r="B2359" s="433">
        <v>10596</v>
      </c>
      <c r="C2359" s="434">
        <v>15</v>
      </c>
      <c r="D2359" s="434">
        <v>0</v>
      </c>
    </row>
    <row r="2360" spans="1:4" ht="13.2" x14ac:dyDescent="0.25">
      <c r="A2360" s="432" t="s">
        <v>3618</v>
      </c>
      <c r="B2360" s="433">
        <v>23792</v>
      </c>
      <c r="C2360" s="434">
        <v>9</v>
      </c>
      <c r="D2360" s="434">
        <v>4</v>
      </c>
    </row>
    <row r="2361" spans="1:4" ht="13.2" x14ac:dyDescent="0.25">
      <c r="A2361" s="432" t="s">
        <v>3619</v>
      </c>
      <c r="B2361" s="433">
        <v>24216</v>
      </c>
      <c r="C2361" s="434">
        <v>10</v>
      </c>
      <c r="D2361" s="434">
        <v>0</v>
      </c>
    </row>
    <row r="2362" spans="1:4" ht="13.2" x14ac:dyDescent="0.25">
      <c r="A2362" s="432" t="s">
        <v>3620</v>
      </c>
      <c r="B2362" s="433">
        <v>21938</v>
      </c>
      <c r="C2362" s="434">
        <v>60</v>
      </c>
      <c r="D2362" s="434">
        <v>60</v>
      </c>
    </row>
    <row r="2363" spans="1:4" ht="13.2" x14ac:dyDescent="0.25">
      <c r="A2363" s="432" t="s">
        <v>3621</v>
      </c>
      <c r="B2363" s="433">
        <v>11402</v>
      </c>
      <c r="C2363" s="434">
        <v>530</v>
      </c>
      <c r="D2363" s="434">
        <v>70</v>
      </c>
    </row>
    <row r="2364" spans="1:4" ht="13.2" x14ac:dyDescent="0.25">
      <c r="A2364" s="432" t="s">
        <v>3622</v>
      </c>
      <c r="B2364" s="433">
        <v>29772</v>
      </c>
      <c r="C2364" s="434">
        <v>140</v>
      </c>
      <c r="D2364" s="434">
        <v>140</v>
      </c>
    </row>
    <row r="2365" spans="1:4" ht="13.2" x14ac:dyDescent="0.25">
      <c r="A2365" s="432" t="s">
        <v>3623</v>
      </c>
      <c r="B2365" s="433">
        <v>16701</v>
      </c>
      <c r="C2365" s="435">
        <v>1710</v>
      </c>
      <c r="D2365" s="435">
        <v>1260</v>
      </c>
    </row>
    <row r="2366" spans="1:4" ht="13.2" x14ac:dyDescent="0.25">
      <c r="A2366" s="432" t="s">
        <v>3624</v>
      </c>
      <c r="B2366" s="433">
        <v>10074</v>
      </c>
      <c r="C2366" s="435">
        <v>3940</v>
      </c>
      <c r="D2366" s="435">
        <v>3920</v>
      </c>
    </row>
    <row r="2367" spans="1:4" ht="13.2" x14ac:dyDescent="0.25">
      <c r="A2367" s="432" t="s">
        <v>3625</v>
      </c>
      <c r="B2367" s="433">
        <v>11159</v>
      </c>
      <c r="C2367" s="434">
        <v>100</v>
      </c>
      <c r="D2367" s="434">
        <v>100</v>
      </c>
    </row>
    <row r="2368" spans="1:4" ht="13.2" x14ac:dyDescent="0.25">
      <c r="A2368" s="432" t="s">
        <v>3626</v>
      </c>
      <c r="B2368" s="433">
        <v>14449</v>
      </c>
      <c r="C2368" s="434">
        <v>860</v>
      </c>
      <c r="D2368" s="434">
        <v>0</v>
      </c>
    </row>
    <row r="2369" spans="1:4" ht="13.2" x14ac:dyDescent="0.25">
      <c r="A2369" s="432" t="s">
        <v>3627</v>
      </c>
      <c r="B2369" s="433">
        <v>27367</v>
      </c>
      <c r="C2369" s="435">
        <v>1240</v>
      </c>
      <c r="D2369" s="434">
        <v>800</v>
      </c>
    </row>
    <row r="2370" spans="1:4" ht="13.2" x14ac:dyDescent="0.25">
      <c r="A2370" s="432" t="s">
        <v>3628</v>
      </c>
      <c r="B2370" s="433">
        <v>15831</v>
      </c>
      <c r="C2370" s="434">
        <v>380</v>
      </c>
      <c r="D2370" s="434">
        <v>380</v>
      </c>
    </row>
    <row r="2371" spans="1:4" ht="13.2" x14ac:dyDescent="0.25">
      <c r="A2371" s="432" t="s">
        <v>3629</v>
      </c>
      <c r="B2371" s="433">
        <v>27124</v>
      </c>
      <c r="C2371" s="434">
        <v>120</v>
      </c>
      <c r="D2371" s="434">
        <v>0</v>
      </c>
    </row>
    <row r="2372" spans="1:4" ht="13.2" x14ac:dyDescent="0.25">
      <c r="A2372" s="432" t="s">
        <v>3630</v>
      </c>
      <c r="B2372" s="433">
        <v>11255</v>
      </c>
      <c r="C2372" s="434">
        <v>400</v>
      </c>
      <c r="D2372" s="434">
        <v>400</v>
      </c>
    </row>
    <row r="2373" spans="1:4" ht="13.2" x14ac:dyDescent="0.25">
      <c r="A2373" s="432" t="s">
        <v>3631</v>
      </c>
      <c r="B2373" s="433">
        <v>13478</v>
      </c>
      <c r="C2373" s="435">
        <v>13960</v>
      </c>
      <c r="D2373" s="435">
        <v>11880</v>
      </c>
    </row>
    <row r="2374" spans="1:4" ht="13.2" x14ac:dyDescent="0.25">
      <c r="A2374" s="432" t="s">
        <v>3632</v>
      </c>
      <c r="B2374" s="433">
        <v>26004</v>
      </c>
      <c r="C2374" s="435">
        <v>5520</v>
      </c>
      <c r="D2374" s="435">
        <v>5100</v>
      </c>
    </row>
    <row r="2375" spans="1:4" ht="13.2" x14ac:dyDescent="0.25">
      <c r="A2375" s="432" t="s">
        <v>3633</v>
      </c>
      <c r="B2375" s="433">
        <v>14866</v>
      </c>
      <c r="C2375" s="435">
        <v>8080</v>
      </c>
      <c r="D2375" s="435">
        <v>8000</v>
      </c>
    </row>
    <row r="2376" spans="1:4" ht="13.2" x14ac:dyDescent="0.25">
      <c r="A2376" s="432" t="s">
        <v>3634</v>
      </c>
      <c r="B2376" s="433">
        <v>24805</v>
      </c>
      <c r="C2376" s="435">
        <v>2800</v>
      </c>
      <c r="D2376" s="435">
        <v>2860</v>
      </c>
    </row>
    <row r="2377" spans="1:4" ht="13.2" x14ac:dyDescent="0.25">
      <c r="A2377" s="432" t="s">
        <v>3635</v>
      </c>
      <c r="B2377" s="433">
        <v>14395</v>
      </c>
      <c r="C2377" s="435">
        <v>1240</v>
      </c>
      <c r="D2377" s="434">
        <v>400</v>
      </c>
    </row>
    <row r="2378" spans="1:4" ht="13.2" x14ac:dyDescent="0.25">
      <c r="A2378" s="432" t="s">
        <v>3636</v>
      </c>
      <c r="B2378" s="433">
        <v>21460</v>
      </c>
      <c r="C2378" s="434">
        <v>480</v>
      </c>
      <c r="D2378" s="434">
        <v>0</v>
      </c>
    </row>
    <row r="2379" spans="1:4" ht="13.2" x14ac:dyDescent="0.25">
      <c r="A2379" s="432" t="s">
        <v>3637</v>
      </c>
      <c r="B2379" s="433">
        <v>13314</v>
      </c>
      <c r="C2379" s="434">
        <v>50</v>
      </c>
      <c r="D2379" s="434">
        <v>0</v>
      </c>
    </row>
    <row r="2380" spans="1:4" ht="13.2" x14ac:dyDescent="0.25">
      <c r="A2380" s="432" t="s">
        <v>3638</v>
      </c>
      <c r="B2380" s="433">
        <v>11231</v>
      </c>
      <c r="C2380" s="434">
        <v>135</v>
      </c>
      <c r="D2380" s="434">
        <v>46</v>
      </c>
    </row>
    <row r="2381" spans="1:4" ht="13.2" x14ac:dyDescent="0.25">
      <c r="A2381" s="432" t="s">
        <v>3639</v>
      </c>
      <c r="B2381" s="433">
        <v>22468</v>
      </c>
      <c r="C2381" s="435">
        <v>1000</v>
      </c>
      <c r="D2381" s="434">
        <v>980</v>
      </c>
    </row>
    <row r="2382" spans="1:4" ht="13.2" x14ac:dyDescent="0.25">
      <c r="A2382" s="432" t="s">
        <v>3640</v>
      </c>
      <c r="B2382" s="433">
        <v>10069</v>
      </c>
      <c r="C2382" s="434">
        <v>60</v>
      </c>
      <c r="D2382" s="434">
        <v>0</v>
      </c>
    </row>
    <row r="2383" spans="1:4" ht="13.2" x14ac:dyDescent="0.25">
      <c r="A2383" s="432" t="s">
        <v>3641</v>
      </c>
      <c r="B2383" s="433">
        <v>25847</v>
      </c>
      <c r="C2383" s="434">
        <v>40</v>
      </c>
      <c r="D2383" s="434">
        <v>20</v>
      </c>
    </row>
    <row r="2384" spans="1:4" ht="13.2" x14ac:dyDescent="0.25">
      <c r="A2384" s="432" t="s">
        <v>3642</v>
      </c>
      <c r="B2384" s="433">
        <v>17629</v>
      </c>
      <c r="C2384" s="435">
        <v>2664</v>
      </c>
      <c r="D2384" s="435">
        <v>2392</v>
      </c>
    </row>
    <row r="2385" spans="1:4" ht="13.2" x14ac:dyDescent="0.25">
      <c r="A2385" s="432" t="s">
        <v>3643</v>
      </c>
      <c r="B2385" s="433">
        <v>14303</v>
      </c>
      <c r="C2385" s="434">
        <v>500</v>
      </c>
      <c r="D2385" s="434">
        <v>500</v>
      </c>
    </row>
    <row r="2386" spans="1:4" ht="13.2" x14ac:dyDescent="0.25">
      <c r="A2386" s="432" t="s">
        <v>3644</v>
      </c>
      <c r="B2386" s="433">
        <v>15161</v>
      </c>
      <c r="C2386" s="434">
        <v>14</v>
      </c>
      <c r="D2386" s="434">
        <v>0</v>
      </c>
    </row>
    <row r="2387" spans="1:4" ht="13.2" x14ac:dyDescent="0.25">
      <c r="A2387" s="432" t="s">
        <v>3645</v>
      </c>
      <c r="B2387" s="433">
        <v>29480</v>
      </c>
      <c r="C2387" s="434">
        <v>20</v>
      </c>
      <c r="D2387" s="434">
        <v>0</v>
      </c>
    </row>
    <row r="2388" spans="1:4" ht="13.2" x14ac:dyDescent="0.25">
      <c r="A2388" s="432" t="s">
        <v>3646</v>
      </c>
      <c r="B2388" s="433">
        <v>14625</v>
      </c>
      <c r="C2388" s="435">
        <v>2120</v>
      </c>
      <c r="D2388" s="434">
        <v>980</v>
      </c>
    </row>
    <row r="2389" spans="1:4" ht="13.2" x14ac:dyDescent="0.25">
      <c r="A2389" s="432" t="s">
        <v>3647</v>
      </c>
      <c r="B2389" s="433">
        <v>16292</v>
      </c>
      <c r="C2389" s="434">
        <v>560</v>
      </c>
      <c r="D2389" s="434">
        <v>500</v>
      </c>
    </row>
    <row r="2390" spans="1:4" ht="13.2" x14ac:dyDescent="0.25">
      <c r="A2390" s="432" t="s">
        <v>3648</v>
      </c>
      <c r="B2390" s="433">
        <v>16657</v>
      </c>
      <c r="C2390" s="434">
        <v>3</v>
      </c>
      <c r="D2390" s="434">
        <v>2</v>
      </c>
    </row>
    <row r="2391" spans="1:4" ht="13.2" x14ac:dyDescent="0.25">
      <c r="A2391" s="432" t="s">
        <v>3649</v>
      </c>
      <c r="B2391" s="433">
        <v>28917</v>
      </c>
      <c r="C2391" s="434">
        <v>10</v>
      </c>
      <c r="D2391" s="434">
        <v>0</v>
      </c>
    </row>
    <row r="2392" spans="1:4" ht="13.2" x14ac:dyDescent="0.25">
      <c r="A2392" s="432" t="s">
        <v>3650</v>
      </c>
      <c r="B2392" s="433">
        <v>21576</v>
      </c>
      <c r="C2392" s="434">
        <v>10</v>
      </c>
      <c r="D2392" s="434">
        <v>0</v>
      </c>
    </row>
    <row r="2393" spans="1:4" ht="13.2" x14ac:dyDescent="0.25">
      <c r="A2393" s="432" t="s">
        <v>3651</v>
      </c>
      <c r="B2393" s="433">
        <v>16750</v>
      </c>
      <c r="C2393" s="434">
        <v>478</v>
      </c>
      <c r="D2393" s="434">
        <v>445</v>
      </c>
    </row>
    <row r="2394" spans="1:4" ht="13.2" x14ac:dyDescent="0.25">
      <c r="A2394" s="432" t="s">
        <v>3652</v>
      </c>
      <c r="B2394" s="433">
        <v>21047</v>
      </c>
      <c r="C2394" s="434">
        <v>149</v>
      </c>
      <c r="D2394" s="434">
        <v>149</v>
      </c>
    </row>
    <row r="2395" spans="1:4" ht="13.2" x14ac:dyDescent="0.25">
      <c r="A2395" s="432" t="s">
        <v>3653</v>
      </c>
      <c r="B2395" s="433">
        <v>18675</v>
      </c>
      <c r="C2395" s="434">
        <v>970</v>
      </c>
      <c r="D2395" s="434">
        <v>820</v>
      </c>
    </row>
    <row r="2396" spans="1:4" ht="13.2" x14ac:dyDescent="0.25">
      <c r="A2396" s="432" t="s">
        <v>3654</v>
      </c>
      <c r="B2396" s="433">
        <v>23918</v>
      </c>
      <c r="C2396" s="435">
        <v>1009</v>
      </c>
      <c r="D2396" s="434">
        <v>901</v>
      </c>
    </row>
    <row r="2397" spans="1:4" ht="13.2" x14ac:dyDescent="0.25">
      <c r="A2397" s="432" t="s">
        <v>3655</v>
      </c>
      <c r="B2397" s="433">
        <v>29735</v>
      </c>
      <c r="C2397" s="435">
        <v>1180</v>
      </c>
      <c r="D2397" s="435">
        <v>1060</v>
      </c>
    </row>
    <row r="2398" spans="1:4" ht="13.2" x14ac:dyDescent="0.25">
      <c r="A2398" s="432" t="s">
        <v>3656</v>
      </c>
      <c r="B2398" s="433">
        <v>26662</v>
      </c>
      <c r="C2398" s="434">
        <v>55</v>
      </c>
      <c r="D2398" s="434">
        <v>55</v>
      </c>
    </row>
    <row r="2399" spans="1:4" ht="13.2" x14ac:dyDescent="0.25">
      <c r="A2399" s="432" t="s">
        <v>3657</v>
      </c>
      <c r="B2399" s="433">
        <v>25677</v>
      </c>
      <c r="C2399" s="434">
        <v>10</v>
      </c>
      <c r="D2399" s="434">
        <v>10</v>
      </c>
    </row>
    <row r="2400" spans="1:4" ht="13.2" x14ac:dyDescent="0.25">
      <c r="A2400" s="432" t="s">
        <v>3658</v>
      </c>
      <c r="B2400" s="433">
        <v>11428</v>
      </c>
      <c r="C2400" s="434">
        <v>49</v>
      </c>
      <c r="D2400" s="434">
        <v>47</v>
      </c>
    </row>
    <row r="2401" spans="1:4" ht="13.2" x14ac:dyDescent="0.25">
      <c r="A2401" s="432" t="s">
        <v>3659</v>
      </c>
      <c r="B2401" s="433">
        <v>27213</v>
      </c>
      <c r="C2401" s="434">
        <v>282</v>
      </c>
      <c r="D2401" s="434">
        <v>209</v>
      </c>
    </row>
    <row r="2402" spans="1:4" ht="13.2" x14ac:dyDescent="0.25">
      <c r="A2402" s="432" t="s">
        <v>3660</v>
      </c>
      <c r="B2402" s="433">
        <v>10442</v>
      </c>
      <c r="C2402" s="434">
        <v>226</v>
      </c>
      <c r="D2402" s="434">
        <v>208</v>
      </c>
    </row>
    <row r="2403" spans="1:4" ht="13.2" x14ac:dyDescent="0.25">
      <c r="A2403" s="432" t="s">
        <v>3661</v>
      </c>
      <c r="B2403" s="433">
        <v>21845</v>
      </c>
      <c r="C2403" s="434">
        <v>23</v>
      </c>
      <c r="D2403" s="434">
        <v>3</v>
      </c>
    </row>
    <row r="2404" spans="1:4" ht="13.2" x14ac:dyDescent="0.25">
      <c r="A2404" s="432" t="s">
        <v>3662</v>
      </c>
      <c r="B2404" s="433">
        <v>20591</v>
      </c>
      <c r="C2404" s="434">
        <v>61</v>
      </c>
      <c r="D2404" s="434">
        <v>57</v>
      </c>
    </row>
    <row r="2405" spans="1:4" ht="13.2" x14ac:dyDescent="0.25">
      <c r="A2405" s="432" t="s">
        <v>3663</v>
      </c>
      <c r="B2405" s="433">
        <v>12985</v>
      </c>
      <c r="C2405" s="434">
        <v>44</v>
      </c>
      <c r="D2405" s="434">
        <v>11</v>
      </c>
    </row>
    <row r="2406" spans="1:4" ht="13.2" x14ac:dyDescent="0.25">
      <c r="A2406" s="432" t="s">
        <v>3664</v>
      </c>
      <c r="B2406" s="433">
        <v>18444</v>
      </c>
      <c r="C2406" s="434">
        <v>108</v>
      </c>
      <c r="D2406" s="434">
        <v>88</v>
      </c>
    </row>
    <row r="2407" spans="1:4" ht="13.2" x14ac:dyDescent="0.25">
      <c r="A2407" s="432" t="s">
        <v>3665</v>
      </c>
      <c r="B2407" s="433">
        <v>10202</v>
      </c>
      <c r="C2407" s="434">
        <v>31</v>
      </c>
      <c r="D2407" s="434">
        <v>31</v>
      </c>
    </row>
    <row r="2408" spans="1:4" ht="13.2" x14ac:dyDescent="0.25">
      <c r="A2408" s="432" t="s">
        <v>3666</v>
      </c>
      <c r="B2408" s="433">
        <v>20186</v>
      </c>
      <c r="C2408" s="434">
        <v>51</v>
      </c>
      <c r="D2408" s="434">
        <v>51</v>
      </c>
    </row>
    <row r="2409" spans="1:4" ht="13.2" x14ac:dyDescent="0.25">
      <c r="A2409" s="432" t="s">
        <v>3667</v>
      </c>
      <c r="B2409" s="433">
        <v>26518</v>
      </c>
      <c r="C2409" s="434">
        <v>117</v>
      </c>
      <c r="D2409" s="434">
        <v>114</v>
      </c>
    </row>
    <row r="2410" spans="1:4" ht="13.2" x14ac:dyDescent="0.25">
      <c r="A2410" s="432" t="s">
        <v>3668</v>
      </c>
      <c r="B2410" s="433">
        <v>16111</v>
      </c>
      <c r="C2410" s="434">
        <v>44</v>
      </c>
      <c r="D2410" s="434">
        <v>42</v>
      </c>
    </row>
    <row r="2411" spans="1:4" ht="13.2" x14ac:dyDescent="0.25">
      <c r="A2411" s="432" t="s">
        <v>3669</v>
      </c>
      <c r="B2411" s="433">
        <v>21509</v>
      </c>
      <c r="C2411" s="434">
        <v>146</v>
      </c>
      <c r="D2411" s="434">
        <v>129</v>
      </c>
    </row>
    <row r="2412" spans="1:4" ht="13.2" x14ac:dyDescent="0.25">
      <c r="A2412" s="432" t="s">
        <v>3670</v>
      </c>
      <c r="B2412" s="433">
        <v>12207</v>
      </c>
      <c r="C2412" s="434">
        <v>47</v>
      </c>
      <c r="D2412" s="434">
        <v>35</v>
      </c>
    </row>
    <row r="2413" spans="1:4" ht="13.2" x14ac:dyDescent="0.25">
      <c r="A2413" s="432" t="s">
        <v>3671</v>
      </c>
      <c r="B2413" s="433">
        <v>19886</v>
      </c>
      <c r="C2413" s="434">
        <v>293</v>
      </c>
      <c r="D2413" s="434">
        <v>291</v>
      </c>
    </row>
    <row r="2414" spans="1:4" ht="13.2" x14ac:dyDescent="0.25">
      <c r="A2414" s="432" t="s">
        <v>3672</v>
      </c>
      <c r="B2414" s="433">
        <v>14196</v>
      </c>
      <c r="C2414" s="434">
        <v>22</v>
      </c>
      <c r="D2414" s="434">
        <v>22</v>
      </c>
    </row>
    <row r="2415" spans="1:4" ht="13.2" x14ac:dyDescent="0.25">
      <c r="A2415" s="432" t="s">
        <v>3673</v>
      </c>
      <c r="B2415" s="433">
        <v>12617</v>
      </c>
      <c r="C2415" s="435">
        <v>1475</v>
      </c>
      <c r="D2415" s="435">
        <v>1390</v>
      </c>
    </row>
    <row r="2416" spans="1:4" ht="13.2" x14ac:dyDescent="0.25">
      <c r="A2416" s="432" t="s">
        <v>3674</v>
      </c>
      <c r="B2416" s="433">
        <v>15823</v>
      </c>
      <c r="C2416" s="434">
        <v>299</v>
      </c>
      <c r="D2416" s="434">
        <v>219</v>
      </c>
    </row>
    <row r="2417" spans="1:4" ht="13.2" x14ac:dyDescent="0.25">
      <c r="A2417" s="432" t="s">
        <v>3675</v>
      </c>
      <c r="B2417" s="433">
        <v>18384</v>
      </c>
      <c r="C2417" s="434">
        <v>215</v>
      </c>
      <c r="D2417" s="434">
        <v>167</v>
      </c>
    </row>
    <row r="2418" spans="1:4" ht="13.2" x14ac:dyDescent="0.25">
      <c r="A2418" s="432" t="s">
        <v>3676</v>
      </c>
      <c r="B2418" s="433">
        <v>23026</v>
      </c>
      <c r="C2418" s="434">
        <v>423</v>
      </c>
      <c r="D2418" s="434">
        <v>395</v>
      </c>
    </row>
    <row r="2419" spans="1:4" ht="13.2" x14ac:dyDescent="0.25">
      <c r="A2419" s="432" t="s">
        <v>3677</v>
      </c>
      <c r="B2419" s="433">
        <v>26079</v>
      </c>
      <c r="C2419" s="434">
        <v>106</v>
      </c>
      <c r="D2419" s="434">
        <v>81</v>
      </c>
    </row>
    <row r="2420" spans="1:4" ht="13.2" x14ac:dyDescent="0.25">
      <c r="A2420" s="432" t="s">
        <v>3678</v>
      </c>
      <c r="B2420" s="433">
        <v>29117</v>
      </c>
      <c r="C2420" s="434">
        <v>593</v>
      </c>
      <c r="D2420" s="434">
        <v>297</v>
      </c>
    </row>
    <row r="2421" spans="1:4" ht="13.2" x14ac:dyDescent="0.25">
      <c r="A2421" s="432" t="s">
        <v>3679</v>
      </c>
      <c r="B2421" s="433">
        <v>10048</v>
      </c>
      <c r="C2421" s="435">
        <v>1151</v>
      </c>
      <c r="D2421" s="434">
        <v>976</v>
      </c>
    </row>
    <row r="2422" spans="1:4" ht="13.2" x14ac:dyDescent="0.25">
      <c r="A2422" s="432" t="s">
        <v>3680</v>
      </c>
      <c r="B2422" s="433">
        <v>20717</v>
      </c>
      <c r="C2422" s="434">
        <v>54</v>
      </c>
      <c r="D2422" s="434">
        <v>42</v>
      </c>
    </row>
    <row r="2423" spans="1:4" ht="13.2" x14ac:dyDescent="0.25">
      <c r="A2423" s="432" t="s">
        <v>3681</v>
      </c>
      <c r="B2423" s="433">
        <v>23606</v>
      </c>
      <c r="C2423" s="434">
        <v>260</v>
      </c>
      <c r="D2423" s="434">
        <v>206</v>
      </c>
    </row>
    <row r="2424" spans="1:4" ht="13.2" x14ac:dyDescent="0.25">
      <c r="A2424" s="432" t="s">
        <v>3682</v>
      </c>
      <c r="B2424" s="433">
        <v>27009</v>
      </c>
      <c r="C2424" s="434">
        <v>34</v>
      </c>
      <c r="D2424" s="434">
        <v>27</v>
      </c>
    </row>
    <row r="2425" spans="1:4" ht="13.2" x14ac:dyDescent="0.25">
      <c r="A2425" s="432" t="s">
        <v>3683</v>
      </c>
      <c r="B2425" s="433">
        <v>18737</v>
      </c>
      <c r="C2425" s="434">
        <v>142</v>
      </c>
      <c r="D2425" s="434">
        <v>109</v>
      </c>
    </row>
    <row r="2426" spans="1:4" ht="13.2" x14ac:dyDescent="0.25">
      <c r="A2426" s="432" t="s">
        <v>3684</v>
      </c>
      <c r="B2426" s="433">
        <v>27917</v>
      </c>
      <c r="C2426" s="434">
        <v>143</v>
      </c>
      <c r="D2426" s="434">
        <v>134</v>
      </c>
    </row>
    <row r="2427" spans="1:4" ht="13.2" x14ac:dyDescent="0.25">
      <c r="A2427" s="432" t="s">
        <v>3685</v>
      </c>
      <c r="B2427" s="433">
        <v>25486</v>
      </c>
      <c r="C2427" s="434">
        <v>315</v>
      </c>
      <c r="D2427" s="434">
        <v>298</v>
      </c>
    </row>
    <row r="2428" spans="1:4" ht="13.2" x14ac:dyDescent="0.25">
      <c r="A2428" s="432" t="s">
        <v>3686</v>
      </c>
      <c r="B2428" s="433">
        <v>16209</v>
      </c>
      <c r="C2428" s="434">
        <v>35</v>
      </c>
      <c r="D2428" s="434">
        <v>31</v>
      </c>
    </row>
    <row r="2429" spans="1:4" ht="13.2" x14ac:dyDescent="0.25">
      <c r="A2429" s="432" t="s">
        <v>3687</v>
      </c>
      <c r="B2429" s="433">
        <v>20674</v>
      </c>
      <c r="C2429" s="434">
        <v>45</v>
      </c>
      <c r="D2429" s="434">
        <v>44</v>
      </c>
    </row>
    <row r="2430" spans="1:4" ht="13.2" x14ac:dyDescent="0.25">
      <c r="A2430" s="432" t="s">
        <v>3688</v>
      </c>
      <c r="B2430" s="433">
        <v>24111</v>
      </c>
      <c r="C2430" s="434">
        <v>389</v>
      </c>
      <c r="D2430" s="434">
        <v>240</v>
      </c>
    </row>
    <row r="2431" spans="1:4" ht="13.2" x14ac:dyDescent="0.25">
      <c r="A2431" s="432" t="s">
        <v>3689</v>
      </c>
      <c r="B2431" s="433">
        <v>25087</v>
      </c>
      <c r="C2431" s="434">
        <v>322</v>
      </c>
      <c r="D2431" s="434">
        <v>318</v>
      </c>
    </row>
    <row r="2432" spans="1:4" ht="13.2" x14ac:dyDescent="0.25">
      <c r="A2432" s="432" t="s">
        <v>3690</v>
      </c>
      <c r="B2432" s="433">
        <v>28657</v>
      </c>
      <c r="C2432" s="434">
        <v>89</v>
      </c>
      <c r="D2432" s="434">
        <v>81</v>
      </c>
    </row>
    <row r="2433" spans="1:4" ht="13.2" x14ac:dyDescent="0.25">
      <c r="A2433" s="432" t="s">
        <v>3691</v>
      </c>
      <c r="B2433" s="433">
        <v>29771</v>
      </c>
      <c r="C2433" s="434">
        <v>10</v>
      </c>
      <c r="D2433" s="434">
        <v>10</v>
      </c>
    </row>
    <row r="2434" spans="1:4" ht="13.2" x14ac:dyDescent="0.25">
      <c r="A2434" s="432" t="s">
        <v>3692</v>
      </c>
      <c r="B2434" s="433">
        <v>16378</v>
      </c>
      <c r="C2434" s="434">
        <v>35</v>
      </c>
      <c r="D2434" s="434">
        <v>7</v>
      </c>
    </row>
    <row r="2435" spans="1:4" ht="13.2" x14ac:dyDescent="0.25">
      <c r="A2435" s="432" t="s">
        <v>3693</v>
      </c>
      <c r="B2435" s="433">
        <v>14808</v>
      </c>
      <c r="C2435" s="434">
        <v>1</v>
      </c>
      <c r="D2435" s="434">
        <v>1</v>
      </c>
    </row>
    <row r="2436" spans="1:4" ht="13.2" x14ac:dyDescent="0.25">
      <c r="A2436" s="432" t="s">
        <v>3694</v>
      </c>
      <c r="B2436" s="433">
        <v>14779</v>
      </c>
      <c r="C2436" s="434">
        <v>10</v>
      </c>
      <c r="D2436" s="434">
        <v>0</v>
      </c>
    </row>
    <row r="2437" spans="1:4" ht="13.2" x14ac:dyDescent="0.25">
      <c r="A2437" s="432" t="s">
        <v>3695</v>
      </c>
      <c r="B2437" s="433">
        <v>25696</v>
      </c>
      <c r="C2437" s="434">
        <v>10</v>
      </c>
      <c r="D2437" s="434">
        <v>0</v>
      </c>
    </row>
    <row r="2438" spans="1:4" ht="13.2" x14ac:dyDescent="0.25">
      <c r="A2438" s="432" t="s">
        <v>3095</v>
      </c>
      <c r="B2438" s="433">
        <v>10374</v>
      </c>
      <c r="C2438" s="434">
        <v>119</v>
      </c>
      <c r="D2438" s="434">
        <v>119</v>
      </c>
    </row>
    <row r="2439" spans="1:4" ht="13.2" x14ac:dyDescent="0.25">
      <c r="A2439" s="432" t="s">
        <v>3220</v>
      </c>
      <c r="B2439" s="433">
        <v>26758</v>
      </c>
      <c r="C2439" s="434">
        <v>379</v>
      </c>
      <c r="D2439" s="434">
        <v>369</v>
      </c>
    </row>
    <row r="2440" spans="1:4" ht="13.2" x14ac:dyDescent="0.25">
      <c r="A2440" s="432" t="s">
        <v>3696</v>
      </c>
      <c r="B2440" s="433">
        <v>23834</v>
      </c>
      <c r="C2440" s="435">
        <v>1050</v>
      </c>
      <c r="D2440" s="434">
        <v>950</v>
      </c>
    </row>
    <row r="2441" spans="1:4" ht="13.2" x14ac:dyDescent="0.25">
      <c r="A2441" s="432" t="s">
        <v>3697</v>
      </c>
      <c r="B2441" s="433">
        <v>15202</v>
      </c>
      <c r="C2441" s="434">
        <v>462</v>
      </c>
      <c r="D2441" s="434">
        <v>462</v>
      </c>
    </row>
    <row r="2442" spans="1:4" ht="13.2" x14ac:dyDescent="0.25">
      <c r="A2442" s="432" t="s">
        <v>3097</v>
      </c>
      <c r="B2442" s="433">
        <v>16578</v>
      </c>
      <c r="C2442" s="434">
        <v>14</v>
      </c>
      <c r="D2442" s="434">
        <v>12</v>
      </c>
    </row>
    <row r="2443" spans="1:4" ht="13.2" x14ac:dyDescent="0.25">
      <c r="A2443" s="432" t="s">
        <v>3698</v>
      </c>
      <c r="B2443" s="433">
        <v>23574</v>
      </c>
      <c r="C2443" s="434">
        <v>1</v>
      </c>
      <c r="D2443" s="434">
        <v>0</v>
      </c>
    </row>
    <row r="2444" spans="1:4" ht="13.2" x14ac:dyDescent="0.25">
      <c r="A2444" s="432" t="s">
        <v>1492</v>
      </c>
      <c r="B2444" s="433">
        <v>10579</v>
      </c>
      <c r="C2444" s="434">
        <v>2</v>
      </c>
      <c r="D2444" s="434">
        <v>2</v>
      </c>
    </row>
    <row r="2445" spans="1:4" ht="13.2" x14ac:dyDescent="0.25">
      <c r="A2445" s="432" t="s">
        <v>3699</v>
      </c>
      <c r="B2445" s="433">
        <v>15721</v>
      </c>
      <c r="C2445" s="434">
        <v>6</v>
      </c>
      <c r="D2445" s="434">
        <v>6</v>
      </c>
    </row>
    <row r="2446" spans="1:4" ht="13.2" x14ac:dyDescent="0.25">
      <c r="A2446" s="432" t="s">
        <v>3101</v>
      </c>
      <c r="B2446" s="433">
        <v>28655</v>
      </c>
      <c r="C2446" s="434">
        <v>68</v>
      </c>
      <c r="D2446" s="434">
        <v>61</v>
      </c>
    </row>
    <row r="2447" spans="1:4" ht="13.2" x14ac:dyDescent="0.25">
      <c r="A2447" s="432" t="s">
        <v>3700</v>
      </c>
      <c r="B2447" s="433">
        <v>21085</v>
      </c>
      <c r="C2447" s="434">
        <v>21</v>
      </c>
      <c r="D2447" s="434">
        <v>10</v>
      </c>
    </row>
    <row r="2448" spans="1:4" ht="13.2" x14ac:dyDescent="0.25">
      <c r="A2448" s="432" t="s">
        <v>3229</v>
      </c>
      <c r="B2448" s="433">
        <v>28487</v>
      </c>
      <c r="C2448" s="434">
        <v>40</v>
      </c>
      <c r="D2448" s="434">
        <v>40</v>
      </c>
    </row>
    <row r="2449" spans="1:4" ht="13.2" x14ac:dyDescent="0.25">
      <c r="A2449" s="432" t="s">
        <v>3230</v>
      </c>
      <c r="B2449" s="433">
        <v>26250</v>
      </c>
      <c r="C2449" s="434">
        <v>46</v>
      </c>
      <c r="D2449" s="434">
        <v>45</v>
      </c>
    </row>
    <row r="2450" spans="1:4" ht="13.2" x14ac:dyDescent="0.25">
      <c r="A2450" s="432" t="s">
        <v>1637</v>
      </c>
      <c r="B2450" s="433">
        <v>21893</v>
      </c>
      <c r="C2450" s="434">
        <v>482</v>
      </c>
      <c r="D2450" s="434">
        <v>469</v>
      </c>
    </row>
    <row r="2451" spans="1:4" ht="13.2" x14ac:dyDescent="0.25">
      <c r="A2451" s="432" t="s">
        <v>2037</v>
      </c>
      <c r="B2451" s="433">
        <v>22602</v>
      </c>
      <c r="C2451" s="434">
        <v>10</v>
      </c>
      <c r="D2451" s="434">
        <v>10</v>
      </c>
    </row>
    <row r="2452" spans="1:4" ht="13.2" x14ac:dyDescent="0.25">
      <c r="A2452" s="432" t="s">
        <v>1638</v>
      </c>
      <c r="B2452" s="433">
        <v>20483</v>
      </c>
      <c r="C2452" s="434">
        <v>30</v>
      </c>
      <c r="D2452" s="434">
        <v>30</v>
      </c>
    </row>
    <row r="2453" spans="1:4" ht="13.2" x14ac:dyDescent="0.25">
      <c r="A2453" s="432" t="s">
        <v>1496</v>
      </c>
      <c r="B2453" s="433">
        <v>29061</v>
      </c>
      <c r="C2453" s="434">
        <v>15</v>
      </c>
      <c r="D2453" s="434">
        <v>15</v>
      </c>
    </row>
    <row r="2454" spans="1:4" ht="13.2" x14ac:dyDescent="0.25">
      <c r="A2454" s="432" t="s">
        <v>3701</v>
      </c>
      <c r="B2454" s="433">
        <v>18210</v>
      </c>
      <c r="C2454" s="434">
        <v>24</v>
      </c>
      <c r="D2454" s="434">
        <v>20</v>
      </c>
    </row>
    <row r="2455" spans="1:4" ht="13.2" x14ac:dyDescent="0.25">
      <c r="A2455" s="432" t="s">
        <v>3702</v>
      </c>
      <c r="B2455" s="433">
        <v>13848</v>
      </c>
      <c r="C2455" s="434">
        <v>34</v>
      </c>
      <c r="D2455" s="434">
        <v>30</v>
      </c>
    </row>
    <row r="2456" spans="1:4" ht="13.2" x14ac:dyDescent="0.25">
      <c r="A2456" s="432" t="s">
        <v>1497</v>
      </c>
      <c r="B2456" s="433">
        <v>28572</v>
      </c>
      <c r="C2456" s="434">
        <v>9</v>
      </c>
      <c r="D2456" s="434">
        <v>4</v>
      </c>
    </row>
    <row r="2457" spans="1:4" ht="13.2" x14ac:dyDescent="0.25">
      <c r="A2457" s="432" t="s">
        <v>2042</v>
      </c>
      <c r="B2457" s="433">
        <v>28513</v>
      </c>
      <c r="C2457" s="434">
        <v>15</v>
      </c>
      <c r="D2457" s="434">
        <v>0</v>
      </c>
    </row>
    <row r="2458" spans="1:4" ht="13.2" x14ac:dyDescent="0.25">
      <c r="A2458" s="432" t="s">
        <v>2043</v>
      </c>
      <c r="B2458" s="433">
        <v>25615</v>
      </c>
      <c r="C2458" s="434">
        <v>11</v>
      </c>
      <c r="D2458" s="434">
        <v>10</v>
      </c>
    </row>
    <row r="2459" spans="1:4" ht="13.2" x14ac:dyDescent="0.25">
      <c r="A2459" s="432" t="s">
        <v>1498</v>
      </c>
      <c r="B2459" s="433">
        <v>24063</v>
      </c>
      <c r="C2459" s="434">
        <v>102</v>
      </c>
      <c r="D2459" s="434">
        <v>99</v>
      </c>
    </row>
    <row r="2460" spans="1:4" ht="13.2" x14ac:dyDescent="0.25">
      <c r="A2460" s="432" t="s">
        <v>3105</v>
      </c>
      <c r="B2460" s="433">
        <v>10553</v>
      </c>
      <c r="C2460" s="434">
        <v>1</v>
      </c>
      <c r="D2460" s="434">
        <v>1</v>
      </c>
    </row>
    <row r="2461" spans="1:4" ht="13.2" x14ac:dyDescent="0.25">
      <c r="A2461" s="432" t="s">
        <v>3245</v>
      </c>
      <c r="B2461" s="433">
        <v>17036</v>
      </c>
      <c r="C2461" s="434">
        <v>62</v>
      </c>
      <c r="D2461" s="434">
        <v>61</v>
      </c>
    </row>
    <row r="2462" spans="1:4" ht="13.2" x14ac:dyDescent="0.25">
      <c r="A2462" s="432" t="s">
        <v>3703</v>
      </c>
      <c r="B2462" s="433">
        <v>15837</v>
      </c>
      <c r="C2462" s="434">
        <v>74</v>
      </c>
      <c r="D2462" s="434">
        <v>66</v>
      </c>
    </row>
    <row r="2463" spans="1:4" ht="13.2" x14ac:dyDescent="0.25">
      <c r="A2463" s="432" t="s">
        <v>2050</v>
      </c>
      <c r="B2463" s="433">
        <v>25386</v>
      </c>
      <c r="C2463" s="434">
        <v>7</v>
      </c>
      <c r="D2463" s="434">
        <v>7</v>
      </c>
    </row>
    <row r="2464" spans="1:4" ht="13.2" x14ac:dyDescent="0.25">
      <c r="A2464" s="432" t="s">
        <v>3704</v>
      </c>
      <c r="B2464" s="433">
        <v>25565</v>
      </c>
      <c r="C2464" s="434">
        <v>3</v>
      </c>
      <c r="D2464" s="434">
        <v>0</v>
      </c>
    </row>
    <row r="2465" spans="1:4" ht="13.2" x14ac:dyDescent="0.25">
      <c r="A2465" s="432" t="s">
        <v>3705</v>
      </c>
      <c r="B2465" s="433">
        <v>14266</v>
      </c>
      <c r="C2465" s="434">
        <v>2</v>
      </c>
      <c r="D2465" s="434">
        <v>0</v>
      </c>
    </row>
    <row r="2466" spans="1:4" ht="13.2" x14ac:dyDescent="0.25">
      <c r="A2466" s="432" t="s">
        <v>3706</v>
      </c>
      <c r="B2466" s="433">
        <v>10836</v>
      </c>
      <c r="C2466" s="434">
        <v>10</v>
      </c>
      <c r="D2466" s="434">
        <v>10</v>
      </c>
    </row>
    <row r="2467" spans="1:4" ht="13.2" x14ac:dyDescent="0.25">
      <c r="A2467" s="432" t="s">
        <v>3707</v>
      </c>
      <c r="B2467" s="433">
        <v>26412</v>
      </c>
      <c r="C2467" s="434">
        <v>20</v>
      </c>
      <c r="D2467" s="434">
        <v>0</v>
      </c>
    </row>
    <row r="2468" spans="1:4" ht="13.2" x14ac:dyDescent="0.25">
      <c r="A2468" s="432" t="s">
        <v>3708</v>
      </c>
      <c r="B2468" s="433">
        <v>22991</v>
      </c>
      <c r="C2468" s="434">
        <v>140</v>
      </c>
      <c r="D2468" s="434">
        <v>140</v>
      </c>
    </row>
    <row r="2469" spans="1:4" ht="13.2" x14ac:dyDescent="0.25">
      <c r="A2469" s="432" t="s">
        <v>3709</v>
      </c>
      <c r="B2469" s="433">
        <v>15194</v>
      </c>
      <c r="C2469" s="434">
        <v>10</v>
      </c>
      <c r="D2469" s="434">
        <v>0</v>
      </c>
    </row>
    <row r="2470" spans="1:4" ht="13.2" x14ac:dyDescent="0.25">
      <c r="A2470" s="432" t="s">
        <v>3710</v>
      </c>
      <c r="B2470" s="433">
        <v>22225</v>
      </c>
      <c r="C2470" s="434">
        <v>10</v>
      </c>
      <c r="D2470" s="434">
        <v>10</v>
      </c>
    </row>
    <row r="2471" spans="1:4" ht="13.2" x14ac:dyDescent="0.25">
      <c r="A2471" s="432" t="s">
        <v>3711</v>
      </c>
      <c r="B2471" s="433">
        <v>26191</v>
      </c>
      <c r="C2471" s="434">
        <v>200</v>
      </c>
      <c r="D2471" s="434">
        <v>105</v>
      </c>
    </row>
    <row r="2472" spans="1:4" ht="13.2" x14ac:dyDescent="0.25">
      <c r="A2472" s="432" t="s">
        <v>2680</v>
      </c>
      <c r="B2472" s="433">
        <v>13301</v>
      </c>
      <c r="C2472" s="434">
        <v>20</v>
      </c>
      <c r="D2472" s="434">
        <v>20</v>
      </c>
    </row>
    <row r="2473" spans="1:4" ht="13.2" x14ac:dyDescent="0.25">
      <c r="A2473" s="432" t="s">
        <v>3712</v>
      </c>
      <c r="B2473" s="433">
        <v>17341</v>
      </c>
      <c r="C2473" s="434">
        <v>10</v>
      </c>
      <c r="D2473" s="434">
        <v>10</v>
      </c>
    </row>
    <row r="2474" spans="1:4" ht="13.2" x14ac:dyDescent="0.25">
      <c r="A2474" s="432" t="s">
        <v>3713</v>
      </c>
      <c r="B2474" s="433">
        <v>13960</v>
      </c>
      <c r="C2474" s="434">
        <v>40</v>
      </c>
      <c r="D2474" s="434">
        <v>25</v>
      </c>
    </row>
    <row r="2475" spans="1:4" ht="13.2" x14ac:dyDescent="0.25">
      <c r="A2475" s="432" t="s">
        <v>3714</v>
      </c>
      <c r="B2475" s="433">
        <v>19113</v>
      </c>
      <c r="C2475" s="434">
        <v>25</v>
      </c>
      <c r="D2475" s="434">
        <v>0</v>
      </c>
    </row>
    <row r="2476" spans="1:4" ht="13.2" x14ac:dyDescent="0.25">
      <c r="A2476" s="432" t="s">
        <v>3715</v>
      </c>
      <c r="B2476" s="433">
        <v>16648</v>
      </c>
      <c r="C2476" s="434">
        <v>20</v>
      </c>
      <c r="D2476" s="434">
        <v>0</v>
      </c>
    </row>
    <row r="2477" spans="1:4" ht="13.2" x14ac:dyDescent="0.25">
      <c r="A2477" s="432" t="s">
        <v>3716</v>
      </c>
      <c r="B2477" s="433">
        <v>14967</v>
      </c>
      <c r="C2477" s="434">
        <v>80</v>
      </c>
      <c r="D2477" s="434">
        <v>0</v>
      </c>
    </row>
    <row r="2478" spans="1:4" ht="13.2" x14ac:dyDescent="0.25">
      <c r="A2478" s="432" t="s">
        <v>3717</v>
      </c>
      <c r="B2478" s="433">
        <v>17316</v>
      </c>
      <c r="C2478" s="434">
        <v>195</v>
      </c>
      <c r="D2478" s="434">
        <v>0</v>
      </c>
    </row>
    <row r="2479" spans="1:4" ht="13.2" x14ac:dyDescent="0.25">
      <c r="A2479" s="432" t="s">
        <v>3718</v>
      </c>
      <c r="B2479" s="433">
        <v>10228</v>
      </c>
      <c r="C2479" s="434">
        <v>20</v>
      </c>
      <c r="D2479" s="434">
        <v>20</v>
      </c>
    </row>
    <row r="2480" spans="1:4" ht="13.2" x14ac:dyDescent="0.25">
      <c r="A2480" s="432" t="s">
        <v>3719</v>
      </c>
      <c r="B2480" s="433">
        <v>14720</v>
      </c>
      <c r="C2480" s="434">
        <v>100</v>
      </c>
      <c r="D2480" s="434">
        <v>100</v>
      </c>
    </row>
    <row r="2481" spans="1:4" ht="13.2" x14ac:dyDescent="0.25">
      <c r="A2481" s="432" t="s">
        <v>3720</v>
      </c>
      <c r="B2481" s="433">
        <v>25948</v>
      </c>
      <c r="C2481" s="434">
        <v>10</v>
      </c>
      <c r="D2481" s="434">
        <v>0</v>
      </c>
    </row>
    <row r="2482" spans="1:4" ht="13.2" x14ac:dyDescent="0.25">
      <c r="A2482" s="432" t="s">
        <v>3721</v>
      </c>
      <c r="B2482" s="433">
        <v>12387</v>
      </c>
      <c r="C2482" s="434">
        <v>10</v>
      </c>
      <c r="D2482" s="434">
        <v>10</v>
      </c>
    </row>
    <row r="2483" spans="1:4" ht="13.2" x14ac:dyDescent="0.25">
      <c r="A2483" s="432" t="s">
        <v>3722</v>
      </c>
      <c r="B2483" s="433">
        <v>26257</v>
      </c>
      <c r="C2483" s="434">
        <v>45</v>
      </c>
      <c r="D2483" s="434">
        <v>40</v>
      </c>
    </row>
    <row r="2484" spans="1:4" ht="13.2" x14ac:dyDescent="0.25">
      <c r="A2484" s="432" t="s">
        <v>3723</v>
      </c>
      <c r="B2484" s="433">
        <v>13065</v>
      </c>
      <c r="C2484" s="434">
        <v>30</v>
      </c>
      <c r="D2484" s="434">
        <v>0</v>
      </c>
    </row>
    <row r="2485" spans="1:4" ht="13.2" x14ac:dyDescent="0.25">
      <c r="A2485" s="432" t="s">
        <v>3724</v>
      </c>
      <c r="B2485" s="433">
        <v>29826</v>
      </c>
      <c r="C2485" s="434">
        <v>178</v>
      </c>
      <c r="D2485" s="434">
        <v>133</v>
      </c>
    </row>
    <row r="2486" spans="1:4" ht="13.2" x14ac:dyDescent="0.25">
      <c r="A2486" s="432" t="s">
        <v>3725</v>
      </c>
      <c r="B2486" s="433">
        <v>10353</v>
      </c>
      <c r="C2486" s="434">
        <v>315</v>
      </c>
      <c r="D2486" s="434">
        <v>246</v>
      </c>
    </row>
    <row r="2487" spans="1:4" ht="13.2" x14ac:dyDescent="0.25">
      <c r="A2487" s="432" t="s">
        <v>3726</v>
      </c>
      <c r="B2487" s="433">
        <v>20303</v>
      </c>
      <c r="C2487" s="434">
        <v>5</v>
      </c>
      <c r="D2487" s="434">
        <v>5</v>
      </c>
    </row>
    <row r="2488" spans="1:4" ht="13.2" x14ac:dyDescent="0.25">
      <c r="A2488" s="432" t="s">
        <v>3727</v>
      </c>
      <c r="B2488" s="433">
        <v>15337</v>
      </c>
      <c r="C2488" s="434">
        <v>4</v>
      </c>
      <c r="D2488" s="434">
        <v>0</v>
      </c>
    </row>
    <row r="2489" spans="1:4" ht="13.2" x14ac:dyDescent="0.25">
      <c r="A2489" s="432" t="s">
        <v>3728</v>
      </c>
      <c r="B2489" s="433">
        <v>21573</v>
      </c>
      <c r="C2489" s="434">
        <v>10</v>
      </c>
      <c r="D2489" s="434">
        <v>0</v>
      </c>
    </row>
    <row r="2490" spans="1:4" ht="13.2" x14ac:dyDescent="0.25">
      <c r="A2490" s="432" t="s">
        <v>3729</v>
      </c>
      <c r="B2490" s="433">
        <v>21241</v>
      </c>
      <c r="C2490" s="434">
        <v>10</v>
      </c>
      <c r="D2490" s="434">
        <v>0</v>
      </c>
    </row>
    <row r="2491" spans="1:4" ht="13.2" x14ac:dyDescent="0.25">
      <c r="A2491" s="432" t="s">
        <v>3730</v>
      </c>
      <c r="B2491" s="433">
        <v>27325</v>
      </c>
      <c r="C2491" s="434">
        <v>3</v>
      </c>
      <c r="D2491" s="434">
        <v>3</v>
      </c>
    </row>
    <row r="2492" spans="1:4" ht="13.2" x14ac:dyDescent="0.25">
      <c r="A2492" s="432" t="s">
        <v>3731</v>
      </c>
      <c r="B2492" s="433">
        <v>12754</v>
      </c>
      <c r="C2492" s="434">
        <v>1</v>
      </c>
      <c r="D2492" s="434">
        <v>1</v>
      </c>
    </row>
    <row r="2493" spans="1:4" ht="13.2" x14ac:dyDescent="0.25">
      <c r="A2493" s="432" t="s">
        <v>3732</v>
      </c>
      <c r="B2493" s="433">
        <v>23257</v>
      </c>
      <c r="C2493" s="434">
        <v>7</v>
      </c>
      <c r="D2493" s="434">
        <v>7</v>
      </c>
    </row>
    <row r="2494" spans="1:4" ht="13.2" x14ac:dyDescent="0.25">
      <c r="A2494" s="432" t="s">
        <v>3733</v>
      </c>
      <c r="B2494" s="433">
        <v>25161</v>
      </c>
      <c r="C2494" s="434">
        <v>68</v>
      </c>
      <c r="D2494" s="434">
        <v>68</v>
      </c>
    </row>
    <row r="2495" spans="1:4" ht="13.2" x14ac:dyDescent="0.25">
      <c r="A2495" s="432" t="s">
        <v>3337</v>
      </c>
      <c r="B2495" s="433">
        <v>18793</v>
      </c>
      <c r="C2495" s="434">
        <v>4</v>
      </c>
      <c r="D2495" s="434">
        <v>4</v>
      </c>
    </row>
    <row r="2496" spans="1:4" ht="13.2" x14ac:dyDescent="0.25">
      <c r="A2496" s="432" t="s">
        <v>3734</v>
      </c>
      <c r="B2496" s="433">
        <v>22427</v>
      </c>
      <c r="C2496" s="435">
        <v>1896</v>
      </c>
      <c r="D2496" s="435">
        <v>1847</v>
      </c>
    </row>
    <row r="2497" spans="1:4" ht="13.2" x14ac:dyDescent="0.25">
      <c r="A2497" s="432" t="s">
        <v>3735</v>
      </c>
      <c r="B2497" s="433">
        <v>22637</v>
      </c>
      <c r="C2497" s="434">
        <v>431</v>
      </c>
      <c r="D2497" s="434">
        <v>330</v>
      </c>
    </row>
    <row r="2498" spans="1:4" ht="13.2" x14ac:dyDescent="0.25">
      <c r="A2498" s="432" t="s">
        <v>3736</v>
      </c>
      <c r="B2498" s="433">
        <v>18284</v>
      </c>
      <c r="C2498" s="434">
        <v>28</v>
      </c>
      <c r="D2498" s="434">
        <v>14</v>
      </c>
    </row>
    <row r="2499" spans="1:4" ht="13.2" x14ac:dyDescent="0.25">
      <c r="A2499" s="432" t="s">
        <v>3339</v>
      </c>
      <c r="B2499" s="433">
        <v>17041</v>
      </c>
      <c r="C2499" s="434">
        <v>30</v>
      </c>
      <c r="D2499" s="434">
        <v>24</v>
      </c>
    </row>
    <row r="2500" spans="1:4" ht="13.2" x14ac:dyDescent="0.25">
      <c r="A2500" s="432" t="s">
        <v>3737</v>
      </c>
      <c r="B2500" s="433">
        <v>19737</v>
      </c>
      <c r="C2500" s="434">
        <v>34</v>
      </c>
      <c r="D2500" s="434">
        <v>34</v>
      </c>
    </row>
    <row r="2501" spans="1:4" ht="13.2" x14ac:dyDescent="0.25">
      <c r="A2501" s="432" t="s">
        <v>3738</v>
      </c>
      <c r="B2501" s="433">
        <v>19215</v>
      </c>
      <c r="C2501" s="434">
        <v>86</v>
      </c>
      <c r="D2501" s="434">
        <v>55</v>
      </c>
    </row>
    <row r="2502" spans="1:4" ht="13.2" x14ac:dyDescent="0.25">
      <c r="A2502" s="432" t="s">
        <v>3739</v>
      </c>
      <c r="B2502" s="433">
        <v>10856</v>
      </c>
      <c r="C2502" s="434">
        <v>56</v>
      </c>
      <c r="D2502" s="434">
        <v>36</v>
      </c>
    </row>
    <row r="2503" spans="1:4" ht="13.2" x14ac:dyDescent="0.25">
      <c r="A2503" s="432" t="s">
        <v>3740</v>
      </c>
      <c r="B2503" s="433">
        <v>16203</v>
      </c>
      <c r="C2503" s="434">
        <v>344</v>
      </c>
      <c r="D2503" s="434">
        <v>336</v>
      </c>
    </row>
    <row r="2504" spans="1:4" ht="13.2" x14ac:dyDescent="0.25">
      <c r="A2504" s="432" t="s">
        <v>3741</v>
      </c>
      <c r="B2504" s="433">
        <v>28255</v>
      </c>
      <c r="C2504" s="434">
        <v>2</v>
      </c>
      <c r="D2504" s="434">
        <v>2</v>
      </c>
    </row>
    <row r="2505" spans="1:4" ht="13.2" x14ac:dyDescent="0.25">
      <c r="A2505" s="432" t="s">
        <v>3742</v>
      </c>
      <c r="B2505" s="433">
        <v>23563</v>
      </c>
      <c r="C2505" s="434">
        <v>86</v>
      </c>
      <c r="D2505" s="434">
        <v>62</v>
      </c>
    </row>
    <row r="2506" spans="1:4" ht="13.2" x14ac:dyDescent="0.25">
      <c r="A2506" s="432" t="s">
        <v>3743</v>
      </c>
      <c r="B2506" s="433">
        <v>18880</v>
      </c>
      <c r="C2506" s="434">
        <v>231</v>
      </c>
      <c r="D2506" s="434">
        <v>190</v>
      </c>
    </row>
    <row r="2507" spans="1:4" ht="13.2" x14ac:dyDescent="0.25">
      <c r="A2507" s="432" t="s">
        <v>3744</v>
      </c>
      <c r="B2507" s="433">
        <v>27178</v>
      </c>
      <c r="C2507" s="434">
        <v>4</v>
      </c>
      <c r="D2507" s="434">
        <v>4</v>
      </c>
    </row>
    <row r="2508" spans="1:4" ht="13.2" x14ac:dyDescent="0.25">
      <c r="A2508" s="432" t="s">
        <v>3745</v>
      </c>
      <c r="B2508" s="433">
        <v>11378</v>
      </c>
      <c r="C2508" s="434">
        <v>407</v>
      </c>
      <c r="D2508" s="434">
        <v>297</v>
      </c>
    </row>
    <row r="2509" spans="1:4" ht="13.2" x14ac:dyDescent="0.25">
      <c r="A2509" s="432" t="s">
        <v>3746</v>
      </c>
      <c r="B2509" s="433">
        <v>16040</v>
      </c>
      <c r="C2509" s="434">
        <v>16</v>
      </c>
      <c r="D2509" s="434">
        <v>11</v>
      </c>
    </row>
    <row r="2510" spans="1:4" ht="13.2" x14ac:dyDescent="0.25">
      <c r="A2510" s="432" t="s">
        <v>3747</v>
      </c>
      <c r="B2510" s="433">
        <v>12467</v>
      </c>
      <c r="C2510" s="434">
        <v>2</v>
      </c>
      <c r="D2510" s="434">
        <v>2</v>
      </c>
    </row>
    <row r="2511" spans="1:4" ht="13.2" x14ac:dyDescent="0.25">
      <c r="A2511" s="432" t="s">
        <v>3748</v>
      </c>
      <c r="B2511" s="433">
        <v>14777</v>
      </c>
      <c r="C2511" s="434">
        <v>3</v>
      </c>
      <c r="D2511" s="434">
        <v>3</v>
      </c>
    </row>
    <row r="2512" spans="1:4" ht="13.2" x14ac:dyDescent="0.25">
      <c r="A2512" s="432" t="s">
        <v>3749</v>
      </c>
      <c r="B2512" s="433">
        <v>16425</v>
      </c>
      <c r="C2512" s="434">
        <v>5</v>
      </c>
      <c r="D2512" s="434">
        <v>3</v>
      </c>
    </row>
    <row r="2513" spans="1:4" ht="13.2" x14ac:dyDescent="0.25">
      <c r="A2513" s="432" t="s">
        <v>3750</v>
      </c>
      <c r="B2513" s="433">
        <v>18098</v>
      </c>
      <c r="C2513" s="434">
        <v>136</v>
      </c>
      <c r="D2513" s="434">
        <v>52</v>
      </c>
    </row>
    <row r="2514" spans="1:4" ht="13.2" x14ac:dyDescent="0.25">
      <c r="A2514" s="432" t="s">
        <v>3751</v>
      </c>
      <c r="B2514" s="433">
        <v>29891</v>
      </c>
      <c r="C2514" s="434">
        <v>316</v>
      </c>
      <c r="D2514" s="434">
        <v>248</v>
      </c>
    </row>
    <row r="2515" spans="1:4" ht="13.2" x14ac:dyDescent="0.25">
      <c r="A2515" s="432" t="s">
        <v>3752</v>
      </c>
      <c r="B2515" s="433">
        <v>17488</v>
      </c>
      <c r="C2515" s="434">
        <v>15</v>
      </c>
      <c r="D2515" s="434">
        <v>5</v>
      </c>
    </row>
    <row r="2516" spans="1:4" ht="13.2" x14ac:dyDescent="0.25">
      <c r="A2516" s="432" t="s">
        <v>3753</v>
      </c>
      <c r="B2516" s="433">
        <v>28542</v>
      </c>
      <c r="C2516" s="434">
        <v>604</v>
      </c>
      <c r="D2516" s="434">
        <v>588</v>
      </c>
    </row>
    <row r="2517" spans="1:4" ht="13.2" x14ac:dyDescent="0.25">
      <c r="A2517" s="432" t="s">
        <v>3754</v>
      </c>
      <c r="B2517" s="433">
        <v>20054</v>
      </c>
      <c r="C2517" s="434">
        <v>166</v>
      </c>
      <c r="D2517" s="434">
        <v>166</v>
      </c>
    </row>
    <row r="2518" spans="1:4" ht="13.2" x14ac:dyDescent="0.25">
      <c r="A2518" s="432" t="s">
        <v>3755</v>
      </c>
      <c r="B2518" s="433">
        <v>29595</v>
      </c>
      <c r="C2518" s="434">
        <v>30</v>
      </c>
      <c r="D2518" s="434">
        <v>17</v>
      </c>
    </row>
    <row r="2519" spans="1:4" ht="13.2" x14ac:dyDescent="0.25">
      <c r="A2519" s="432" t="s">
        <v>3756</v>
      </c>
      <c r="B2519" s="433">
        <v>21575</v>
      </c>
      <c r="C2519" s="434">
        <v>9</v>
      </c>
      <c r="D2519" s="434">
        <v>0</v>
      </c>
    </row>
    <row r="2520" spans="1:4" ht="13.2" x14ac:dyDescent="0.25">
      <c r="A2520" s="432" t="s">
        <v>3757</v>
      </c>
      <c r="B2520" s="433">
        <v>12599</v>
      </c>
      <c r="C2520" s="434">
        <v>22</v>
      </c>
      <c r="D2520" s="434">
        <v>14</v>
      </c>
    </row>
    <row r="2521" spans="1:4" ht="13.2" x14ac:dyDescent="0.25">
      <c r="A2521" s="432" t="s">
        <v>3758</v>
      </c>
      <c r="B2521" s="433">
        <v>28840</v>
      </c>
      <c r="C2521" s="434">
        <v>35</v>
      </c>
      <c r="D2521" s="434">
        <v>7</v>
      </c>
    </row>
    <row r="2522" spans="1:4" ht="13.2" x14ac:dyDescent="0.25">
      <c r="A2522" s="432" t="s">
        <v>3759</v>
      </c>
      <c r="B2522" s="433">
        <v>16684</v>
      </c>
      <c r="C2522" s="434">
        <v>15</v>
      </c>
      <c r="D2522" s="434">
        <v>15</v>
      </c>
    </row>
    <row r="2523" spans="1:4" ht="13.2" x14ac:dyDescent="0.25">
      <c r="A2523" s="432" t="s">
        <v>3760</v>
      </c>
      <c r="B2523" s="433">
        <v>29746</v>
      </c>
      <c r="C2523" s="434">
        <v>6</v>
      </c>
      <c r="D2523" s="434">
        <v>6</v>
      </c>
    </row>
    <row r="2524" spans="1:4" ht="13.2" x14ac:dyDescent="0.25">
      <c r="A2524" s="432" t="s">
        <v>1513</v>
      </c>
      <c r="B2524" s="433">
        <v>19393</v>
      </c>
      <c r="C2524" s="434">
        <v>22</v>
      </c>
      <c r="D2524" s="434">
        <v>22</v>
      </c>
    </row>
    <row r="2525" spans="1:4" ht="13.2" x14ac:dyDescent="0.25">
      <c r="A2525" s="432" t="s">
        <v>3761</v>
      </c>
      <c r="B2525" s="433">
        <v>11178</v>
      </c>
      <c r="C2525" s="434">
        <v>33</v>
      </c>
      <c r="D2525" s="434">
        <v>33</v>
      </c>
    </row>
    <row r="2526" spans="1:4" ht="13.2" x14ac:dyDescent="0.25">
      <c r="A2526" s="432" t="s">
        <v>1660</v>
      </c>
      <c r="B2526" s="433">
        <v>23115</v>
      </c>
      <c r="C2526" s="434">
        <v>13</v>
      </c>
      <c r="D2526" s="434">
        <v>13</v>
      </c>
    </row>
    <row r="2527" spans="1:4" ht="13.2" x14ac:dyDescent="0.25">
      <c r="A2527" s="432" t="s">
        <v>3762</v>
      </c>
      <c r="B2527" s="433">
        <v>15704</v>
      </c>
      <c r="C2527" s="434">
        <v>90</v>
      </c>
      <c r="D2527" s="434">
        <v>68</v>
      </c>
    </row>
    <row r="2528" spans="1:4" ht="13.2" x14ac:dyDescent="0.25">
      <c r="A2528" s="432" t="s">
        <v>3763</v>
      </c>
      <c r="B2528" s="433">
        <v>11161</v>
      </c>
      <c r="C2528" s="434">
        <v>95</v>
      </c>
      <c r="D2528" s="434">
        <v>86</v>
      </c>
    </row>
    <row r="2529" spans="1:4" ht="13.2" x14ac:dyDescent="0.25">
      <c r="A2529" s="432" t="s">
        <v>3764</v>
      </c>
      <c r="B2529" s="433">
        <v>18570</v>
      </c>
      <c r="C2529" s="434">
        <v>845</v>
      </c>
      <c r="D2529" s="434">
        <v>586</v>
      </c>
    </row>
    <row r="2530" spans="1:4" ht="13.2" x14ac:dyDescent="0.25">
      <c r="A2530" s="432" t="s">
        <v>1516</v>
      </c>
      <c r="B2530" s="433">
        <v>27337</v>
      </c>
      <c r="C2530" s="434">
        <v>107</v>
      </c>
      <c r="D2530" s="434">
        <v>81</v>
      </c>
    </row>
    <row r="2531" spans="1:4" ht="13.2" x14ac:dyDescent="0.25">
      <c r="A2531" s="432" t="s">
        <v>3765</v>
      </c>
      <c r="B2531" s="433">
        <v>11973</v>
      </c>
      <c r="C2531" s="434">
        <v>35</v>
      </c>
      <c r="D2531" s="434">
        <v>28</v>
      </c>
    </row>
    <row r="2532" spans="1:4" ht="13.2" x14ac:dyDescent="0.25">
      <c r="A2532" s="432" t="s">
        <v>1662</v>
      </c>
      <c r="B2532" s="433">
        <v>23191</v>
      </c>
      <c r="C2532" s="434">
        <v>86</v>
      </c>
      <c r="D2532" s="434">
        <v>82</v>
      </c>
    </row>
    <row r="2533" spans="1:4" ht="13.2" x14ac:dyDescent="0.25">
      <c r="A2533" s="432" t="s">
        <v>3766</v>
      </c>
      <c r="B2533" s="433">
        <v>19011</v>
      </c>
      <c r="C2533" s="434">
        <v>116</v>
      </c>
      <c r="D2533" s="434">
        <v>94</v>
      </c>
    </row>
    <row r="2534" spans="1:4" ht="13.2" x14ac:dyDescent="0.25">
      <c r="A2534" s="432" t="s">
        <v>3767</v>
      </c>
      <c r="B2534" s="433">
        <v>15004</v>
      </c>
      <c r="C2534" s="434">
        <v>60</v>
      </c>
      <c r="D2534" s="434">
        <v>52</v>
      </c>
    </row>
    <row r="2535" spans="1:4" ht="13.2" x14ac:dyDescent="0.25">
      <c r="A2535" s="432" t="s">
        <v>3768</v>
      </c>
      <c r="B2535" s="433">
        <v>22464</v>
      </c>
      <c r="C2535" s="434">
        <v>136</v>
      </c>
      <c r="D2535" s="434">
        <v>123</v>
      </c>
    </row>
    <row r="2536" spans="1:4" ht="13.2" x14ac:dyDescent="0.25">
      <c r="A2536" s="432" t="s">
        <v>1521</v>
      </c>
      <c r="B2536" s="433">
        <v>22085</v>
      </c>
      <c r="C2536" s="434">
        <v>524</v>
      </c>
      <c r="D2536" s="434">
        <v>366</v>
      </c>
    </row>
    <row r="2537" spans="1:4" ht="13.2" x14ac:dyDescent="0.25">
      <c r="A2537" s="432" t="s">
        <v>1522</v>
      </c>
      <c r="B2537" s="433">
        <v>26373</v>
      </c>
      <c r="C2537" s="434">
        <v>41</v>
      </c>
      <c r="D2537" s="434">
        <v>26</v>
      </c>
    </row>
    <row r="2538" spans="1:4" ht="13.2" x14ac:dyDescent="0.25">
      <c r="A2538" s="432" t="s">
        <v>3769</v>
      </c>
      <c r="B2538" s="433">
        <v>26792</v>
      </c>
      <c r="C2538" s="434">
        <v>10</v>
      </c>
      <c r="D2538" s="434">
        <v>9</v>
      </c>
    </row>
    <row r="2539" spans="1:4" ht="13.2" x14ac:dyDescent="0.25">
      <c r="A2539" s="432" t="s">
        <v>3770</v>
      </c>
      <c r="B2539" s="433">
        <v>17659</v>
      </c>
      <c r="C2539" s="434">
        <v>4</v>
      </c>
      <c r="D2539" s="434">
        <v>4</v>
      </c>
    </row>
    <row r="2540" spans="1:4" ht="13.2" x14ac:dyDescent="0.25">
      <c r="A2540" s="432" t="s">
        <v>3771</v>
      </c>
      <c r="B2540" s="433">
        <v>14111</v>
      </c>
      <c r="C2540" s="434">
        <v>87</v>
      </c>
      <c r="D2540" s="434">
        <v>43</v>
      </c>
    </row>
    <row r="2541" spans="1:4" ht="13.2" x14ac:dyDescent="0.25">
      <c r="A2541" s="432" t="s">
        <v>3772</v>
      </c>
      <c r="B2541" s="433">
        <v>18985</v>
      </c>
      <c r="C2541" s="434">
        <v>63</v>
      </c>
      <c r="D2541" s="434">
        <v>62</v>
      </c>
    </row>
    <row r="2542" spans="1:4" ht="13.2" x14ac:dyDescent="0.25">
      <c r="A2542" s="432" t="s">
        <v>3773</v>
      </c>
      <c r="B2542" s="433">
        <v>14031</v>
      </c>
      <c r="C2542" s="434">
        <v>10</v>
      </c>
      <c r="D2542" s="434">
        <v>5</v>
      </c>
    </row>
    <row r="2543" spans="1:4" ht="13.2" x14ac:dyDescent="0.25">
      <c r="A2543" s="432" t="s">
        <v>3774</v>
      </c>
      <c r="B2543" s="433">
        <v>16632</v>
      </c>
      <c r="C2543" s="434">
        <v>1</v>
      </c>
      <c r="D2543" s="434">
        <v>1</v>
      </c>
    </row>
    <row r="2544" spans="1:4" ht="13.2" x14ac:dyDescent="0.25">
      <c r="A2544" s="432" t="s">
        <v>3775</v>
      </c>
      <c r="B2544" s="433">
        <v>29022</v>
      </c>
      <c r="C2544" s="434">
        <v>97</v>
      </c>
      <c r="D2544" s="434">
        <v>95</v>
      </c>
    </row>
    <row r="2545" spans="1:4" ht="13.2" x14ac:dyDescent="0.25">
      <c r="A2545" s="432" t="s">
        <v>1667</v>
      </c>
      <c r="B2545" s="433">
        <v>29192</v>
      </c>
      <c r="C2545" s="434">
        <v>45</v>
      </c>
      <c r="D2545" s="434">
        <v>40</v>
      </c>
    </row>
    <row r="2546" spans="1:4" ht="13.2" x14ac:dyDescent="0.25">
      <c r="A2546" s="432" t="s">
        <v>1523</v>
      </c>
      <c r="B2546" s="433">
        <v>22125</v>
      </c>
      <c r="C2546" s="434">
        <v>37</v>
      </c>
      <c r="D2546" s="434">
        <v>36</v>
      </c>
    </row>
    <row r="2547" spans="1:4" ht="13.2" x14ac:dyDescent="0.25">
      <c r="A2547" s="432" t="s">
        <v>1668</v>
      </c>
      <c r="B2547" s="433">
        <v>29617</v>
      </c>
      <c r="C2547" s="434">
        <v>3</v>
      </c>
      <c r="D2547" s="434">
        <v>3</v>
      </c>
    </row>
    <row r="2548" spans="1:4" ht="13.2" x14ac:dyDescent="0.25">
      <c r="A2548" s="432" t="s">
        <v>3776</v>
      </c>
      <c r="B2548" s="433">
        <v>18316</v>
      </c>
      <c r="C2548" s="434">
        <v>13</v>
      </c>
      <c r="D2548" s="434">
        <v>8</v>
      </c>
    </row>
    <row r="2549" spans="1:4" ht="13.2" x14ac:dyDescent="0.25">
      <c r="A2549" s="432" t="s">
        <v>3777</v>
      </c>
      <c r="B2549" s="433">
        <v>28285</v>
      </c>
      <c r="C2549" s="434">
        <v>2</v>
      </c>
      <c r="D2549" s="434">
        <v>2</v>
      </c>
    </row>
    <row r="2550" spans="1:4" ht="13.2" x14ac:dyDescent="0.25">
      <c r="A2550" s="432" t="s">
        <v>3778</v>
      </c>
      <c r="B2550" s="433">
        <v>14245</v>
      </c>
      <c r="C2550" s="434">
        <v>45</v>
      </c>
      <c r="D2550" s="434">
        <v>45</v>
      </c>
    </row>
    <row r="2551" spans="1:4" ht="13.2" x14ac:dyDescent="0.25">
      <c r="A2551" s="432" t="s">
        <v>3779</v>
      </c>
      <c r="B2551" s="433">
        <v>10117</v>
      </c>
      <c r="C2551" s="434">
        <v>1</v>
      </c>
      <c r="D2551" s="434">
        <v>1</v>
      </c>
    </row>
    <row r="2552" spans="1:4" ht="13.2" x14ac:dyDescent="0.25">
      <c r="A2552" s="432" t="s">
        <v>2141</v>
      </c>
      <c r="B2552" s="433">
        <v>15561</v>
      </c>
      <c r="C2552" s="434">
        <v>190</v>
      </c>
      <c r="D2552" s="434">
        <v>185</v>
      </c>
    </row>
    <row r="2553" spans="1:4" ht="13.2" x14ac:dyDescent="0.25">
      <c r="A2553" s="432" t="s">
        <v>3780</v>
      </c>
      <c r="B2553" s="433">
        <v>27135</v>
      </c>
      <c r="C2553" s="434">
        <v>459</v>
      </c>
      <c r="D2553" s="434">
        <v>441</v>
      </c>
    </row>
    <row r="2554" spans="1:4" ht="13.2" x14ac:dyDescent="0.25">
      <c r="A2554" s="432" t="s">
        <v>3781</v>
      </c>
      <c r="B2554" s="433">
        <v>29547</v>
      </c>
      <c r="C2554" s="434">
        <v>18</v>
      </c>
      <c r="D2554" s="434">
        <v>18</v>
      </c>
    </row>
    <row r="2555" spans="1:4" ht="13.2" x14ac:dyDescent="0.25">
      <c r="A2555" s="432" t="s">
        <v>3782</v>
      </c>
      <c r="B2555" s="433">
        <v>15520</v>
      </c>
      <c r="C2555" s="435">
        <v>9380</v>
      </c>
      <c r="D2555" s="435">
        <v>5360</v>
      </c>
    </row>
    <row r="2556" spans="1:4" ht="13.2" x14ac:dyDescent="0.25">
      <c r="A2556" s="432" t="s">
        <v>3783</v>
      </c>
      <c r="B2556" s="433">
        <v>21439</v>
      </c>
      <c r="C2556" s="434">
        <v>96</v>
      </c>
      <c r="D2556" s="434">
        <v>66</v>
      </c>
    </row>
    <row r="2557" spans="1:4" ht="13.2" x14ac:dyDescent="0.25">
      <c r="A2557" s="432" t="s">
        <v>3784</v>
      </c>
      <c r="B2557" s="433">
        <v>19326</v>
      </c>
      <c r="C2557" s="435">
        <v>3790</v>
      </c>
      <c r="D2557" s="435">
        <v>2800</v>
      </c>
    </row>
    <row r="2558" spans="1:4" ht="13.2" x14ac:dyDescent="0.25">
      <c r="A2558" s="432" t="s">
        <v>3785</v>
      </c>
      <c r="B2558" s="433">
        <v>15498</v>
      </c>
      <c r="C2558" s="434">
        <v>14</v>
      </c>
      <c r="D2558" s="434">
        <v>0</v>
      </c>
    </row>
    <row r="2559" spans="1:4" ht="13.2" x14ac:dyDescent="0.25">
      <c r="A2559" s="432" t="s">
        <v>3786</v>
      </c>
      <c r="B2559" s="433">
        <v>25415</v>
      </c>
      <c r="C2559" s="434">
        <v>8</v>
      </c>
      <c r="D2559" s="434">
        <v>8</v>
      </c>
    </row>
    <row r="2560" spans="1:4" ht="13.2" x14ac:dyDescent="0.25">
      <c r="A2560" s="432" t="s">
        <v>3787</v>
      </c>
      <c r="B2560" s="433">
        <v>18654</v>
      </c>
      <c r="C2560" s="434">
        <v>4</v>
      </c>
      <c r="D2560" s="434">
        <v>0</v>
      </c>
    </row>
    <row r="2561" spans="1:4" ht="13.2" x14ac:dyDescent="0.25">
      <c r="A2561" s="432" t="s">
        <v>3788</v>
      </c>
      <c r="B2561" s="433">
        <v>10702</v>
      </c>
      <c r="C2561" s="434">
        <v>55</v>
      </c>
      <c r="D2561" s="434">
        <v>55</v>
      </c>
    </row>
    <row r="2562" spans="1:4" ht="13.2" x14ac:dyDescent="0.25">
      <c r="A2562" s="432" t="s">
        <v>3789</v>
      </c>
      <c r="B2562" s="433">
        <v>20436</v>
      </c>
      <c r="C2562" s="434">
        <v>120</v>
      </c>
      <c r="D2562" s="434">
        <v>117</v>
      </c>
    </row>
    <row r="2563" spans="1:4" ht="13.2" x14ac:dyDescent="0.25">
      <c r="A2563" s="432" t="s">
        <v>3790</v>
      </c>
      <c r="B2563" s="433">
        <v>27242</v>
      </c>
      <c r="C2563" s="434">
        <v>151</v>
      </c>
      <c r="D2563" s="434">
        <v>141</v>
      </c>
    </row>
    <row r="2564" spans="1:4" ht="13.2" x14ac:dyDescent="0.25">
      <c r="A2564" s="432" t="s">
        <v>3791</v>
      </c>
      <c r="B2564" s="433">
        <v>17279</v>
      </c>
      <c r="C2564" s="434">
        <v>10</v>
      </c>
      <c r="D2564" s="434">
        <v>0</v>
      </c>
    </row>
    <row r="2565" spans="1:4" ht="13.2" x14ac:dyDescent="0.25">
      <c r="A2565" s="432" t="s">
        <v>3792</v>
      </c>
      <c r="B2565" s="433">
        <v>14645</v>
      </c>
      <c r="C2565" s="434">
        <v>3</v>
      </c>
      <c r="D2565" s="434">
        <v>3</v>
      </c>
    </row>
    <row r="2566" spans="1:4" ht="13.2" x14ac:dyDescent="0.25">
      <c r="A2566" s="432" t="s">
        <v>3793</v>
      </c>
      <c r="B2566" s="433">
        <v>24588</v>
      </c>
      <c r="C2566" s="434">
        <v>1</v>
      </c>
      <c r="D2566" s="434">
        <v>0</v>
      </c>
    </row>
    <row r="2567" spans="1:4" ht="13.2" x14ac:dyDescent="0.25">
      <c r="A2567" s="432" t="s">
        <v>3794</v>
      </c>
      <c r="B2567" s="433">
        <v>29357</v>
      </c>
      <c r="C2567" s="435">
        <v>1380</v>
      </c>
      <c r="D2567" s="435">
        <v>1330</v>
      </c>
    </row>
    <row r="2568" spans="1:4" ht="13.2" x14ac:dyDescent="0.25">
      <c r="A2568" s="432" t="s">
        <v>3795</v>
      </c>
      <c r="B2568" s="433">
        <v>19198</v>
      </c>
      <c r="C2568" s="434">
        <v>225</v>
      </c>
      <c r="D2568" s="434">
        <v>120</v>
      </c>
    </row>
    <row r="2569" spans="1:4" ht="13.2" x14ac:dyDescent="0.25">
      <c r="A2569" s="432" t="s">
        <v>2555</v>
      </c>
      <c r="B2569" s="433">
        <v>16557</v>
      </c>
      <c r="C2569" s="434">
        <v>32</v>
      </c>
      <c r="D2569" s="434">
        <v>11</v>
      </c>
    </row>
    <row r="2570" spans="1:4" ht="13.2" x14ac:dyDescent="0.25">
      <c r="A2570" s="432" t="s">
        <v>2557</v>
      </c>
      <c r="B2570" s="433">
        <v>17705</v>
      </c>
      <c r="C2570" s="434">
        <v>916</v>
      </c>
      <c r="D2570" s="434">
        <v>820</v>
      </c>
    </row>
    <row r="2571" spans="1:4" ht="13.2" x14ac:dyDescent="0.25">
      <c r="A2571" s="432" t="s">
        <v>2561</v>
      </c>
      <c r="B2571" s="433">
        <v>11209</v>
      </c>
      <c r="C2571" s="434">
        <v>170</v>
      </c>
      <c r="D2571" s="434">
        <v>129</v>
      </c>
    </row>
    <row r="2572" spans="1:4" ht="13.2" x14ac:dyDescent="0.25">
      <c r="A2572" s="432" t="s">
        <v>3796</v>
      </c>
      <c r="B2572" s="433">
        <v>13796</v>
      </c>
      <c r="C2572" s="434">
        <v>36</v>
      </c>
      <c r="D2572" s="434">
        <v>31</v>
      </c>
    </row>
    <row r="2573" spans="1:4" ht="13.2" x14ac:dyDescent="0.25">
      <c r="A2573" s="432" t="s">
        <v>3797</v>
      </c>
      <c r="B2573" s="433">
        <v>26340</v>
      </c>
      <c r="C2573" s="434">
        <v>15</v>
      </c>
      <c r="D2573" s="434">
        <v>10</v>
      </c>
    </row>
    <row r="2574" spans="1:4" ht="13.2" x14ac:dyDescent="0.25">
      <c r="A2574" s="432" t="s">
        <v>3798</v>
      </c>
      <c r="B2574" s="433">
        <v>16107</v>
      </c>
      <c r="C2574" s="434">
        <v>135</v>
      </c>
      <c r="D2574" s="434">
        <v>77</v>
      </c>
    </row>
    <row r="2575" spans="1:4" ht="13.2" x14ac:dyDescent="0.25">
      <c r="A2575" s="432" t="s">
        <v>2568</v>
      </c>
      <c r="B2575" s="433">
        <v>13809</v>
      </c>
      <c r="C2575" s="434">
        <v>345</v>
      </c>
      <c r="D2575" s="434">
        <v>225</v>
      </c>
    </row>
    <row r="2576" spans="1:4" ht="13.2" x14ac:dyDescent="0.25">
      <c r="A2576" s="432" t="s">
        <v>3799</v>
      </c>
      <c r="B2576" s="433">
        <v>16998</v>
      </c>
      <c r="C2576" s="434">
        <v>2</v>
      </c>
      <c r="D2576" s="434">
        <v>2</v>
      </c>
    </row>
    <row r="2577" spans="1:4" ht="13.2" x14ac:dyDescent="0.25">
      <c r="A2577" s="432" t="s">
        <v>3800</v>
      </c>
      <c r="B2577" s="433">
        <v>19409</v>
      </c>
      <c r="C2577" s="434">
        <v>375</v>
      </c>
      <c r="D2577" s="434">
        <v>350</v>
      </c>
    </row>
    <row r="2578" spans="1:4" ht="13.2" x14ac:dyDescent="0.25">
      <c r="A2578" s="432" t="s">
        <v>3801</v>
      </c>
      <c r="B2578" s="433">
        <v>10238</v>
      </c>
      <c r="C2578" s="434">
        <v>35</v>
      </c>
      <c r="D2578" s="434">
        <v>35</v>
      </c>
    </row>
    <row r="2579" spans="1:4" ht="13.2" x14ac:dyDescent="0.25">
      <c r="A2579" s="432" t="s">
        <v>3802</v>
      </c>
      <c r="B2579" s="433">
        <v>20557</v>
      </c>
      <c r="C2579" s="434">
        <v>50</v>
      </c>
      <c r="D2579" s="434">
        <v>50</v>
      </c>
    </row>
    <row r="2580" spans="1:4" ht="13.2" x14ac:dyDescent="0.25">
      <c r="A2580" s="432" t="s">
        <v>3803</v>
      </c>
      <c r="B2580" s="433">
        <v>21694</v>
      </c>
      <c r="C2580" s="434">
        <v>73</v>
      </c>
      <c r="D2580" s="434">
        <v>73</v>
      </c>
    </row>
    <row r="2581" spans="1:4" ht="13.2" x14ac:dyDescent="0.25">
      <c r="A2581" s="432" t="s">
        <v>3350</v>
      </c>
      <c r="B2581" s="433">
        <v>13840</v>
      </c>
      <c r="C2581" s="434">
        <v>15</v>
      </c>
      <c r="D2581" s="434">
        <v>15</v>
      </c>
    </row>
    <row r="2582" spans="1:4" ht="13.2" x14ac:dyDescent="0.25">
      <c r="A2582" s="432" t="s">
        <v>3804</v>
      </c>
      <c r="B2582" s="433">
        <v>15522</v>
      </c>
      <c r="C2582" s="434">
        <v>84</v>
      </c>
      <c r="D2582" s="434">
        <v>84</v>
      </c>
    </row>
    <row r="2583" spans="1:4" ht="13.2" x14ac:dyDescent="0.25">
      <c r="A2583" s="432" t="s">
        <v>3805</v>
      </c>
      <c r="B2583" s="433">
        <v>12801</v>
      </c>
      <c r="C2583" s="434">
        <v>7</v>
      </c>
      <c r="D2583" s="434">
        <v>6</v>
      </c>
    </row>
    <row r="2584" spans="1:4" ht="13.2" x14ac:dyDescent="0.25">
      <c r="A2584" s="432" t="s">
        <v>3806</v>
      </c>
      <c r="B2584" s="433">
        <v>11921</v>
      </c>
      <c r="C2584" s="434">
        <v>13</v>
      </c>
      <c r="D2584" s="434">
        <v>13</v>
      </c>
    </row>
    <row r="2585" spans="1:4" ht="13.2" x14ac:dyDescent="0.25">
      <c r="A2585" s="432" t="s">
        <v>3807</v>
      </c>
      <c r="B2585" s="433">
        <v>16545</v>
      </c>
      <c r="C2585" s="434">
        <v>400</v>
      </c>
      <c r="D2585" s="434">
        <v>390</v>
      </c>
    </row>
    <row r="2586" spans="1:4" ht="13.2" x14ac:dyDescent="0.25">
      <c r="A2586" s="432" t="s">
        <v>3808</v>
      </c>
      <c r="B2586" s="433">
        <v>19327</v>
      </c>
      <c r="C2586" s="434">
        <v>140</v>
      </c>
      <c r="D2586" s="434">
        <v>115</v>
      </c>
    </row>
    <row r="2587" spans="1:4" ht="13.2" x14ac:dyDescent="0.25">
      <c r="A2587" s="432" t="s">
        <v>1930</v>
      </c>
      <c r="B2587" s="433">
        <v>21012</v>
      </c>
      <c r="C2587" s="434">
        <v>900</v>
      </c>
      <c r="D2587" s="434">
        <v>390</v>
      </c>
    </row>
    <row r="2588" spans="1:4" ht="13.2" x14ac:dyDescent="0.25">
      <c r="A2588" s="432" t="s">
        <v>3809</v>
      </c>
      <c r="B2588" s="433">
        <v>15640</v>
      </c>
      <c r="C2588" s="434">
        <v>415</v>
      </c>
      <c r="D2588" s="434">
        <v>235</v>
      </c>
    </row>
    <row r="2589" spans="1:4" ht="13.2" x14ac:dyDescent="0.25">
      <c r="A2589" s="432" t="s">
        <v>3810</v>
      </c>
      <c r="B2589" s="433">
        <v>20740</v>
      </c>
      <c r="C2589" s="435">
        <v>1080</v>
      </c>
      <c r="D2589" s="434">
        <v>820</v>
      </c>
    </row>
    <row r="2590" spans="1:4" ht="13.2" x14ac:dyDescent="0.25">
      <c r="A2590" s="432" t="s">
        <v>3811</v>
      </c>
      <c r="B2590" s="433">
        <v>21134</v>
      </c>
      <c r="C2590" s="434">
        <v>40</v>
      </c>
      <c r="D2590" s="434">
        <v>40</v>
      </c>
    </row>
    <row r="2591" spans="1:4" ht="13.2" x14ac:dyDescent="0.25">
      <c r="A2591" s="432" t="s">
        <v>3812</v>
      </c>
      <c r="B2591" s="433">
        <v>11641</v>
      </c>
      <c r="C2591" s="434">
        <v>110</v>
      </c>
      <c r="D2591" s="434">
        <v>80</v>
      </c>
    </row>
    <row r="2592" spans="1:4" ht="13.2" x14ac:dyDescent="0.25">
      <c r="A2592" s="432" t="s">
        <v>3813</v>
      </c>
      <c r="B2592" s="433">
        <v>29798</v>
      </c>
      <c r="C2592" s="434">
        <v>615</v>
      </c>
      <c r="D2592" s="434">
        <v>546</v>
      </c>
    </row>
    <row r="2593" spans="1:4" ht="13.2" x14ac:dyDescent="0.25">
      <c r="A2593" s="432" t="s">
        <v>3814</v>
      </c>
      <c r="B2593" s="433">
        <v>27166</v>
      </c>
      <c r="C2593" s="434">
        <v>761</v>
      </c>
      <c r="D2593" s="434">
        <v>518</v>
      </c>
    </row>
    <row r="2594" spans="1:4" ht="13.2" x14ac:dyDescent="0.25">
      <c r="A2594" s="432" t="s">
        <v>3815</v>
      </c>
      <c r="B2594" s="433">
        <v>25456</v>
      </c>
      <c r="C2594" s="434">
        <v>387</v>
      </c>
      <c r="D2594" s="434">
        <v>354</v>
      </c>
    </row>
    <row r="2595" spans="1:4" ht="13.2" x14ac:dyDescent="0.25">
      <c r="A2595" s="432" t="s">
        <v>3816</v>
      </c>
      <c r="B2595" s="433">
        <v>17777</v>
      </c>
      <c r="C2595" s="434">
        <v>59</v>
      </c>
      <c r="D2595" s="434">
        <v>41</v>
      </c>
    </row>
    <row r="2596" spans="1:4" ht="13.2" x14ac:dyDescent="0.25">
      <c r="A2596" s="432" t="s">
        <v>3817</v>
      </c>
      <c r="B2596" s="433">
        <v>18735</v>
      </c>
      <c r="C2596" s="434">
        <v>168</v>
      </c>
      <c r="D2596" s="434">
        <v>149</v>
      </c>
    </row>
    <row r="2597" spans="1:4" ht="13.2" x14ac:dyDescent="0.25">
      <c r="A2597" s="432" t="s">
        <v>3818</v>
      </c>
      <c r="B2597" s="433">
        <v>28185</v>
      </c>
      <c r="C2597" s="434">
        <v>471</v>
      </c>
      <c r="D2597" s="434">
        <v>227</v>
      </c>
    </row>
    <row r="2598" spans="1:4" ht="13.2" x14ac:dyDescent="0.25">
      <c r="A2598" s="432" t="s">
        <v>3819</v>
      </c>
      <c r="B2598" s="433">
        <v>21187</v>
      </c>
      <c r="C2598" s="434">
        <v>477</v>
      </c>
      <c r="D2598" s="434">
        <v>0</v>
      </c>
    </row>
    <row r="2599" spans="1:4" ht="13.2" x14ac:dyDescent="0.25">
      <c r="A2599" s="432" t="s">
        <v>3820</v>
      </c>
      <c r="B2599" s="433">
        <v>23325</v>
      </c>
      <c r="C2599" s="435">
        <v>39970</v>
      </c>
      <c r="D2599" s="435">
        <v>2645</v>
      </c>
    </row>
    <row r="2600" spans="1:4" ht="13.2" x14ac:dyDescent="0.25">
      <c r="A2600" s="432" t="s">
        <v>3821</v>
      </c>
      <c r="B2600" s="433">
        <v>14054</v>
      </c>
      <c r="C2600" s="434">
        <v>940</v>
      </c>
      <c r="D2600" s="434">
        <v>840</v>
      </c>
    </row>
    <row r="2601" spans="1:4" ht="13.2" x14ac:dyDescent="0.25">
      <c r="A2601" s="432" t="s">
        <v>3822</v>
      </c>
      <c r="B2601" s="433">
        <v>22199</v>
      </c>
      <c r="C2601" s="434">
        <v>858</v>
      </c>
      <c r="D2601" s="434">
        <v>633</v>
      </c>
    </row>
    <row r="2602" spans="1:4" ht="13.2" x14ac:dyDescent="0.25">
      <c r="A2602" s="432" t="s">
        <v>3823</v>
      </c>
      <c r="B2602" s="433">
        <v>29935</v>
      </c>
      <c r="C2602" s="434">
        <v>860</v>
      </c>
      <c r="D2602" s="434">
        <v>740</v>
      </c>
    </row>
    <row r="2603" spans="1:4" ht="13.2" x14ac:dyDescent="0.25">
      <c r="A2603" s="432" t="s">
        <v>3824</v>
      </c>
      <c r="B2603" s="433">
        <v>18559</v>
      </c>
      <c r="C2603" s="434">
        <v>446</v>
      </c>
      <c r="D2603" s="434">
        <v>400</v>
      </c>
    </row>
    <row r="2604" spans="1:4" ht="13.2" x14ac:dyDescent="0.25">
      <c r="A2604" s="432" t="s">
        <v>3825</v>
      </c>
      <c r="B2604" s="433">
        <v>17667</v>
      </c>
      <c r="C2604" s="434">
        <v>20</v>
      </c>
      <c r="D2604" s="434">
        <v>20</v>
      </c>
    </row>
    <row r="2605" spans="1:4" ht="13.2" x14ac:dyDescent="0.25">
      <c r="A2605" s="432" t="s">
        <v>3826</v>
      </c>
      <c r="B2605" s="433">
        <v>24059</v>
      </c>
      <c r="C2605" s="434">
        <v>399</v>
      </c>
      <c r="D2605" s="434">
        <v>300</v>
      </c>
    </row>
    <row r="2606" spans="1:4" ht="13.2" x14ac:dyDescent="0.25">
      <c r="A2606" s="432" t="s">
        <v>3827</v>
      </c>
      <c r="B2606" s="433">
        <v>24477</v>
      </c>
      <c r="C2606" s="434">
        <v>426</v>
      </c>
      <c r="D2606" s="434">
        <v>329</v>
      </c>
    </row>
    <row r="2607" spans="1:4" ht="13.2" x14ac:dyDescent="0.25">
      <c r="A2607" s="432" t="s">
        <v>3828</v>
      </c>
      <c r="B2607" s="433">
        <v>14243</v>
      </c>
      <c r="C2607" s="434">
        <v>457</v>
      </c>
      <c r="D2607" s="434">
        <v>395</v>
      </c>
    </row>
    <row r="2608" spans="1:4" ht="13.2" x14ac:dyDescent="0.25">
      <c r="A2608" s="432" t="s">
        <v>3829</v>
      </c>
      <c r="B2608" s="433">
        <v>12848</v>
      </c>
      <c r="C2608" s="434">
        <v>439</v>
      </c>
      <c r="D2608" s="434">
        <v>367</v>
      </c>
    </row>
    <row r="2609" spans="1:4" ht="13.2" x14ac:dyDescent="0.25">
      <c r="A2609" s="432" t="s">
        <v>3830</v>
      </c>
      <c r="B2609" s="433">
        <v>14589</v>
      </c>
      <c r="C2609" s="435">
        <v>6421</v>
      </c>
      <c r="D2609" s="435">
        <v>5823</v>
      </c>
    </row>
    <row r="2610" spans="1:4" ht="13.2" x14ac:dyDescent="0.25">
      <c r="A2610" s="432" t="s">
        <v>3831</v>
      </c>
      <c r="B2610" s="433">
        <v>13618</v>
      </c>
      <c r="C2610" s="435">
        <v>3299</v>
      </c>
      <c r="D2610" s="435">
        <v>3139</v>
      </c>
    </row>
    <row r="2611" spans="1:4" ht="13.2" x14ac:dyDescent="0.25">
      <c r="A2611" s="432" t="s">
        <v>3832</v>
      </c>
      <c r="B2611" s="433">
        <v>19282</v>
      </c>
      <c r="C2611" s="434">
        <v>43</v>
      </c>
      <c r="D2611" s="434">
        <v>5</v>
      </c>
    </row>
    <row r="2612" spans="1:4" ht="13.2" x14ac:dyDescent="0.25">
      <c r="A2612" s="432" t="s">
        <v>3833</v>
      </c>
      <c r="B2612" s="433">
        <v>20764</v>
      </c>
      <c r="C2612" s="434">
        <v>2</v>
      </c>
      <c r="D2612" s="434">
        <v>2</v>
      </c>
    </row>
    <row r="2613" spans="1:4" ht="13.2" x14ac:dyDescent="0.25">
      <c r="A2613" s="432" t="s">
        <v>3694</v>
      </c>
      <c r="B2613" s="433">
        <v>22647</v>
      </c>
      <c r="C2613" s="434">
        <v>4</v>
      </c>
      <c r="D2613" s="434">
        <v>0</v>
      </c>
    </row>
    <row r="2614" spans="1:4" ht="13.2" x14ac:dyDescent="0.25">
      <c r="A2614" s="432" t="s">
        <v>3834</v>
      </c>
      <c r="B2614" s="433">
        <v>26738</v>
      </c>
      <c r="C2614" s="434">
        <v>4</v>
      </c>
      <c r="D2614" s="434">
        <v>0</v>
      </c>
    </row>
    <row r="2615" spans="1:4" ht="13.2" x14ac:dyDescent="0.25">
      <c r="A2615" s="432" t="s">
        <v>3695</v>
      </c>
      <c r="B2615" s="433">
        <v>11192</v>
      </c>
      <c r="C2615" s="434">
        <v>4</v>
      </c>
      <c r="D2615" s="434">
        <v>0</v>
      </c>
    </row>
    <row r="2616" spans="1:4" ht="13.2" x14ac:dyDescent="0.25">
      <c r="A2616" s="432" t="s">
        <v>3835</v>
      </c>
      <c r="B2616" s="433">
        <v>27269</v>
      </c>
      <c r="C2616" s="434">
        <v>4</v>
      </c>
      <c r="D2616" s="434">
        <v>0</v>
      </c>
    </row>
    <row r="2617" spans="1:4" ht="13.2" x14ac:dyDescent="0.25">
      <c r="A2617" s="432" t="s">
        <v>3836</v>
      </c>
      <c r="B2617" s="433">
        <v>28093</v>
      </c>
      <c r="C2617" s="434">
        <v>59</v>
      </c>
      <c r="D2617" s="434">
        <v>47</v>
      </c>
    </row>
    <row r="2618" spans="1:4" ht="13.2" x14ac:dyDescent="0.25">
      <c r="A2618" s="432" t="s">
        <v>3837</v>
      </c>
      <c r="B2618" s="433">
        <v>13490</v>
      </c>
      <c r="C2618" s="434">
        <v>128</v>
      </c>
      <c r="D2618" s="434">
        <v>83</v>
      </c>
    </row>
    <row r="2619" spans="1:4" ht="13.2" x14ac:dyDescent="0.25">
      <c r="A2619" s="432" t="s">
        <v>3222</v>
      </c>
      <c r="B2619" s="433">
        <v>19671</v>
      </c>
      <c r="C2619" s="434">
        <v>28</v>
      </c>
      <c r="D2619" s="434">
        <v>18</v>
      </c>
    </row>
    <row r="2620" spans="1:4" ht="13.2" x14ac:dyDescent="0.25">
      <c r="A2620" s="432" t="s">
        <v>1834</v>
      </c>
      <c r="B2620" s="433">
        <v>16307</v>
      </c>
      <c r="C2620" s="434">
        <v>18</v>
      </c>
      <c r="D2620" s="434">
        <v>18</v>
      </c>
    </row>
    <row r="2621" spans="1:4" ht="13.2" x14ac:dyDescent="0.25">
      <c r="A2621" s="432" t="s">
        <v>3838</v>
      </c>
      <c r="B2621" s="433">
        <v>20654</v>
      </c>
      <c r="C2621" s="434">
        <v>8</v>
      </c>
      <c r="D2621" s="434">
        <v>5</v>
      </c>
    </row>
    <row r="2622" spans="1:4" ht="13.2" x14ac:dyDescent="0.25">
      <c r="A2622" s="432" t="s">
        <v>3839</v>
      </c>
      <c r="B2622" s="433">
        <v>11585</v>
      </c>
      <c r="C2622" s="434">
        <v>20</v>
      </c>
      <c r="D2622" s="434">
        <v>14</v>
      </c>
    </row>
    <row r="2623" spans="1:4" ht="13.2" x14ac:dyDescent="0.25">
      <c r="A2623" s="432" t="s">
        <v>3698</v>
      </c>
      <c r="B2623" s="433">
        <v>24265</v>
      </c>
      <c r="C2623" s="434">
        <v>7</v>
      </c>
      <c r="D2623" s="434">
        <v>7</v>
      </c>
    </row>
    <row r="2624" spans="1:4" ht="13.2" x14ac:dyDescent="0.25">
      <c r="A2624" s="432" t="s">
        <v>2031</v>
      </c>
      <c r="B2624" s="433">
        <v>23988</v>
      </c>
      <c r="C2624" s="434">
        <v>1</v>
      </c>
      <c r="D2624" s="434">
        <v>0</v>
      </c>
    </row>
    <row r="2625" spans="1:4" ht="13.2" x14ac:dyDescent="0.25">
      <c r="A2625" s="432" t="s">
        <v>3840</v>
      </c>
      <c r="B2625" s="433">
        <v>12813</v>
      </c>
      <c r="C2625" s="434">
        <v>20</v>
      </c>
      <c r="D2625" s="434">
        <v>5</v>
      </c>
    </row>
    <row r="2626" spans="1:4" ht="13.2" x14ac:dyDescent="0.25">
      <c r="A2626" s="432" t="s">
        <v>3699</v>
      </c>
      <c r="B2626" s="433">
        <v>24691</v>
      </c>
      <c r="C2626" s="434">
        <v>13</v>
      </c>
      <c r="D2626" s="434">
        <v>13</v>
      </c>
    </row>
    <row r="2627" spans="1:4" ht="13.2" x14ac:dyDescent="0.25">
      <c r="A2627" s="432" t="s">
        <v>3841</v>
      </c>
      <c r="B2627" s="433">
        <v>22837</v>
      </c>
      <c r="C2627" s="434">
        <v>3</v>
      </c>
      <c r="D2627" s="434">
        <v>3</v>
      </c>
    </row>
    <row r="2628" spans="1:4" ht="13.2" x14ac:dyDescent="0.25">
      <c r="A2628" s="432" t="s">
        <v>3842</v>
      </c>
      <c r="B2628" s="433">
        <v>13460</v>
      </c>
      <c r="C2628" s="434">
        <v>10</v>
      </c>
      <c r="D2628" s="434">
        <v>8</v>
      </c>
    </row>
    <row r="2629" spans="1:4" ht="13.2" x14ac:dyDescent="0.25">
      <c r="A2629" s="432" t="s">
        <v>3290</v>
      </c>
      <c r="B2629" s="433">
        <v>20439</v>
      </c>
      <c r="C2629" s="434">
        <v>46</v>
      </c>
      <c r="D2629" s="434">
        <v>18</v>
      </c>
    </row>
    <row r="2630" spans="1:4" ht="13.2" x14ac:dyDescent="0.25">
      <c r="A2630" s="432" t="s">
        <v>3232</v>
      </c>
      <c r="B2630" s="433">
        <v>15178</v>
      </c>
      <c r="C2630" s="434">
        <v>17</v>
      </c>
      <c r="D2630" s="434">
        <v>14</v>
      </c>
    </row>
    <row r="2631" spans="1:4" ht="13.2" x14ac:dyDescent="0.25">
      <c r="A2631" s="432" t="s">
        <v>3291</v>
      </c>
      <c r="B2631" s="433">
        <v>24702</v>
      </c>
      <c r="C2631" s="434">
        <v>64</v>
      </c>
      <c r="D2631" s="434">
        <v>25</v>
      </c>
    </row>
    <row r="2632" spans="1:4" ht="13.2" x14ac:dyDescent="0.25">
      <c r="A2632" s="432" t="s">
        <v>3843</v>
      </c>
      <c r="B2632" s="433">
        <v>17045</v>
      </c>
      <c r="C2632" s="434">
        <v>29</v>
      </c>
      <c r="D2632" s="434">
        <v>19</v>
      </c>
    </row>
    <row r="2633" spans="1:4" ht="13.2" x14ac:dyDescent="0.25">
      <c r="A2633" s="432" t="s">
        <v>3844</v>
      </c>
      <c r="B2633" s="433">
        <v>23293</v>
      </c>
      <c r="C2633" s="434">
        <v>133</v>
      </c>
      <c r="D2633" s="434">
        <v>0</v>
      </c>
    </row>
    <row r="2634" spans="1:4" ht="13.2" x14ac:dyDescent="0.25">
      <c r="A2634" s="432" t="s">
        <v>2037</v>
      </c>
      <c r="B2634" s="433">
        <v>12494</v>
      </c>
      <c r="C2634" s="434">
        <v>95</v>
      </c>
      <c r="D2634" s="434">
        <v>63</v>
      </c>
    </row>
    <row r="2635" spans="1:4" ht="13.2" x14ac:dyDescent="0.25">
      <c r="A2635" s="432" t="s">
        <v>3845</v>
      </c>
      <c r="B2635" s="433">
        <v>16202</v>
      </c>
      <c r="C2635" s="434">
        <v>55</v>
      </c>
      <c r="D2635" s="434">
        <v>0</v>
      </c>
    </row>
    <row r="2636" spans="1:4" ht="13.2" x14ac:dyDescent="0.25">
      <c r="A2636" s="432" t="s">
        <v>3846</v>
      </c>
      <c r="B2636" s="433">
        <v>20365</v>
      </c>
      <c r="C2636" s="434">
        <v>20</v>
      </c>
      <c r="D2636" s="434">
        <v>13</v>
      </c>
    </row>
    <row r="2637" spans="1:4" ht="13.2" x14ac:dyDescent="0.25">
      <c r="A2637" s="432" t="s">
        <v>3847</v>
      </c>
      <c r="B2637" s="433">
        <v>19869</v>
      </c>
      <c r="C2637" s="434">
        <v>5</v>
      </c>
      <c r="D2637" s="434">
        <v>0</v>
      </c>
    </row>
    <row r="2638" spans="1:4" ht="13.2" x14ac:dyDescent="0.25">
      <c r="A2638" s="432" t="s">
        <v>3848</v>
      </c>
      <c r="B2638" s="433">
        <v>14268</v>
      </c>
      <c r="C2638" s="434">
        <v>36</v>
      </c>
      <c r="D2638" s="434">
        <v>22</v>
      </c>
    </row>
    <row r="2639" spans="1:4" ht="13.2" x14ac:dyDescent="0.25">
      <c r="A2639" s="432" t="s">
        <v>3849</v>
      </c>
      <c r="B2639" s="433">
        <v>23120</v>
      </c>
      <c r="C2639" s="434">
        <v>1</v>
      </c>
      <c r="D2639" s="434">
        <v>0</v>
      </c>
    </row>
    <row r="2640" spans="1:4" ht="13.2" x14ac:dyDescent="0.25">
      <c r="A2640" s="432" t="s">
        <v>3850</v>
      </c>
      <c r="B2640" s="433">
        <v>29545</v>
      </c>
      <c r="C2640" s="434">
        <v>53</v>
      </c>
      <c r="D2640" s="434">
        <v>2</v>
      </c>
    </row>
    <row r="2641" spans="1:4" ht="13.2" x14ac:dyDescent="0.25">
      <c r="A2641" s="432" t="s">
        <v>3851</v>
      </c>
      <c r="B2641" s="433">
        <v>11886</v>
      </c>
      <c r="C2641" s="434">
        <v>29</v>
      </c>
      <c r="D2641" s="434">
        <v>6</v>
      </c>
    </row>
    <row r="2642" spans="1:4" ht="13.2" x14ac:dyDescent="0.25">
      <c r="A2642" s="432" t="s">
        <v>3852</v>
      </c>
      <c r="B2642" s="433">
        <v>11400</v>
      </c>
      <c r="C2642" s="434">
        <v>64</v>
      </c>
      <c r="D2642" s="434">
        <v>0</v>
      </c>
    </row>
    <row r="2643" spans="1:4" ht="13.2" x14ac:dyDescent="0.25">
      <c r="A2643" s="432" t="s">
        <v>3853</v>
      </c>
      <c r="B2643" s="433">
        <v>15041</v>
      </c>
      <c r="C2643" s="434">
        <v>45</v>
      </c>
      <c r="D2643" s="434">
        <v>11</v>
      </c>
    </row>
    <row r="2644" spans="1:4" ht="13.2" x14ac:dyDescent="0.25">
      <c r="A2644" s="432" t="s">
        <v>3854</v>
      </c>
      <c r="B2644" s="433">
        <v>28584</v>
      </c>
      <c r="C2644" s="434">
        <v>2</v>
      </c>
      <c r="D2644" s="434">
        <v>0</v>
      </c>
    </row>
    <row r="2645" spans="1:4" ht="13.2" x14ac:dyDescent="0.25">
      <c r="A2645" s="432" t="s">
        <v>2042</v>
      </c>
      <c r="B2645" s="433">
        <v>29294</v>
      </c>
      <c r="C2645" s="434">
        <v>125</v>
      </c>
      <c r="D2645" s="434">
        <v>88</v>
      </c>
    </row>
    <row r="2646" spans="1:4" ht="13.2" x14ac:dyDescent="0.25">
      <c r="A2646" s="432" t="s">
        <v>3855</v>
      </c>
      <c r="B2646" s="433">
        <v>27777</v>
      </c>
      <c r="C2646" s="434">
        <v>7</v>
      </c>
      <c r="D2646" s="434">
        <v>2</v>
      </c>
    </row>
    <row r="2647" spans="1:4" ht="13.2" x14ac:dyDescent="0.25">
      <c r="A2647" s="432" t="s">
        <v>3856</v>
      </c>
      <c r="B2647" s="433">
        <v>27175</v>
      </c>
      <c r="C2647" s="434">
        <v>9</v>
      </c>
      <c r="D2647" s="434">
        <v>0</v>
      </c>
    </row>
    <row r="2648" spans="1:4" ht="13.2" x14ac:dyDescent="0.25">
      <c r="A2648" s="432" t="s">
        <v>3857</v>
      </c>
      <c r="B2648" s="433">
        <v>15362</v>
      </c>
      <c r="C2648" s="434">
        <v>7</v>
      </c>
      <c r="D2648" s="434">
        <v>7</v>
      </c>
    </row>
    <row r="2649" spans="1:4" ht="13.2" x14ac:dyDescent="0.25">
      <c r="A2649" s="432" t="s">
        <v>2043</v>
      </c>
      <c r="B2649" s="433">
        <v>17691</v>
      </c>
      <c r="C2649" s="434">
        <v>70</v>
      </c>
      <c r="D2649" s="434">
        <v>31</v>
      </c>
    </row>
    <row r="2650" spans="1:4" ht="13.2" x14ac:dyDescent="0.25">
      <c r="A2650" s="432" t="s">
        <v>2044</v>
      </c>
      <c r="B2650" s="433">
        <v>27308</v>
      </c>
      <c r="C2650" s="434">
        <v>35</v>
      </c>
      <c r="D2650" s="434">
        <v>7</v>
      </c>
    </row>
    <row r="2651" spans="1:4" ht="13.2" x14ac:dyDescent="0.25">
      <c r="A2651" s="432" t="s">
        <v>3858</v>
      </c>
      <c r="B2651" s="433">
        <v>17991</v>
      </c>
      <c r="C2651" s="434">
        <v>96</v>
      </c>
      <c r="D2651" s="434">
        <v>85</v>
      </c>
    </row>
    <row r="2652" spans="1:4" ht="13.2" x14ac:dyDescent="0.25">
      <c r="A2652" s="432" t="s">
        <v>3859</v>
      </c>
      <c r="B2652" s="433">
        <v>27373</v>
      </c>
      <c r="C2652" s="434">
        <v>22</v>
      </c>
      <c r="D2652" s="434">
        <v>10</v>
      </c>
    </row>
    <row r="2653" spans="1:4" ht="13.2" x14ac:dyDescent="0.25">
      <c r="A2653" s="432" t="s">
        <v>3243</v>
      </c>
      <c r="B2653" s="433">
        <v>25425</v>
      </c>
      <c r="C2653" s="434">
        <v>9</v>
      </c>
      <c r="D2653" s="434">
        <v>0</v>
      </c>
    </row>
    <row r="2654" spans="1:4" ht="13.2" x14ac:dyDescent="0.25">
      <c r="A2654" s="432" t="s">
        <v>2047</v>
      </c>
      <c r="B2654" s="433">
        <v>13171</v>
      </c>
      <c r="C2654" s="434">
        <v>27</v>
      </c>
      <c r="D2654" s="434">
        <v>3</v>
      </c>
    </row>
    <row r="2655" spans="1:4" ht="13.2" x14ac:dyDescent="0.25">
      <c r="A2655" s="432" t="s">
        <v>3245</v>
      </c>
      <c r="B2655" s="433">
        <v>25913</v>
      </c>
      <c r="C2655" s="434">
        <v>68</v>
      </c>
      <c r="D2655" s="434">
        <v>22</v>
      </c>
    </row>
    <row r="2656" spans="1:4" ht="13.2" x14ac:dyDescent="0.25">
      <c r="A2656" s="432" t="s">
        <v>3860</v>
      </c>
      <c r="B2656" s="433">
        <v>23810</v>
      </c>
      <c r="C2656" s="434">
        <v>38</v>
      </c>
      <c r="D2656" s="434">
        <v>28</v>
      </c>
    </row>
    <row r="2657" spans="1:4" ht="13.2" x14ac:dyDescent="0.25">
      <c r="A2657" s="432" t="s">
        <v>3861</v>
      </c>
      <c r="B2657" s="433">
        <v>15639</v>
      </c>
      <c r="C2657" s="434">
        <v>65</v>
      </c>
      <c r="D2657" s="434">
        <v>62</v>
      </c>
    </row>
    <row r="2658" spans="1:4" ht="13.2" x14ac:dyDescent="0.25">
      <c r="A2658" s="432" t="s">
        <v>3862</v>
      </c>
      <c r="B2658" s="433">
        <v>12009</v>
      </c>
      <c r="C2658" s="434">
        <v>15</v>
      </c>
      <c r="D2658" s="434">
        <v>15</v>
      </c>
    </row>
    <row r="2659" spans="1:4" ht="13.2" x14ac:dyDescent="0.25">
      <c r="A2659" s="432" t="s">
        <v>3863</v>
      </c>
      <c r="B2659" s="433">
        <v>29827</v>
      </c>
      <c r="C2659" s="434">
        <v>14</v>
      </c>
      <c r="D2659" s="434">
        <v>11</v>
      </c>
    </row>
    <row r="2660" spans="1:4" ht="13.2" x14ac:dyDescent="0.25">
      <c r="A2660" s="432" t="s">
        <v>3864</v>
      </c>
      <c r="B2660" s="433">
        <v>22477</v>
      </c>
      <c r="C2660" s="434">
        <v>20</v>
      </c>
      <c r="D2660" s="434">
        <v>14</v>
      </c>
    </row>
    <row r="2661" spans="1:4" ht="13.2" x14ac:dyDescent="0.25">
      <c r="A2661" s="432" t="s">
        <v>3107</v>
      </c>
      <c r="B2661" s="433">
        <v>14966</v>
      </c>
      <c r="C2661" s="434">
        <v>12</v>
      </c>
      <c r="D2661" s="434">
        <v>0</v>
      </c>
    </row>
    <row r="2662" spans="1:4" ht="13.2" x14ac:dyDescent="0.25">
      <c r="A2662" s="432" t="s">
        <v>3865</v>
      </c>
      <c r="B2662" s="433">
        <v>22673</v>
      </c>
      <c r="C2662" s="434">
        <v>9</v>
      </c>
      <c r="D2662" s="434">
        <v>8</v>
      </c>
    </row>
    <row r="2663" spans="1:4" ht="13.2" x14ac:dyDescent="0.25">
      <c r="A2663" s="432" t="s">
        <v>3866</v>
      </c>
      <c r="B2663" s="433">
        <v>28936</v>
      </c>
      <c r="C2663" s="434">
        <v>15</v>
      </c>
      <c r="D2663" s="434">
        <v>13</v>
      </c>
    </row>
    <row r="2664" spans="1:4" ht="13.2" x14ac:dyDescent="0.25">
      <c r="A2664" s="432" t="s">
        <v>3867</v>
      </c>
      <c r="B2664" s="433">
        <v>17025</v>
      </c>
      <c r="C2664" s="434">
        <v>57</v>
      </c>
      <c r="D2664" s="434">
        <v>29</v>
      </c>
    </row>
    <row r="2665" spans="1:4" ht="13.2" x14ac:dyDescent="0.25">
      <c r="A2665" s="432" t="s">
        <v>3868</v>
      </c>
      <c r="B2665" s="433">
        <v>15669</v>
      </c>
      <c r="C2665" s="434">
        <v>6</v>
      </c>
      <c r="D2665" s="434">
        <v>0</v>
      </c>
    </row>
    <row r="2666" spans="1:4" ht="13.2" x14ac:dyDescent="0.25">
      <c r="A2666" s="432" t="s">
        <v>3869</v>
      </c>
      <c r="B2666" s="433">
        <v>17009</v>
      </c>
      <c r="C2666" s="434">
        <v>5</v>
      </c>
      <c r="D2666" s="434">
        <v>3</v>
      </c>
    </row>
    <row r="2667" spans="1:4" ht="13.2" x14ac:dyDescent="0.25">
      <c r="A2667" s="432" t="s">
        <v>3109</v>
      </c>
      <c r="B2667" s="433">
        <v>11088</v>
      </c>
      <c r="C2667" s="434">
        <v>10</v>
      </c>
      <c r="D2667" s="434">
        <v>7</v>
      </c>
    </row>
    <row r="2668" spans="1:4" ht="13.2" x14ac:dyDescent="0.25">
      <c r="A2668" s="432" t="s">
        <v>3870</v>
      </c>
      <c r="B2668" s="433">
        <v>20819</v>
      </c>
      <c r="C2668" s="434">
        <v>20</v>
      </c>
      <c r="D2668" s="434">
        <v>0</v>
      </c>
    </row>
    <row r="2669" spans="1:4" ht="13.2" x14ac:dyDescent="0.25">
      <c r="A2669" s="432" t="s">
        <v>3871</v>
      </c>
      <c r="B2669" s="433">
        <v>27917</v>
      </c>
      <c r="C2669" s="434">
        <v>50</v>
      </c>
      <c r="D2669" s="434">
        <v>0</v>
      </c>
    </row>
    <row r="2670" spans="1:4" ht="13.2" x14ac:dyDescent="0.25">
      <c r="A2670" s="432" t="s">
        <v>3872</v>
      </c>
      <c r="B2670" s="433">
        <v>13573</v>
      </c>
      <c r="C2670" s="434">
        <v>10</v>
      </c>
      <c r="D2670" s="434">
        <v>10</v>
      </c>
    </row>
    <row r="2671" spans="1:4" ht="13.2" x14ac:dyDescent="0.25">
      <c r="A2671" s="432" t="s">
        <v>3873</v>
      </c>
      <c r="B2671" s="433">
        <v>15500</v>
      </c>
      <c r="C2671" s="434">
        <v>14</v>
      </c>
      <c r="D2671" s="434">
        <v>5</v>
      </c>
    </row>
    <row r="2672" spans="1:4" ht="13.2" x14ac:dyDescent="0.25">
      <c r="A2672" s="432" t="s">
        <v>3874</v>
      </c>
      <c r="B2672" s="433">
        <v>26829</v>
      </c>
      <c r="C2672" s="434">
        <v>13</v>
      </c>
      <c r="D2672" s="434">
        <v>0</v>
      </c>
    </row>
    <row r="2673" spans="1:4" ht="13.2" x14ac:dyDescent="0.25">
      <c r="A2673" s="432" t="s">
        <v>2246</v>
      </c>
      <c r="B2673" s="433">
        <v>14997</v>
      </c>
      <c r="C2673" s="434">
        <v>3</v>
      </c>
      <c r="D2673" s="434">
        <v>0</v>
      </c>
    </row>
    <row r="2674" spans="1:4" ht="13.2" x14ac:dyDescent="0.25">
      <c r="A2674" s="432" t="s">
        <v>3875</v>
      </c>
      <c r="B2674" s="433">
        <v>10424</v>
      </c>
      <c r="C2674" s="434">
        <v>3</v>
      </c>
      <c r="D2674" s="434">
        <v>0</v>
      </c>
    </row>
    <row r="2675" spans="1:4" ht="13.2" x14ac:dyDescent="0.25">
      <c r="A2675" s="432" t="s">
        <v>3876</v>
      </c>
      <c r="B2675" s="433">
        <v>24856</v>
      </c>
      <c r="C2675" s="434">
        <v>2</v>
      </c>
      <c r="D2675" s="434">
        <v>2</v>
      </c>
    </row>
    <row r="2676" spans="1:4" ht="13.2" x14ac:dyDescent="0.25">
      <c r="A2676" s="432" t="s">
        <v>3877</v>
      </c>
      <c r="B2676" s="433">
        <v>12694</v>
      </c>
      <c r="C2676" s="434">
        <v>1</v>
      </c>
      <c r="D2676" s="434">
        <v>1</v>
      </c>
    </row>
    <row r="2677" spans="1:4" ht="13.2" x14ac:dyDescent="0.25">
      <c r="A2677" s="432" t="s">
        <v>3878</v>
      </c>
      <c r="B2677" s="433">
        <v>20574</v>
      </c>
      <c r="C2677" s="434">
        <v>2</v>
      </c>
      <c r="D2677" s="434">
        <v>2</v>
      </c>
    </row>
    <row r="2678" spans="1:4" ht="13.2" x14ac:dyDescent="0.25">
      <c r="A2678" s="432" t="s">
        <v>3119</v>
      </c>
      <c r="B2678" s="433">
        <v>13224</v>
      </c>
      <c r="C2678" s="434">
        <v>2</v>
      </c>
      <c r="D2678" s="434">
        <v>0</v>
      </c>
    </row>
    <row r="2679" spans="1:4" ht="13.2" x14ac:dyDescent="0.25">
      <c r="A2679" s="432" t="s">
        <v>3879</v>
      </c>
      <c r="B2679" s="433">
        <v>25248</v>
      </c>
      <c r="C2679" s="434">
        <v>19</v>
      </c>
      <c r="D2679" s="434">
        <v>19</v>
      </c>
    </row>
    <row r="2680" spans="1:4" ht="13.2" x14ac:dyDescent="0.25">
      <c r="A2680" s="432" t="s">
        <v>3322</v>
      </c>
      <c r="B2680" s="433">
        <v>11076</v>
      </c>
      <c r="C2680" s="434">
        <v>108</v>
      </c>
      <c r="D2680" s="434">
        <v>95</v>
      </c>
    </row>
    <row r="2681" spans="1:4" ht="13.2" x14ac:dyDescent="0.25">
      <c r="A2681" s="432" t="s">
        <v>3880</v>
      </c>
      <c r="B2681" s="433">
        <v>25816</v>
      </c>
      <c r="C2681" s="434">
        <v>196</v>
      </c>
      <c r="D2681" s="434">
        <v>171</v>
      </c>
    </row>
    <row r="2682" spans="1:4" ht="13.2" x14ac:dyDescent="0.25">
      <c r="A2682" s="432" t="s">
        <v>3881</v>
      </c>
      <c r="B2682" s="433">
        <v>19148</v>
      </c>
      <c r="C2682" s="434">
        <v>106</v>
      </c>
      <c r="D2682" s="434">
        <v>0</v>
      </c>
    </row>
    <row r="2683" spans="1:4" ht="13.2" x14ac:dyDescent="0.25">
      <c r="A2683" s="432" t="s">
        <v>3882</v>
      </c>
      <c r="B2683" s="433">
        <v>13837</v>
      </c>
      <c r="C2683" s="434">
        <v>2</v>
      </c>
      <c r="D2683" s="434">
        <v>0</v>
      </c>
    </row>
    <row r="2684" spans="1:4" ht="13.2" x14ac:dyDescent="0.25">
      <c r="A2684" s="432" t="s">
        <v>3883</v>
      </c>
      <c r="B2684" s="433">
        <v>14160</v>
      </c>
      <c r="C2684" s="434">
        <v>34</v>
      </c>
      <c r="D2684" s="434">
        <v>25</v>
      </c>
    </row>
    <row r="2685" spans="1:4" ht="13.2" x14ac:dyDescent="0.25">
      <c r="A2685" s="432" t="s">
        <v>3884</v>
      </c>
      <c r="B2685" s="433">
        <v>21791</v>
      </c>
      <c r="C2685" s="434">
        <v>8</v>
      </c>
      <c r="D2685" s="434">
        <v>6</v>
      </c>
    </row>
    <row r="2686" spans="1:4" ht="13.2" x14ac:dyDescent="0.25">
      <c r="A2686" s="432" t="s">
        <v>3885</v>
      </c>
      <c r="B2686" s="433">
        <v>15805</v>
      </c>
      <c r="C2686" s="434">
        <v>1</v>
      </c>
      <c r="D2686" s="434">
        <v>1</v>
      </c>
    </row>
    <row r="2687" spans="1:4" ht="13.2" x14ac:dyDescent="0.25">
      <c r="A2687" s="432" t="s">
        <v>3886</v>
      </c>
      <c r="B2687" s="433">
        <v>17270</v>
      </c>
      <c r="C2687" s="434">
        <v>14</v>
      </c>
      <c r="D2687" s="434">
        <v>14</v>
      </c>
    </row>
    <row r="2688" spans="1:4" ht="13.2" x14ac:dyDescent="0.25">
      <c r="A2688" s="432" t="s">
        <v>3887</v>
      </c>
      <c r="B2688" s="433">
        <v>26726</v>
      </c>
      <c r="C2688" s="434">
        <v>8</v>
      </c>
      <c r="D2688" s="434">
        <v>8</v>
      </c>
    </row>
    <row r="2689" spans="1:4" ht="13.2" x14ac:dyDescent="0.25">
      <c r="A2689" s="432" t="s">
        <v>3888</v>
      </c>
      <c r="B2689" s="433">
        <v>20289</v>
      </c>
      <c r="C2689" s="434">
        <v>17</v>
      </c>
      <c r="D2689" s="434">
        <v>17</v>
      </c>
    </row>
    <row r="2690" spans="1:4" ht="13.2" x14ac:dyDescent="0.25">
      <c r="A2690" s="432" t="s">
        <v>3889</v>
      </c>
      <c r="B2690" s="433">
        <v>14720</v>
      </c>
      <c r="C2690" s="434">
        <v>1</v>
      </c>
      <c r="D2690" s="434">
        <v>1</v>
      </c>
    </row>
    <row r="2691" spans="1:4" ht="13.2" x14ac:dyDescent="0.25">
      <c r="A2691" s="432" t="s">
        <v>3890</v>
      </c>
      <c r="B2691" s="433">
        <v>25281</v>
      </c>
      <c r="C2691" s="434">
        <v>2</v>
      </c>
      <c r="D2691" s="434">
        <v>0</v>
      </c>
    </row>
    <row r="2692" spans="1:4" ht="13.2" x14ac:dyDescent="0.25">
      <c r="A2692" s="432" t="s">
        <v>3891</v>
      </c>
      <c r="B2692" s="433">
        <v>13280</v>
      </c>
      <c r="C2692" s="434">
        <v>5</v>
      </c>
      <c r="D2692" s="434">
        <v>4</v>
      </c>
    </row>
    <row r="2693" spans="1:4" ht="13.2" x14ac:dyDescent="0.25">
      <c r="A2693" s="432" t="s">
        <v>3892</v>
      </c>
      <c r="B2693" s="433">
        <v>14928</v>
      </c>
      <c r="C2693" s="434">
        <v>17</v>
      </c>
      <c r="D2693" s="434">
        <v>16</v>
      </c>
    </row>
    <row r="2694" spans="1:4" ht="13.2" x14ac:dyDescent="0.25">
      <c r="A2694" s="432" t="s">
        <v>3893</v>
      </c>
      <c r="B2694" s="433">
        <v>29401</v>
      </c>
      <c r="C2694" s="434">
        <v>5</v>
      </c>
      <c r="D2694" s="434">
        <v>5</v>
      </c>
    </row>
    <row r="2695" spans="1:4" ht="13.2" x14ac:dyDescent="0.25">
      <c r="A2695" s="432" t="s">
        <v>3761</v>
      </c>
      <c r="B2695" s="433">
        <v>13824</v>
      </c>
      <c r="C2695" s="434">
        <v>3</v>
      </c>
      <c r="D2695" s="434">
        <v>0</v>
      </c>
    </row>
    <row r="2696" spans="1:4" ht="13.2" x14ac:dyDescent="0.25">
      <c r="A2696" s="432" t="s">
        <v>3894</v>
      </c>
      <c r="B2696" s="433">
        <v>12380</v>
      </c>
      <c r="C2696" s="434">
        <v>5</v>
      </c>
      <c r="D2696" s="434">
        <v>0</v>
      </c>
    </row>
    <row r="2697" spans="1:4" ht="13.2" x14ac:dyDescent="0.25">
      <c r="A2697" s="432" t="s">
        <v>1661</v>
      </c>
      <c r="B2697" s="433">
        <v>16211</v>
      </c>
      <c r="C2697" s="434">
        <v>4</v>
      </c>
      <c r="D2697" s="434">
        <v>0</v>
      </c>
    </row>
    <row r="2698" spans="1:4" ht="13.2" x14ac:dyDescent="0.25">
      <c r="A2698" s="432" t="s">
        <v>3763</v>
      </c>
      <c r="B2698" s="433">
        <v>19235</v>
      </c>
      <c r="C2698" s="434">
        <v>35</v>
      </c>
      <c r="D2698" s="434">
        <v>9</v>
      </c>
    </row>
    <row r="2699" spans="1:4" ht="13.2" x14ac:dyDescent="0.25">
      <c r="A2699" s="432" t="s">
        <v>3895</v>
      </c>
      <c r="B2699" s="433">
        <v>10702</v>
      </c>
      <c r="C2699" s="434">
        <v>2</v>
      </c>
      <c r="D2699" s="434">
        <v>2</v>
      </c>
    </row>
    <row r="2700" spans="1:4" ht="13.2" x14ac:dyDescent="0.25">
      <c r="A2700" s="432" t="s">
        <v>3896</v>
      </c>
      <c r="B2700" s="433">
        <v>15569</v>
      </c>
      <c r="C2700" s="434">
        <v>38</v>
      </c>
      <c r="D2700" s="434">
        <v>3</v>
      </c>
    </row>
    <row r="2701" spans="1:4" ht="13.2" x14ac:dyDescent="0.25">
      <c r="A2701" s="432" t="s">
        <v>3897</v>
      </c>
      <c r="B2701" s="433">
        <v>29592</v>
      </c>
      <c r="C2701" s="434">
        <v>29</v>
      </c>
      <c r="D2701" s="434">
        <v>22</v>
      </c>
    </row>
    <row r="2702" spans="1:4" ht="13.2" x14ac:dyDescent="0.25">
      <c r="A2702" s="432" t="s">
        <v>3898</v>
      </c>
      <c r="B2702" s="433">
        <v>18789</v>
      </c>
      <c r="C2702" s="434">
        <v>5</v>
      </c>
      <c r="D2702" s="434">
        <v>5</v>
      </c>
    </row>
    <row r="2703" spans="1:4" ht="13.2" x14ac:dyDescent="0.25">
      <c r="A2703" s="432" t="s">
        <v>3899</v>
      </c>
      <c r="B2703" s="433">
        <v>10200</v>
      </c>
      <c r="C2703" s="434">
        <v>2</v>
      </c>
      <c r="D2703" s="434">
        <v>2</v>
      </c>
    </row>
    <row r="2704" spans="1:4" ht="13.2" x14ac:dyDescent="0.25">
      <c r="A2704" s="432" t="s">
        <v>3766</v>
      </c>
      <c r="B2704" s="433">
        <v>18690</v>
      </c>
      <c r="C2704" s="434">
        <v>23</v>
      </c>
      <c r="D2704" s="434">
        <v>0</v>
      </c>
    </row>
    <row r="2705" spans="1:4" ht="13.2" x14ac:dyDescent="0.25">
      <c r="A2705" s="432" t="s">
        <v>3900</v>
      </c>
      <c r="B2705" s="433">
        <v>28736</v>
      </c>
      <c r="C2705" s="434">
        <v>7</v>
      </c>
      <c r="D2705" s="434">
        <v>0</v>
      </c>
    </row>
    <row r="2706" spans="1:4" ht="13.2" x14ac:dyDescent="0.25">
      <c r="A2706" s="432" t="s">
        <v>3901</v>
      </c>
      <c r="B2706" s="433">
        <v>18964</v>
      </c>
      <c r="C2706" s="434">
        <v>10</v>
      </c>
      <c r="D2706" s="434">
        <v>9</v>
      </c>
    </row>
    <row r="2707" spans="1:4" ht="13.2" x14ac:dyDescent="0.25">
      <c r="A2707" s="432" t="s">
        <v>3902</v>
      </c>
      <c r="B2707" s="433">
        <v>12491</v>
      </c>
      <c r="C2707" s="434">
        <v>1</v>
      </c>
      <c r="D2707" s="434">
        <v>1</v>
      </c>
    </row>
    <row r="2708" spans="1:4" ht="13.2" x14ac:dyDescent="0.25">
      <c r="A2708" s="432" t="s">
        <v>3903</v>
      </c>
      <c r="B2708" s="433">
        <v>28100</v>
      </c>
      <c r="C2708" s="434">
        <v>38</v>
      </c>
      <c r="D2708" s="434">
        <v>9</v>
      </c>
    </row>
    <row r="2709" spans="1:4" ht="13.2" x14ac:dyDescent="0.25">
      <c r="A2709" s="432" t="s">
        <v>3904</v>
      </c>
      <c r="B2709" s="433">
        <v>10348</v>
      </c>
      <c r="C2709" s="434">
        <v>22</v>
      </c>
      <c r="D2709" s="434">
        <v>0</v>
      </c>
    </row>
    <row r="2710" spans="1:4" ht="13.2" x14ac:dyDescent="0.25">
      <c r="A2710" s="432" t="s">
        <v>3905</v>
      </c>
      <c r="B2710" s="433">
        <v>10434</v>
      </c>
      <c r="C2710" s="434">
        <v>2</v>
      </c>
      <c r="D2710" s="434">
        <v>0</v>
      </c>
    </row>
    <row r="2711" spans="1:4" ht="13.2" x14ac:dyDescent="0.25">
      <c r="A2711" s="432" t="s">
        <v>1521</v>
      </c>
      <c r="B2711" s="433">
        <v>19760</v>
      </c>
      <c r="C2711" s="434">
        <v>9</v>
      </c>
      <c r="D2711" s="434">
        <v>9</v>
      </c>
    </row>
    <row r="2712" spans="1:4" ht="13.2" x14ac:dyDescent="0.25">
      <c r="A2712" s="432" t="s">
        <v>3906</v>
      </c>
      <c r="B2712" s="433">
        <v>18137</v>
      </c>
      <c r="C2712" s="434">
        <v>30</v>
      </c>
      <c r="D2712" s="434">
        <v>6</v>
      </c>
    </row>
    <row r="2713" spans="1:4" ht="13.2" x14ac:dyDescent="0.25">
      <c r="A2713" s="432" t="s">
        <v>3769</v>
      </c>
      <c r="B2713" s="433">
        <v>24576</v>
      </c>
      <c r="C2713" s="434">
        <v>4</v>
      </c>
      <c r="D2713" s="434">
        <v>0</v>
      </c>
    </row>
    <row r="2714" spans="1:4" ht="13.2" x14ac:dyDescent="0.25">
      <c r="A2714" s="432" t="s">
        <v>3907</v>
      </c>
      <c r="B2714" s="433">
        <v>20934</v>
      </c>
      <c r="C2714" s="434">
        <v>2</v>
      </c>
      <c r="D2714" s="434">
        <v>2</v>
      </c>
    </row>
    <row r="2715" spans="1:4" ht="13.2" x14ac:dyDescent="0.25">
      <c r="A2715" s="432" t="s">
        <v>3908</v>
      </c>
      <c r="B2715" s="433">
        <v>23930</v>
      </c>
      <c r="C2715" s="434">
        <v>7</v>
      </c>
      <c r="D2715" s="434">
        <v>6</v>
      </c>
    </row>
    <row r="2716" spans="1:4" ht="13.2" x14ac:dyDescent="0.25">
      <c r="A2716" s="432" t="s">
        <v>3909</v>
      </c>
      <c r="B2716" s="433">
        <v>10438</v>
      </c>
      <c r="C2716" s="434">
        <v>2</v>
      </c>
      <c r="D2716" s="434">
        <v>2</v>
      </c>
    </row>
    <row r="2717" spans="1:4" ht="13.2" x14ac:dyDescent="0.25">
      <c r="A2717" s="432" t="s">
        <v>3779</v>
      </c>
      <c r="B2717" s="433">
        <v>16277</v>
      </c>
      <c r="C2717" s="434">
        <v>1</v>
      </c>
      <c r="D2717" s="434">
        <v>1</v>
      </c>
    </row>
    <row r="2718" spans="1:4" ht="13.2" x14ac:dyDescent="0.25">
      <c r="A2718" s="432" t="s">
        <v>3910</v>
      </c>
      <c r="B2718" s="433">
        <v>13589</v>
      </c>
      <c r="C2718" s="434">
        <v>2</v>
      </c>
      <c r="D2718" s="434">
        <v>1</v>
      </c>
    </row>
    <row r="2719" spans="1:4" ht="13.2" x14ac:dyDescent="0.25">
      <c r="A2719" s="432" t="s">
        <v>3911</v>
      </c>
      <c r="B2719" s="433">
        <v>17314</v>
      </c>
      <c r="C2719" s="434">
        <v>2</v>
      </c>
      <c r="D2719" s="434">
        <v>0</v>
      </c>
    </row>
    <row r="2720" spans="1:4" ht="13.2" x14ac:dyDescent="0.25">
      <c r="A2720" s="432" t="s">
        <v>3912</v>
      </c>
      <c r="B2720" s="433">
        <v>29624</v>
      </c>
      <c r="C2720" s="434">
        <v>2</v>
      </c>
      <c r="D2720" s="434">
        <v>0</v>
      </c>
    </row>
    <row r="2721" spans="1:4" ht="13.2" x14ac:dyDescent="0.25">
      <c r="A2721" s="432" t="s">
        <v>3913</v>
      </c>
      <c r="B2721" s="433">
        <v>11163</v>
      </c>
      <c r="C2721" s="434">
        <v>2</v>
      </c>
      <c r="D2721" s="434">
        <v>0</v>
      </c>
    </row>
    <row r="2722" spans="1:4" ht="13.2" x14ac:dyDescent="0.25">
      <c r="A2722" s="432" t="s">
        <v>3914</v>
      </c>
      <c r="B2722" s="433">
        <v>24407</v>
      </c>
      <c r="C2722" s="434">
        <v>2</v>
      </c>
      <c r="D2722" s="434">
        <v>2</v>
      </c>
    </row>
    <row r="2723" spans="1:4" ht="13.2" x14ac:dyDescent="0.25">
      <c r="A2723" s="432" t="s">
        <v>3915</v>
      </c>
      <c r="B2723" s="433">
        <v>15183</v>
      </c>
      <c r="C2723" s="434">
        <v>69</v>
      </c>
      <c r="D2723" s="434">
        <v>68</v>
      </c>
    </row>
    <row r="2724" spans="1:4" ht="13.2" x14ac:dyDescent="0.25">
      <c r="A2724" s="432" t="s">
        <v>3916</v>
      </c>
      <c r="B2724" s="433">
        <v>21513</v>
      </c>
      <c r="C2724" s="434">
        <v>39</v>
      </c>
      <c r="D2724" s="434">
        <v>39</v>
      </c>
    </row>
    <row r="2725" spans="1:4" ht="13.2" x14ac:dyDescent="0.25">
      <c r="A2725" s="432" t="s">
        <v>3917</v>
      </c>
      <c r="B2725" s="433">
        <v>29232</v>
      </c>
      <c r="C2725" s="434">
        <v>100</v>
      </c>
      <c r="D2725" s="434">
        <v>78</v>
      </c>
    </row>
    <row r="2726" spans="1:4" ht="13.2" x14ac:dyDescent="0.25">
      <c r="A2726" s="432" t="s">
        <v>3918</v>
      </c>
      <c r="B2726" s="433">
        <v>19999</v>
      </c>
      <c r="C2726" s="434">
        <v>6</v>
      </c>
      <c r="D2726" s="434">
        <v>6</v>
      </c>
    </row>
    <row r="2727" spans="1:4" ht="13.2" x14ac:dyDescent="0.25">
      <c r="A2727" s="432" t="s">
        <v>3780</v>
      </c>
      <c r="B2727" s="433">
        <v>18118</v>
      </c>
      <c r="C2727" s="434">
        <v>8</v>
      </c>
      <c r="D2727" s="434">
        <v>8</v>
      </c>
    </row>
    <row r="2728" spans="1:4" ht="13.2" x14ac:dyDescent="0.25">
      <c r="A2728" s="432" t="s">
        <v>3919</v>
      </c>
      <c r="B2728" s="433">
        <v>16123</v>
      </c>
      <c r="C2728" s="434">
        <v>4</v>
      </c>
      <c r="D2728" s="434">
        <v>0</v>
      </c>
    </row>
    <row r="2729" spans="1:4" ht="13.2" x14ac:dyDescent="0.25">
      <c r="A2729" s="432" t="s">
        <v>3920</v>
      </c>
      <c r="B2729" s="433">
        <v>12429</v>
      </c>
      <c r="C2729" s="434">
        <v>13</v>
      </c>
      <c r="D2729" s="434">
        <v>0</v>
      </c>
    </row>
    <row r="2730" spans="1:4" ht="13.2" x14ac:dyDescent="0.25">
      <c r="A2730" s="432" t="s">
        <v>3781</v>
      </c>
      <c r="B2730" s="433">
        <v>25699</v>
      </c>
      <c r="C2730" s="434">
        <v>17</v>
      </c>
      <c r="D2730" s="434">
        <v>3</v>
      </c>
    </row>
    <row r="2731" spans="1:4" ht="13.2" x14ac:dyDescent="0.25">
      <c r="A2731" s="432" t="s">
        <v>3921</v>
      </c>
      <c r="B2731" s="433">
        <v>23981</v>
      </c>
      <c r="C2731" s="434">
        <v>12</v>
      </c>
      <c r="D2731" s="434">
        <v>11</v>
      </c>
    </row>
    <row r="2732" spans="1:4" ht="13.2" x14ac:dyDescent="0.25">
      <c r="A2732" s="432" t="s">
        <v>3922</v>
      </c>
      <c r="B2732" s="433">
        <v>15880</v>
      </c>
      <c r="C2732" s="434">
        <v>4</v>
      </c>
      <c r="D2732" s="434">
        <v>3</v>
      </c>
    </row>
    <row r="2733" spans="1:4" ht="13.2" x14ac:dyDescent="0.25">
      <c r="A2733" s="432" t="s">
        <v>3923</v>
      </c>
      <c r="B2733" s="433">
        <v>17002</v>
      </c>
      <c r="C2733" s="434">
        <v>5</v>
      </c>
      <c r="D2733" s="434">
        <v>3</v>
      </c>
    </row>
    <row r="2734" spans="1:4" ht="13.2" x14ac:dyDescent="0.25">
      <c r="A2734" s="432" t="s">
        <v>3924</v>
      </c>
      <c r="B2734" s="433">
        <v>22030</v>
      </c>
      <c r="C2734" s="434">
        <v>17</v>
      </c>
      <c r="D2734" s="434">
        <v>7</v>
      </c>
    </row>
    <row r="2735" spans="1:4" ht="13.2" x14ac:dyDescent="0.25">
      <c r="A2735" s="432" t="s">
        <v>3925</v>
      </c>
      <c r="B2735" s="433">
        <v>17885</v>
      </c>
      <c r="C2735" s="434">
        <v>2</v>
      </c>
      <c r="D2735" s="434">
        <v>1</v>
      </c>
    </row>
    <row r="2736" spans="1:4" ht="13.2" x14ac:dyDescent="0.25">
      <c r="A2736" s="432" t="s">
        <v>3926</v>
      </c>
      <c r="B2736" s="433">
        <v>13396</v>
      </c>
      <c r="C2736" s="434">
        <v>6</v>
      </c>
      <c r="D2736" s="434">
        <v>0</v>
      </c>
    </row>
    <row r="2737" spans="1:4" ht="13.2" x14ac:dyDescent="0.25">
      <c r="A2737" s="432" t="s">
        <v>3186</v>
      </c>
      <c r="B2737" s="433">
        <v>18036</v>
      </c>
      <c r="C2737" s="434">
        <v>14</v>
      </c>
      <c r="D2737" s="434">
        <v>2</v>
      </c>
    </row>
    <row r="2738" spans="1:4" ht="13.2" x14ac:dyDescent="0.25">
      <c r="A2738" s="432" t="s">
        <v>3927</v>
      </c>
      <c r="B2738" s="433">
        <v>17754</v>
      </c>
      <c r="C2738" s="434">
        <v>4</v>
      </c>
      <c r="D2738" s="434">
        <v>0</v>
      </c>
    </row>
    <row r="2739" spans="1:4" ht="13.2" x14ac:dyDescent="0.25">
      <c r="A2739" s="432" t="s">
        <v>3928</v>
      </c>
      <c r="B2739" s="433">
        <v>14444</v>
      </c>
      <c r="C2739" s="434">
        <v>13</v>
      </c>
      <c r="D2739" s="434">
        <v>5</v>
      </c>
    </row>
    <row r="2740" spans="1:4" ht="13.2" x14ac:dyDescent="0.25">
      <c r="A2740" s="432" t="s">
        <v>3929</v>
      </c>
      <c r="B2740" s="433">
        <v>11788</v>
      </c>
      <c r="C2740" s="434">
        <v>3</v>
      </c>
      <c r="D2740" s="434">
        <v>2</v>
      </c>
    </row>
    <row r="2741" spans="1:4" ht="13.2" x14ac:dyDescent="0.25">
      <c r="A2741" s="432" t="s">
        <v>3930</v>
      </c>
      <c r="B2741" s="433">
        <v>20989</v>
      </c>
      <c r="C2741" s="434">
        <v>20</v>
      </c>
      <c r="D2741" s="434">
        <v>0</v>
      </c>
    </row>
    <row r="2742" spans="1:4" ht="13.2" x14ac:dyDescent="0.25">
      <c r="A2742" s="432" t="s">
        <v>3931</v>
      </c>
      <c r="B2742" s="433">
        <v>27455</v>
      </c>
      <c r="C2742" s="434">
        <v>2</v>
      </c>
      <c r="D2742" s="434">
        <v>2</v>
      </c>
    </row>
    <row r="2743" spans="1:4" ht="13.2" x14ac:dyDescent="0.25">
      <c r="A2743" s="432" t="s">
        <v>3932</v>
      </c>
      <c r="B2743" s="433">
        <v>23977</v>
      </c>
      <c r="C2743" s="434">
        <v>6</v>
      </c>
      <c r="D2743" s="434">
        <v>0</v>
      </c>
    </row>
    <row r="2744" spans="1:4" ht="13.2" x14ac:dyDescent="0.25">
      <c r="A2744" s="432" t="s">
        <v>3933</v>
      </c>
      <c r="B2744" s="433">
        <v>15887</v>
      </c>
      <c r="C2744" s="434">
        <v>11</v>
      </c>
      <c r="D2744" s="434">
        <v>1</v>
      </c>
    </row>
    <row r="2745" spans="1:4" ht="13.2" x14ac:dyDescent="0.25">
      <c r="A2745" s="432" t="s">
        <v>3934</v>
      </c>
      <c r="B2745" s="433">
        <v>16654</v>
      </c>
      <c r="C2745" s="434">
        <v>9</v>
      </c>
      <c r="D2745" s="434">
        <v>4</v>
      </c>
    </row>
    <row r="2746" spans="1:4" ht="13.2" x14ac:dyDescent="0.25">
      <c r="A2746" s="432" t="s">
        <v>3935</v>
      </c>
      <c r="B2746" s="433">
        <v>23915</v>
      </c>
      <c r="C2746" s="434">
        <v>6</v>
      </c>
      <c r="D2746" s="434">
        <v>1</v>
      </c>
    </row>
    <row r="2747" spans="1:4" ht="13.2" x14ac:dyDescent="0.25">
      <c r="A2747" s="432" t="s">
        <v>3936</v>
      </c>
      <c r="B2747" s="433">
        <v>21606</v>
      </c>
      <c r="C2747" s="434">
        <v>3</v>
      </c>
      <c r="D2747" s="434">
        <v>1</v>
      </c>
    </row>
    <row r="2748" spans="1:4" ht="13.2" x14ac:dyDescent="0.25">
      <c r="A2748" s="432" t="s">
        <v>3937</v>
      </c>
      <c r="B2748" s="433">
        <v>16122</v>
      </c>
      <c r="C2748" s="434">
        <v>10</v>
      </c>
      <c r="D2748" s="434">
        <v>0</v>
      </c>
    </row>
    <row r="2749" spans="1:4" ht="13.2" x14ac:dyDescent="0.25">
      <c r="A2749" s="432" t="s">
        <v>2094</v>
      </c>
      <c r="B2749" s="433">
        <v>28539</v>
      </c>
      <c r="C2749" s="434">
        <v>141</v>
      </c>
      <c r="D2749" s="434">
        <v>22</v>
      </c>
    </row>
    <row r="2750" spans="1:4" ht="13.2" x14ac:dyDescent="0.25">
      <c r="A2750" s="432" t="s">
        <v>3938</v>
      </c>
      <c r="B2750" s="433">
        <v>11383</v>
      </c>
      <c r="C2750" s="434">
        <v>162</v>
      </c>
      <c r="D2750" s="434">
        <v>103</v>
      </c>
    </row>
    <row r="2751" spans="1:4" ht="13.2" x14ac:dyDescent="0.25">
      <c r="A2751" s="432" t="s">
        <v>3939</v>
      </c>
      <c r="B2751" s="433">
        <v>23595</v>
      </c>
      <c r="C2751" s="434">
        <v>14</v>
      </c>
      <c r="D2751" s="434">
        <v>2</v>
      </c>
    </row>
    <row r="2752" spans="1:4" ht="13.2" x14ac:dyDescent="0.25">
      <c r="A2752" s="432" t="s">
        <v>3940</v>
      </c>
      <c r="B2752" s="433">
        <v>15536</v>
      </c>
      <c r="C2752" s="434">
        <v>81</v>
      </c>
      <c r="D2752" s="434">
        <v>70</v>
      </c>
    </row>
    <row r="2753" spans="1:4" ht="13.2" x14ac:dyDescent="0.25">
      <c r="A2753" s="432" t="s">
        <v>3941</v>
      </c>
      <c r="B2753" s="433">
        <v>11676</v>
      </c>
      <c r="C2753" s="434">
        <v>2</v>
      </c>
      <c r="D2753" s="434">
        <v>2</v>
      </c>
    </row>
    <row r="2754" spans="1:4" ht="13.2" x14ac:dyDescent="0.25">
      <c r="A2754" s="432" t="s">
        <v>3942</v>
      </c>
      <c r="B2754" s="433">
        <v>23067</v>
      </c>
      <c r="C2754" s="434">
        <v>142</v>
      </c>
      <c r="D2754" s="434">
        <v>122</v>
      </c>
    </row>
    <row r="2755" spans="1:4" ht="13.2" x14ac:dyDescent="0.25">
      <c r="A2755" s="432" t="s">
        <v>3943</v>
      </c>
      <c r="B2755" s="433">
        <v>17122</v>
      </c>
      <c r="C2755" s="434">
        <v>73</v>
      </c>
      <c r="D2755" s="434">
        <v>32</v>
      </c>
    </row>
    <row r="2756" spans="1:4" ht="13.2" x14ac:dyDescent="0.25">
      <c r="A2756" s="432" t="s">
        <v>3944</v>
      </c>
      <c r="B2756" s="433">
        <v>23712</v>
      </c>
      <c r="C2756" s="434">
        <v>51</v>
      </c>
      <c r="D2756" s="434">
        <v>0</v>
      </c>
    </row>
    <row r="2757" spans="1:4" ht="13.2" x14ac:dyDescent="0.25">
      <c r="A2757" s="432" t="s">
        <v>3945</v>
      </c>
      <c r="B2757" s="433">
        <v>17790</v>
      </c>
      <c r="C2757" s="434">
        <v>9</v>
      </c>
      <c r="D2757" s="434">
        <v>5</v>
      </c>
    </row>
    <row r="2758" spans="1:4" ht="13.2" x14ac:dyDescent="0.25">
      <c r="A2758" s="432" t="s">
        <v>3946</v>
      </c>
      <c r="B2758" s="433">
        <v>14881</v>
      </c>
      <c r="C2758" s="434">
        <v>177</v>
      </c>
      <c r="D2758" s="434">
        <v>164</v>
      </c>
    </row>
    <row r="2759" spans="1:4" ht="13.2" x14ac:dyDescent="0.25">
      <c r="A2759" s="432" t="s">
        <v>3947</v>
      </c>
      <c r="B2759" s="433">
        <v>15031</v>
      </c>
      <c r="C2759" s="434">
        <v>45</v>
      </c>
      <c r="D2759" s="434">
        <v>26</v>
      </c>
    </row>
    <row r="2760" spans="1:4" ht="13.2" x14ac:dyDescent="0.25">
      <c r="A2760" s="432" t="s">
        <v>3948</v>
      </c>
      <c r="B2760" s="433">
        <v>14974</v>
      </c>
      <c r="C2760" s="434">
        <v>286</v>
      </c>
      <c r="D2760" s="434">
        <v>141</v>
      </c>
    </row>
    <row r="2761" spans="1:4" ht="13.2" x14ac:dyDescent="0.25">
      <c r="A2761" s="432" t="s">
        <v>3949</v>
      </c>
      <c r="B2761" s="433">
        <v>15662</v>
      </c>
      <c r="C2761" s="434">
        <v>71</v>
      </c>
      <c r="D2761" s="434">
        <v>23</v>
      </c>
    </row>
    <row r="2762" spans="1:4" ht="13.2" x14ac:dyDescent="0.25">
      <c r="A2762" s="432" t="s">
        <v>3950</v>
      </c>
      <c r="B2762" s="433">
        <v>12214</v>
      </c>
      <c r="C2762" s="434">
        <v>14</v>
      </c>
      <c r="D2762" s="434">
        <v>3</v>
      </c>
    </row>
    <row r="2763" spans="1:4" ht="13.2" x14ac:dyDescent="0.25">
      <c r="A2763" s="432" t="s">
        <v>3951</v>
      </c>
      <c r="B2763" s="433">
        <v>26966</v>
      </c>
      <c r="C2763" s="434">
        <v>2</v>
      </c>
      <c r="D2763" s="434">
        <v>0</v>
      </c>
    </row>
    <row r="2764" spans="1:4" ht="13.2" x14ac:dyDescent="0.25">
      <c r="A2764" s="432" t="s">
        <v>3952</v>
      </c>
      <c r="B2764" s="433">
        <v>19358</v>
      </c>
      <c r="C2764" s="434">
        <v>198</v>
      </c>
      <c r="D2764" s="434">
        <v>50</v>
      </c>
    </row>
    <row r="2765" spans="1:4" ht="13.2" x14ac:dyDescent="0.25">
      <c r="A2765" s="432" t="s">
        <v>3953</v>
      </c>
      <c r="B2765" s="433">
        <v>16326</v>
      </c>
      <c r="C2765" s="434">
        <v>18</v>
      </c>
      <c r="D2765" s="434">
        <v>5</v>
      </c>
    </row>
    <row r="2766" spans="1:4" ht="13.2" x14ac:dyDescent="0.25">
      <c r="A2766" s="432" t="s">
        <v>3954</v>
      </c>
      <c r="B2766" s="433">
        <v>14185</v>
      </c>
      <c r="C2766" s="434">
        <v>20</v>
      </c>
      <c r="D2766" s="434">
        <v>0</v>
      </c>
    </row>
    <row r="2767" spans="1:4" ht="13.2" x14ac:dyDescent="0.25">
      <c r="A2767" s="432" t="s">
        <v>3955</v>
      </c>
      <c r="B2767" s="433">
        <v>11350</v>
      </c>
      <c r="C2767" s="434">
        <v>7</v>
      </c>
      <c r="D2767" s="434">
        <v>2</v>
      </c>
    </row>
    <row r="2768" spans="1:4" ht="13.2" x14ac:dyDescent="0.25">
      <c r="A2768" s="432" t="s">
        <v>3956</v>
      </c>
      <c r="B2768" s="433">
        <v>26167</v>
      </c>
      <c r="C2768" s="434">
        <v>59</v>
      </c>
      <c r="D2768" s="434">
        <v>25</v>
      </c>
    </row>
    <row r="2769" spans="1:4" ht="13.2" x14ac:dyDescent="0.25">
      <c r="A2769" s="432" t="s">
        <v>3957</v>
      </c>
      <c r="B2769" s="433">
        <v>22260</v>
      </c>
      <c r="C2769" s="434">
        <v>19</v>
      </c>
      <c r="D2769" s="434">
        <v>18</v>
      </c>
    </row>
    <row r="2770" spans="1:4" ht="13.2" x14ac:dyDescent="0.25">
      <c r="A2770" s="432" t="s">
        <v>3958</v>
      </c>
      <c r="B2770" s="433">
        <v>13385</v>
      </c>
      <c r="C2770" s="434">
        <v>12</v>
      </c>
      <c r="D2770" s="434">
        <v>4</v>
      </c>
    </row>
    <row r="2771" spans="1:4" ht="13.2" x14ac:dyDescent="0.25">
      <c r="A2771" s="432" t="s">
        <v>3959</v>
      </c>
      <c r="B2771" s="433">
        <v>18030</v>
      </c>
      <c r="C2771" s="434">
        <v>31</v>
      </c>
      <c r="D2771" s="434">
        <v>30</v>
      </c>
    </row>
    <row r="2772" spans="1:4" ht="13.2" x14ac:dyDescent="0.25">
      <c r="A2772" s="432" t="s">
        <v>3960</v>
      </c>
      <c r="B2772" s="433">
        <v>23015</v>
      </c>
      <c r="C2772" s="434">
        <v>10</v>
      </c>
      <c r="D2772" s="434">
        <v>0</v>
      </c>
    </row>
    <row r="2773" spans="1:4" ht="13.2" x14ac:dyDescent="0.25">
      <c r="A2773" s="432" t="s">
        <v>3961</v>
      </c>
      <c r="B2773" s="433">
        <v>25448</v>
      </c>
      <c r="C2773" s="434">
        <v>6</v>
      </c>
      <c r="D2773" s="434">
        <v>6</v>
      </c>
    </row>
    <row r="2774" spans="1:4" ht="13.2" x14ac:dyDescent="0.25">
      <c r="A2774" s="432" t="s">
        <v>3962</v>
      </c>
      <c r="B2774" s="433">
        <v>15079</v>
      </c>
      <c r="C2774" s="434">
        <v>4</v>
      </c>
      <c r="D2774" s="434">
        <v>3</v>
      </c>
    </row>
    <row r="2775" spans="1:4" ht="13.2" x14ac:dyDescent="0.25">
      <c r="A2775" s="432" t="s">
        <v>2158</v>
      </c>
      <c r="B2775" s="433">
        <v>18272</v>
      </c>
      <c r="C2775" s="434">
        <v>45</v>
      </c>
      <c r="D2775" s="434">
        <v>0</v>
      </c>
    </row>
    <row r="2776" spans="1:4" ht="13.2" x14ac:dyDescent="0.25">
      <c r="A2776" s="432" t="s">
        <v>3963</v>
      </c>
      <c r="B2776" s="433">
        <v>15649</v>
      </c>
      <c r="C2776" s="434">
        <v>51</v>
      </c>
      <c r="D2776" s="434">
        <v>0</v>
      </c>
    </row>
    <row r="2777" spans="1:4" ht="13.2" x14ac:dyDescent="0.25">
      <c r="A2777" s="432" t="s">
        <v>3964</v>
      </c>
      <c r="B2777" s="433">
        <v>13963</v>
      </c>
      <c r="C2777" s="434">
        <v>29</v>
      </c>
      <c r="D2777" s="434">
        <v>14</v>
      </c>
    </row>
    <row r="2778" spans="1:4" ht="13.2" x14ac:dyDescent="0.25">
      <c r="A2778" s="432" t="s">
        <v>3965</v>
      </c>
      <c r="B2778" s="433">
        <v>28747</v>
      </c>
      <c r="C2778" s="434">
        <v>7</v>
      </c>
      <c r="D2778" s="434">
        <v>0</v>
      </c>
    </row>
    <row r="2779" spans="1:4" ht="13.2" x14ac:dyDescent="0.25">
      <c r="A2779" s="432" t="s">
        <v>3966</v>
      </c>
      <c r="B2779" s="433">
        <v>14695</v>
      </c>
      <c r="C2779" s="434">
        <v>33</v>
      </c>
      <c r="D2779" s="434">
        <v>1</v>
      </c>
    </row>
    <row r="2780" spans="1:4" ht="13.2" x14ac:dyDescent="0.25">
      <c r="A2780" s="432" t="s">
        <v>3967</v>
      </c>
      <c r="B2780" s="433">
        <v>15405</v>
      </c>
      <c r="C2780" s="434">
        <v>3</v>
      </c>
      <c r="D2780" s="434">
        <v>3</v>
      </c>
    </row>
    <row r="2781" spans="1:4" ht="13.2" x14ac:dyDescent="0.25">
      <c r="A2781" s="432" t="s">
        <v>3968</v>
      </c>
      <c r="B2781" s="433">
        <v>23627</v>
      </c>
      <c r="C2781" s="434">
        <v>53</v>
      </c>
      <c r="D2781" s="434">
        <v>35</v>
      </c>
    </row>
    <row r="2782" spans="1:4" ht="13.2" x14ac:dyDescent="0.25">
      <c r="A2782" s="432" t="s">
        <v>3969</v>
      </c>
      <c r="B2782" s="433">
        <v>22991</v>
      </c>
      <c r="C2782" s="434">
        <v>31</v>
      </c>
      <c r="D2782" s="434">
        <v>13</v>
      </c>
    </row>
    <row r="2783" spans="1:4" ht="13.2" x14ac:dyDescent="0.25">
      <c r="A2783" s="432" t="s">
        <v>3970</v>
      </c>
      <c r="B2783" s="433">
        <v>19279</v>
      </c>
      <c r="C2783" s="434">
        <v>14</v>
      </c>
      <c r="D2783" s="434">
        <v>2</v>
      </c>
    </row>
    <row r="2784" spans="1:4" ht="13.2" x14ac:dyDescent="0.25">
      <c r="A2784" s="432" t="s">
        <v>3971</v>
      </c>
      <c r="B2784" s="433">
        <v>22069</v>
      </c>
      <c r="C2784" s="434">
        <v>6</v>
      </c>
      <c r="D2784" s="434">
        <v>6</v>
      </c>
    </row>
    <row r="2785" spans="1:4" ht="13.2" x14ac:dyDescent="0.25">
      <c r="A2785" s="432" t="s">
        <v>3972</v>
      </c>
      <c r="B2785" s="433">
        <v>25415</v>
      </c>
      <c r="C2785" s="434">
        <v>4</v>
      </c>
      <c r="D2785" s="434">
        <v>3</v>
      </c>
    </row>
    <row r="2786" spans="1:4" ht="13.2" x14ac:dyDescent="0.25">
      <c r="A2786" s="432" t="s">
        <v>3973</v>
      </c>
      <c r="B2786" s="433">
        <v>25922</v>
      </c>
      <c r="C2786" s="434">
        <v>10</v>
      </c>
      <c r="D2786" s="434">
        <v>5</v>
      </c>
    </row>
    <row r="2787" spans="1:4" ht="13.2" x14ac:dyDescent="0.25">
      <c r="A2787" s="432" t="s">
        <v>3974</v>
      </c>
      <c r="B2787" s="433">
        <v>25380</v>
      </c>
      <c r="C2787" s="434">
        <v>5</v>
      </c>
      <c r="D2787" s="434">
        <v>5</v>
      </c>
    </row>
    <row r="2788" spans="1:4" ht="13.2" x14ac:dyDescent="0.25">
      <c r="A2788" s="432" t="s">
        <v>3975</v>
      </c>
      <c r="B2788" s="433">
        <v>19926</v>
      </c>
      <c r="C2788" s="434">
        <v>10</v>
      </c>
      <c r="D2788" s="434">
        <v>0</v>
      </c>
    </row>
    <row r="2789" spans="1:4" ht="13.2" x14ac:dyDescent="0.25">
      <c r="A2789" s="432" t="s">
        <v>3976</v>
      </c>
      <c r="B2789" s="433">
        <v>26331</v>
      </c>
      <c r="C2789" s="434">
        <v>50</v>
      </c>
      <c r="D2789" s="434">
        <v>0</v>
      </c>
    </row>
    <row r="2790" spans="1:4" ht="13.2" x14ac:dyDescent="0.25">
      <c r="A2790" s="432" t="s">
        <v>3977</v>
      </c>
      <c r="B2790" s="433">
        <v>10684</v>
      </c>
      <c r="C2790" s="434">
        <v>5</v>
      </c>
      <c r="D2790" s="434">
        <v>5</v>
      </c>
    </row>
    <row r="2791" spans="1:4" ht="13.2" x14ac:dyDescent="0.25">
      <c r="A2791" s="432" t="s">
        <v>3978</v>
      </c>
      <c r="B2791" s="433">
        <v>12982</v>
      </c>
      <c r="C2791" s="434">
        <v>150</v>
      </c>
      <c r="D2791" s="434">
        <v>135</v>
      </c>
    </row>
    <row r="2792" spans="1:4" ht="13.2" x14ac:dyDescent="0.25">
      <c r="A2792" s="432" t="s">
        <v>3979</v>
      </c>
      <c r="B2792" s="433">
        <v>19821</v>
      </c>
      <c r="C2792" s="434">
        <v>4</v>
      </c>
      <c r="D2792" s="434">
        <v>0</v>
      </c>
    </row>
    <row r="2793" spans="1:4" ht="13.2" x14ac:dyDescent="0.25">
      <c r="A2793" s="432" t="s">
        <v>3980</v>
      </c>
      <c r="B2793" s="433">
        <v>11057</v>
      </c>
      <c r="C2793" s="434">
        <v>33</v>
      </c>
      <c r="D2793" s="434">
        <v>10</v>
      </c>
    </row>
    <row r="2794" spans="1:4" ht="13.2" x14ac:dyDescent="0.25">
      <c r="A2794" s="432" t="s">
        <v>3981</v>
      </c>
      <c r="B2794" s="433">
        <v>20051</v>
      </c>
      <c r="C2794" s="434">
        <v>3</v>
      </c>
      <c r="D2794" s="434">
        <v>2</v>
      </c>
    </row>
    <row r="2795" spans="1:4" ht="13.2" x14ac:dyDescent="0.25">
      <c r="A2795" s="432" t="s">
        <v>3982</v>
      </c>
      <c r="B2795" s="433">
        <v>22261</v>
      </c>
      <c r="C2795" s="434">
        <v>306</v>
      </c>
      <c r="D2795" s="434">
        <v>303</v>
      </c>
    </row>
    <row r="2796" spans="1:4" ht="13.2" x14ac:dyDescent="0.25">
      <c r="A2796" s="432" t="s">
        <v>3983</v>
      </c>
      <c r="B2796" s="433">
        <v>26114</v>
      </c>
      <c r="C2796" s="434">
        <v>480</v>
      </c>
      <c r="D2796" s="434">
        <v>450</v>
      </c>
    </row>
    <row r="2797" spans="1:4" ht="13.2" x14ac:dyDescent="0.25">
      <c r="A2797" s="432" t="s">
        <v>3984</v>
      </c>
      <c r="B2797" s="433">
        <v>19029</v>
      </c>
      <c r="C2797" s="434">
        <v>2</v>
      </c>
      <c r="D2797" s="434">
        <v>0</v>
      </c>
    </row>
    <row r="2798" spans="1:4" ht="13.2" x14ac:dyDescent="0.25">
      <c r="A2798" s="432" t="s">
        <v>3985</v>
      </c>
      <c r="B2798" s="433">
        <v>19058</v>
      </c>
      <c r="C2798" s="434">
        <v>8</v>
      </c>
      <c r="D2798" s="434">
        <v>6</v>
      </c>
    </row>
    <row r="2799" spans="1:4" ht="13.2" x14ac:dyDescent="0.25">
      <c r="A2799" s="432" t="s">
        <v>3986</v>
      </c>
      <c r="B2799" s="433">
        <v>27123</v>
      </c>
      <c r="C2799" s="434">
        <v>2</v>
      </c>
      <c r="D2799" s="434">
        <v>2</v>
      </c>
    </row>
    <row r="2800" spans="1:4" ht="13.2" x14ac:dyDescent="0.25">
      <c r="A2800" s="432" t="s">
        <v>3987</v>
      </c>
      <c r="B2800" s="433">
        <v>10261</v>
      </c>
      <c r="C2800" s="434">
        <v>12</v>
      </c>
      <c r="D2800" s="434">
        <v>12</v>
      </c>
    </row>
    <row r="2801" spans="1:4" ht="13.2" x14ac:dyDescent="0.25">
      <c r="A2801" s="432" t="s">
        <v>3988</v>
      </c>
      <c r="B2801" s="433">
        <v>13228</v>
      </c>
      <c r="C2801" s="434">
        <v>4</v>
      </c>
      <c r="D2801" s="434">
        <v>4</v>
      </c>
    </row>
    <row r="2802" spans="1:4" ht="13.2" x14ac:dyDescent="0.25">
      <c r="A2802" s="432" t="s">
        <v>3989</v>
      </c>
      <c r="B2802" s="433">
        <v>19038</v>
      </c>
      <c r="C2802" s="434">
        <v>2</v>
      </c>
      <c r="D2802" s="434">
        <v>0</v>
      </c>
    </row>
    <row r="2803" spans="1:4" ht="13.2" x14ac:dyDescent="0.25">
      <c r="A2803" s="432" t="s">
        <v>3990</v>
      </c>
      <c r="B2803" s="433">
        <v>17940</v>
      </c>
      <c r="C2803" s="434">
        <v>2</v>
      </c>
      <c r="D2803" s="434">
        <v>0</v>
      </c>
    </row>
    <row r="2804" spans="1:4" ht="13.2" x14ac:dyDescent="0.25">
      <c r="A2804" s="432" t="s">
        <v>3991</v>
      </c>
      <c r="B2804" s="433">
        <v>28141</v>
      </c>
      <c r="C2804" s="434">
        <v>2</v>
      </c>
      <c r="D2804" s="434">
        <v>0</v>
      </c>
    </row>
    <row r="2805" spans="1:4" ht="13.2" x14ac:dyDescent="0.25">
      <c r="A2805" s="432" t="s">
        <v>3992</v>
      </c>
      <c r="B2805" s="433">
        <v>27724</v>
      </c>
      <c r="C2805" s="434">
        <v>1</v>
      </c>
      <c r="D2805" s="434">
        <v>0</v>
      </c>
    </row>
    <row r="2806" spans="1:4" ht="13.2" x14ac:dyDescent="0.25">
      <c r="A2806" s="432" t="s">
        <v>3993</v>
      </c>
      <c r="B2806" s="433">
        <v>26366</v>
      </c>
      <c r="C2806" s="434">
        <v>1</v>
      </c>
      <c r="D2806" s="434">
        <v>0</v>
      </c>
    </row>
    <row r="2807" spans="1:4" ht="13.2" x14ac:dyDescent="0.25">
      <c r="A2807" s="432" t="s">
        <v>3994</v>
      </c>
      <c r="B2807" s="433">
        <v>10313</v>
      </c>
      <c r="C2807" s="434">
        <v>19</v>
      </c>
      <c r="D2807" s="434">
        <v>14</v>
      </c>
    </row>
    <row r="2808" spans="1:4" ht="13.2" x14ac:dyDescent="0.25">
      <c r="A2808" s="432" t="s">
        <v>3995</v>
      </c>
      <c r="B2808" s="433">
        <v>12950</v>
      </c>
      <c r="C2808" s="434">
        <v>12</v>
      </c>
      <c r="D2808" s="434">
        <v>7</v>
      </c>
    </row>
    <row r="2809" spans="1:4" ht="13.2" x14ac:dyDescent="0.25">
      <c r="A2809" s="432" t="s">
        <v>3996</v>
      </c>
      <c r="B2809" s="433">
        <v>21621</v>
      </c>
      <c r="C2809" s="434">
        <v>20</v>
      </c>
      <c r="D2809" s="434">
        <v>20</v>
      </c>
    </row>
    <row r="2810" spans="1:4" ht="13.2" x14ac:dyDescent="0.25">
      <c r="A2810" s="432" t="s">
        <v>3997</v>
      </c>
      <c r="B2810" s="433">
        <v>29214</v>
      </c>
      <c r="C2810" s="434">
        <v>4</v>
      </c>
      <c r="D2810" s="434">
        <v>4</v>
      </c>
    </row>
    <row r="2811" spans="1:4" ht="13.2" x14ac:dyDescent="0.25">
      <c r="A2811" s="432" t="s">
        <v>2986</v>
      </c>
      <c r="B2811" s="433">
        <v>24396</v>
      </c>
      <c r="C2811" s="434">
        <v>15</v>
      </c>
      <c r="D2811" s="434">
        <v>0</v>
      </c>
    </row>
    <row r="2812" spans="1:4" ht="13.2" x14ac:dyDescent="0.25">
      <c r="A2812" s="432" t="s">
        <v>3998</v>
      </c>
      <c r="B2812" s="433">
        <v>20086</v>
      </c>
      <c r="C2812" s="434">
        <v>6</v>
      </c>
      <c r="D2812" s="434">
        <v>0</v>
      </c>
    </row>
    <row r="2813" spans="1:4" ht="13.2" x14ac:dyDescent="0.25">
      <c r="A2813" s="432" t="s">
        <v>3999</v>
      </c>
      <c r="B2813" s="433">
        <v>23807</v>
      </c>
      <c r="C2813" s="434">
        <v>8</v>
      </c>
      <c r="D2813" s="434">
        <v>1</v>
      </c>
    </row>
    <row r="2814" spans="1:4" ht="13.2" x14ac:dyDescent="0.25">
      <c r="A2814" s="432" t="s">
        <v>4000</v>
      </c>
      <c r="B2814" s="433">
        <v>13477</v>
      </c>
      <c r="C2814" s="434">
        <v>9</v>
      </c>
      <c r="D2814" s="434">
        <v>7</v>
      </c>
    </row>
    <row r="2815" spans="1:4" ht="13.2" x14ac:dyDescent="0.25">
      <c r="A2815" s="432" t="s">
        <v>4001</v>
      </c>
      <c r="B2815" s="433">
        <v>13530</v>
      </c>
      <c r="C2815" s="434">
        <v>24</v>
      </c>
      <c r="D2815" s="434">
        <v>0</v>
      </c>
    </row>
    <row r="2816" spans="1:4" ht="13.2" x14ac:dyDescent="0.25">
      <c r="A2816" s="432" t="s">
        <v>3895</v>
      </c>
      <c r="B2816" s="433">
        <v>15740</v>
      </c>
      <c r="C2816" s="434">
        <v>3</v>
      </c>
      <c r="D2816" s="434">
        <v>3</v>
      </c>
    </row>
    <row r="2817" spans="1:4" ht="13.2" x14ac:dyDescent="0.25">
      <c r="A2817" s="432" t="s">
        <v>4002</v>
      </c>
      <c r="B2817" s="433">
        <v>15676</v>
      </c>
      <c r="C2817" s="434">
        <v>25</v>
      </c>
      <c r="D2817" s="434">
        <v>10</v>
      </c>
    </row>
    <row r="2818" spans="1:4" ht="13.2" x14ac:dyDescent="0.25">
      <c r="A2818" s="432" t="s">
        <v>4003</v>
      </c>
      <c r="B2818" s="433">
        <v>19522</v>
      </c>
      <c r="C2818" s="434">
        <v>32</v>
      </c>
      <c r="D2818" s="434">
        <v>4</v>
      </c>
    </row>
    <row r="2819" spans="1:4" ht="13.2" x14ac:dyDescent="0.25">
      <c r="A2819" s="432" t="s">
        <v>4004</v>
      </c>
      <c r="B2819" s="433">
        <v>26489</v>
      </c>
      <c r="C2819" s="434">
        <v>14</v>
      </c>
      <c r="D2819" s="434">
        <v>14</v>
      </c>
    </row>
    <row r="2820" spans="1:4" ht="13.2" x14ac:dyDescent="0.25">
      <c r="A2820" s="432" t="s">
        <v>4005</v>
      </c>
      <c r="B2820" s="433">
        <v>26594</v>
      </c>
      <c r="C2820" s="434">
        <v>13</v>
      </c>
      <c r="D2820" s="434">
        <v>11</v>
      </c>
    </row>
    <row r="2821" spans="1:4" ht="13.2" x14ac:dyDescent="0.25">
      <c r="A2821" s="432" t="s">
        <v>2507</v>
      </c>
      <c r="B2821" s="433">
        <v>23586</v>
      </c>
      <c r="C2821" s="434">
        <v>7</v>
      </c>
      <c r="D2821" s="434">
        <v>0</v>
      </c>
    </row>
    <row r="2822" spans="1:4" ht="13.2" x14ac:dyDescent="0.25">
      <c r="A2822" s="432" t="s">
        <v>4006</v>
      </c>
      <c r="B2822" s="433">
        <v>20120</v>
      </c>
      <c r="C2822" s="434">
        <v>3</v>
      </c>
      <c r="D2822" s="434">
        <v>0</v>
      </c>
    </row>
    <row r="2823" spans="1:4" ht="13.2" x14ac:dyDescent="0.25">
      <c r="A2823" s="432" t="s">
        <v>4007</v>
      </c>
      <c r="B2823" s="433">
        <v>12745</v>
      </c>
      <c r="C2823" s="434">
        <v>3</v>
      </c>
      <c r="D2823" s="434">
        <v>0</v>
      </c>
    </row>
    <row r="2824" spans="1:4" ht="13.2" x14ac:dyDescent="0.25">
      <c r="A2824" s="432" t="s">
        <v>4008</v>
      </c>
      <c r="B2824" s="433">
        <v>22467</v>
      </c>
      <c r="C2824" s="434">
        <v>5</v>
      </c>
      <c r="D2824" s="434">
        <v>5</v>
      </c>
    </row>
    <row r="2825" spans="1:4" ht="13.2" x14ac:dyDescent="0.25">
      <c r="A2825" s="432" t="s">
        <v>2509</v>
      </c>
      <c r="B2825" s="433">
        <v>12259</v>
      </c>
      <c r="C2825" s="434">
        <v>28</v>
      </c>
      <c r="D2825" s="434">
        <v>1</v>
      </c>
    </row>
    <row r="2826" spans="1:4" ht="13.2" x14ac:dyDescent="0.25">
      <c r="A2826" s="432" t="s">
        <v>4009</v>
      </c>
      <c r="B2826" s="433">
        <v>15785</v>
      </c>
      <c r="C2826" s="434">
        <v>2</v>
      </c>
      <c r="D2826" s="434">
        <v>0</v>
      </c>
    </row>
    <row r="2827" spans="1:4" ht="13.2" x14ac:dyDescent="0.25">
      <c r="A2827" s="432" t="s">
        <v>4010</v>
      </c>
      <c r="B2827" s="433">
        <v>22771</v>
      </c>
      <c r="C2827" s="434">
        <v>2</v>
      </c>
      <c r="D2827" s="434">
        <v>2</v>
      </c>
    </row>
    <row r="2828" spans="1:4" ht="13.2" x14ac:dyDescent="0.25">
      <c r="A2828" s="432" t="s">
        <v>4011</v>
      </c>
      <c r="B2828" s="433">
        <v>14183</v>
      </c>
      <c r="C2828" s="434">
        <v>3</v>
      </c>
      <c r="D2828" s="434">
        <v>3</v>
      </c>
    </row>
    <row r="2829" spans="1:4" ht="13.2" x14ac:dyDescent="0.25">
      <c r="A2829" s="432" t="s">
        <v>4012</v>
      </c>
      <c r="B2829" s="433">
        <v>20854</v>
      </c>
      <c r="C2829" s="434">
        <v>27</v>
      </c>
      <c r="D2829" s="434">
        <v>20</v>
      </c>
    </row>
    <row r="2830" spans="1:4" ht="13.2" x14ac:dyDescent="0.25">
      <c r="A2830" s="432" t="s">
        <v>4013</v>
      </c>
      <c r="B2830" s="433">
        <v>13594</v>
      </c>
      <c r="C2830" s="434">
        <v>4</v>
      </c>
      <c r="D2830" s="434">
        <v>4</v>
      </c>
    </row>
    <row r="2831" spans="1:4" ht="13.2" x14ac:dyDescent="0.25">
      <c r="A2831" s="432" t="s">
        <v>4014</v>
      </c>
      <c r="B2831" s="433">
        <v>19468</v>
      </c>
      <c r="C2831" s="434">
        <v>40</v>
      </c>
      <c r="D2831" s="434">
        <v>10</v>
      </c>
    </row>
    <row r="2832" spans="1:4" ht="13.2" x14ac:dyDescent="0.25">
      <c r="A2832" s="432" t="s">
        <v>4015</v>
      </c>
      <c r="B2832" s="433">
        <v>27113</v>
      </c>
      <c r="C2832" s="434">
        <v>13</v>
      </c>
      <c r="D2832" s="434">
        <v>1</v>
      </c>
    </row>
    <row r="2833" spans="1:4" ht="13.2" x14ac:dyDescent="0.25">
      <c r="A2833" s="432" t="s">
        <v>4016</v>
      </c>
      <c r="B2833" s="433">
        <v>14971</v>
      </c>
      <c r="C2833" s="434">
        <v>1</v>
      </c>
      <c r="D2833" s="434">
        <v>0</v>
      </c>
    </row>
    <row r="2834" spans="1:4" ht="13.2" x14ac:dyDescent="0.25">
      <c r="A2834" s="432" t="s">
        <v>3069</v>
      </c>
      <c r="B2834" s="433">
        <v>24241</v>
      </c>
      <c r="C2834" s="434">
        <v>3</v>
      </c>
      <c r="D2834" s="434">
        <v>2</v>
      </c>
    </row>
    <row r="2835" spans="1:4" ht="13.2" x14ac:dyDescent="0.25">
      <c r="A2835" s="432" t="s">
        <v>4017</v>
      </c>
      <c r="B2835" s="433">
        <v>19976</v>
      </c>
      <c r="C2835" s="434">
        <v>3</v>
      </c>
      <c r="D2835" s="434">
        <v>2</v>
      </c>
    </row>
    <row r="2836" spans="1:4" ht="13.2" x14ac:dyDescent="0.25">
      <c r="A2836" s="432" t="s">
        <v>4018</v>
      </c>
      <c r="B2836" s="433">
        <v>10310</v>
      </c>
      <c r="C2836" s="434">
        <v>21</v>
      </c>
      <c r="D2836" s="434">
        <v>16</v>
      </c>
    </row>
    <row r="2837" spans="1:4" ht="13.2" x14ac:dyDescent="0.25">
      <c r="A2837" s="432" t="s">
        <v>3916</v>
      </c>
      <c r="B2837" s="433">
        <v>23373</v>
      </c>
      <c r="C2837" s="434">
        <v>41</v>
      </c>
      <c r="D2837" s="434">
        <v>41</v>
      </c>
    </row>
    <row r="2838" spans="1:4" ht="13.2" x14ac:dyDescent="0.25">
      <c r="A2838" s="432" t="s">
        <v>4019</v>
      </c>
      <c r="B2838" s="433">
        <v>11307</v>
      </c>
      <c r="C2838" s="434">
        <v>68</v>
      </c>
      <c r="D2838" s="434">
        <v>67</v>
      </c>
    </row>
    <row r="2839" spans="1:4" ht="13.2" x14ac:dyDescent="0.25">
      <c r="A2839" s="432" t="s">
        <v>4020</v>
      </c>
      <c r="B2839" s="433">
        <v>22306</v>
      </c>
      <c r="C2839" s="434">
        <v>166</v>
      </c>
      <c r="D2839" s="434">
        <v>150</v>
      </c>
    </row>
    <row r="2840" spans="1:4" ht="13.2" x14ac:dyDescent="0.25">
      <c r="A2840" s="432" t="s">
        <v>4021</v>
      </c>
      <c r="B2840" s="433">
        <v>27311</v>
      </c>
      <c r="C2840" s="434">
        <v>1</v>
      </c>
      <c r="D2840" s="434">
        <v>1</v>
      </c>
    </row>
    <row r="2841" spans="1:4" ht="13.2" x14ac:dyDescent="0.25">
      <c r="A2841" s="432" t="s">
        <v>4022</v>
      </c>
      <c r="B2841" s="433">
        <v>18993</v>
      </c>
      <c r="C2841" s="434">
        <v>3</v>
      </c>
      <c r="D2841" s="434">
        <v>3</v>
      </c>
    </row>
    <row r="2842" spans="1:4" ht="13.2" x14ac:dyDescent="0.25">
      <c r="A2842" s="432" t="s">
        <v>4023</v>
      </c>
      <c r="B2842" s="433">
        <v>22765</v>
      </c>
      <c r="C2842" s="434">
        <v>2</v>
      </c>
      <c r="D2842" s="434">
        <v>2</v>
      </c>
    </row>
    <row r="2843" spans="1:4" ht="13.2" x14ac:dyDescent="0.25">
      <c r="A2843" s="432" t="s">
        <v>4024</v>
      </c>
      <c r="B2843" s="433">
        <v>16529</v>
      </c>
      <c r="C2843" s="434">
        <v>14</v>
      </c>
      <c r="D2843" s="434">
        <v>14</v>
      </c>
    </row>
    <row r="2844" spans="1:4" ht="13.2" x14ac:dyDescent="0.25">
      <c r="A2844" s="432" t="s">
        <v>4025</v>
      </c>
      <c r="B2844" s="433">
        <v>22499</v>
      </c>
      <c r="C2844" s="434">
        <v>20</v>
      </c>
      <c r="D2844" s="434">
        <v>10</v>
      </c>
    </row>
    <row r="2845" spans="1:4" ht="13.2" x14ac:dyDescent="0.25">
      <c r="A2845" s="432" t="s">
        <v>4026</v>
      </c>
      <c r="B2845" s="433">
        <v>23598</v>
      </c>
      <c r="C2845" s="434">
        <v>12</v>
      </c>
      <c r="D2845" s="434">
        <v>12</v>
      </c>
    </row>
    <row r="2846" spans="1:4" ht="13.2" x14ac:dyDescent="0.25">
      <c r="A2846" s="432" t="s">
        <v>4027</v>
      </c>
      <c r="B2846" s="433">
        <v>26617</v>
      </c>
      <c r="C2846" s="434">
        <v>46</v>
      </c>
      <c r="D2846" s="434">
        <v>38</v>
      </c>
    </row>
    <row r="2847" spans="1:4" ht="13.2" x14ac:dyDescent="0.25">
      <c r="A2847" s="432" t="s">
        <v>4028</v>
      </c>
      <c r="B2847" s="433">
        <v>15551</v>
      </c>
      <c r="C2847" s="434">
        <v>33</v>
      </c>
      <c r="D2847" s="434">
        <v>0</v>
      </c>
    </row>
    <row r="2848" spans="1:4" ht="13.2" x14ac:dyDescent="0.25">
      <c r="A2848" s="432" t="s">
        <v>4029</v>
      </c>
      <c r="B2848" s="433">
        <v>15873</v>
      </c>
      <c r="C2848" s="434">
        <v>126</v>
      </c>
      <c r="D2848" s="434">
        <v>7</v>
      </c>
    </row>
    <row r="2849" spans="1:4" ht="13.2" x14ac:dyDescent="0.25">
      <c r="A2849" s="432" t="s">
        <v>4030</v>
      </c>
      <c r="B2849" s="433">
        <v>19743</v>
      </c>
      <c r="C2849" s="434">
        <v>6</v>
      </c>
      <c r="D2849" s="434">
        <v>0</v>
      </c>
    </row>
    <row r="2850" spans="1:4" ht="13.2" x14ac:dyDescent="0.25">
      <c r="A2850" s="432" t="s">
        <v>4031</v>
      </c>
      <c r="B2850" s="433">
        <v>21823</v>
      </c>
      <c r="C2850" s="434">
        <v>10</v>
      </c>
      <c r="D2850" s="434">
        <v>0</v>
      </c>
    </row>
    <row r="2851" spans="1:4" ht="13.2" x14ac:dyDescent="0.25">
      <c r="A2851" s="432" t="s">
        <v>4032</v>
      </c>
      <c r="B2851" s="433">
        <v>25478</v>
      </c>
      <c r="C2851" s="434">
        <v>2</v>
      </c>
      <c r="D2851" s="434">
        <v>2</v>
      </c>
    </row>
    <row r="2852" spans="1:4" ht="13.2" x14ac:dyDescent="0.25">
      <c r="A2852" s="432" t="s">
        <v>4033</v>
      </c>
      <c r="B2852" s="433">
        <v>14349</v>
      </c>
      <c r="C2852" s="434">
        <v>6</v>
      </c>
      <c r="D2852" s="434">
        <v>0</v>
      </c>
    </row>
    <row r="2853" spans="1:4" ht="13.2" x14ac:dyDescent="0.25">
      <c r="A2853" s="432" t="s">
        <v>4034</v>
      </c>
      <c r="B2853" s="433">
        <v>24962</v>
      </c>
      <c r="C2853" s="434">
        <v>2</v>
      </c>
      <c r="D2853" s="434">
        <v>0</v>
      </c>
    </row>
    <row r="2854" spans="1:4" ht="13.2" x14ac:dyDescent="0.25">
      <c r="A2854" s="432" t="s">
        <v>4035</v>
      </c>
      <c r="B2854" s="433">
        <v>29885</v>
      </c>
      <c r="C2854" s="434">
        <v>3</v>
      </c>
      <c r="D2854" s="434">
        <v>0</v>
      </c>
    </row>
    <row r="2855" spans="1:4" ht="13.2" x14ac:dyDescent="0.25">
      <c r="A2855" s="432" t="s">
        <v>4036</v>
      </c>
      <c r="B2855" s="433">
        <v>20098</v>
      </c>
      <c r="C2855" s="434">
        <v>2</v>
      </c>
      <c r="D2855" s="434">
        <v>2</v>
      </c>
    </row>
    <row r="2856" spans="1:4" ht="13.2" x14ac:dyDescent="0.25">
      <c r="A2856" s="432" t="s">
        <v>4037</v>
      </c>
      <c r="B2856" s="433">
        <v>23070</v>
      </c>
      <c r="C2856" s="434">
        <v>70</v>
      </c>
      <c r="D2856" s="434">
        <v>0</v>
      </c>
    </row>
    <row r="2857" spans="1:4" ht="13.2" x14ac:dyDescent="0.25">
      <c r="A2857" s="432" t="s">
        <v>4038</v>
      </c>
      <c r="B2857" s="433">
        <v>23367</v>
      </c>
      <c r="C2857" s="434">
        <v>33</v>
      </c>
      <c r="D2857" s="434">
        <v>10</v>
      </c>
    </row>
    <row r="2858" spans="1:4" ht="13.2" x14ac:dyDescent="0.25">
      <c r="A2858" s="432" t="s">
        <v>4039</v>
      </c>
      <c r="B2858" s="433">
        <v>24367</v>
      </c>
      <c r="C2858" s="434">
        <v>25</v>
      </c>
      <c r="D2858" s="434">
        <v>16</v>
      </c>
    </row>
    <row r="2859" spans="1:4" ht="13.2" x14ac:dyDescent="0.25">
      <c r="A2859" s="432" t="s">
        <v>4040</v>
      </c>
      <c r="B2859" s="433">
        <v>29037</v>
      </c>
      <c r="C2859" s="434">
        <v>2</v>
      </c>
      <c r="D2859" s="434">
        <v>2</v>
      </c>
    </row>
    <row r="2860" spans="1:4" ht="13.2" x14ac:dyDescent="0.25">
      <c r="A2860" s="432" t="s">
        <v>4041</v>
      </c>
      <c r="B2860" s="433">
        <v>10283</v>
      </c>
      <c r="C2860" s="434">
        <v>1</v>
      </c>
      <c r="D2860" s="434">
        <v>1</v>
      </c>
    </row>
    <row r="2861" spans="1:4" ht="13.2" x14ac:dyDescent="0.25">
      <c r="A2861" s="432" t="s">
        <v>4042</v>
      </c>
      <c r="B2861" s="433">
        <v>25750</v>
      </c>
      <c r="C2861" s="434">
        <v>1</v>
      </c>
      <c r="D2861" s="434">
        <v>0</v>
      </c>
    </row>
    <row r="2862" spans="1:4" ht="13.2" x14ac:dyDescent="0.25">
      <c r="A2862" s="432" t="s">
        <v>4043</v>
      </c>
      <c r="B2862" s="433">
        <v>18415</v>
      </c>
      <c r="C2862" s="434">
        <v>90</v>
      </c>
      <c r="D2862" s="434">
        <v>0</v>
      </c>
    </row>
    <row r="2863" spans="1:4" ht="13.2" x14ac:dyDescent="0.25">
      <c r="A2863" s="432" t="s">
        <v>4044</v>
      </c>
      <c r="B2863" s="433">
        <v>20529</v>
      </c>
      <c r="C2863" s="434">
        <v>73</v>
      </c>
      <c r="D2863" s="434">
        <v>1</v>
      </c>
    </row>
    <row r="2864" spans="1:4" ht="13.2" x14ac:dyDescent="0.25">
      <c r="A2864" s="432" t="s">
        <v>4045</v>
      </c>
      <c r="B2864" s="433">
        <v>17553</v>
      </c>
      <c r="C2864" s="434">
        <v>4</v>
      </c>
      <c r="D2864" s="434">
        <v>0</v>
      </c>
    </row>
    <row r="2865" spans="1:4" ht="13.2" x14ac:dyDescent="0.25">
      <c r="A2865" s="432" t="s">
        <v>4046</v>
      </c>
      <c r="B2865" s="433">
        <v>26739</v>
      </c>
      <c r="C2865" s="434">
        <v>1</v>
      </c>
      <c r="D2865" s="434">
        <v>1</v>
      </c>
    </row>
    <row r="2866" spans="1:4" ht="13.2" x14ac:dyDescent="0.25">
      <c r="A2866" s="432" t="s">
        <v>4047</v>
      </c>
      <c r="B2866" s="433">
        <v>28638</v>
      </c>
      <c r="C2866" s="434">
        <v>3</v>
      </c>
      <c r="D2866" s="434">
        <v>0</v>
      </c>
    </row>
    <row r="2867" spans="1:4" ht="13.2" x14ac:dyDescent="0.25">
      <c r="A2867" s="432" t="s">
        <v>4048</v>
      </c>
      <c r="B2867" s="433">
        <v>13575</v>
      </c>
      <c r="C2867" s="434">
        <v>9</v>
      </c>
      <c r="D2867" s="434">
        <v>9</v>
      </c>
    </row>
    <row r="2868" spans="1:4" ht="13.2" x14ac:dyDescent="0.25">
      <c r="A2868" s="432" t="s">
        <v>4049</v>
      </c>
      <c r="B2868" s="433">
        <v>10424</v>
      </c>
      <c r="C2868" s="434">
        <v>20</v>
      </c>
      <c r="D2868" s="434">
        <v>16</v>
      </c>
    </row>
    <row r="2869" spans="1:4" ht="13.2" x14ac:dyDescent="0.25">
      <c r="A2869" s="432" t="s">
        <v>4050</v>
      </c>
      <c r="B2869" s="433">
        <v>20654</v>
      </c>
      <c r="C2869" s="434">
        <v>2</v>
      </c>
      <c r="D2869" s="434">
        <v>2</v>
      </c>
    </row>
    <row r="2870" spans="1:4" ht="13.2" x14ac:dyDescent="0.25">
      <c r="A2870" s="432" t="s">
        <v>4051</v>
      </c>
      <c r="B2870" s="433">
        <v>10187</v>
      </c>
      <c r="C2870" s="434">
        <v>1</v>
      </c>
      <c r="D2870" s="434">
        <v>1</v>
      </c>
    </row>
    <row r="2871" spans="1:4" ht="13.2" x14ac:dyDescent="0.25">
      <c r="A2871" s="432" t="s">
        <v>4052</v>
      </c>
      <c r="B2871" s="433">
        <v>18498</v>
      </c>
      <c r="C2871" s="434">
        <v>12</v>
      </c>
      <c r="D2871" s="434">
        <v>12</v>
      </c>
    </row>
    <row r="2872" spans="1:4" ht="13.2" x14ac:dyDescent="0.25">
      <c r="A2872" s="432" t="s">
        <v>4053</v>
      </c>
      <c r="B2872" s="433">
        <v>29916</v>
      </c>
      <c r="C2872" s="434">
        <v>24</v>
      </c>
      <c r="D2872" s="434">
        <v>20</v>
      </c>
    </row>
    <row r="2873" spans="1:4" ht="13.2" x14ac:dyDescent="0.25">
      <c r="A2873" s="432" t="s">
        <v>4054</v>
      </c>
      <c r="B2873" s="433">
        <v>13308</v>
      </c>
      <c r="C2873" s="434">
        <v>5</v>
      </c>
      <c r="D2873" s="434">
        <v>5</v>
      </c>
    </row>
    <row r="2874" spans="1:4" ht="13.2" x14ac:dyDescent="0.25">
      <c r="A2874" s="432" t="s">
        <v>4055</v>
      </c>
      <c r="B2874" s="433">
        <v>22202</v>
      </c>
      <c r="C2874" s="434">
        <v>281</v>
      </c>
      <c r="D2874" s="434">
        <v>281</v>
      </c>
    </row>
    <row r="2875" spans="1:4" ht="13.2" x14ac:dyDescent="0.25">
      <c r="A2875" s="432" t="s">
        <v>4056</v>
      </c>
      <c r="B2875" s="433">
        <v>13092</v>
      </c>
      <c r="C2875" s="434">
        <v>70</v>
      </c>
      <c r="D2875" s="434">
        <v>67</v>
      </c>
    </row>
    <row r="2876" spans="1:4" ht="13.2" x14ac:dyDescent="0.25">
      <c r="A2876" s="432" t="s">
        <v>4057</v>
      </c>
      <c r="B2876" s="433">
        <v>12228</v>
      </c>
      <c r="C2876" s="434">
        <v>6</v>
      </c>
      <c r="D2876" s="434">
        <v>6</v>
      </c>
    </row>
    <row r="2877" spans="1:4" ht="13.2" x14ac:dyDescent="0.25">
      <c r="A2877" s="432" t="s">
        <v>4058</v>
      </c>
      <c r="B2877" s="433">
        <v>19851</v>
      </c>
      <c r="C2877" s="434">
        <v>5</v>
      </c>
      <c r="D2877" s="434">
        <v>1</v>
      </c>
    </row>
    <row r="2878" spans="1:4" ht="13.2" x14ac:dyDescent="0.25">
      <c r="A2878" s="432" t="s">
        <v>4059</v>
      </c>
      <c r="B2878" s="433">
        <v>23557</v>
      </c>
      <c r="C2878" s="434">
        <v>12</v>
      </c>
      <c r="D2878" s="434">
        <v>12</v>
      </c>
    </row>
    <row r="2879" spans="1:4" ht="13.2" x14ac:dyDescent="0.25">
      <c r="A2879" s="432" t="s">
        <v>4060</v>
      </c>
      <c r="B2879" s="433">
        <v>20105</v>
      </c>
      <c r="C2879" s="434">
        <v>159</v>
      </c>
      <c r="D2879" s="434">
        <v>152</v>
      </c>
    </row>
    <row r="2880" spans="1:4" ht="13.2" x14ac:dyDescent="0.25">
      <c r="A2880" s="432" t="s">
        <v>4061</v>
      </c>
      <c r="B2880" s="433">
        <v>14427</v>
      </c>
      <c r="C2880" s="434">
        <v>355</v>
      </c>
      <c r="D2880" s="434">
        <v>297</v>
      </c>
    </row>
    <row r="2881" spans="1:4" ht="13.2" x14ac:dyDescent="0.25">
      <c r="A2881" s="432" t="s">
        <v>4062</v>
      </c>
      <c r="B2881" s="433">
        <v>14936</v>
      </c>
      <c r="C2881" s="434">
        <v>37</v>
      </c>
      <c r="D2881" s="434">
        <v>32</v>
      </c>
    </row>
    <row r="2882" spans="1:4" ht="13.2" x14ac:dyDescent="0.25">
      <c r="A2882" s="432" t="s">
        <v>4063</v>
      </c>
      <c r="B2882" s="433">
        <v>23386</v>
      </c>
      <c r="C2882" s="434">
        <v>7</v>
      </c>
      <c r="D2882" s="434">
        <v>7</v>
      </c>
    </row>
    <row r="2883" spans="1:4" ht="13.2" x14ac:dyDescent="0.25">
      <c r="A2883" s="432" t="s">
        <v>4064</v>
      </c>
      <c r="B2883" s="433">
        <v>16643</v>
      </c>
      <c r="C2883" s="434">
        <v>38</v>
      </c>
      <c r="D2883" s="434">
        <v>0</v>
      </c>
    </row>
    <row r="2884" spans="1:4" ht="13.2" x14ac:dyDescent="0.25">
      <c r="A2884" s="432" t="s">
        <v>4065</v>
      </c>
      <c r="B2884" s="433">
        <v>21138</v>
      </c>
      <c r="C2884" s="434">
        <v>59</v>
      </c>
      <c r="D2884" s="434">
        <v>54</v>
      </c>
    </row>
    <row r="2885" spans="1:4" ht="13.2" x14ac:dyDescent="0.25">
      <c r="A2885" s="432" t="s">
        <v>4066</v>
      </c>
      <c r="B2885" s="433">
        <v>15662</v>
      </c>
      <c r="C2885" s="434">
        <v>52</v>
      </c>
      <c r="D2885" s="434">
        <v>42</v>
      </c>
    </row>
    <row r="2886" spans="1:4" ht="13.2" x14ac:dyDescent="0.25">
      <c r="A2886" s="432" t="s">
        <v>4067</v>
      </c>
      <c r="B2886" s="433">
        <v>13245</v>
      </c>
      <c r="C2886" s="434">
        <v>214</v>
      </c>
      <c r="D2886" s="434">
        <v>65</v>
      </c>
    </row>
    <row r="2887" spans="1:4" ht="13.2" x14ac:dyDescent="0.25">
      <c r="A2887" s="432" t="s">
        <v>4068</v>
      </c>
      <c r="B2887" s="433">
        <v>26368</v>
      </c>
      <c r="C2887" s="434">
        <v>34</v>
      </c>
      <c r="D2887" s="434">
        <v>8</v>
      </c>
    </row>
    <row r="2888" spans="1:4" ht="13.2" x14ac:dyDescent="0.25">
      <c r="A2888" s="432" t="s">
        <v>4069</v>
      </c>
      <c r="B2888" s="433">
        <v>24208</v>
      </c>
      <c r="C2888" s="434">
        <v>271</v>
      </c>
      <c r="D2888" s="434">
        <v>49</v>
      </c>
    </row>
    <row r="2889" spans="1:4" ht="13.2" x14ac:dyDescent="0.25">
      <c r="A2889" s="432" t="s">
        <v>4070</v>
      </c>
      <c r="B2889" s="433">
        <v>26612</v>
      </c>
      <c r="C2889" s="434">
        <v>48</v>
      </c>
      <c r="D2889" s="434">
        <v>40</v>
      </c>
    </row>
    <row r="2890" spans="1:4" ht="13.2" x14ac:dyDescent="0.25">
      <c r="A2890" s="432" t="s">
        <v>4071</v>
      </c>
      <c r="B2890" s="433">
        <v>24449</v>
      </c>
      <c r="C2890" s="434">
        <v>97</v>
      </c>
      <c r="D2890" s="434">
        <v>19</v>
      </c>
    </row>
    <row r="2891" spans="1:4" ht="13.2" x14ac:dyDescent="0.25">
      <c r="A2891" s="432" t="s">
        <v>4072</v>
      </c>
      <c r="B2891" s="433">
        <v>17070</v>
      </c>
      <c r="C2891" s="434">
        <v>4</v>
      </c>
      <c r="D2891" s="434">
        <v>1</v>
      </c>
    </row>
    <row r="2892" spans="1:4" ht="13.2" x14ac:dyDescent="0.25">
      <c r="A2892" s="432" t="s">
        <v>4073</v>
      </c>
      <c r="B2892" s="433">
        <v>17532</v>
      </c>
      <c r="C2892" s="434">
        <v>12</v>
      </c>
      <c r="D2892" s="434">
        <v>12</v>
      </c>
    </row>
    <row r="2893" spans="1:4" ht="13.2" x14ac:dyDescent="0.25">
      <c r="A2893" s="432" t="s">
        <v>4074</v>
      </c>
      <c r="B2893" s="433">
        <v>16236</v>
      </c>
      <c r="C2893" s="434">
        <v>185</v>
      </c>
      <c r="D2893" s="434">
        <v>65</v>
      </c>
    </row>
    <row r="2894" spans="1:4" ht="13.2" x14ac:dyDescent="0.25">
      <c r="A2894" s="432" t="s">
        <v>4075</v>
      </c>
      <c r="B2894" s="433">
        <v>24625</v>
      </c>
      <c r="C2894" s="434">
        <v>17</v>
      </c>
      <c r="D2894" s="434">
        <v>1</v>
      </c>
    </row>
    <row r="2895" spans="1:4" ht="13.2" x14ac:dyDescent="0.25">
      <c r="A2895" s="432" t="s">
        <v>4076</v>
      </c>
      <c r="B2895" s="433">
        <v>21533</v>
      </c>
      <c r="C2895" s="434">
        <v>30</v>
      </c>
      <c r="D2895" s="434">
        <v>19</v>
      </c>
    </row>
    <row r="2896" spans="1:4" ht="13.2" x14ac:dyDescent="0.25">
      <c r="A2896" s="432" t="s">
        <v>4077</v>
      </c>
      <c r="B2896" s="433">
        <v>16813</v>
      </c>
      <c r="C2896" s="434">
        <v>5</v>
      </c>
      <c r="D2896" s="434">
        <v>3</v>
      </c>
    </row>
    <row r="2897" spans="1:4" ht="13.2" x14ac:dyDescent="0.25">
      <c r="A2897" s="432" t="s">
        <v>1419</v>
      </c>
      <c r="B2897" s="433">
        <v>11129</v>
      </c>
      <c r="C2897" s="435">
        <v>5592</v>
      </c>
      <c r="D2897" s="435">
        <v>5412</v>
      </c>
    </row>
    <row r="2898" spans="1:4" ht="13.2" x14ac:dyDescent="0.25">
      <c r="A2898" s="432" t="s">
        <v>4078</v>
      </c>
      <c r="B2898" s="433">
        <v>12069</v>
      </c>
      <c r="C2898" s="434">
        <v>20</v>
      </c>
      <c r="D2898" s="434">
        <v>10</v>
      </c>
    </row>
    <row r="2899" spans="1:4" ht="13.2" x14ac:dyDescent="0.25">
      <c r="A2899" s="432" t="s">
        <v>4079</v>
      </c>
      <c r="B2899" s="433">
        <v>12604</v>
      </c>
      <c r="C2899" s="434">
        <v>4</v>
      </c>
      <c r="D2899" s="434">
        <v>4</v>
      </c>
    </row>
    <row r="2900" spans="1:4" ht="13.2" x14ac:dyDescent="0.25">
      <c r="A2900" s="432" t="s">
        <v>3313</v>
      </c>
      <c r="B2900" s="433">
        <v>23520</v>
      </c>
      <c r="C2900" s="434">
        <v>116</v>
      </c>
      <c r="D2900" s="434">
        <v>72</v>
      </c>
    </row>
    <row r="2901" spans="1:4" ht="13.2" x14ac:dyDescent="0.25">
      <c r="A2901" s="432" t="s">
        <v>3113</v>
      </c>
      <c r="B2901" s="433">
        <v>23253</v>
      </c>
      <c r="C2901" s="435">
        <v>4960</v>
      </c>
      <c r="D2901" s="435">
        <v>4680</v>
      </c>
    </row>
    <row r="2902" spans="1:4" ht="13.2" x14ac:dyDescent="0.25">
      <c r="A2902" s="432" t="s">
        <v>4080</v>
      </c>
      <c r="B2902" s="433">
        <v>18263</v>
      </c>
      <c r="C2902" s="434">
        <v>28</v>
      </c>
      <c r="D2902" s="434">
        <v>20</v>
      </c>
    </row>
    <row r="2903" spans="1:4" ht="13.2" x14ac:dyDescent="0.25">
      <c r="A2903" s="432" t="s">
        <v>4081</v>
      </c>
      <c r="B2903" s="433">
        <v>13432</v>
      </c>
      <c r="C2903" s="434">
        <v>23</v>
      </c>
      <c r="D2903" s="434">
        <v>19</v>
      </c>
    </row>
    <row r="2904" spans="1:4" ht="13.2" x14ac:dyDescent="0.25">
      <c r="A2904" s="432" t="s">
        <v>3119</v>
      </c>
      <c r="B2904" s="433">
        <v>24478</v>
      </c>
      <c r="C2904" s="434">
        <v>34</v>
      </c>
      <c r="D2904" s="434">
        <v>0</v>
      </c>
    </row>
    <row r="2905" spans="1:4" ht="13.2" x14ac:dyDescent="0.25">
      <c r="A2905" s="432" t="s">
        <v>2668</v>
      </c>
      <c r="B2905" s="433">
        <v>14313</v>
      </c>
      <c r="C2905" s="435">
        <v>4060</v>
      </c>
      <c r="D2905" s="435">
        <v>3800</v>
      </c>
    </row>
    <row r="2906" spans="1:4" ht="13.2" x14ac:dyDescent="0.25">
      <c r="A2906" s="432" t="s">
        <v>4082</v>
      </c>
      <c r="B2906" s="433">
        <v>13915</v>
      </c>
      <c r="C2906" s="434">
        <v>231</v>
      </c>
      <c r="D2906" s="434">
        <v>212</v>
      </c>
    </row>
    <row r="2907" spans="1:4" ht="13.2" x14ac:dyDescent="0.25">
      <c r="A2907" s="432" t="s">
        <v>2940</v>
      </c>
      <c r="B2907" s="433">
        <v>21120</v>
      </c>
      <c r="C2907" s="434">
        <v>46</v>
      </c>
      <c r="D2907" s="434">
        <v>46</v>
      </c>
    </row>
    <row r="2908" spans="1:4" ht="13.2" x14ac:dyDescent="0.25">
      <c r="A2908" s="432" t="s">
        <v>3126</v>
      </c>
      <c r="B2908" s="433">
        <v>25965</v>
      </c>
      <c r="C2908" s="434">
        <v>22</v>
      </c>
      <c r="D2908" s="434">
        <v>22</v>
      </c>
    </row>
    <row r="2909" spans="1:4" ht="13.2" x14ac:dyDescent="0.25">
      <c r="A2909" s="432" t="s">
        <v>3127</v>
      </c>
      <c r="B2909" s="433">
        <v>20978</v>
      </c>
      <c r="C2909" s="434">
        <v>44</v>
      </c>
      <c r="D2909" s="434">
        <v>24</v>
      </c>
    </row>
    <row r="2910" spans="1:4" ht="13.2" x14ac:dyDescent="0.25">
      <c r="A2910" s="432" t="s">
        <v>3321</v>
      </c>
      <c r="B2910" s="433">
        <v>27591</v>
      </c>
      <c r="C2910" s="434">
        <v>27</v>
      </c>
      <c r="D2910" s="434">
        <v>27</v>
      </c>
    </row>
    <row r="2911" spans="1:4" ht="13.2" x14ac:dyDescent="0.25">
      <c r="A2911" s="432" t="s">
        <v>3324</v>
      </c>
      <c r="B2911" s="433">
        <v>16781</v>
      </c>
      <c r="C2911" s="434">
        <v>64</v>
      </c>
      <c r="D2911" s="434">
        <v>34</v>
      </c>
    </row>
    <row r="2912" spans="1:4" ht="13.2" x14ac:dyDescent="0.25">
      <c r="A2912" s="432" t="s">
        <v>3145</v>
      </c>
      <c r="B2912" s="433">
        <v>16442</v>
      </c>
      <c r="C2912" s="434">
        <v>3</v>
      </c>
      <c r="D2912" s="434">
        <v>0</v>
      </c>
    </row>
    <row r="2913" spans="1:4" ht="13.2" x14ac:dyDescent="0.25">
      <c r="A2913" s="432" t="s">
        <v>4083</v>
      </c>
      <c r="B2913" s="433">
        <v>18781</v>
      </c>
      <c r="C2913" s="434">
        <v>1</v>
      </c>
      <c r="D2913" s="434">
        <v>1</v>
      </c>
    </row>
    <row r="2914" spans="1:4" ht="13.2" x14ac:dyDescent="0.25">
      <c r="A2914" s="432" t="s">
        <v>2506</v>
      </c>
      <c r="B2914" s="433">
        <v>18313</v>
      </c>
      <c r="C2914" s="434">
        <v>32</v>
      </c>
      <c r="D2914" s="434">
        <v>32</v>
      </c>
    </row>
    <row r="2915" spans="1:4" ht="13.2" x14ac:dyDescent="0.25">
      <c r="A2915" s="432" t="s">
        <v>4084</v>
      </c>
      <c r="B2915" s="433">
        <v>21068</v>
      </c>
      <c r="C2915" s="434">
        <v>97</v>
      </c>
      <c r="D2915" s="434">
        <v>83</v>
      </c>
    </row>
    <row r="2916" spans="1:4" ht="13.2" x14ac:dyDescent="0.25">
      <c r="A2916" s="432" t="s">
        <v>4085</v>
      </c>
      <c r="B2916" s="433">
        <v>29012</v>
      </c>
      <c r="C2916" s="435">
        <v>1590</v>
      </c>
      <c r="D2916" s="434">
        <v>880</v>
      </c>
    </row>
    <row r="2917" spans="1:4" ht="13.2" x14ac:dyDescent="0.25">
      <c r="A2917" s="432" t="s">
        <v>4086</v>
      </c>
      <c r="B2917" s="433">
        <v>17685</v>
      </c>
      <c r="C2917" s="434">
        <v>34</v>
      </c>
      <c r="D2917" s="434">
        <v>29</v>
      </c>
    </row>
    <row r="2918" spans="1:4" ht="13.2" x14ac:dyDescent="0.25">
      <c r="A2918" s="432" t="s">
        <v>4087</v>
      </c>
      <c r="B2918" s="433">
        <v>29545</v>
      </c>
      <c r="C2918" s="434">
        <v>330</v>
      </c>
      <c r="D2918" s="434">
        <v>281</v>
      </c>
    </row>
    <row r="2919" spans="1:4" ht="13.2" x14ac:dyDescent="0.25">
      <c r="A2919" s="432" t="s">
        <v>4088</v>
      </c>
      <c r="B2919" s="433">
        <v>20279</v>
      </c>
      <c r="C2919" s="434">
        <v>11</v>
      </c>
      <c r="D2919" s="434">
        <v>9</v>
      </c>
    </row>
    <row r="2920" spans="1:4" ht="13.2" x14ac:dyDescent="0.25">
      <c r="A2920" s="432" t="s">
        <v>4089</v>
      </c>
      <c r="B2920" s="433">
        <v>20815</v>
      </c>
      <c r="C2920" s="434">
        <v>5</v>
      </c>
      <c r="D2920" s="434">
        <v>5</v>
      </c>
    </row>
    <row r="2921" spans="1:4" ht="13.2" x14ac:dyDescent="0.25">
      <c r="A2921" s="432" t="s">
        <v>4090</v>
      </c>
      <c r="B2921" s="433">
        <v>16434</v>
      </c>
      <c r="C2921" s="434">
        <v>118</v>
      </c>
      <c r="D2921" s="434">
        <v>110</v>
      </c>
    </row>
    <row r="2922" spans="1:4" ht="13.2" x14ac:dyDescent="0.25">
      <c r="A2922" s="432" t="s">
        <v>4091</v>
      </c>
      <c r="B2922" s="433">
        <v>17019</v>
      </c>
      <c r="C2922" s="434">
        <v>209</v>
      </c>
      <c r="D2922" s="434">
        <v>188</v>
      </c>
    </row>
    <row r="2923" spans="1:4" ht="13.2" x14ac:dyDescent="0.25">
      <c r="A2923" s="432" t="s">
        <v>4092</v>
      </c>
      <c r="B2923" s="433">
        <v>10112</v>
      </c>
      <c r="C2923" s="434">
        <v>31</v>
      </c>
      <c r="D2923" s="434">
        <v>30</v>
      </c>
    </row>
    <row r="2924" spans="1:4" ht="13.2" x14ac:dyDescent="0.25">
      <c r="A2924" s="432" t="s">
        <v>4093</v>
      </c>
      <c r="B2924" s="433">
        <v>10119</v>
      </c>
      <c r="C2924" s="434">
        <v>10</v>
      </c>
      <c r="D2924" s="434">
        <v>10</v>
      </c>
    </row>
    <row r="2925" spans="1:4" ht="13.2" x14ac:dyDescent="0.25">
      <c r="A2925" s="432" t="s">
        <v>4094</v>
      </c>
      <c r="B2925" s="433">
        <v>18101</v>
      </c>
      <c r="C2925" s="434">
        <v>6</v>
      </c>
      <c r="D2925" s="434">
        <v>6</v>
      </c>
    </row>
    <row r="2926" spans="1:4" ht="13.2" x14ac:dyDescent="0.25">
      <c r="A2926" s="432" t="s">
        <v>4095</v>
      </c>
      <c r="B2926" s="433">
        <v>18002</v>
      </c>
      <c r="C2926" s="435">
        <v>3014</v>
      </c>
      <c r="D2926" s="435">
        <v>2397</v>
      </c>
    </row>
    <row r="2927" spans="1:4" ht="13.2" x14ac:dyDescent="0.25">
      <c r="A2927" s="432" t="s">
        <v>4096</v>
      </c>
      <c r="B2927" s="433">
        <v>11112</v>
      </c>
      <c r="C2927" s="434">
        <v>72</v>
      </c>
      <c r="D2927" s="434">
        <v>60</v>
      </c>
    </row>
    <row r="2928" spans="1:4" ht="13.2" x14ac:dyDescent="0.25">
      <c r="A2928" s="432" t="s">
        <v>4097</v>
      </c>
      <c r="B2928" s="433">
        <v>25469</v>
      </c>
      <c r="C2928" s="434">
        <v>113</v>
      </c>
      <c r="D2928" s="434">
        <v>86</v>
      </c>
    </row>
    <row r="2929" spans="1:4" ht="13.2" x14ac:dyDescent="0.25">
      <c r="A2929" s="432" t="s">
        <v>4098</v>
      </c>
      <c r="B2929" s="433">
        <v>21444</v>
      </c>
      <c r="C2929" s="435">
        <v>1079</v>
      </c>
      <c r="D2929" s="434">
        <v>883</v>
      </c>
    </row>
    <row r="2930" spans="1:4" ht="13.2" x14ac:dyDescent="0.25">
      <c r="A2930" s="432" t="s">
        <v>4099</v>
      </c>
      <c r="B2930" s="433">
        <v>24371</v>
      </c>
      <c r="C2930" s="434">
        <v>14</v>
      </c>
      <c r="D2930" s="434">
        <v>0</v>
      </c>
    </row>
    <row r="2931" spans="1:4" ht="13.2" x14ac:dyDescent="0.25">
      <c r="A2931" s="432" t="s">
        <v>4100</v>
      </c>
      <c r="B2931" s="433">
        <v>24301</v>
      </c>
      <c r="C2931" s="434">
        <v>2</v>
      </c>
      <c r="D2931" s="434">
        <v>0</v>
      </c>
    </row>
    <row r="2932" spans="1:4" ht="13.2" x14ac:dyDescent="0.25">
      <c r="A2932" s="432" t="s">
        <v>4101</v>
      </c>
      <c r="B2932" s="433">
        <v>13157</v>
      </c>
      <c r="C2932" s="434">
        <v>22</v>
      </c>
      <c r="D2932" s="434">
        <v>20</v>
      </c>
    </row>
    <row r="2933" spans="1:4" ht="13.2" x14ac:dyDescent="0.25">
      <c r="A2933" s="432" t="s">
        <v>4102</v>
      </c>
      <c r="B2933" s="433">
        <v>19938</v>
      </c>
      <c r="C2933" s="434">
        <v>6</v>
      </c>
      <c r="D2933" s="434">
        <v>6</v>
      </c>
    </row>
    <row r="2934" spans="1:4" ht="13.2" x14ac:dyDescent="0.25">
      <c r="A2934" s="432" t="s">
        <v>4103</v>
      </c>
      <c r="B2934" s="433">
        <v>19071</v>
      </c>
      <c r="C2934" s="434">
        <v>9</v>
      </c>
      <c r="D2934" s="434">
        <v>9</v>
      </c>
    </row>
    <row r="2935" spans="1:4" ht="13.2" x14ac:dyDescent="0.25">
      <c r="A2935" s="432" t="s">
        <v>4104</v>
      </c>
      <c r="B2935" s="433">
        <v>18874</v>
      </c>
      <c r="C2935" s="435">
        <v>2136</v>
      </c>
      <c r="D2935" s="435">
        <v>2076</v>
      </c>
    </row>
    <row r="2936" spans="1:4" ht="13.2" x14ac:dyDescent="0.25">
      <c r="A2936" s="432" t="s">
        <v>4105</v>
      </c>
      <c r="B2936" s="433">
        <v>17136</v>
      </c>
      <c r="C2936" s="435">
        <v>1948</v>
      </c>
      <c r="D2936" s="435">
        <v>2076</v>
      </c>
    </row>
    <row r="2937" spans="1:4" ht="13.2" x14ac:dyDescent="0.25">
      <c r="A2937" s="432" t="s">
        <v>4106</v>
      </c>
      <c r="B2937" s="433">
        <v>29838</v>
      </c>
      <c r="C2937" s="435">
        <v>1441</v>
      </c>
      <c r="D2937" s="435">
        <v>1392</v>
      </c>
    </row>
    <row r="2938" spans="1:4" ht="13.2" x14ac:dyDescent="0.25">
      <c r="A2938" s="432" t="s">
        <v>4107</v>
      </c>
      <c r="B2938" s="433">
        <v>18913</v>
      </c>
      <c r="C2938" s="434">
        <v>4</v>
      </c>
      <c r="D2938" s="434">
        <v>4</v>
      </c>
    </row>
    <row r="2939" spans="1:4" ht="13.2" x14ac:dyDescent="0.25">
      <c r="A2939" s="432" t="s">
        <v>4108</v>
      </c>
      <c r="B2939" s="433">
        <v>26750</v>
      </c>
      <c r="C2939" s="434">
        <v>41</v>
      </c>
      <c r="D2939" s="434">
        <v>31</v>
      </c>
    </row>
    <row r="2940" spans="1:4" ht="13.2" x14ac:dyDescent="0.25">
      <c r="A2940" s="432" t="s">
        <v>4109</v>
      </c>
      <c r="B2940" s="433">
        <v>27410</v>
      </c>
      <c r="C2940" s="434">
        <v>10</v>
      </c>
      <c r="D2940" s="434">
        <v>10</v>
      </c>
    </row>
    <row r="2941" spans="1:4" ht="13.2" x14ac:dyDescent="0.25">
      <c r="A2941" s="432" t="s">
        <v>4110</v>
      </c>
      <c r="B2941" s="433">
        <v>11775</v>
      </c>
      <c r="C2941" s="434">
        <v>54</v>
      </c>
      <c r="D2941" s="434">
        <v>54</v>
      </c>
    </row>
    <row r="2942" spans="1:4" ht="13.2" x14ac:dyDescent="0.25">
      <c r="A2942" s="432" t="s">
        <v>4111</v>
      </c>
      <c r="B2942" s="433">
        <v>22050</v>
      </c>
      <c r="C2942" s="434">
        <v>10</v>
      </c>
      <c r="D2942" s="434">
        <v>0</v>
      </c>
    </row>
    <row r="2943" spans="1:4" ht="13.2" x14ac:dyDescent="0.25">
      <c r="A2943" s="432" t="s">
        <v>4112</v>
      </c>
      <c r="B2943" s="433">
        <v>25852</v>
      </c>
      <c r="C2943" s="434">
        <v>4</v>
      </c>
      <c r="D2943" s="434">
        <v>4</v>
      </c>
    </row>
    <row r="2944" spans="1:4" ht="13.2" x14ac:dyDescent="0.25">
      <c r="A2944" s="432" t="s">
        <v>4113</v>
      </c>
      <c r="B2944" s="433">
        <v>21159</v>
      </c>
      <c r="C2944" s="434">
        <v>105</v>
      </c>
      <c r="D2944" s="434">
        <v>102</v>
      </c>
    </row>
    <row r="2945" spans="1:4" ht="13.2" x14ac:dyDescent="0.25">
      <c r="A2945" s="432" t="s">
        <v>4114</v>
      </c>
      <c r="B2945" s="433">
        <v>21550</v>
      </c>
      <c r="C2945" s="434">
        <v>6</v>
      </c>
      <c r="D2945" s="434">
        <v>6</v>
      </c>
    </row>
    <row r="2946" spans="1:4" ht="13.2" x14ac:dyDescent="0.25">
      <c r="A2946" s="432" t="s">
        <v>3072</v>
      </c>
      <c r="B2946" s="433">
        <v>18746</v>
      </c>
      <c r="C2946" s="434">
        <v>24</v>
      </c>
      <c r="D2946" s="434">
        <v>13</v>
      </c>
    </row>
    <row r="2947" spans="1:4" ht="13.2" x14ac:dyDescent="0.25">
      <c r="A2947" s="432" t="s">
        <v>1966</v>
      </c>
      <c r="B2947" s="433">
        <v>14824</v>
      </c>
      <c r="C2947" s="434">
        <v>2</v>
      </c>
      <c r="D2947" s="434">
        <v>2</v>
      </c>
    </row>
    <row r="2948" spans="1:4" ht="13.2" x14ac:dyDescent="0.25">
      <c r="A2948" s="432" t="s">
        <v>4115</v>
      </c>
      <c r="B2948" s="433">
        <v>25131</v>
      </c>
      <c r="C2948" s="434">
        <v>14</v>
      </c>
      <c r="D2948" s="434">
        <v>13</v>
      </c>
    </row>
    <row r="2949" spans="1:4" ht="13.2" x14ac:dyDescent="0.25">
      <c r="A2949" s="432" t="s">
        <v>4116</v>
      </c>
      <c r="B2949" s="433">
        <v>24950</v>
      </c>
      <c r="C2949" s="434">
        <v>16</v>
      </c>
      <c r="D2949" s="434">
        <v>16</v>
      </c>
    </row>
    <row r="2950" spans="1:4" ht="13.2" x14ac:dyDescent="0.25">
      <c r="A2950" s="432" t="s">
        <v>4117</v>
      </c>
      <c r="B2950" s="433">
        <v>18573</v>
      </c>
      <c r="C2950" s="434">
        <v>19</v>
      </c>
      <c r="D2950" s="434">
        <v>19</v>
      </c>
    </row>
    <row r="2951" spans="1:4" ht="13.2" x14ac:dyDescent="0.25">
      <c r="A2951" s="432" t="s">
        <v>1878</v>
      </c>
      <c r="B2951" s="433">
        <v>15294</v>
      </c>
      <c r="C2951" s="434">
        <v>71</v>
      </c>
      <c r="D2951" s="434">
        <v>63</v>
      </c>
    </row>
    <row r="2952" spans="1:4" ht="13.2" x14ac:dyDescent="0.25">
      <c r="A2952" s="432" t="s">
        <v>4118</v>
      </c>
      <c r="B2952" s="433">
        <v>20885</v>
      </c>
      <c r="C2952" s="434">
        <v>13</v>
      </c>
      <c r="D2952" s="434">
        <v>13</v>
      </c>
    </row>
    <row r="2953" spans="1:4" ht="13.2" x14ac:dyDescent="0.25">
      <c r="A2953" s="432" t="s">
        <v>4119</v>
      </c>
      <c r="B2953" s="433">
        <v>23287</v>
      </c>
      <c r="C2953" s="434">
        <v>22</v>
      </c>
      <c r="D2953" s="434">
        <v>22</v>
      </c>
    </row>
    <row r="2954" spans="1:4" ht="13.2" x14ac:dyDescent="0.25">
      <c r="A2954" s="432" t="s">
        <v>4120</v>
      </c>
      <c r="B2954" s="433">
        <v>29500</v>
      </c>
      <c r="C2954" s="434">
        <v>11</v>
      </c>
      <c r="D2954" s="434">
        <v>8</v>
      </c>
    </row>
    <row r="2955" spans="1:4" ht="13.2" x14ac:dyDescent="0.25">
      <c r="A2955" s="432" t="s">
        <v>4121</v>
      </c>
      <c r="B2955" s="433">
        <v>13994</v>
      </c>
      <c r="C2955" s="434">
        <v>82</v>
      </c>
      <c r="D2955" s="434">
        <v>35</v>
      </c>
    </row>
    <row r="2956" spans="1:4" ht="13.2" x14ac:dyDescent="0.25">
      <c r="A2956" s="432" t="s">
        <v>4122</v>
      </c>
      <c r="B2956" s="433">
        <v>12030</v>
      </c>
      <c r="C2956" s="434">
        <v>34</v>
      </c>
      <c r="D2956" s="434">
        <v>34</v>
      </c>
    </row>
    <row r="2957" spans="1:4" ht="13.2" x14ac:dyDescent="0.25">
      <c r="A2957" s="432" t="s">
        <v>4123</v>
      </c>
      <c r="B2957" s="433">
        <v>11535</v>
      </c>
      <c r="C2957" s="434">
        <v>31</v>
      </c>
      <c r="D2957" s="434">
        <v>17</v>
      </c>
    </row>
    <row r="2958" spans="1:4" ht="13.2" x14ac:dyDescent="0.25">
      <c r="A2958" s="432" t="s">
        <v>4124</v>
      </c>
      <c r="B2958" s="433">
        <v>20096</v>
      </c>
      <c r="C2958" s="434">
        <v>7</v>
      </c>
      <c r="D2958" s="434">
        <v>7</v>
      </c>
    </row>
    <row r="2959" spans="1:4" ht="13.2" x14ac:dyDescent="0.25">
      <c r="A2959" s="432" t="s">
        <v>1879</v>
      </c>
      <c r="B2959" s="433">
        <v>10432</v>
      </c>
      <c r="C2959" s="434">
        <v>66</v>
      </c>
      <c r="D2959" s="434">
        <v>64</v>
      </c>
    </row>
    <row r="2960" spans="1:4" ht="13.2" x14ac:dyDescent="0.25">
      <c r="A2960" s="432" t="s">
        <v>4125</v>
      </c>
      <c r="B2960" s="433">
        <v>16385</v>
      </c>
      <c r="C2960" s="434">
        <v>24</v>
      </c>
      <c r="D2960" s="434">
        <v>4</v>
      </c>
    </row>
    <row r="2961" spans="1:4" ht="13.2" x14ac:dyDescent="0.25">
      <c r="A2961" s="432" t="s">
        <v>4126</v>
      </c>
      <c r="B2961" s="433">
        <v>30000</v>
      </c>
      <c r="C2961" s="434">
        <v>129</v>
      </c>
      <c r="D2961" s="434">
        <v>63</v>
      </c>
    </row>
    <row r="2962" spans="1:4" ht="13.2" x14ac:dyDescent="0.25">
      <c r="A2962" s="432" t="s">
        <v>4127</v>
      </c>
      <c r="B2962" s="433">
        <v>16900</v>
      </c>
      <c r="C2962" s="434">
        <v>34</v>
      </c>
      <c r="D2962" s="434">
        <v>34</v>
      </c>
    </row>
    <row r="2963" spans="1:4" ht="13.2" x14ac:dyDescent="0.25">
      <c r="A2963" s="432" t="s">
        <v>4128</v>
      </c>
      <c r="B2963" s="433">
        <v>20543</v>
      </c>
      <c r="C2963" s="434">
        <v>6</v>
      </c>
      <c r="D2963" s="434">
        <v>5</v>
      </c>
    </row>
    <row r="2964" spans="1:4" ht="13.2" x14ac:dyDescent="0.25">
      <c r="A2964" s="432" t="s">
        <v>4129</v>
      </c>
      <c r="B2964" s="433">
        <v>25814</v>
      </c>
      <c r="C2964" s="434">
        <v>11</v>
      </c>
      <c r="D2964" s="434">
        <v>2</v>
      </c>
    </row>
    <row r="2965" spans="1:4" ht="13.2" x14ac:dyDescent="0.25">
      <c r="A2965" s="432" t="s">
        <v>4130</v>
      </c>
      <c r="B2965" s="433">
        <v>28043</v>
      </c>
      <c r="C2965" s="434">
        <v>5</v>
      </c>
      <c r="D2965" s="434">
        <v>5</v>
      </c>
    </row>
    <row r="2966" spans="1:4" ht="13.2" x14ac:dyDescent="0.25">
      <c r="A2966" s="432" t="s">
        <v>4108</v>
      </c>
      <c r="B2966" s="433">
        <v>16495</v>
      </c>
      <c r="C2966" s="434">
        <v>11</v>
      </c>
      <c r="D2966" s="434">
        <v>11</v>
      </c>
    </row>
    <row r="2967" spans="1:4" ht="13.2" x14ac:dyDescent="0.25">
      <c r="A2967" s="432" t="s">
        <v>4131</v>
      </c>
      <c r="B2967" s="433">
        <v>11659</v>
      </c>
      <c r="C2967" s="434">
        <v>5</v>
      </c>
      <c r="D2967" s="434">
        <v>5</v>
      </c>
    </row>
    <row r="2968" spans="1:4" ht="13.2" x14ac:dyDescent="0.25">
      <c r="A2968" s="432" t="s">
        <v>4132</v>
      </c>
      <c r="B2968" s="433">
        <v>23377</v>
      </c>
      <c r="C2968" s="434">
        <v>54</v>
      </c>
      <c r="D2968" s="434">
        <v>54</v>
      </c>
    </row>
    <row r="2969" spans="1:4" ht="13.2" x14ac:dyDescent="0.25">
      <c r="A2969" s="432" t="s">
        <v>4133</v>
      </c>
      <c r="B2969" s="433">
        <v>28810</v>
      </c>
      <c r="C2969" s="434">
        <v>4</v>
      </c>
      <c r="D2969" s="434">
        <v>4</v>
      </c>
    </row>
    <row r="2970" spans="1:4" ht="13.2" x14ac:dyDescent="0.25">
      <c r="A2970" s="432" t="s">
        <v>4134</v>
      </c>
      <c r="B2970" s="433">
        <v>20047</v>
      </c>
      <c r="C2970" s="434">
        <v>1</v>
      </c>
      <c r="D2970" s="434">
        <v>0</v>
      </c>
    </row>
    <row r="2971" spans="1:4" ht="13.2" x14ac:dyDescent="0.25">
      <c r="A2971" s="432" t="s">
        <v>4112</v>
      </c>
      <c r="B2971" s="433">
        <v>10355</v>
      </c>
      <c r="C2971" s="434">
        <v>1</v>
      </c>
      <c r="D2971" s="434">
        <v>0</v>
      </c>
    </row>
    <row r="2972" spans="1:4" ht="13.2" x14ac:dyDescent="0.25">
      <c r="A2972" s="432" t="s">
        <v>4135</v>
      </c>
      <c r="B2972" s="433">
        <v>11204</v>
      </c>
      <c r="C2972" s="434">
        <v>79</v>
      </c>
      <c r="D2972" s="434">
        <v>23</v>
      </c>
    </row>
    <row r="2973" spans="1:4" ht="13.2" x14ac:dyDescent="0.25">
      <c r="A2973" s="432" t="s">
        <v>4136</v>
      </c>
      <c r="B2973" s="433">
        <v>23471</v>
      </c>
      <c r="C2973" s="434">
        <v>20</v>
      </c>
      <c r="D2973" s="434">
        <v>20</v>
      </c>
    </row>
    <row r="2974" spans="1:4" ht="13.2" x14ac:dyDescent="0.25">
      <c r="A2974" s="432" t="s">
        <v>4137</v>
      </c>
      <c r="B2974" s="433">
        <v>23561</v>
      </c>
      <c r="C2974" s="434">
        <v>42</v>
      </c>
      <c r="D2974" s="434">
        <v>42</v>
      </c>
    </row>
    <row r="2975" spans="1:4" ht="13.2" x14ac:dyDescent="0.25">
      <c r="A2975" s="432" t="s">
        <v>4138</v>
      </c>
      <c r="B2975" s="433">
        <v>28767</v>
      </c>
      <c r="C2975" s="434">
        <v>12</v>
      </c>
      <c r="D2975" s="434">
        <v>12</v>
      </c>
    </row>
    <row r="2976" spans="1:4" ht="13.2" x14ac:dyDescent="0.25">
      <c r="A2976" s="432" t="s">
        <v>4117</v>
      </c>
      <c r="B2976" s="433">
        <v>22994</v>
      </c>
      <c r="C2976" s="434">
        <v>19</v>
      </c>
      <c r="D2976" s="434">
        <v>19</v>
      </c>
    </row>
    <row r="2977" spans="1:4" ht="13.2" x14ac:dyDescent="0.25">
      <c r="A2977" s="432" t="s">
        <v>4139</v>
      </c>
      <c r="B2977" s="433">
        <v>28856</v>
      </c>
      <c r="C2977" s="434">
        <v>51</v>
      </c>
      <c r="D2977" s="434">
        <v>43</v>
      </c>
    </row>
    <row r="2978" spans="1:4" ht="13.2" x14ac:dyDescent="0.25">
      <c r="A2978" s="432" t="s">
        <v>4140</v>
      </c>
      <c r="B2978" s="433">
        <v>11954</v>
      </c>
      <c r="C2978" s="434">
        <v>41</v>
      </c>
      <c r="D2978" s="434">
        <v>37</v>
      </c>
    </row>
    <row r="2979" spans="1:4" ht="13.2" x14ac:dyDescent="0.25">
      <c r="A2979" s="432" t="s">
        <v>4141</v>
      </c>
      <c r="B2979" s="433">
        <v>19967</v>
      </c>
      <c r="C2979" s="434">
        <v>18</v>
      </c>
      <c r="D2979" s="434">
        <v>18</v>
      </c>
    </row>
    <row r="2980" spans="1:4" ht="13.2" x14ac:dyDescent="0.25">
      <c r="A2980" s="432" t="s">
        <v>4142</v>
      </c>
      <c r="B2980" s="433">
        <v>21591</v>
      </c>
      <c r="C2980" s="434">
        <v>3</v>
      </c>
      <c r="D2980" s="434">
        <v>3</v>
      </c>
    </row>
    <row r="2981" spans="1:4" ht="13.2" x14ac:dyDescent="0.25">
      <c r="A2981" s="432" t="s">
        <v>4143</v>
      </c>
      <c r="B2981" s="433">
        <v>19834</v>
      </c>
      <c r="C2981" s="434">
        <v>12</v>
      </c>
      <c r="D2981" s="434">
        <v>9</v>
      </c>
    </row>
    <row r="2982" spans="1:4" ht="13.2" x14ac:dyDescent="0.25">
      <c r="A2982" s="432" t="s">
        <v>4144</v>
      </c>
      <c r="B2982" s="433">
        <v>26232</v>
      </c>
      <c r="C2982" s="434">
        <v>73</v>
      </c>
      <c r="D2982" s="434">
        <v>71</v>
      </c>
    </row>
    <row r="2983" spans="1:4" ht="13.2" x14ac:dyDescent="0.25">
      <c r="A2983" s="432" t="s">
        <v>4145</v>
      </c>
      <c r="B2983" s="433">
        <v>23379</v>
      </c>
      <c r="C2983" s="434">
        <v>28</v>
      </c>
      <c r="D2983" s="434">
        <v>28</v>
      </c>
    </row>
    <row r="2984" spans="1:4" ht="13.2" x14ac:dyDescent="0.25">
      <c r="A2984" s="432" t="s">
        <v>4146</v>
      </c>
      <c r="B2984" s="433">
        <v>24022</v>
      </c>
      <c r="C2984" s="434">
        <v>5</v>
      </c>
      <c r="D2984" s="434">
        <v>5</v>
      </c>
    </row>
    <row r="2985" spans="1:4" ht="13.2" x14ac:dyDescent="0.25">
      <c r="A2985" s="432" t="s">
        <v>1889</v>
      </c>
      <c r="B2985" s="433">
        <v>12658</v>
      </c>
      <c r="C2985" s="434">
        <v>78</v>
      </c>
      <c r="D2985" s="434">
        <v>77</v>
      </c>
    </row>
    <row r="2986" spans="1:4" ht="13.2" x14ac:dyDescent="0.25">
      <c r="A2986" s="432" t="s">
        <v>4147</v>
      </c>
      <c r="B2986" s="433">
        <v>13525</v>
      </c>
      <c r="C2986" s="434">
        <v>110</v>
      </c>
      <c r="D2986" s="434">
        <v>102</v>
      </c>
    </row>
    <row r="2987" spans="1:4" ht="13.2" x14ac:dyDescent="0.25">
      <c r="A2987" s="432" t="s">
        <v>4148</v>
      </c>
      <c r="B2987" s="433">
        <v>24235</v>
      </c>
      <c r="C2987" s="434">
        <v>47</v>
      </c>
      <c r="D2987" s="434">
        <v>42</v>
      </c>
    </row>
    <row r="2988" spans="1:4" ht="13.2" x14ac:dyDescent="0.25">
      <c r="A2988" s="432" t="s">
        <v>4149</v>
      </c>
      <c r="B2988" s="433">
        <v>20031</v>
      </c>
      <c r="C2988" s="434">
        <v>452</v>
      </c>
      <c r="D2988" s="434">
        <v>451</v>
      </c>
    </row>
    <row r="2989" spans="1:4" ht="13.2" x14ac:dyDescent="0.25">
      <c r="A2989" s="432" t="s">
        <v>4150</v>
      </c>
      <c r="B2989" s="433">
        <v>23239</v>
      </c>
      <c r="C2989" s="434">
        <v>1</v>
      </c>
      <c r="D2989" s="434">
        <v>1</v>
      </c>
    </row>
    <row r="2990" spans="1:4" ht="13.2" x14ac:dyDescent="0.25">
      <c r="A2990" s="432" t="s">
        <v>4151</v>
      </c>
      <c r="B2990" s="433">
        <v>23380</v>
      </c>
      <c r="C2990" s="434">
        <v>14</v>
      </c>
      <c r="D2990" s="434">
        <v>2</v>
      </c>
    </row>
    <row r="2991" spans="1:4" ht="13.2" x14ac:dyDescent="0.25">
      <c r="A2991" s="432" t="s">
        <v>4152</v>
      </c>
      <c r="B2991" s="433">
        <v>17421</v>
      </c>
      <c r="C2991" s="435">
        <v>19150</v>
      </c>
      <c r="D2991" s="435">
        <v>15850</v>
      </c>
    </row>
    <row r="2992" spans="1:4" ht="13.2" x14ac:dyDescent="0.25">
      <c r="A2992" s="432" t="s">
        <v>4153</v>
      </c>
      <c r="B2992" s="433">
        <v>13749</v>
      </c>
      <c r="C2992" s="435">
        <v>1050</v>
      </c>
      <c r="D2992" s="434">
        <v>970</v>
      </c>
    </row>
    <row r="2993" spans="1:4" ht="13.2" x14ac:dyDescent="0.25">
      <c r="A2993" s="432" t="s">
        <v>4154</v>
      </c>
      <c r="B2993" s="433">
        <v>13829</v>
      </c>
      <c r="C2993" s="434">
        <v>320</v>
      </c>
      <c r="D2993" s="434">
        <v>110</v>
      </c>
    </row>
    <row r="2994" spans="1:4" ht="13.2" x14ac:dyDescent="0.25">
      <c r="A2994" s="432" t="s">
        <v>4155</v>
      </c>
      <c r="B2994" s="433">
        <v>22888</v>
      </c>
      <c r="C2994" s="434">
        <v>200</v>
      </c>
      <c r="D2994" s="434">
        <v>120</v>
      </c>
    </row>
    <row r="2995" spans="1:4" ht="13.2" x14ac:dyDescent="0.25">
      <c r="A2995" s="432" t="s">
        <v>4156</v>
      </c>
      <c r="B2995" s="433">
        <v>14523</v>
      </c>
      <c r="C2995" s="434">
        <v>930</v>
      </c>
      <c r="D2995" s="434">
        <v>500</v>
      </c>
    </row>
    <row r="2996" spans="1:4" ht="13.2" x14ac:dyDescent="0.25">
      <c r="A2996" s="432" t="s">
        <v>4157</v>
      </c>
      <c r="B2996" s="433">
        <v>18402</v>
      </c>
      <c r="C2996" s="435">
        <v>3040</v>
      </c>
      <c r="D2996" s="435">
        <v>2760</v>
      </c>
    </row>
    <row r="2997" spans="1:4" ht="13.2" x14ac:dyDescent="0.25">
      <c r="A2997" s="432" t="s">
        <v>4158</v>
      </c>
      <c r="B2997" s="433">
        <v>13300</v>
      </c>
      <c r="C2997" s="434">
        <v>120</v>
      </c>
      <c r="D2997" s="434">
        <v>120</v>
      </c>
    </row>
    <row r="2998" spans="1:4" ht="13.2" x14ac:dyDescent="0.25">
      <c r="A2998" s="432" t="s">
        <v>4159</v>
      </c>
      <c r="B2998" s="433">
        <v>24890</v>
      </c>
      <c r="C2998" s="434">
        <v>120</v>
      </c>
      <c r="D2998" s="434">
        <v>120</v>
      </c>
    </row>
    <row r="2999" spans="1:4" ht="13.2" x14ac:dyDescent="0.25">
      <c r="A2999" s="432" t="s">
        <v>4160</v>
      </c>
      <c r="B2999" s="433">
        <v>19664</v>
      </c>
      <c r="C2999" s="434">
        <v>20</v>
      </c>
      <c r="D2999" s="434">
        <v>20</v>
      </c>
    </row>
    <row r="3000" spans="1:4" ht="13.2" x14ac:dyDescent="0.25">
      <c r="A3000" s="432" t="s">
        <v>4161</v>
      </c>
      <c r="B3000" s="433">
        <v>23987</v>
      </c>
      <c r="C3000" s="434">
        <v>2</v>
      </c>
      <c r="D3000" s="434">
        <v>2</v>
      </c>
    </row>
    <row r="3001" spans="1:4" ht="13.2" x14ac:dyDescent="0.25">
      <c r="A3001" s="432" t="s">
        <v>4162</v>
      </c>
      <c r="B3001" s="433">
        <v>18461</v>
      </c>
      <c r="C3001" s="434">
        <v>69</v>
      </c>
      <c r="D3001" s="434">
        <v>59</v>
      </c>
    </row>
    <row r="3002" spans="1:4" ht="13.2" x14ac:dyDescent="0.25">
      <c r="A3002" s="432" t="s">
        <v>4163</v>
      </c>
      <c r="B3002" s="433">
        <v>26181</v>
      </c>
      <c r="C3002" s="434">
        <v>10</v>
      </c>
      <c r="D3002" s="434">
        <v>10</v>
      </c>
    </row>
    <row r="3003" spans="1:4" ht="13.2" x14ac:dyDescent="0.25">
      <c r="A3003" s="432" t="s">
        <v>4164</v>
      </c>
      <c r="B3003" s="433">
        <v>27579</v>
      </c>
      <c r="C3003" s="434">
        <v>290</v>
      </c>
      <c r="D3003" s="434">
        <v>276</v>
      </c>
    </row>
    <row r="3004" spans="1:4" ht="13.2" x14ac:dyDescent="0.25">
      <c r="A3004" s="432" t="s">
        <v>4165</v>
      </c>
      <c r="B3004" s="433">
        <v>17048</v>
      </c>
      <c r="C3004" s="434">
        <v>140</v>
      </c>
      <c r="D3004" s="434">
        <v>100</v>
      </c>
    </row>
    <row r="3005" spans="1:4" ht="13.2" x14ac:dyDescent="0.25">
      <c r="A3005" s="432" t="s">
        <v>4166</v>
      </c>
      <c r="B3005" s="433">
        <v>10538</v>
      </c>
      <c r="C3005" s="434">
        <v>150</v>
      </c>
      <c r="D3005" s="434">
        <v>150</v>
      </c>
    </row>
    <row r="3006" spans="1:4" ht="13.2" x14ac:dyDescent="0.25">
      <c r="A3006" s="432" t="s">
        <v>4167</v>
      </c>
      <c r="B3006" s="433">
        <v>24135</v>
      </c>
      <c r="C3006" s="434">
        <v>80</v>
      </c>
      <c r="D3006" s="434">
        <v>70</v>
      </c>
    </row>
    <row r="3007" spans="1:4" ht="13.2" x14ac:dyDescent="0.25">
      <c r="A3007" s="432" t="s">
        <v>4168</v>
      </c>
      <c r="B3007" s="433">
        <v>10622</v>
      </c>
      <c r="C3007" s="434">
        <v>66</v>
      </c>
      <c r="D3007" s="434">
        <v>41</v>
      </c>
    </row>
    <row r="3008" spans="1:4" ht="13.2" x14ac:dyDescent="0.25">
      <c r="A3008" s="432" t="s">
        <v>4169</v>
      </c>
      <c r="B3008" s="433">
        <v>15750</v>
      </c>
      <c r="C3008" s="434">
        <v>10</v>
      </c>
      <c r="D3008" s="434">
        <v>5</v>
      </c>
    </row>
    <row r="3009" spans="1:4" ht="13.2" x14ac:dyDescent="0.25">
      <c r="A3009" s="432" t="s">
        <v>4170</v>
      </c>
      <c r="B3009" s="433">
        <v>15661</v>
      </c>
      <c r="C3009" s="435">
        <v>15400</v>
      </c>
      <c r="D3009" s="435">
        <v>15100</v>
      </c>
    </row>
    <row r="3010" spans="1:4" ht="13.2" x14ac:dyDescent="0.25">
      <c r="A3010" s="432" t="s">
        <v>4171</v>
      </c>
      <c r="B3010" s="433">
        <v>17646</v>
      </c>
      <c r="C3010" s="434">
        <v>200</v>
      </c>
      <c r="D3010" s="434">
        <v>30</v>
      </c>
    </row>
    <row r="3011" spans="1:4" ht="13.2" x14ac:dyDescent="0.25">
      <c r="A3011" s="432" t="s">
        <v>4172</v>
      </c>
      <c r="B3011" s="433">
        <v>17695</v>
      </c>
      <c r="C3011" s="434">
        <v>635</v>
      </c>
      <c r="D3011" s="434">
        <v>205</v>
      </c>
    </row>
    <row r="3012" spans="1:4" ht="13.2" x14ac:dyDescent="0.25">
      <c r="A3012" s="432" t="s">
        <v>4173</v>
      </c>
      <c r="B3012" s="433">
        <v>12739</v>
      </c>
      <c r="C3012" s="434">
        <v>10</v>
      </c>
      <c r="D3012" s="434">
        <v>0</v>
      </c>
    </row>
    <row r="3013" spans="1:4" ht="13.2" x14ac:dyDescent="0.25">
      <c r="A3013" s="432" t="s">
        <v>4174</v>
      </c>
      <c r="B3013" s="433">
        <v>12847</v>
      </c>
      <c r="C3013" s="434">
        <v>55</v>
      </c>
      <c r="D3013" s="434">
        <v>55</v>
      </c>
    </row>
    <row r="3014" spans="1:4" ht="13.2" x14ac:dyDescent="0.25">
      <c r="A3014" s="432" t="s">
        <v>4175</v>
      </c>
      <c r="B3014" s="433">
        <v>11879</v>
      </c>
      <c r="C3014" s="434">
        <v>106</v>
      </c>
      <c r="D3014" s="434">
        <v>88</v>
      </c>
    </row>
    <row r="3015" spans="1:4" ht="13.2" x14ac:dyDescent="0.25">
      <c r="A3015" s="432" t="s">
        <v>4176</v>
      </c>
      <c r="B3015" s="433">
        <v>10298</v>
      </c>
      <c r="C3015" s="434">
        <v>5</v>
      </c>
      <c r="D3015" s="434">
        <v>0</v>
      </c>
    </row>
    <row r="3016" spans="1:4" ht="13.2" x14ac:dyDescent="0.25">
      <c r="A3016" s="432" t="s">
        <v>4177</v>
      </c>
      <c r="B3016" s="433">
        <v>15035</v>
      </c>
      <c r="C3016" s="434">
        <v>10</v>
      </c>
      <c r="D3016" s="434">
        <v>0</v>
      </c>
    </row>
    <row r="3017" spans="1:4" ht="13.2" x14ac:dyDescent="0.25">
      <c r="A3017" s="432" t="s">
        <v>4178</v>
      </c>
      <c r="B3017" s="433">
        <v>20593</v>
      </c>
      <c r="C3017" s="434">
        <v>25</v>
      </c>
      <c r="D3017" s="434">
        <v>25</v>
      </c>
    </row>
    <row r="3018" spans="1:4" ht="13.2" x14ac:dyDescent="0.25">
      <c r="A3018" s="432" t="s">
        <v>4179</v>
      </c>
      <c r="B3018" s="433">
        <v>26524</v>
      </c>
      <c r="C3018" s="435">
        <v>7170</v>
      </c>
      <c r="D3018" s="435">
        <v>6900</v>
      </c>
    </row>
    <row r="3019" spans="1:4" ht="13.2" x14ac:dyDescent="0.25">
      <c r="A3019" s="432" t="s">
        <v>4180</v>
      </c>
      <c r="B3019" s="433">
        <v>20636</v>
      </c>
      <c r="C3019" s="434">
        <v>309</v>
      </c>
      <c r="D3019" s="434">
        <v>237</v>
      </c>
    </row>
    <row r="3020" spans="1:4" ht="13.2" x14ac:dyDescent="0.25">
      <c r="A3020" s="432" t="s">
        <v>4181</v>
      </c>
      <c r="B3020" s="433">
        <v>13963</v>
      </c>
      <c r="C3020" s="434">
        <v>25</v>
      </c>
      <c r="D3020" s="434">
        <v>0</v>
      </c>
    </row>
    <row r="3021" spans="1:4" ht="13.2" x14ac:dyDescent="0.25">
      <c r="A3021" s="432" t="s">
        <v>4182</v>
      </c>
      <c r="B3021" s="433">
        <v>27321</v>
      </c>
      <c r="C3021" s="434">
        <v>5</v>
      </c>
      <c r="D3021" s="434">
        <v>0</v>
      </c>
    </row>
    <row r="3022" spans="1:4" ht="13.2" x14ac:dyDescent="0.25">
      <c r="A3022" s="432" t="s">
        <v>4183</v>
      </c>
      <c r="B3022" s="433">
        <v>20771</v>
      </c>
      <c r="C3022" s="434">
        <v>19</v>
      </c>
      <c r="D3022" s="434">
        <v>7</v>
      </c>
    </row>
    <row r="3023" spans="1:4" ht="13.2" x14ac:dyDescent="0.25">
      <c r="A3023" s="432" t="s">
        <v>4184</v>
      </c>
      <c r="B3023" s="433">
        <v>25696</v>
      </c>
      <c r="C3023" s="435">
        <v>22500</v>
      </c>
      <c r="D3023" s="435">
        <v>20700</v>
      </c>
    </row>
    <row r="3024" spans="1:4" ht="13.2" x14ac:dyDescent="0.25">
      <c r="A3024" s="432" t="s">
        <v>4185</v>
      </c>
      <c r="B3024" s="433">
        <v>14007</v>
      </c>
      <c r="C3024" s="435">
        <v>1820</v>
      </c>
      <c r="D3024" s="435">
        <v>1740</v>
      </c>
    </row>
    <row r="3025" spans="1:4" ht="13.2" x14ac:dyDescent="0.25">
      <c r="A3025" s="432" t="s">
        <v>4186</v>
      </c>
      <c r="B3025" s="433">
        <v>21220</v>
      </c>
      <c r="C3025" s="435">
        <v>1480</v>
      </c>
      <c r="D3025" s="434">
        <v>760</v>
      </c>
    </row>
    <row r="3026" spans="1:4" ht="13.2" x14ac:dyDescent="0.25">
      <c r="A3026" s="432" t="s">
        <v>4187</v>
      </c>
      <c r="B3026" s="433">
        <v>21032</v>
      </c>
      <c r="C3026" s="434">
        <v>448</v>
      </c>
      <c r="D3026" s="434">
        <v>72</v>
      </c>
    </row>
    <row r="3027" spans="1:4" ht="13.2" x14ac:dyDescent="0.25">
      <c r="A3027" s="432" t="s">
        <v>4188</v>
      </c>
      <c r="B3027" s="433">
        <v>28231</v>
      </c>
      <c r="C3027" s="435">
        <v>7080</v>
      </c>
      <c r="D3027" s="435">
        <v>5700</v>
      </c>
    </row>
    <row r="3028" spans="1:4" ht="13.2" x14ac:dyDescent="0.25">
      <c r="A3028" s="432" t="s">
        <v>4189</v>
      </c>
      <c r="B3028" s="433">
        <v>22104</v>
      </c>
      <c r="C3028" s="435">
        <v>4500</v>
      </c>
      <c r="D3028" s="435">
        <v>3000</v>
      </c>
    </row>
    <row r="3029" spans="1:4" ht="13.2" x14ac:dyDescent="0.25">
      <c r="A3029" s="432" t="s">
        <v>2491</v>
      </c>
      <c r="B3029" s="433">
        <v>24468</v>
      </c>
      <c r="C3029" s="435">
        <v>40640</v>
      </c>
      <c r="D3029" s="435">
        <v>29520</v>
      </c>
    </row>
    <row r="3030" spans="1:4" ht="13.2" x14ac:dyDescent="0.25">
      <c r="A3030" s="432" t="s">
        <v>2860</v>
      </c>
      <c r="B3030" s="433">
        <v>19046</v>
      </c>
      <c r="C3030" s="434">
        <v>96</v>
      </c>
      <c r="D3030" s="434">
        <v>51</v>
      </c>
    </row>
    <row r="3031" spans="1:4" ht="13.2" x14ac:dyDescent="0.25">
      <c r="A3031" s="432" t="s">
        <v>4190</v>
      </c>
      <c r="B3031" s="433">
        <v>13517</v>
      </c>
      <c r="C3031" s="434">
        <v>6</v>
      </c>
      <c r="D3031" s="434">
        <v>6</v>
      </c>
    </row>
    <row r="3032" spans="1:4" ht="13.2" x14ac:dyDescent="0.25">
      <c r="A3032" s="432" t="s">
        <v>4191</v>
      </c>
      <c r="B3032" s="433">
        <v>26438</v>
      </c>
      <c r="C3032" s="434">
        <v>3</v>
      </c>
      <c r="D3032" s="434">
        <v>0</v>
      </c>
    </row>
    <row r="3033" spans="1:4" ht="13.2" x14ac:dyDescent="0.25">
      <c r="A3033" s="432" t="s">
        <v>4192</v>
      </c>
      <c r="B3033" s="433">
        <v>15044</v>
      </c>
      <c r="C3033" s="434">
        <v>2</v>
      </c>
      <c r="D3033" s="434">
        <v>1</v>
      </c>
    </row>
    <row r="3034" spans="1:4" ht="13.2" x14ac:dyDescent="0.25">
      <c r="A3034" s="432" t="s">
        <v>4193</v>
      </c>
      <c r="B3034" s="433">
        <v>15040</v>
      </c>
      <c r="C3034" s="434">
        <v>25</v>
      </c>
      <c r="D3034" s="434">
        <v>0</v>
      </c>
    </row>
    <row r="3035" spans="1:4" ht="13.2" x14ac:dyDescent="0.25">
      <c r="A3035" s="432" t="s">
        <v>4194</v>
      </c>
      <c r="B3035" s="433">
        <v>11155</v>
      </c>
      <c r="C3035" s="434">
        <v>45</v>
      </c>
      <c r="D3035" s="434">
        <v>30</v>
      </c>
    </row>
    <row r="3036" spans="1:4" ht="13.2" x14ac:dyDescent="0.25">
      <c r="A3036" s="432" t="s">
        <v>2863</v>
      </c>
      <c r="B3036" s="433">
        <v>14476</v>
      </c>
      <c r="C3036" s="434">
        <v>57</v>
      </c>
      <c r="D3036" s="434">
        <v>26</v>
      </c>
    </row>
    <row r="3037" spans="1:4" ht="13.2" x14ac:dyDescent="0.25">
      <c r="A3037" s="432" t="s">
        <v>4195</v>
      </c>
      <c r="B3037" s="433">
        <v>10179</v>
      </c>
      <c r="C3037" s="434">
        <v>77</v>
      </c>
      <c r="D3037" s="434">
        <v>77</v>
      </c>
    </row>
    <row r="3038" spans="1:4" ht="13.2" x14ac:dyDescent="0.25">
      <c r="A3038" s="432" t="s">
        <v>4196</v>
      </c>
      <c r="B3038" s="433">
        <v>22575</v>
      </c>
      <c r="C3038" s="434">
        <v>58</v>
      </c>
      <c r="D3038" s="434">
        <v>7</v>
      </c>
    </row>
    <row r="3039" spans="1:4" ht="13.2" x14ac:dyDescent="0.25">
      <c r="A3039" s="432" t="s">
        <v>4197</v>
      </c>
      <c r="B3039" s="433">
        <v>27996</v>
      </c>
      <c r="C3039" s="434">
        <v>165</v>
      </c>
      <c r="D3039" s="434">
        <v>104</v>
      </c>
    </row>
    <row r="3040" spans="1:4" ht="13.2" x14ac:dyDescent="0.25">
      <c r="A3040" s="432" t="s">
        <v>4198</v>
      </c>
      <c r="B3040" s="433">
        <v>13695</v>
      </c>
      <c r="C3040" s="434">
        <v>41</v>
      </c>
      <c r="D3040" s="434">
        <v>7</v>
      </c>
    </row>
    <row r="3041" spans="1:4" ht="13.2" x14ac:dyDescent="0.25">
      <c r="A3041" s="432" t="s">
        <v>3345</v>
      </c>
      <c r="B3041" s="433">
        <v>16418</v>
      </c>
      <c r="C3041" s="434">
        <v>141</v>
      </c>
      <c r="D3041" s="434">
        <v>65</v>
      </c>
    </row>
    <row r="3042" spans="1:4" ht="13.2" x14ac:dyDescent="0.25">
      <c r="A3042" s="432" t="s">
        <v>4199</v>
      </c>
      <c r="B3042" s="433">
        <v>11464</v>
      </c>
      <c r="C3042" s="435">
        <v>3700</v>
      </c>
      <c r="D3042" s="435">
        <v>3440</v>
      </c>
    </row>
    <row r="3043" spans="1:4" ht="13.2" x14ac:dyDescent="0.25">
      <c r="A3043" s="432" t="s">
        <v>4200</v>
      </c>
      <c r="B3043" s="433">
        <v>22568</v>
      </c>
      <c r="C3043" s="434">
        <v>830</v>
      </c>
      <c r="D3043" s="434">
        <v>730</v>
      </c>
    </row>
    <row r="3044" spans="1:4" ht="13.2" x14ac:dyDescent="0.25">
      <c r="A3044" s="432" t="s">
        <v>4201</v>
      </c>
      <c r="B3044" s="433">
        <v>27758</v>
      </c>
      <c r="C3044" s="434">
        <v>63</v>
      </c>
      <c r="D3044" s="434">
        <v>52</v>
      </c>
    </row>
    <row r="3045" spans="1:4" ht="13.2" x14ac:dyDescent="0.25">
      <c r="A3045" s="432" t="s">
        <v>4202</v>
      </c>
      <c r="B3045" s="433">
        <v>11753</v>
      </c>
      <c r="C3045" s="434">
        <v>5</v>
      </c>
      <c r="D3045" s="434">
        <v>5</v>
      </c>
    </row>
    <row r="3046" spans="1:4" ht="13.2" x14ac:dyDescent="0.25">
      <c r="A3046" s="432" t="s">
        <v>4203</v>
      </c>
      <c r="B3046" s="433">
        <v>25931</v>
      </c>
      <c r="C3046" s="434">
        <v>107</v>
      </c>
      <c r="D3046" s="434">
        <v>85</v>
      </c>
    </row>
    <row r="3047" spans="1:4" ht="13.2" x14ac:dyDescent="0.25">
      <c r="A3047" s="432" t="s">
        <v>4204</v>
      </c>
      <c r="B3047" s="433">
        <v>20011</v>
      </c>
      <c r="C3047" s="434">
        <v>255</v>
      </c>
      <c r="D3047" s="434">
        <v>166</v>
      </c>
    </row>
    <row r="3048" spans="1:4" ht="13.2" x14ac:dyDescent="0.25">
      <c r="A3048" s="432" t="s">
        <v>4205</v>
      </c>
      <c r="B3048" s="433">
        <v>24378</v>
      </c>
      <c r="C3048" s="434">
        <v>50</v>
      </c>
      <c r="D3048" s="434">
        <v>30</v>
      </c>
    </row>
    <row r="3049" spans="1:4" ht="13.2" x14ac:dyDescent="0.25">
      <c r="A3049" s="432" t="s">
        <v>4206</v>
      </c>
      <c r="B3049" s="433">
        <v>10725</v>
      </c>
      <c r="C3049" s="434">
        <v>789</v>
      </c>
      <c r="D3049" s="434">
        <v>676</v>
      </c>
    </row>
    <row r="3050" spans="1:4" ht="13.2" x14ac:dyDescent="0.25">
      <c r="A3050" s="432" t="s">
        <v>4207</v>
      </c>
      <c r="B3050" s="433">
        <v>25976</v>
      </c>
      <c r="C3050" s="435">
        <v>1456</v>
      </c>
      <c r="D3050" s="435">
        <v>1151</v>
      </c>
    </row>
    <row r="3051" spans="1:4" ht="13.2" x14ac:dyDescent="0.25">
      <c r="A3051" s="432" t="s">
        <v>4208</v>
      </c>
      <c r="B3051" s="433">
        <v>18400</v>
      </c>
      <c r="C3051" s="434">
        <v>90</v>
      </c>
      <c r="D3051" s="434">
        <v>25</v>
      </c>
    </row>
    <row r="3052" spans="1:4" ht="13.2" x14ac:dyDescent="0.25">
      <c r="A3052" s="432" t="s">
        <v>4209</v>
      </c>
      <c r="B3052" s="433">
        <v>22867</v>
      </c>
      <c r="C3052" s="434">
        <v>19</v>
      </c>
      <c r="D3052" s="434">
        <v>13</v>
      </c>
    </row>
    <row r="3053" spans="1:4" ht="13.2" x14ac:dyDescent="0.25">
      <c r="A3053" s="432" t="s">
        <v>4210</v>
      </c>
      <c r="B3053" s="433">
        <v>21963</v>
      </c>
      <c r="C3053" s="434">
        <v>4</v>
      </c>
      <c r="D3053" s="434">
        <v>4</v>
      </c>
    </row>
    <row r="3054" spans="1:4" ht="13.2" x14ac:dyDescent="0.25">
      <c r="A3054" s="432" t="s">
        <v>4211</v>
      </c>
      <c r="B3054" s="433">
        <v>14655</v>
      </c>
      <c r="C3054" s="434">
        <v>4</v>
      </c>
      <c r="D3054" s="434">
        <v>4</v>
      </c>
    </row>
    <row r="3055" spans="1:4" ht="13.2" x14ac:dyDescent="0.25">
      <c r="A3055" s="432" t="s">
        <v>4212</v>
      </c>
      <c r="B3055" s="433">
        <v>13450</v>
      </c>
      <c r="C3055" s="434">
        <v>5</v>
      </c>
      <c r="D3055" s="434">
        <v>5</v>
      </c>
    </row>
    <row r="3056" spans="1:4" ht="13.2" x14ac:dyDescent="0.25">
      <c r="A3056" s="432" t="s">
        <v>4213</v>
      </c>
      <c r="B3056" s="433">
        <v>21268</v>
      </c>
      <c r="C3056" s="434">
        <v>10</v>
      </c>
      <c r="D3056" s="434">
        <v>10</v>
      </c>
    </row>
    <row r="3057" spans="1:4" ht="13.2" x14ac:dyDescent="0.25">
      <c r="A3057" s="432" t="s">
        <v>4214</v>
      </c>
      <c r="B3057" s="433">
        <v>24122</v>
      </c>
      <c r="C3057" s="435">
        <v>1752</v>
      </c>
      <c r="D3057" s="435">
        <v>1560</v>
      </c>
    </row>
    <row r="3058" spans="1:4" ht="13.2" x14ac:dyDescent="0.25">
      <c r="A3058" s="432" t="s">
        <v>4215</v>
      </c>
      <c r="B3058" s="433">
        <v>18971</v>
      </c>
      <c r="C3058" s="434">
        <v>20</v>
      </c>
      <c r="D3058" s="434">
        <v>19</v>
      </c>
    </row>
    <row r="3059" spans="1:4" ht="13.2" x14ac:dyDescent="0.25">
      <c r="A3059" s="432" t="s">
        <v>4216</v>
      </c>
      <c r="B3059" s="433">
        <v>22138</v>
      </c>
      <c r="C3059" s="434">
        <v>1</v>
      </c>
      <c r="D3059" s="434">
        <v>1</v>
      </c>
    </row>
    <row r="3060" spans="1:4" ht="13.2" x14ac:dyDescent="0.25">
      <c r="A3060" s="432" t="s">
        <v>4217</v>
      </c>
      <c r="B3060" s="433">
        <v>23925</v>
      </c>
      <c r="C3060" s="434">
        <v>25</v>
      </c>
      <c r="D3060" s="434">
        <v>15</v>
      </c>
    </row>
    <row r="3061" spans="1:4" ht="13.2" x14ac:dyDescent="0.25">
      <c r="A3061" s="432" t="s">
        <v>4218</v>
      </c>
      <c r="B3061" s="433">
        <v>15483</v>
      </c>
      <c r="C3061" s="434">
        <v>2</v>
      </c>
      <c r="D3061" s="434">
        <v>0</v>
      </c>
    </row>
    <row r="3062" spans="1:4" ht="13.2" x14ac:dyDescent="0.25">
      <c r="A3062" s="432" t="s">
        <v>4219</v>
      </c>
      <c r="B3062" s="433">
        <v>25741</v>
      </c>
      <c r="C3062" s="434">
        <v>3</v>
      </c>
      <c r="D3062" s="434">
        <v>3</v>
      </c>
    </row>
    <row r="3063" spans="1:4" ht="13.2" x14ac:dyDescent="0.25">
      <c r="A3063" s="432" t="s">
        <v>3274</v>
      </c>
      <c r="B3063" s="433">
        <v>11989</v>
      </c>
      <c r="C3063" s="434">
        <v>27</v>
      </c>
      <c r="D3063" s="434">
        <v>24</v>
      </c>
    </row>
    <row r="3064" spans="1:4" ht="13.2" x14ac:dyDescent="0.25">
      <c r="A3064" s="432" t="s">
        <v>4220</v>
      </c>
      <c r="B3064" s="433">
        <v>13453</v>
      </c>
      <c r="C3064" s="434">
        <v>8</v>
      </c>
      <c r="D3064" s="434">
        <v>0</v>
      </c>
    </row>
    <row r="3065" spans="1:4" ht="13.2" x14ac:dyDescent="0.25">
      <c r="A3065" s="432" t="s">
        <v>4221</v>
      </c>
      <c r="B3065" s="433">
        <v>12373</v>
      </c>
      <c r="C3065" s="434">
        <v>100</v>
      </c>
      <c r="D3065" s="434">
        <v>87</v>
      </c>
    </row>
    <row r="3066" spans="1:4" ht="13.2" x14ac:dyDescent="0.25">
      <c r="A3066" s="432" t="s">
        <v>4222</v>
      </c>
      <c r="B3066" s="433">
        <v>14678</v>
      </c>
      <c r="C3066" s="434">
        <v>13</v>
      </c>
      <c r="D3066" s="434">
        <v>9</v>
      </c>
    </row>
    <row r="3067" spans="1:4" ht="13.2" x14ac:dyDescent="0.25">
      <c r="A3067" s="432" t="s">
        <v>4223</v>
      </c>
      <c r="B3067" s="433">
        <v>26519</v>
      </c>
      <c r="C3067" s="434">
        <v>95</v>
      </c>
      <c r="D3067" s="434">
        <v>40</v>
      </c>
    </row>
    <row r="3068" spans="1:4" ht="13.2" x14ac:dyDescent="0.25">
      <c r="A3068" s="432" t="s">
        <v>4224</v>
      </c>
      <c r="B3068" s="433">
        <v>10274</v>
      </c>
      <c r="C3068" s="434">
        <v>51</v>
      </c>
      <c r="D3068" s="434">
        <v>47</v>
      </c>
    </row>
    <row r="3069" spans="1:4" ht="13.2" x14ac:dyDescent="0.25">
      <c r="A3069" s="432" t="s">
        <v>4225</v>
      </c>
      <c r="B3069" s="433">
        <v>19701</v>
      </c>
      <c r="C3069" s="434">
        <v>17</v>
      </c>
      <c r="D3069" s="434">
        <v>15</v>
      </c>
    </row>
    <row r="3070" spans="1:4" ht="13.2" x14ac:dyDescent="0.25">
      <c r="A3070" s="432" t="s">
        <v>4226</v>
      </c>
      <c r="B3070" s="433">
        <v>18276</v>
      </c>
      <c r="C3070" s="434">
        <v>3</v>
      </c>
      <c r="D3070" s="434">
        <v>0</v>
      </c>
    </row>
    <row r="3071" spans="1:4" ht="13.2" x14ac:dyDescent="0.25">
      <c r="A3071" s="432" t="s">
        <v>4227</v>
      </c>
      <c r="B3071" s="433">
        <v>29508</v>
      </c>
      <c r="C3071" s="434">
        <v>43</v>
      </c>
      <c r="D3071" s="434">
        <v>42</v>
      </c>
    </row>
    <row r="3072" spans="1:4" ht="13.2" x14ac:dyDescent="0.25">
      <c r="A3072" s="432" t="s">
        <v>4228</v>
      </c>
      <c r="B3072" s="433">
        <v>28618</v>
      </c>
      <c r="C3072" s="434">
        <v>13</v>
      </c>
      <c r="D3072" s="434">
        <v>13</v>
      </c>
    </row>
    <row r="3073" spans="1:4" ht="13.2" x14ac:dyDescent="0.25">
      <c r="A3073" s="432" t="s">
        <v>4229</v>
      </c>
      <c r="B3073" s="433">
        <v>28852</v>
      </c>
      <c r="C3073" s="434">
        <v>48</v>
      </c>
      <c r="D3073" s="434">
        <v>28</v>
      </c>
    </row>
    <row r="3074" spans="1:4" ht="13.2" x14ac:dyDescent="0.25">
      <c r="A3074" s="432" t="s">
        <v>4230</v>
      </c>
      <c r="B3074" s="433">
        <v>10097</v>
      </c>
      <c r="C3074" s="434">
        <v>2</v>
      </c>
      <c r="D3074" s="434">
        <v>0</v>
      </c>
    </row>
    <row r="3075" spans="1:4" ht="13.2" x14ac:dyDescent="0.25">
      <c r="A3075" s="432" t="s">
        <v>4231</v>
      </c>
      <c r="B3075" s="433">
        <v>11246</v>
      </c>
      <c r="C3075" s="434">
        <v>1</v>
      </c>
      <c r="D3075" s="434">
        <v>1</v>
      </c>
    </row>
    <row r="3076" spans="1:4" ht="13.2" x14ac:dyDescent="0.25">
      <c r="A3076" s="432" t="s">
        <v>4232</v>
      </c>
      <c r="B3076" s="433">
        <v>26453</v>
      </c>
      <c r="C3076" s="434">
        <v>44</v>
      </c>
      <c r="D3076" s="434">
        <v>14</v>
      </c>
    </row>
    <row r="3077" spans="1:4" ht="13.2" x14ac:dyDescent="0.25">
      <c r="A3077" s="432" t="s">
        <v>4233</v>
      </c>
      <c r="B3077" s="433">
        <v>16484</v>
      </c>
      <c r="C3077" s="434">
        <v>24</v>
      </c>
      <c r="D3077" s="434">
        <v>13</v>
      </c>
    </row>
    <row r="3078" spans="1:4" ht="13.2" x14ac:dyDescent="0.25">
      <c r="A3078" s="432" t="s">
        <v>4234</v>
      </c>
      <c r="B3078" s="433">
        <v>28608</v>
      </c>
      <c r="C3078" s="434">
        <v>3</v>
      </c>
      <c r="D3078" s="434">
        <v>3</v>
      </c>
    </row>
    <row r="3079" spans="1:4" ht="13.2" x14ac:dyDescent="0.25">
      <c r="A3079" s="432" t="s">
        <v>4235</v>
      </c>
      <c r="B3079" s="433">
        <v>20461</v>
      </c>
      <c r="C3079" s="434">
        <v>2</v>
      </c>
      <c r="D3079" s="434">
        <v>0</v>
      </c>
    </row>
    <row r="3080" spans="1:4" ht="13.2" x14ac:dyDescent="0.25">
      <c r="A3080" s="432" t="s">
        <v>2603</v>
      </c>
      <c r="B3080" s="433">
        <v>17350</v>
      </c>
      <c r="C3080" s="434">
        <v>3</v>
      </c>
      <c r="D3080" s="434">
        <v>3</v>
      </c>
    </row>
    <row r="3081" spans="1:4" ht="13.2" x14ac:dyDescent="0.25">
      <c r="A3081" s="432" t="s">
        <v>4236</v>
      </c>
      <c r="B3081" s="433">
        <v>22053</v>
      </c>
      <c r="C3081" s="434">
        <v>550</v>
      </c>
      <c r="D3081" s="434">
        <v>500</v>
      </c>
    </row>
    <row r="3082" spans="1:4" ht="13.2" x14ac:dyDescent="0.25">
      <c r="A3082" s="432" t="s">
        <v>2605</v>
      </c>
      <c r="B3082" s="433">
        <v>17414</v>
      </c>
      <c r="C3082" s="434">
        <v>40</v>
      </c>
      <c r="D3082" s="434">
        <v>40</v>
      </c>
    </row>
    <row r="3083" spans="1:4" ht="13.2" x14ac:dyDescent="0.25">
      <c r="A3083" s="432" t="s">
        <v>4237</v>
      </c>
      <c r="B3083" s="433">
        <v>18184</v>
      </c>
      <c r="C3083" s="434">
        <v>360</v>
      </c>
      <c r="D3083" s="434">
        <v>260</v>
      </c>
    </row>
    <row r="3084" spans="1:4" ht="13.2" x14ac:dyDescent="0.25">
      <c r="A3084" s="432" t="s">
        <v>4238</v>
      </c>
      <c r="B3084" s="433">
        <v>13134</v>
      </c>
      <c r="C3084" s="434">
        <v>20</v>
      </c>
      <c r="D3084" s="434">
        <v>20</v>
      </c>
    </row>
    <row r="3085" spans="1:4" ht="13.2" x14ac:dyDescent="0.25">
      <c r="A3085" s="432" t="s">
        <v>4017</v>
      </c>
      <c r="B3085" s="433">
        <v>12541</v>
      </c>
      <c r="C3085" s="434">
        <v>14</v>
      </c>
      <c r="D3085" s="434">
        <v>12</v>
      </c>
    </row>
    <row r="3086" spans="1:4" ht="13.2" x14ac:dyDescent="0.25">
      <c r="A3086" s="432" t="s">
        <v>1905</v>
      </c>
      <c r="B3086" s="433">
        <v>12274</v>
      </c>
      <c r="C3086" s="434">
        <v>7</v>
      </c>
      <c r="D3086" s="434">
        <v>6</v>
      </c>
    </row>
    <row r="3087" spans="1:4" ht="13.2" x14ac:dyDescent="0.25">
      <c r="A3087" s="432" t="s">
        <v>4239</v>
      </c>
      <c r="B3087" s="433">
        <v>26911</v>
      </c>
      <c r="C3087" s="434">
        <v>2</v>
      </c>
      <c r="D3087" s="434">
        <v>0</v>
      </c>
    </row>
    <row r="3088" spans="1:4" ht="13.2" x14ac:dyDescent="0.25">
      <c r="A3088" s="432" t="s">
        <v>4240</v>
      </c>
      <c r="B3088" s="433">
        <v>20081</v>
      </c>
      <c r="C3088" s="434">
        <v>18</v>
      </c>
      <c r="D3088" s="434">
        <v>0</v>
      </c>
    </row>
    <row r="3089" spans="1:4" ht="13.2" x14ac:dyDescent="0.25">
      <c r="A3089" s="432" t="s">
        <v>4241</v>
      </c>
      <c r="B3089" s="433">
        <v>17957</v>
      </c>
      <c r="C3089" s="434">
        <v>7</v>
      </c>
      <c r="D3089" s="434">
        <v>2</v>
      </c>
    </row>
    <row r="3090" spans="1:4" ht="13.2" x14ac:dyDescent="0.25">
      <c r="A3090" s="432" t="s">
        <v>1968</v>
      </c>
      <c r="B3090" s="433">
        <v>11493</v>
      </c>
      <c r="C3090" s="434">
        <v>15</v>
      </c>
      <c r="D3090" s="434">
        <v>0</v>
      </c>
    </row>
    <row r="3091" spans="1:4" ht="13.2" x14ac:dyDescent="0.25">
      <c r="A3091" s="432" t="s">
        <v>4242</v>
      </c>
      <c r="B3091" s="433">
        <v>18561</v>
      </c>
      <c r="C3091" s="434">
        <v>3</v>
      </c>
      <c r="D3091" s="434">
        <v>0</v>
      </c>
    </row>
    <row r="3092" spans="1:4" ht="13.2" x14ac:dyDescent="0.25">
      <c r="A3092" s="432" t="s">
        <v>4243</v>
      </c>
      <c r="B3092" s="433">
        <v>15912</v>
      </c>
      <c r="C3092" s="434">
        <v>200</v>
      </c>
      <c r="D3092" s="434">
        <v>120</v>
      </c>
    </row>
    <row r="3093" spans="1:4" ht="13.2" x14ac:dyDescent="0.25">
      <c r="A3093" s="432" t="s">
        <v>4244</v>
      </c>
      <c r="B3093" s="433">
        <v>11241</v>
      </c>
      <c r="C3093" s="434">
        <v>20</v>
      </c>
      <c r="D3093" s="434">
        <v>0</v>
      </c>
    </row>
    <row r="3094" spans="1:4" ht="13.2" x14ac:dyDescent="0.25">
      <c r="A3094" s="432" t="s">
        <v>4245</v>
      </c>
      <c r="B3094" s="433">
        <v>11216</v>
      </c>
      <c r="C3094" s="434">
        <v>20</v>
      </c>
      <c r="D3094" s="434">
        <v>20</v>
      </c>
    </row>
    <row r="3095" spans="1:4" ht="13.2" x14ac:dyDescent="0.25">
      <c r="A3095" s="432" t="s">
        <v>4246</v>
      </c>
      <c r="B3095" s="433">
        <v>13123</v>
      </c>
      <c r="C3095" s="434">
        <v>10</v>
      </c>
      <c r="D3095" s="434">
        <v>10</v>
      </c>
    </row>
    <row r="3096" spans="1:4" ht="13.2" x14ac:dyDescent="0.25">
      <c r="A3096" s="432" t="s">
        <v>4247</v>
      </c>
      <c r="B3096" s="433">
        <v>28902</v>
      </c>
      <c r="C3096" s="434">
        <v>10</v>
      </c>
      <c r="D3096" s="434">
        <v>5</v>
      </c>
    </row>
    <row r="3097" spans="1:4" ht="13.2" x14ac:dyDescent="0.25">
      <c r="A3097" s="432" t="s">
        <v>4248</v>
      </c>
      <c r="B3097" s="433">
        <v>28567</v>
      </c>
      <c r="C3097" s="434">
        <v>10</v>
      </c>
      <c r="D3097" s="434">
        <v>10</v>
      </c>
    </row>
    <row r="3098" spans="1:4" ht="13.2" x14ac:dyDescent="0.25">
      <c r="A3098" s="432" t="s">
        <v>4249</v>
      </c>
      <c r="B3098" s="433">
        <v>28128</v>
      </c>
      <c r="C3098" s="434">
        <v>2</v>
      </c>
      <c r="D3098" s="434">
        <v>2</v>
      </c>
    </row>
    <row r="3099" spans="1:4" ht="13.2" x14ac:dyDescent="0.25">
      <c r="A3099" s="432" t="s">
        <v>4250</v>
      </c>
      <c r="B3099" s="433">
        <v>15808</v>
      </c>
      <c r="C3099" s="434">
        <v>21</v>
      </c>
      <c r="D3099" s="434">
        <v>21</v>
      </c>
    </row>
    <row r="3100" spans="1:4" ht="13.2" x14ac:dyDescent="0.25">
      <c r="A3100" s="432" t="s">
        <v>4251</v>
      </c>
      <c r="B3100" s="433">
        <v>14058</v>
      </c>
      <c r="C3100" s="434">
        <v>568</v>
      </c>
      <c r="D3100" s="434">
        <v>468</v>
      </c>
    </row>
    <row r="3101" spans="1:4" ht="13.2" x14ac:dyDescent="0.25">
      <c r="A3101" s="432" t="s">
        <v>2902</v>
      </c>
      <c r="B3101" s="433">
        <v>24729</v>
      </c>
      <c r="C3101" s="434">
        <v>28</v>
      </c>
      <c r="D3101" s="434">
        <v>24</v>
      </c>
    </row>
    <row r="3102" spans="1:4" ht="13.2" x14ac:dyDescent="0.25">
      <c r="A3102" s="432" t="s">
        <v>4252</v>
      </c>
      <c r="B3102" s="433">
        <v>22556</v>
      </c>
      <c r="C3102" s="434">
        <v>20</v>
      </c>
      <c r="D3102" s="434">
        <v>16</v>
      </c>
    </row>
    <row r="3103" spans="1:4" ht="13.2" x14ac:dyDescent="0.25">
      <c r="A3103" s="432" t="s">
        <v>4253</v>
      </c>
      <c r="B3103" s="433">
        <v>13605</v>
      </c>
      <c r="C3103" s="434">
        <v>37</v>
      </c>
      <c r="D3103" s="434">
        <v>32</v>
      </c>
    </row>
    <row r="3104" spans="1:4" ht="13.2" x14ac:dyDescent="0.25">
      <c r="A3104" s="432" t="s">
        <v>4254</v>
      </c>
      <c r="B3104" s="433">
        <v>27033</v>
      </c>
      <c r="C3104" s="434">
        <v>5</v>
      </c>
      <c r="D3104" s="434">
        <v>4</v>
      </c>
    </row>
    <row r="3105" spans="1:4" ht="13.2" x14ac:dyDescent="0.25">
      <c r="A3105" s="432" t="s">
        <v>4255</v>
      </c>
      <c r="B3105" s="433">
        <v>10127</v>
      </c>
      <c r="C3105" s="434">
        <v>5</v>
      </c>
      <c r="D3105" s="434">
        <v>0</v>
      </c>
    </row>
    <row r="3106" spans="1:4" ht="13.2" x14ac:dyDescent="0.25">
      <c r="A3106" s="432" t="s">
        <v>4256</v>
      </c>
      <c r="B3106" s="433">
        <v>18925</v>
      </c>
      <c r="C3106" s="434">
        <v>6</v>
      </c>
      <c r="D3106" s="434">
        <v>6</v>
      </c>
    </row>
    <row r="3107" spans="1:4" ht="13.2" x14ac:dyDescent="0.25">
      <c r="A3107" s="432" t="s">
        <v>4257</v>
      </c>
      <c r="B3107" s="433">
        <v>11352</v>
      </c>
      <c r="C3107" s="434">
        <v>15</v>
      </c>
      <c r="D3107" s="434">
        <v>15</v>
      </c>
    </row>
    <row r="3108" spans="1:4" ht="13.2" x14ac:dyDescent="0.25">
      <c r="A3108" s="432" t="s">
        <v>4258</v>
      </c>
      <c r="B3108" s="433">
        <v>25166</v>
      </c>
      <c r="C3108" s="434">
        <v>78</v>
      </c>
      <c r="D3108" s="434">
        <v>46</v>
      </c>
    </row>
    <row r="3109" spans="1:4" ht="13.2" x14ac:dyDescent="0.25">
      <c r="A3109" s="432" t="s">
        <v>4259</v>
      </c>
      <c r="B3109" s="433">
        <v>28091</v>
      </c>
      <c r="C3109" s="434">
        <v>11</v>
      </c>
      <c r="D3109" s="434">
        <v>11</v>
      </c>
    </row>
    <row r="3110" spans="1:4" ht="13.2" x14ac:dyDescent="0.25">
      <c r="A3110" s="432" t="s">
        <v>4260</v>
      </c>
      <c r="B3110" s="433">
        <v>25218</v>
      </c>
      <c r="C3110" s="434">
        <v>14</v>
      </c>
      <c r="D3110" s="434">
        <v>14</v>
      </c>
    </row>
    <row r="3111" spans="1:4" ht="13.2" x14ac:dyDescent="0.25">
      <c r="A3111" s="432" t="s">
        <v>4261</v>
      </c>
      <c r="B3111" s="433">
        <v>10471</v>
      </c>
      <c r="C3111" s="434">
        <v>15</v>
      </c>
      <c r="D3111" s="434">
        <v>0</v>
      </c>
    </row>
    <row r="3112" spans="1:4" ht="13.2" x14ac:dyDescent="0.25">
      <c r="A3112" s="432" t="s">
        <v>4262</v>
      </c>
      <c r="B3112" s="433">
        <v>22371</v>
      </c>
      <c r="C3112" s="434">
        <v>19</v>
      </c>
      <c r="D3112" s="434">
        <v>15</v>
      </c>
    </row>
    <row r="3113" spans="1:4" ht="13.2" x14ac:dyDescent="0.25">
      <c r="A3113" s="432" t="s">
        <v>4263</v>
      </c>
      <c r="B3113" s="433">
        <v>11305</v>
      </c>
      <c r="C3113" s="434">
        <v>25</v>
      </c>
      <c r="D3113" s="434">
        <v>25</v>
      </c>
    </row>
    <row r="3114" spans="1:4" ht="13.2" x14ac:dyDescent="0.25">
      <c r="A3114" s="432" t="s">
        <v>4264</v>
      </c>
      <c r="B3114" s="433">
        <v>15927</v>
      </c>
      <c r="C3114" s="434">
        <v>23</v>
      </c>
      <c r="D3114" s="434">
        <v>11</v>
      </c>
    </row>
    <row r="3115" spans="1:4" ht="13.2" x14ac:dyDescent="0.25">
      <c r="A3115" s="432" t="s">
        <v>4265</v>
      </c>
      <c r="B3115" s="433">
        <v>11643</v>
      </c>
      <c r="C3115" s="434">
        <v>39</v>
      </c>
      <c r="D3115" s="434">
        <v>21</v>
      </c>
    </row>
    <row r="3116" spans="1:4" ht="13.2" x14ac:dyDescent="0.25">
      <c r="A3116" s="432" t="s">
        <v>4266</v>
      </c>
      <c r="B3116" s="433">
        <v>27923</v>
      </c>
      <c r="C3116" s="434">
        <v>264</v>
      </c>
      <c r="D3116" s="434">
        <v>224</v>
      </c>
    </row>
    <row r="3117" spans="1:4" ht="13.2" x14ac:dyDescent="0.25">
      <c r="A3117" s="432" t="s">
        <v>4267</v>
      </c>
      <c r="B3117" s="433">
        <v>25108</v>
      </c>
      <c r="C3117" s="434">
        <v>25</v>
      </c>
      <c r="D3117" s="434">
        <v>0</v>
      </c>
    </row>
    <row r="3118" spans="1:4" ht="13.2" x14ac:dyDescent="0.25">
      <c r="A3118" s="432" t="s">
        <v>4268</v>
      </c>
      <c r="B3118" s="433">
        <v>17478</v>
      </c>
      <c r="C3118" s="434">
        <v>66</v>
      </c>
      <c r="D3118" s="434">
        <v>10</v>
      </c>
    </row>
    <row r="3119" spans="1:4" ht="13.2" x14ac:dyDescent="0.25">
      <c r="A3119" s="432" t="s">
        <v>4269</v>
      </c>
      <c r="B3119" s="433">
        <v>12833</v>
      </c>
      <c r="C3119" s="434">
        <v>190</v>
      </c>
      <c r="D3119" s="434">
        <v>149</v>
      </c>
    </row>
    <row r="3120" spans="1:4" ht="13.2" x14ac:dyDescent="0.25">
      <c r="A3120" s="432" t="s">
        <v>4270</v>
      </c>
      <c r="B3120" s="433">
        <v>24074</v>
      </c>
      <c r="C3120" s="434">
        <v>3</v>
      </c>
      <c r="D3120" s="434">
        <v>3</v>
      </c>
    </row>
    <row r="3121" spans="1:4" ht="13.2" x14ac:dyDescent="0.25">
      <c r="A3121" s="432" t="s">
        <v>4271</v>
      </c>
      <c r="B3121" s="433">
        <v>25981</v>
      </c>
      <c r="C3121" s="434">
        <v>18</v>
      </c>
      <c r="D3121" s="434">
        <v>0</v>
      </c>
    </row>
    <row r="3122" spans="1:4" ht="13.2" x14ac:dyDescent="0.25">
      <c r="A3122" s="432" t="s">
        <v>4272</v>
      </c>
      <c r="B3122" s="433">
        <v>13764</v>
      </c>
      <c r="C3122" s="434">
        <v>30</v>
      </c>
      <c r="D3122" s="434">
        <v>14</v>
      </c>
    </row>
    <row r="3123" spans="1:4" ht="13.2" x14ac:dyDescent="0.25">
      <c r="A3123" s="432" t="s">
        <v>4273</v>
      </c>
      <c r="B3123" s="433">
        <v>27081</v>
      </c>
      <c r="C3123" s="434">
        <v>44</v>
      </c>
      <c r="D3123" s="434">
        <v>39</v>
      </c>
    </row>
    <row r="3124" spans="1:4" ht="13.2" x14ac:dyDescent="0.25">
      <c r="A3124" s="432" t="s">
        <v>4274</v>
      </c>
      <c r="B3124" s="433">
        <v>26769</v>
      </c>
      <c r="C3124" s="434">
        <v>2</v>
      </c>
      <c r="D3124" s="434">
        <v>0</v>
      </c>
    </row>
    <row r="3125" spans="1:4" ht="13.2" x14ac:dyDescent="0.25">
      <c r="A3125" s="432" t="s">
        <v>3094</v>
      </c>
      <c r="B3125" s="433">
        <v>13634</v>
      </c>
      <c r="C3125" s="434">
        <v>2</v>
      </c>
      <c r="D3125" s="434">
        <v>1</v>
      </c>
    </row>
    <row r="3126" spans="1:4" ht="13.2" x14ac:dyDescent="0.25">
      <c r="A3126" s="432" t="s">
        <v>4112</v>
      </c>
      <c r="B3126" s="433">
        <v>24644</v>
      </c>
      <c r="C3126" s="434">
        <v>6</v>
      </c>
      <c r="D3126" s="434">
        <v>0</v>
      </c>
    </row>
    <row r="3127" spans="1:4" ht="13.2" x14ac:dyDescent="0.25">
      <c r="A3127" s="432" t="s">
        <v>4275</v>
      </c>
      <c r="B3127" s="433">
        <v>19906</v>
      </c>
      <c r="C3127" s="434">
        <v>2</v>
      </c>
      <c r="D3127" s="434">
        <v>2</v>
      </c>
    </row>
    <row r="3128" spans="1:4" ht="13.2" x14ac:dyDescent="0.25">
      <c r="A3128" s="432" t="s">
        <v>3097</v>
      </c>
      <c r="B3128" s="433">
        <v>22244</v>
      </c>
      <c r="C3128" s="434">
        <v>5</v>
      </c>
      <c r="D3128" s="434">
        <v>0</v>
      </c>
    </row>
    <row r="3129" spans="1:4" ht="13.2" x14ac:dyDescent="0.25">
      <c r="A3129" s="432" t="s">
        <v>1492</v>
      </c>
      <c r="B3129" s="433">
        <v>27243</v>
      </c>
      <c r="C3129" s="434">
        <v>5</v>
      </c>
      <c r="D3129" s="434">
        <v>5</v>
      </c>
    </row>
    <row r="3130" spans="1:4" ht="13.2" x14ac:dyDescent="0.25">
      <c r="A3130" s="432" t="s">
        <v>4276</v>
      </c>
      <c r="B3130" s="433">
        <v>27245</v>
      </c>
      <c r="C3130" s="434">
        <v>2</v>
      </c>
      <c r="D3130" s="434">
        <v>0</v>
      </c>
    </row>
    <row r="3131" spans="1:4" ht="13.2" x14ac:dyDescent="0.25">
      <c r="A3131" s="432" t="s">
        <v>4277</v>
      </c>
      <c r="B3131" s="433">
        <v>13955</v>
      </c>
      <c r="C3131" s="434">
        <v>4</v>
      </c>
      <c r="D3131" s="434">
        <v>0</v>
      </c>
    </row>
    <row r="3132" spans="1:4" ht="13.2" x14ac:dyDescent="0.25">
      <c r="A3132" s="432" t="s">
        <v>1637</v>
      </c>
      <c r="B3132" s="433">
        <v>23978</v>
      </c>
      <c r="C3132" s="434">
        <v>29</v>
      </c>
      <c r="D3132" s="434">
        <v>20</v>
      </c>
    </row>
    <row r="3133" spans="1:4" ht="13.2" x14ac:dyDescent="0.25">
      <c r="A3133" s="432" t="s">
        <v>4278</v>
      </c>
      <c r="B3133" s="433">
        <v>18606</v>
      </c>
      <c r="C3133" s="434">
        <v>35</v>
      </c>
      <c r="D3133" s="434">
        <v>26</v>
      </c>
    </row>
    <row r="3134" spans="1:4" ht="13.2" x14ac:dyDescent="0.25">
      <c r="A3134" s="432" t="s">
        <v>4279</v>
      </c>
      <c r="B3134" s="433">
        <v>16598</v>
      </c>
      <c r="C3134" s="434">
        <v>3</v>
      </c>
      <c r="D3134" s="434">
        <v>0</v>
      </c>
    </row>
    <row r="3135" spans="1:4" ht="13.2" x14ac:dyDescent="0.25">
      <c r="A3135" s="432" t="s">
        <v>4280</v>
      </c>
      <c r="B3135" s="433">
        <v>17221</v>
      </c>
      <c r="C3135" s="434">
        <v>2</v>
      </c>
      <c r="D3135" s="434">
        <v>2</v>
      </c>
    </row>
    <row r="3136" spans="1:4" ht="13.2" x14ac:dyDescent="0.25">
      <c r="A3136" s="432" t="s">
        <v>4281</v>
      </c>
      <c r="B3136" s="433">
        <v>19711</v>
      </c>
      <c r="C3136" s="435">
        <v>56800</v>
      </c>
      <c r="D3136" s="435">
        <v>53000</v>
      </c>
    </row>
    <row r="3137" spans="1:4" ht="13.2" x14ac:dyDescent="0.25">
      <c r="A3137" s="432" t="s">
        <v>4282</v>
      </c>
      <c r="B3137" s="433">
        <v>24483</v>
      </c>
      <c r="C3137" s="435">
        <v>14960</v>
      </c>
      <c r="D3137" s="435">
        <v>13120</v>
      </c>
    </row>
    <row r="3138" spans="1:4" ht="13.2" x14ac:dyDescent="0.25">
      <c r="A3138" s="432" t="s">
        <v>4283</v>
      </c>
      <c r="B3138" s="433">
        <v>19572</v>
      </c>
      <c r="C3138" s="434">
        <v>224</v>
      </c>
      <c r="D3138" s="434">
        <v>214</v>
      </c>
    </row>
    <row r="3139" spans="1:4" ht="13.2" x14ac:dyDescent="0.25">
      <c r="A3139" s="432" t="s">
        <v>4284</v>
      </c>
      <c r="B3139" s="433">
        <v>15416</v>
      </c>
      <c r="C3139" s="434">
        <v>20</v>
      </c>
      <c r="D3139" s="434">
        <v>20</v>
      </c>
    </row>
    <row r="3140" spans="1:4" ht="13.2" x14ac:dyDescent="0.25">
      <c r="A3140" s="432" t="s">
        <v>4285</v>
      </c>
      <c r="B3140" s="433">
        <v>24494</v>
      </c>
      <c r="C3140" s="435">
        <v>1802</v>
      </c>
      <c r="D3140" s="435">
        <v>1538</v>
      </c>
    </row>
    <row r="3141" spans="1:4" ht="13.2" x14ac:dyDescent="0.25">
      <c r="A3141" s="432" t="s">
        <v>4286</v>
      </c>
      <c r="B3141" s="433">
        <v>21953</v>
      </c>
      <c r="C3141" s="435">
        <v>2916</v>
      </c>
      <c r="D3141" s="435">
        <v>2458</v>
      </c>
    </row>
    <row r="3142" spans="1:4" ht="13.2" x14ac:dyDescent="0.25">
      <c r="A3142" s="432" t="s">
        <v>4287</v>
      </c>
      <c r="B3142" s="433">
        <v>20436</v>
      </c>
      <c r="C3142" s="434">
        <v>57</v>
      </c>
      <c r="D3142" s="434">
        <v>50</v>
      </c>
    </row>
    <row r="3143" spans="1:4" ht="13.2" x14ac:dyDescent="0.25">
      <c r="A3143" s="432" t="s">
        <v>4288</v>
      </c>
      <c r="B3143" s="433">
        <v>16204</v>
      </c>
      <c r="C3143" s="434">
        <v>1</v>
      </c>
      <c r="D3143" s="434">
        <v>1</v>
      </c>
    </row>
    <row r="3144" spans="1:4" ht="13.2" x14ac:dyDescent="0.25">
      <c r="A3144" s="432" t="s">
        <v>4289</v>
      </c>
      <c r="B3144" s="433">
        <v>18360</v>
      </c>
      <c r="C3144" s="434">
        <v>10</v>
      </c>
      <c r="D3144" s="434">
        <v>10</v>
      </c>
    </row>
    <row r="3145" spans="1:4" ht="13.2" x14ac:dyDescent="0.25">
      <c r="A3145" s="432" t="s">
        <v>4290</v>
      </c>
      <c r="B3145" s="433">
        <v>28034</v>
      </c>
      <c r="C3145" s="434">
        <v>4</v>
      </c>
      <c r="D3145" s="434">
        <v>0</v>
      </c>
    </row>
    <row r="3146" spans="1:4" ht="13.2" x14ac:dyDescent="0.25">
      <c r="A3146" s="432" t="s">
        <v>4291</v>
      </c>
      <c r="B3146" s="433">
        <v>23712</v>
      </c>
      <c r="C3146" s="434">
        <v>2</v>
      </c>
      <c r="D3146" s="434">
        <v>2</v>
      </c>
    </row>
    <row r="3147" spans="1:4" ht="13.2" x14ac:dyDescent="0.25">
      <c r="A3147" s="432" t="s">
        <v>4292</v>
      </c>
      <c r="B3147" s="433">
        <v>15860</v>
      </c>
      <c r="C3147" s="434">
        <v>10</v>
      </c>
      <c r="D3147" s="434">
        <v>0</v>
      </c>
    </row>
    <row r="3148" spans="1:4" ht="13.2" x14ac:dyDescent="0.25">
      <c r="A3148" s="432" t="s">
        <v>3337</v>
      </c>
      <c r="B3148" s="433">
        <v>10168</v>
      </c>
      <c r="C3148" s="434">
        <v>6</v>
      </c>
      <c r="D3148" s="434">
        <v>2</v>
      </c>
    </row>
    <row r="3149" spans="1:4" ht="13.2" x14ac:dyDescent="0.25">
      <c r="A3149" s="432" t="s">
        <v>4293</v>
      </c>
      <c r="B3149" s="433">
        <v>24723</v>
      </c>
      <c r="C3149" s="435">
        <v>2150</v>
      </c>
      <c r="D3149" s="435">
        <v>2050</v>
      </c>
    </row>
    <row r="3150" spans="1:4" ht="13.2" x14ac:dyDescent="0.25">
      <c r="A3150" s="432" t="s">
        <v>4294</v>
      </c>
      <c r="B3150" s="433">
        <v>10846</v>
      </c>
      <c r="C3150" s="434">
        <v>8</v>
      </c>
      <c r="D3150" s="434">
        <v>0</v>
      </c>
    </row>
    <row r="3151" spans="1:4" ht="13.2" x14ac:dyDescent="0.25">
      <c r="A3151" s="432" t="s">
        <v>4295</v>
      </c>
      <c r="B3151" s="433">
        <v>15817</v>
      </c>
      <c r="C3151" s="434">
        <v>80</v>
      </c>
      <c r="D3151" s="434">
        <v>80</v>
      </c>
    </row>
    <row r="3152" spans="1:4" ht="13.2" x14ac:dyDescent="0.25">
      <c r="A3152" s="432" t="s">
        <v>4296</v>
      </c>
      <c r="B3152" s="433">
        <v>20930</v>
      </c>
      <c r="C3152" s="434">
        <v>5</v>
      </c>
      <c r="D3152" s="434">
        <v>0</v>
      </c>
    </row>
    <row r="3153" spans="1:4" ht="13.2" x14ac:dyDescent="0.25">
      <c r="A3153" s="432" t="s">
        <v>4297</v>
      </c>
      <c r="B3153" s="433">
        <v>21349</v>
      </c>
      <c r="C3153" s="434">
        <v>5</v>
      </c>
      <c r="D3153" s="434">
        <v>5</v>
      </c>
    </row>
    <row r="3154" spans="1:4" ht="13.2" x14ac:dyDescent="0.25">
      <c r="A3154" s="432" t="s">
        <v>4298</v>
      </c>
      <c r="B3154" s="433">
        <v>13382</v>
      </c>
      <c r="C3154" s="434">
        <v>16</v>
      </c>
      <c r="D3154" s="434">
        <v>9</v>
      </c>
    </row>
    <row r="3155" spans="1:4" ht="13.2" x14ac:dyDescent="0.25">
      <c r="A3155" s="432" t="s">
        <v>4299</v>
      </c>
      <c r="B3155" s="433">
        <v>10720</v>
      </c>
      <c r="C3155" s="434">
        <v>7</v>
      </c>
      <c r="D3155" s="434">
        <v>3</v>
      </c>
    </row>
    <row r="3156" spans="1:4" ht="13.2" x14ac:dyDescent="0.25">
      <c r="A3156" s="432" t="s">
        <v>4300</v>
      </c>
      <c r="B3156" s="433">
        <v>25326</v>
      </c>
      <c r="C3156" s="434">
        <v>1</v>
      </c>
      <c r="D3156" s="434">
        <v>1</v>
      </c>
    </row>
    <row r="3157" spans="1:4" ht="13.2" x14ac:dyDescent="0.25">
      <c r="A3157" s="432" t="s">
        <v>4301</v>
      </c>
      <c r="B3157" s="433">
        <v>10644</v>
      </c>
      <c r="C3157" s="434">
        <v>4</v>
      </c>
      <c r="D3157" s="434">
        <v>4</v>
      </c>
    </row>
    <row r="3158" spans="1:4" ht="13.2" x14ac:dyDescent="0.25">
      <c r="A3158" s="432" t="s">
        <v>4302</v>
      </c>
      <c r="B3158" s="433">
        <v>16972</v>
      </c>
      <c r="C3158" s="434">
        <v>1</v>
      </c>
      <c r="D3158" s="434">
        <v>1</v>
      </c>
    </row>
    <row r="3159" spans="1:4" ht="13.2" x14ac:dyDescent="0.25">
      <c r="A3159" s="432" t="s">
        <v>4303</v>
      </c>
      <c r="B3159" s="433">
        <v>12645</v>
      </c>
      <c r="C3159" s="434">
        <v>5</v>
      </c>
      <c r="D3159" s="434">
        <v>5</v>
      </c>
    </row>
    <row r="3160" spans="1:4" ht="13.2" x14ac:dyDescent="0.25">
      <c r="A3160" s="432" t="s">
        <v>4304</v>
      </c>
      <c r="B3160" s="433">
        <v>28081</v>
      </c>
      <c r="C3160" s="434">
        <v>21</v>
      </c>
      <c r="D3160" s="434">
        <v>0</v>
      </c>
    </row>
    <row r="3161" spans="1:4" ht="13.2" x14ac:dyDescent="0.25">
      <c r="A3161" s="432" t="s">
        <v>3032</v>
      </c>
      <c r="B3161" s="433">
        <v>21639</v>
      </c>
      <c r="C3161" s="434">
        <v>60</v>
      </c>
      <c r="D3161" s="434">
        <v>54</v>
      </c>
    </row>
    <row r="3162" spans="1:4" ht="13.2" x14ac:dyDescent="0.25">
      <c r="A3162" s="432" t="s">
        <v>4305</v>
      </c>
      <c r="B3162" s="433">
        <v>11345</v>
      </c>
      <c r="C3162" s="434">
        <v>82</v>
      </c>
      <c r="D3162" s="434">
        <v>41</v>
      </c>
    </row>
    <row r="3163" spans="1:4" ht="13.2" x14ac:dyDescent="0.25">
      <c r="A3163" s="432" t="s">
        <v>4306</v>
      </c>
      <c r="B3163" s="433">
        <v>19141</v>
      </c>
      <c r="C3163" s="434">
        <v>4</v>
      </c>
      <c r="D3163" s="434">
        <v>4</v>
      </c>
    </row>
    <row r="3164" spans="1:4" ht="13.2" x14ac:dyDescent="0.25">
      <c r="A3164" s="432" t="s">
        <v>4307</v>
      </c>
      <c r="B3164" s="433">
        <v>19626</v>
      </c>
      <c r="C3164" s="434">
        <v>32</v>
      </c>
      <c r="D3164" s="434">
        <v>6</v>
      </c>
    </row>
    <row r="3165" spans="1:4" ht="13.2" x14ac:dyDescent="0.25">
      <c r="A3165" s="432" t="s">
        <v>4308</v>
      </c>
      <c r="B3165" s="433">
        <v>12045</v>
      </c>
      <c r="C3165" s="434">
        <v>18</v>
      </c>
      <c r="D3165" s="434">
        <v>0</v>
      </c>
    </row>
    <row r="3166" spans="1:4" ht="13.2" x14ac:dyDescent="0.25">
      <c r="A3166" s="432" t="s">
        <v>4309</v>
      </c>
      <c r="B3166" s="433">
        <v>13421</v>
      </c>
      <c r="C3166" s="434">
        <v>12</v>
      </c>
      <c r="D3166" s="434">
        <v>0</v>
      </c>
    </row>
    <row r="3167" spans="1:4" ht="13.2" x14ac:dyDescent="0.25">
      <c r="A3167" s="432" t="s">
        <v>4310</v>
      </c>
      <c r="B3167" s="433">
        <v>12115</v>
      </c>
      <c r="C3167" s="434">
        <v>4</v>
      </c>
      <c r="D3167" s="434">
        <v>0</v>
      </c>
    </row>
    <row r="3168" spans="1:4" ht="13.2" x14ac:dyDescent="0.25">
      <c r="A3168" s="432" t="s">
        <v>3272</v>
      </c>
      <c r="B3168" s="433">
        <v>10873</v>
      </c>
      <c r="C3168" s="434">
        <v>2</v>
      </c>
      <c r="D3168" s="434">
        <v>1</v>
      </c>
    </row>
    <row r="3169" spans="1:4" ht="13.2" x14ac:dyDescent="0.25">
      <c r="A3169" s="432" t="s">
        <v>4311</v>
      </c>
      <c r="B3169" s="433">
        <v>11316</v>
      </c>
      <c r="C3169" s="434">
        <v>116</v>
      </c>
      <c r="D3169" s="434">
        <v>1</v>
      </c>
    </row>
    <row r="3170" spans="1:4" ht="13.2" x14ac:dyDescent="0.25">
      <c r="A3170" s="432" t="s">
        <v>4312</v>
      </c>
      <c r="B3170" s="433">
        <v>21427</v>
      </c>
      <c r="C3170" s="434">
        <v>107</v>
      </c>
      <c r="D3170" s="434">
        <v>105</v>
      </c>
    </row>
    <row r="3171" spans="1:4" ht="13.2" x14ac:dyDescent="0.25">
      <c r="A3171" s="432" t="s">
        <v>4313</v>
      </c>
      <c r="B3171" s="433">
        <v>14424</v>
      </c>
      <c r="C3171" s="434">
        <v>6</v>
      </c>
      <c r="D3171" s="434">
        <v>6</v>
      </c>
    </row>
    <row r="3172" spans="1:4" ht="13.2" x14ac:dyDescent="0.25">
      <c r="A3172" s="432" t="s">
        <v>4314</v>
      </c>
      <c r="B3172" s="433">
        <v>26088</v>
      </c>
      <c r="C3172" s="434">
        <v>1</v>
      </c>
      <c r="D3172" s="434">
        <v>0</v>
      </c>
    </row>
    <row r="3173" spans="1:4" ht="13.2" x14ac:dyDescent="0.25">
      <c r="A3173" s="432" t="s">
        <v>4315</v>
      </c>
      <c r="B3173" s="433">
        <v>10731</v>
      </c>
      <c r="C3173" s="435">
        <v>3760</v>
      </c>
      <c r="D3173" s="435">
        <v>2200</v>
      </c>
    </row>
    <row r="3174" spans="1:4" ht="13.2" x14ac:dyDescent="0.25">
      <c r="A3174" s="432" t="s">
        <v>4316</v>
      </c>
      <c r="B3174" s="433">
        <v>26732</v>
      </c>
      <c r="C3174" s="434">
        <v>60</v>
      </c>
      <c r="D3174" s="434">
        <v>50</v>
      </c>
    </row>
    <row r="3175" spans="1:4" ht="13.2" x14ac:dyDescent="0.25">
      <c r="A3175" s="432" t="s">
        <v>4317</v>
      </c>
      <c r="B3175" s="433">
        <v>21772</v>
      </c>
      <c r="C3175" s="434">
        <v>310</v>
      </c>
      <c r="D3175" s="434">
        <v>175</v>
      </c>
    </row>
    <row r="3176" spans="1:4" ht="13.2" x14ac:dyDescent="0.25">
      <c r="A3176" s="432" t="s">
        <v>4318</v>
      </c>
      <c r="B3176" s="433">
        <v>22456</v>
      </c>
      <c r="C3176" s="434">
        <v>28</v>
      </c>
      <c r="D3176" s="434">
        <v>28</v>
      </c>
    </row>
    <row r="3177" spans="1:4" ht="13.2" x14ac:dyDescent="0.25">
      <c r="A3177" s="432" t="s">
        <v>4319</v>
      </c>
      <c r="B3177" s="433">
        <v>24700</v>
      </c>
      <c r="C3177" s="434">
        <v>88</v>
      </c>
      <c r="D3177" s="434">
        <v>73</v>
      </c>
    </row>
    <row r="3178" spans="1:4" ht="13.2" x14ac:dyDescent="0.25">
      <c r="A3178" s="432" t="s">
        <v>4320</v>
      </c>
      <c r="B3178" s="433">
        <v>12969</v>
      </c>
      <c r="C3178" s="434">
        <v>157</v>
      </c>
      <c r="D3178" s="434">
        <v>154</v>
      </c>
    </row>
    <row r="3179" spans="1:4" ht="13.2" x14ac:dyDescent="0.25">
      <c r="A3179" s="432" t="s">
        <v>4321</v>
      </c>
      <c r="B3179" s="433">
        <v>14182</v>
      </c>
      <c r="C3179" s="434">
        <v>5</v>
      </c>
      <c r="D3179" s="434">
        <v>3</v>
      </c>
    </row>
    <row r="3180" spans="1:4" ht="13.2" x14ac:dyDescent="0.25">
      <c r="A3180" s="432" t="s">
        <v>4322</v>
      </c>
      <c r="B3180" s="433">
        <v>15197</v>
      </c>
      <c r="C3180" s="434">
        <v>5</v>
      </c>
      <c r="D3180" s="434">
        <v>2</v>
      </c>
    </row>
    <row r="3181" spans="1:4" ht="13.2" x14ac:dyDescent="0.25">
      <c r="A3181" s="432" t="s">
        <v>4323</v>
      </c>
      <c r="B3181" s="433">
        <v>17997</v>
      </c>
      <c r="C3181" s="434">
        <v>19</v>
      </c>
      <c r="D3181" s="434">
        <v>19</v>
      </c>
    </row>
    <row r="3182" spans="1:4" ht="13.2" x14ac:dyDescent="0.25">
      <c r="A3182" s="432" t="s">
        <v>4324</v>
      </c>
      <c r="B3182" s="433">
        <v>15237</v>
      </c>
      <c r="C3182" s="434">
        <v>75</v>
      </c>
      <c r="D3182" s="434">
        <v>74</v>
      </c>
    </row>
    <row r="3183" spans="1:4" ht="13.2" x14ac:dyDescent="0.25">
      <c r="A3183" s="432" t="s">
        <v>1868</v>
      </c>
      <c r="B3183" s="433">
        <v>20651</v>
      </c>
      <c r="C3183" s="434">
        <v>204</v>
      </c>
      <c r="D3183" s="434">
        <v>18</v>
      </c>
    </row>
    <row r="3184" spans="1:4" ht="13.2" x14ac:dyDescent="0.25">
      <c r="A3184" s="432" t="s">
        <v>4325</v>
      </c>
      <c r="B3184" s="433">
        <v>13089</v>
      </c>
      <c r="C3184" s="434">
        <v>11</v>
      </c>
      <c r="D3184" s="434">
        <v>11</v>
      </c>
    </row>
    <row r="3185" spans="1:4" ht="13.2" x14ac:dyDescent="0.25">
      <c r="A3185" s="432" t="s">
        <v>4326</v>
      </c>
      <c r="B3185" s="433">
        <v>11987</v>
      </c>
      <c r="C3185" s="434">
        <v>83</v>
      </c>
      <c r="D3185" s="434">
        <v>31</v>
      </c>
    </row>
    <row r="3186" spans="1:4" ht="13.2" x14ac:dyDescent="0.25">
      <c r="A3186" s="432" t="s">
        <v>4327</v>
      </c>
      <c r="B3186" s="433">
        <v>26913</v>
      </c>
      <c r="C3186" s="434">
        <v>2</v>
      </c>
      <c r="D3186" s="434">
        <v>1</v>
      </c>
    </row>
    <row r="3187" spans="1:4" ht="13.2" x14ac:dyDescent="0.25">
      <c r="A3187" s="432" t="s">
        <v>4328</v>
      </c>
      <c r="B3187" s="433">
        <v>20646</v>
      </c>
      <c r="C3187" s="434">
        <v>10</v>
      </c>
      <c r="D3187" s="434">
        <v>0</v>
      </c>
    </row>
    <row r="3188" spans="1:4" ht="13.2" x14ac:dyDescent="0.25">
      <c r="A3188" s="432" t="s">
        <v>4329</v>
      </c>
      <c r="B3188" s="433">
        <v>15758</v>
      </c>
      <c r="C3188" s="434">
        <v>90</v>
      </c>
      <c r="D3188" s="434">
        <v>20</v>
      </c>
    </row>
    <row r="3189" spans="1:4" ht="13.2" x14ac:dyDescent="0.25">
      <c r="A3189" s="432" t="s">
        <v>4330</v>
      </c>
      <c r="B3189" s="433">
        <v>16852</v>
      </c>
      <c r="C3189" s="434">
        <v>480</v>
      </c>
      <c r="D3189" s="434">
        <v>370</v>
      </c>
    </row>
    <row r="3190" spans="1:4" ht="13.2" x14ac:dyDescent="0.25">
      <c r="A3190" s="432" t="s">
        <v>4331</v>
      </c>
      <c r="B3190" s="433">
        <v>13243</v>
      </c>
      <c r="C3190" s="434">
        <v>40</v>
      </c>
      <c r="D3190" s="434">
        <v>0</v>
      </c>
    </row>
    <row r="3191" spans="1:4" ht="13.2" x14ac:dyDescent="0.25">
      <c r="A3191" s="432" t="s">
        <v>3073</v>
      </c>
      <c r="B3191" s="433">
        <v>20763</v>
      </c>
      <c r="C3191" s="434">
        <v>7</v>
      </c>
      <c r="D3191" s="434">
        <v>7</v>
      </c>
    </row>
    <row r="3192" spans="1:4" ht="13.2" x14ac:dyDescent="0.25">
      <c r="A3192" s="432" t="s">
        <v>4332</v>
      </c>
      <c r="B3192" s="433">
        <v>17493</v>
      </c>
      <c r="C3192" s="434">
        <v>4</v>
      </c>
      <c r="D3192" s="434">
        <v>4</v>
      </c>
    </row>
    <row r="3193" spans="1:4" ht="13.2" x14ac:dyDescent="0.25">
      <c r="A3193" s="432" t="s">
        <v>4333</v>
      </c>
      <c r="B3193" s="433">
        <v>25642</v>
      </c>
      <c r="C3193" s="434">
        <v>1</v>
      </c>
      <c r="D3193" s="434">
        <v>1</v>
      </c>
    </row>
    <row r="3194" spans="1:4" ht="13.2" x14ac:dyDescent="0.25">
      <c r="A3194" s="432" t="s">
        <v>2860</v>
      </c>
      <c r="B3194" s="433">
        <v>26122</v>
      </c>
      <c r="C3194" s="434">
        <v>162</v>
      </c>
      <c r="D3194" s="434">
        <v>95</v>
      </c>
    </row>
    <row r="3195" spans="1:4" ht="13.2" x14ac:dyDescent="0.25">
      <c r="A3195" s="432" t="s">
        <v>4334</v>
      </c>
      <c r="B3195" s="433">
        <v>29940</v>
      </c>
      <c r="C3195" s="434">
        <v>1</v>
      </c>
      <c r="D3195" s="434">
        <v>1</v>
      </c>
    </row>
    <row r="3196" spans="1:4" ht="13.2" x14ac:dyDescent="0.25">
      <c r="A3196" s="432" t="s">
        <v>4335</v>
      </c>
      <c r="B3196" s="433">
        <v>20856</v>
      </c>
      <c r="C3196" s="434">
        <v>154</v>
      </c>
      <c r="D3196" s="434">
        <v>96</v>
      </c>
    </row>
    <row r="3197" spans="1:4" ht="13.2" x14ac:dyDescent="0.25">
      <c r="A3197" s="432" t="s">
        <v>4336</v>
      </c>
      <c r="B3197" s="433">
        <v>15537</v>
      </c>
      <c r="C3197" s="434">
        <v>219</v>
      </c>
      <c r="D3197" s="434">
        <v>131</v>
      </c>
    </row>
    <row r="3198" spans="1:4" ht="13.2" x14ac:dyDescent="0.25">
      <c r="A3198" s="432" t="s">
        <v>4197</v>
      </c>
      <c r="B3198" s="433">
        <v>22503</v>
      </c>
      <c r="C3198" s="434">
        <v>632</v>
      </c>
      <c r="D3198" s="434">
        <v>575</v>
      </c>
    </row>
    <row r="3199" spans="1:4" ht="13.2" x14ac:dyDescent="0.25">
      <c r="A3199" s="432" t="s">
        <v>4337</v>
      </c>
      <c r="B3199" s="433">
        <v>27073</v>
      </c>
      <c r="C3199" s="434">
        <v>20</v>
      </c>
      <c r="D3199" s="434">
        <v>0</v>
      </c>
    </row>
    <row r="3200" spans="1:4" ht="13.2" x14ac:dyDescent="0.25">
      <c r="A3200" s="432" t="s">
        <v>4338</v>
      </c>
      <c r="B3200" s="433">
        <v>17781</v>
      </c>
      <c r="C3200" s="434">
        <v>10</v>
      </c>
      <c r="D3200" s="434">
        <v>10</v>
      </c>
    </row>
    <row r="3201" spans="1:4" ht="13.2" x14ac:dyDescent="0.25">
      <c r="A3201" s="432" t="s">
        <v>1841</v>
      </c>
      <c r="B3201" s="433">
        <v>25078</v>
      </c>
      <c r="C3201" s="434">
        <v>12</v>
      </c>
      <c r="D3201" s="434">
        <v>12</v>
      </c>
    </row>
    <row r="3202" spans="1:4" ht="13.2" x14ac:dyDescent="0.25">
      <c r="A3202" s="432" t="s">
        <v>4339</v>
      </c>
      <c r="B3202" s="433">
        <v>11054</v>
      </c>
      <c r="C3202" s="434">
        <v>102</v>
      </c>
      <c r="D3202" s="434">
        <v>52</v>
      </c>
    </row>
    <row r="3203" spans="1:4" ht="13.2" x14ac:dyDescent="0.25">
      <c r="A3203" s="432" t="s">
        <v>2513</v>
      </c>
      <c r="B3203" s="433">
        <v>22473</v>
      </c>
      <c r="C3203" s="434">
        <v>35</v>
      </c>
      <c r="D3203" s="434">
        <v>35</v>
      </c>
    </row>
    <row r="3204" spans="1:4" ht="13.2" x14ac:dyDescent="0.25">
      <c r="A3204" s="432" t="s">
        <v>4340</v>
      </c>
      <c r="B3204" s="433">
        <v>11979</v>
      </c>
      <c r="C3204" s="434">
        <v>10</v>
      </c>
      <c r="D3204" s="434">
        <v>0</v>
      </c>
    </row>
    <row r="3205" spans="1:4" ht="13.2" x14ac:dyDescent="0.25">
      <c r="A3205" s="432" t="s">
        <v>4214</v>
      </c>
      <c r="B3205" s="433">
        <v>26053</v>
      </c>
      <c r="C3205" s="434">
        <v>27</v>
      </c>
      <c r="D3205" s="434">
        <v>25</v>
      </c>
    </row>
    <row r="3206" spans="1:4" ht="13.2" x14ac:dyDescent="0.25">
      <c r="A3206" s="432" t="s">
        <v>4341</v>
      </c>
      <c r="B3206" s="433">
        <v>15608</v>
      </c>
      <c r="C3206" s="434">
        <v>22</v>
      </c>
      <c r="D3206" s="434">
        <v>22</v>
      </c>
    </row>
    <row r="3207" spans="1:4" ht="13.2" x14ac:dyDescent="0.25">
      <c r="A3207" s="432" t="s">
        <v>4342</v>
      </c>
      <c r="B3207" s="433">
        <v>24150</v>
      </c>
      <c r="C3207" s="434">
        <v>39</v>
      </c>
      <c r="D3207" s="434">
        <v>32</v>
      </c>
    </row>
    <row r="3208" spans="1:4" ht="13.2" x14ac:dyDescent="0.25">
      <c r="A3208" s="432" t="s">
        <v>4343</v>
      </c>
      <c r="B3208" s="433">
        <v>16020</v>
      </c>
      <c r="C3208" s="434">
        <v>1</v>
      </c>
      <c r="D3208" s="434">
        <v>1</v>
      </c>
    </row>
    <row r="3209" spans="1:4" ht="13.2" x14ac:dyDescent="0.25">
      <c r="A3209" s="432" t="s">
        <v>4344</v>
      </c>
      <c r="B3209" s="433">
        <v>19086</v>
      </c>
      <c r="C3209" s="434">
        <v>3</v>
      </c>
      <c r="D3209" s="434">
        <v>3</v>
      </c>
    </row>
    <row r="3210" spans="1:4" ht="13.2" x14ac:dyDescent="0.25">
      <c r="A3210" s="432" t="s">
        <v>4218</v>
      </c>
      <c r="B3210" s="433">
        <v>13257</v>
      </c>
      <c r="C3210" s="434">
        <v>33</v>
      </c>
      <c r="D3210" s="434">
        <v>30</v>
      </c>
    </row>
    <row r="3211" spans="1:4" ht="13.2" x14ac:dyDescent="0.25">
      <c r="A3211" s="432" t="s">
        <v>4345</v>
      </c>
      <c r="B3211" s="433">
        <v>17395</v>
      </c>
      <c r="C3211" s="434">
        <v>6</v>
      </c>
      <c r="D3211" s="434">
        <v>4</v>
      </c>
    </row>
    <row r="3212" spans="1:4" ht="13.2" x14ac:dyDescent="0.25">
      <c r="A3212" s="432" t="s">
        <v>3274</v>
      </c>
      <c r="B3212" s="433">
        <v>15239</v>
      </c>
      <c r="C3212" s="434">
        <v>30</v>
      </c>
      <c r="D3212" s="434">
        <v>24</v>
      </c>
    </row>
    <row r="3213" spans="1:4" ht="13.2" x14ac:dyDescent="0.25">
      <c r="A3213" s="432" t="s">
        <v>4220</v>
      </c>
      <c r="B3213" s="433">
        <v>13025</v>
      </c>
      <c r="C3213" s="434">
        <v>5</v>
      </c>
      <c r="D3213" s="434">
        <v>0</v>
      </c>
    </row>
    <row r="3214" spans="1:4" ht="13.2" x14ac:dyDescent="0.25">
      <c r="A3214" s="432" t="s">
        <v>4221</v>
      </c>
      <c r="B3214" s="433">
        <v>14385</v>
      </c>
      <c r="C3214" s="434">
        <v>42</v>
      </c>
      <c r="D3214" s="434">
        <v>40</v>
      </c>
    </row>
    <row r="3215" spans="1:4" ht="13.2" x14ac:dyDescent="0.25">
      <c r="A3215" s="432" t="s">
        <v>4222</v>
      </c>
      <c r="B3215" s="433">
        <v>21143</v>
      </c>
      <c r="C3215" s="434">
        <v>15</v>
      </c>
      <c r="D3215" s="434">
        <v>11</v>
      </c>
    </row>
    <row r="3216" spans="1:4" ht="13.2" x14ac:dyDescent="0.25">
      <c r="A3216" s="432" t="s">
        <v>4223</v>
      </c>
      <c r="B3216" s="433">
        <v>11253</v>
      </c>
      <c r="C3216" s="434">
        <v>361</v>
      </c>
      <c r="D3216" s="434">
        <v>187</v>
      </c>
    </row>
    <row r="3217" spans="1:4" ht="13.2" x14ac:dyDescent="0.25">
      <c r="A3217" s="432" t="s">
        <v>4224</v>
      </c>
      <c r="B3217" s="433">
        <v>21614</v>
      </c>
      <c r="C3217" s="434">
        <v>119</v>
      </c>
      <c r="D3217" s="434">
        <v>23</v>
      </c>
    </row>
    <row r="3218" spans="1:4" ht="13.2" x14ac:dyDescent="0.25">
      <c r="A3218" s="432" t="s">
        <v>4346</v>
      </c>
      <c r="B3218" s="433">
        <v>27654</v>
      </c>
      <c r="C3218" s="434">
        <v>26</v>
      </c>
      <c r="D3218" s="434">
        <v>20</v>
      </c>
    </row>
    <row r="3219" spans="1:4" ht="13.2" x14ac:dyDescent="0.25">
      <c r="A3219" s="432" t="s">
        <v>4347</v>
      </c>
      <c r="B3219" s="433">
        <v>17339</v>
      </c>
      <c r="C3219" s="434">
        <v>1</v>
      </c>
      <c r="D3219" s="434">
        <v>0</v>
      </c>
    </row>
    <row r="3220" spans="1:4" ht="13.2" x14ac:dyDescent="0.25">
      <c r="A3220" s="432" t="s">
        <v>4227</v>
      </c>
      <c r="B3220" s="433">
        <v>24843</v>
      </c>
      <c r="C3220" s="434">
        <v>83</v>
      </c>
      <c r="D3220" s="434">
        <v>59</v>
      </c>
    </row>
    <row r="3221" spans="1:4" ht="13.2" x14ac:dyDescent="0.25">
      <c r="A3221" s="432" t="s">
        <v>4229</v>
      </c>
      <c r="B3221" s="433">
        <v>20502</v>
      </c>
      <c r="C3221" s="434">
        <v>146</v>
      </c>
      <c r="D3221" s="434">
        <v>79</v>
      </c>
    </row>
    <row r="3222" spans="1:4" ht="13.2" x14ac:dyDescent="0.25">
      <c r="A3222" s="432" t="s">
        <v>4230</v>
      </c>
      <c r="B3222" s="433">
        <v>28724</v>
      </c>
      <c r="C3222" s="434">
        <v>4</v>
      </c>
      <c r="D3222" s="434">
        <v>3</v>
      </c>
    </row>
    <row r="3223" spans="1:4" ht="13.2" x14ac:dyDescent="0.25">
      <c r="A3223" s="432" t="s">
        <v>4232</v>
      </c>
      <c r="B3223" s="433">
        <v>16240</v>
      </c>
      <c r="C3223" s="434">
        <v>92</v>
      </c>
      <c r="D3223" s="434">
        <v>20</v>
      </c>
    </row>
    <row r="3224" spans="1:4" ht="13.2" x14ac:dyDescent="0.25">
      <c r="A3224" s="432" t="s">
        <v>4233</v>
      </c>
      <c r="B3224" s="433">
        <v>13279</v>
      </c>
      <c r="C3224" s="434">
        <v>31</v>
      </c>
      <c r="D3224" s="434">
        <v>17</v>
      </c>
    </row>
    <row r="3225" spans="1:4" ht="13.2" x14ac:dyDescent="0.25">
      <c r="A3225" s="432" t="s">
        <v>4348</v>
      </c>
      <c r="B3225" s="433">
        <v>11229</v>
      </c>
      <c r="C3225" s="434">
        <v>33</v>
      </c>
      <c r="D3225" s="434">
        <v>32</v>
      </c>
    </row>
    <row r="3226" spans="1:4" ht="13.2" x14ac:dyDescent="0.25">
      <c r="A3226" s="432" t="s">
        <v>4235</v>
      </c>
      <c r="B3226" s="433">
        <v>18525</v>
      </c>
      <c r="C3226" s="434">
        <v>3</v>
      </c>
      <c r="D3226" s="434">
        <v>0</v>
      </c>
    </row>
    <row r="3227" spans="1:4" ht="13.2" x14ac:dyDescent="0.25">
      <c r="A3227" s="432" t="s">
        <v>2603</v>
      </c>
      <c r="B3227" s="433">
        <v>23385</v>
      </c>
      <c r="C3227" s="434">
        <v>3</v>
      </c>
      <c r="D3227" s="434">
        <v>3</v>
      </c>
    </row>
    <row r="3228" spans="1:4" ht="13.2" x14ac:dyDescent="0.25">
      <c r="A3228" s="432" t="s">
        <v>4237</v>
      </c>
      <c r="B3228" s="433">
        <v>22786</v>
      </c>
      <c r="C3228" s="434">
        <v>100</v>
      </c>
      <c r="D3228" s="434">
        <v>40</v>
      </c>
    </row>
    <row r="3229" spans="1:4" ht="13.2" x14ac:dyDescent="0.25">
      <c r="A3229" s="432" t="s">
        <v>4349</v>
      </c>
      <c r="B3229" s="433">
        <v>22567</v>
      </c>
      <c r="C3229" s="434">
        <v>1</v>
      </c>
      <c r="D3229" s="434">
        <v>0</v>
      </c>
    </row>
    <row r="3230" spans="1:4" ht="13.2" x14ac:dyDescent="0.25">
      <c r="A3230" s="432" t="s">
        <v>4245</v>
      </c>
      <c r="B3230" s="433">
        <v>17096</v>
      </c>
      <c r="C3230" s="434">
        <v>20</v>
      </c>
      <c r="D3230" s="434">
        <v>0</v>
      </c>
    </row>
    <row r="3231" spans="1:4" ht="13.2" x14ac:dyDescent="0.25">
      <c r="A3231" s="432" t="s">
        <v>4350</v>
      </c>
      <c r="B3231" s="433">
        <v>25755</v>
      </c>
      <c r="C3231" s="434">
        <v>50</v>
      </c>
      <c r="D3231" s="434">
        <v>35</v>
      </c>
    </row>
    <row r="3232" spans="1:4" ht="13.2" x14ac:dyDescent="0.25">
      <c r="A3232" s="432" t="s">
        <v>4351</v>
      </c>
      <c r="B3232" s="433">
        <v>20682</v>
      </c>
      <c r="C3232" s="434">
        <v>10</v>
      </c>
      <c r="D3232" s="434">
        <v>0</v>
      </c>
    </row>
    <row r="3233" spans="1:4" ht="13.2" x14ac:dyDescent="0.25">
      <c r="A3233" s="432" t="s">
        <v>4352</v>
      </c>
      <c r="B3233" s="433">
        <v>29132</v>
      </c>
      <c r="C3233" s="434">
        <v>4</v>
      </c>
      <c r="D3233" s="434">
        <v>4</v>
      </c>
    </row>
    <row r="3234" spans="1:4" ht="13.2" x14ac:dyDescent="0.25">
      <c r="A3234" s="432" t="s">
        <v>4353</v>
      </c>
      <c r="B3234" s="433">
        <v>20283</v>
      </c>
      <c r="C3234" s="434">
        <v>7</v>
      </c>
      <c r="D3234" s="434">
        <v>7</v>
      </c>
    </row>
    <row r="3235" spans="1:4" ht="13.2" x14ac:dyDescent="0.25">
      <c r="A3235" s="432" t="s">
        <v>4354</v>
      </c>
      <c r="B3235" s="433">
        <v>27157</v>
      </c>
      <c r="C3235" s="434">
        <v>60</v>
      </c>
      <c r="D3235" s="434">
        <v>25</v>
      </c>
    </row>
    <row r="3236" spans="1:4" ht="13.2" x14ac:dyDescent="0.25">
      <c r="A3236" s="432" t="s">
        <v>4355</v>
      </c>
      <c r="B3236" s="433">
        <v>23308</v>
      </c>
      <c r="C3236" s="434">
        <v>10</v>
      </c>
      <c r="D3236" s="434">
        <v>10</v>
      </c>
    </row>
    <row r="3237" spans="1:4" ht="13.2" x14ac:dyDescent="0.25">
      <c r="A3237" s="432" t="s">
        <v>4356</v>
      </c>
      <c r="B3237" s="433">
        <v>28553</v>
      </c>
      <c r="C3237" s="434">
        <v>12</v>
      </c>
      <c r="D3237" s="434">
        <v>0</v>
      </c>
    </row>
    <row r="3238" spans="1:4" ht="13.2" x14ac:dyDescent="0.25">
      <c r="A3238" s="432" t="s">
        <v>4357</v>
      </c>
      <c r="B3238" s="433">
        <v>27452</v>
      </c>
      <c r="C3238" s="435">
        <v>1240</v>
      </c>
      <c r="D3238" s="434">
        <v>952</v>
      </c>
    </row>
    <row r="3239" spans="1:4" ht="13.2" x14ac:dyDescent="0.25">
      <c r="A3239" s="432" t="s">
        <v>2901</v>
      </c>
      <c r="B3239" s="433">
        <v>23788</v>
      </c>
      <c r="C3239" s="435">
        <v>3396</v>
      </c>
      <c r="D3239" s="435">
        <v>2948</v>
      </c>
    </row>
    <row r="3240" spans="1:4" ht="13.2" x14ac:dyDescent="0.25">
      <c r="A3240" s="432" t="s">
        <v>2902</v>
      </c>
      <c r="B3240" s="433">
        <v>11641</v>
      </c>
      <c r="C3240" s="434">
        <v>12</v>
      </c>
      <c r="D3240" s="434">
        <v>4</v>
      </c>
    </row>
    <row r="3241" spans="1:4" ht="13.2" x14ac:dyDescent="0.25">
      <c r="A3241" s="432" t="s">
        <v>4358</v>
      </c>
      <c r="B3241" s="433">
        <v>21702</v>
      </c>
      <c r="C3241" s="434">
        <v>8</v>
      </c>
      <c r="D3241" s="434">
        <v>8</v>
      </c>
    </row>
    <row r="3242" spans="1:4" ht="13.2" x14ac:dyDescent="0.25">
      <c r="A3242" s="432" t="s">
        <v>4252</v>
      </c>
      <c r="B3242" s="433">
        <v>19657</v>
      </c>
      <c r="C3242" s="434">
        <v>8</v>
      </c>
      <c r="D3242" s="434">
        <v>4</v>
      </c>
    </row>
    <row r="3243" spans="1:4" ht="13.2" x14ac:dyDescent="0.25">
      <c r="A3243" s="432" t="s">
        <v>4359</v>
      </c>
      <c r="B3243" s="433">
        <v>12406</v>
      </c>
      <c r="C3243" s="434">
        <v>11</v>
      </c>
      <c r="D3243" s="434">
        <v>1</v>
      </c>
    </row>
    <row r="3244" spans="1:4" ht="13.2" x14ac:dyDescent="0.25">
      <c r="A3244" s="432" t="s">
        <v>4258</v>
      </c>
      <c r="B3244" s="433">
        <v>12084</v>
      </c>
      <c r="C3244" s="434">
        <v>52</v>
      </c>
      <c r="D3244" s="434">
        <v>50</v>
      </c>
    </row>
    <row r="3245" spans="1:4" ht="13.2" x14ac:dyDescent="0.25">
      <c r="A3245" s="432" t="s">
        <v>4260</v>
      </c>
      <c r="B3245" s="433">
        <v>29636</v>
      </c>
      <c r="C3245" s="434">
        <v>48</v>
      </c>
      <c r="D3245" s="434">
        <v>36</v>
      </c>
    </row>
    <row r="3246" spans="1:4" ht="13.2" x14ac:dyDescent="0.25">
      <c r="A3246" s="432" t="s">
        <v>4261</v>
      </c>
      <c r="B3246" s="433">
        <v>23206</v>
      </c>
      <c r="C3246" s="434">
        <v>5</v>
      </c>
      <c r="D3246" s="434">
        <v>5</v>
      </c>
    </row>
    <row r="3247" spans="1:4" ht="13.2" x14ac:dyDescent="0.25">
      <c r="A3247" s="432" t="s">
        <v>4262</v>
      </c>
      <c r="B3247" s="433">
        <v>13962</v>
      </c>
      <c r="C3247" s="434">
        <v>10</v>
      </c>
      <c r="D3247" s="434">
        <v>10</v>
      </c>
    </row>
    <row r="3248" spans="1:4" ht="13.2" x14ac:dyDescent="0.25">
      <c r="A3248" s="432" t="s">
        <v>4264</v>
      </c>
      <c r="B3248" s="433">
        <v>12406</v>
      </c>
      <c r="C3248" s="434">
        <v>2</v>
      </c>
      <c r="D3248" s="434">
        <v>2</v>
      </c>
    </row>
    <row r="3249" spans="1:4" ht="13.2" x14ac:dyDescent="0.25">
      <c r="A3249" s="432" t="s">
        <v>4270</v>
      </c>
      <c r="B3249" s="433">
        <v>10792</v>
      </c>
      <c r="C3249" s="434">
        <v>2</v>
      </c>
      <c r="D3249" s="434">
        <v>2</v>
      </c>
    </row>
    <row r="3250" spans="1:4" ht="13.2" x14ac:dyDescent="0.25">
      <c r="A3250" s="432" t="s">
        <v>4112</v>
      </c>
      <c r="B3250" s="433">
        <v>12940</v>
      </c>
      <c r="C3250" s="434">
        <v>141</v>
      </c>
      <c r="D3250" s="434">
        <v>142</v>
      </c>
    </row>
    <row r="3251" spans="1:4" ht="13.2" x14ac:dyDescent="0.25">
      <c r="A3251" s="432" t="s">
        <v>4360</v>
      </c>
      <c r="B3251" s="433">
        <v>23420</v>
      </c>
      <c r="C3251" s="434">
        <v>73</v>
      </c>
      <c r="D3251" s="434">
        <v>70</v>
      </c>
    </row>
    <row r="3252" spans="1:4" ht="13.2" x14ac:dyDescent="0.25">
      <c r="A3252" s="432" t="s">
        <v>4361</v>
      </c>
      <c r="B3252" s="433">
        <v>16895</v>
      </c>
      <c r="C3252" s="434">
        <v>28</v>
      </c>
      <c r="D3252" s="434">
        <v>25</v>
      </c>
    </row>
    <row r="3253" spans="1:4" ht="13.2" x14ac:dyDescent="0.25">
      <c r="A3253" s="432" t="s">
        <v>4362</v>
      </c>
      <c r="B3253" s="433">
        <v>10255</v>
      </c>
      <c r="C3253" s="434">
        <v>19</v>
      </c>
      <c r="D3253" s="434">
        <v>7</v>
      </c>
    </row>
    <row r="3254" spans="1:4" ht="13.2" x14ac:dyDescent="0.25">
      <c r="A3254" s="432" t="s">
        <v>4363</v>
      </c>
      <c r="B3254" s="433">
        <v>12645</v>
      </c>
      <c r="C3254" s="434">
        <v>47</v>
      </c>
      <c r="D3254" s="434">
        <v>36</v>
      </c>
    </row>
    <row r="3255" spans="1:4" ht="13.2" x14ac:dyDescent="0.25">
      <c r="A3255" s="432" t="s">
        <v>4364</v>
      </c>
      <c r="B3255" s="433">
        <v>24709</v>
      </c>
      <c r="C3255" s="435">
        <v>2406</v>
      </c>
      <c r="D3255" s="435">
        <v>1829</v>
      </c>
    </row>
    <row r="3256" spans="1:4" ht="13.2" x14ac:dyDescent="0.25">
      <c r="A3256" s="432" t="s">
        <v>4365</v>
      </c>
      <c r="B3256" s="433">
        <v>14080</v>
      </c>
      <c r="C3256" s="434">
        <v>99</v>
      </c>
      <c r="D3256" s="434">
        <v>88</v>
      </c>
    </row>
    <row r="3257" spans="1:4" ht="13.2" x14ac:dyDescent="0.25">
      <c r="A3257" s="432" t="s">
        <v>4366</v>
      </c>
      <c r="B3257" s="433">
        <v>26750</v>
      </c>
      <c r="C3257" s="434">
        <v>23</v>
      </c>
      <c r="D3257" s="434">
        <v>14</v>
      </c>
    </row>
    <row r="3258" spans="1:4" ht="13.2" x14ac:dyDescent="0.25">
      <c r="A3258" s="432" t="s">
        <v>4367</v>
      </c>
      <c r="B3258" s="433">
        <v>27512</v>
      </c>
      <c r="C3258" s="434">
        <v>20</v>
      </c>
      <c r="D3258" s="434">
        <v>20</v>
      </c>
    </row>
    <row r="3259" spans="1:4" ht="13.2" x14ac:dyDescent="0.25">
      <c r="A3259" s="432" t="s">
        <v>4368</v>
      </c>
      <c r="B3259" s="433">
        <v>18886</v>
      </c>
      <c r="C3259" s="434">
        <v>430</v>
      </c>
      <c r="D3259" s="434">
        <v>390</v>
      </c>
    </row>
    <row r="3260" spans="1:4" ht="13.2" x14ac:dyDescent="0.25">
      <c r="A3260" s="432" t="s">
        <v>4369</v>
      </c>
      <c r="B3260" s="433">
        <v>19099</v>
      </c>
      <c r="C3260" s="435">
        <v>1108</v>
      </c>
      <c r="D3260" s="434">
        <v>722</v>
      </c>
    </row>
    <row r="3261" spans="1:4" ht="13.2" x14ac:dyDescent="0.25">
      <c r="A3261" s="432" t="s">
        <v>4370</v>
      </c>
      <c r="B3261" s="433">
        <v>20152</v>
      </c>
      <c r="C3261" s="434">
        <v>375</v>
      </c>
      <c r="D3261" s="434">
        <v>135</v>
      </c>
    </row>
    <row r="3262" spans="1:4" ht="13.2" x14ac:dyDescent="0.25">
      <c r="A3262" s="432" t="s">
        <v>4371</v>
      </c>
      <c r="B3262" s="433">
        <v>26145</v>
      </c>
      <c r="C3262" s="434">
        <v>4</v>
      </c>
      <c r="D3262" s="434">
        <v>4</v>
      </c>
    </row>
    <row r="3263" spans="1:4" ht="13.2" x14ac:dyDescent="0.25">
      <c r="A3263" s="432" t="s">
        <v>4372</v>
      </c>
      <c r="B3263" s="433">
        <v>29366</v>
      </c>
      <c r="C3263" s="435">
        <v>27200</v>
      </c>
      <c r="D3263" s="435">
        <v>18900</v>
      </c>
    </row>
    <row r="3264" spans="1:4" ht="13.2" x14ac:dyDescent="0.25">
      <c r="A3264" s="432" t="s">
        <v>4373</v>
      </c>
      <c r="B3264" s="433">
        <v>24663</v>
      </c>
      <c r="C3264" s="434">
        <v>345</v>
      </c>
      <c r="D3264" s="434">
        <v>300</v>
      </c>
    </row>
    <row r="3265" spans="1:4" ht="13.2" x14ac:dyDescent="0.25">
      <c r="A3265" s="432" t="s">
        <v>4374</v>
      </c>
      <c r="B3265" s="433">
        <v>26842</v>
      </c>
      <c r="C3265" s="434">
        <v>960</v>
      </c>
      <c r="D3265" s="434">
        <v>910</v>
      </c>
    </row>
    <row r="3266" spans="1:4" ht="13.2" x14ac:dyDescent="0.25">
      <c r="A3266" s="432" t="s">
        <v>4375</v>
      </c>
      <c r="B3266" s="433">
        <v>27816</v>
      </c>
      <c r="C3266" s="434">
        <v>30</v>
      </c>
      <c r="D3266" s="434">
        <v>20</v>
      </c>
    </row>
    <row r="3267" spans="1:4" ht="13.2" x14ac:dyDescent="0.25">
      <c r="A3267" s="432" t="s">
        <v>4376</v>
      </c>
      <c r="B3267" s="433">
        <v>27435</v>
      </c>
      <c r="C3267" s="435">
        <v>23850</v>
      </c>
      <c r="D3267" s="435">
        <v>20350</v>
      </c>
    </row>
    <row r="3268" spans="1:4" ht="13.2" x14ac:dyDescent="0.25">
      <c r="A3268" s="432" t="s">
        <v>4377</v>
      </c>
      <c r="B3268" s="433">
        <v>14336</v>
      </c>
      <c r="C3268" s="434">
        <v>60</v>
      </c>
      <c r="D3268" s="434">
        <v>0</v>
      </c>
    </row>
    <row r="3269" spans="1:4" ht="13.2" x14ac:dyDescent="0.25">
      <c r="A3269" s="432" t="s">
        <v>2720</v>
      </c>
      <c r="B3269" s="433">
        <v>15043</v>
      </c>
      <c r="C3269" s="435">
        <v>3700</v>
      </c>
      <c r="D3269" s="434">
        <v>0</v>
      </c>
    </row>
    <row r="3270" spans="1:4" ht="13.2" x14ac:dyDescent="0.25">
      <c r="A3270" s="432" t="s">
        <v>4378</v>
      </c>
      <c r="B3270" s="433">
        <v>10105</v>
      </c>
      <c r="C3270" s="434">
        <v>336</v>
      </c>
      <c r="D3270" s="434">
        <v>288</v>
      </c>
    </row>
    <row r="3271" spans="1:4" ht="13.2" x14ac:dyDescent="0.25">
      <c r="A3271" s="432" t="s">
        <v>4379</v>
      </c>
      <c r="B3271" s="433">
        <v>27904</v>
      </c>
      <c r="C3271" s="434">
        <v>320</v>
      </c>
      <c r="D3271" s="434">
        <v>315</v>
      </c>
    </row>
    <row r="3272" spans="1:4" ht="13.2" x14ac:dyDescent="0.25">
      <c r="A3272" s="432" t="s">
        <v>4380</v>
      </c>
      <c r="B3272" s="433">
        <v>21736</v>
      </c>
      <c r="C3272" s="434">
        <v>90</v>
      </c>
      <c r="D3272" s="434">
        <v>95</v>
      </c>
    </row>
    <row r="3273" spans="1:4" ht="13.2" x14ac:dyDescent="0.25">
      <c r="A3273" s="432" t="s">
        <v>4381</v>
      </c>
      <c r="B3273" s="433">
        <v>23509</v>
      </c>
      <c r="C3273" s="435">
        <v>5720</v>
      </c>
      <c r="D3273" s="435">
        <v>5560</v>
      </c>
    </row>
    <row r="3274" spans="1:4" ht="13.2" x14ac:dyDescent="0.25">
      <c r="A3274" s="432" t="s">
        <v>4382</v>
      </c>
      <c r="B3274" s="433">
        <v>29913</v>
      </c>
      <c r="C3274" s="434">
        <v>458</v>
      </c>
      <c r="D3274" s="434">
        <v>440</v>
      </c>
    </row>
    <row r="3275" spans="1:4" ht="13.2" x14ac:dyDescent="0.25">
      <c r="A3275" s="432" t="s">
        <v>4383</v>
      </c>
      <c r="B3275" s="433">
        <v>27973</v>
      </c>
      <c r="C3275" s="434">
        <v>328</v>
      </c>
      <c r="D3275" s="434">
        <v>310</v>
      </c>
    </row>
    <row r="3276" spans="1:4" ht="13.2" x14ac:dyDescent="0.25">
      <c r="A3276" s="432" t="s">
        <v>4384</v>
      </c>
      <c r="B3276" s="433">
        <v>13526</v>
      </c>
      <c r="C3276" s="434">
        <v>720</v>
      </c>
      <c r="D3276" s="434">
        <v>680</v>
      </c>
    </row>
    <row r="3277" spans="1:4" ht="13.2" x14ac:dyDescent="0.25">
      <c r="A3277" s="432" t="s">
        <v>4385</v>
      </c>
      <c r="B3277" s="433">
        <v>22511</v>
      </c>
      <c r="C3277" s="434">
        <v>770</v>
      </c>
      <c r="D3277" s="434">
        <v>680</v>
      </c>
    </row>
    <row r="3278" spans="1:4" ht="13.2" x14ac:dyDescent="0.25">
      <c r="A3278" s="432" t="s">
        <v>4386</v>
      </c>
      <c r="B3278" s="433">
        <v>22143</v>
      </c>
      <c r="C3278" s="434">
        <v>558</v>
      </c>
      <c r="D3278" s="434">
        <v>503</v>
      </c>
    </row>
    <row r="3279" spans="1:4" ht="13.2" x14ac:dyDescent="0.25">
      <c r="A3279" s="432" t="s">
        <v>4387</v>
      </c>
      <c r="B3279" s="433">
        <v>26326</v>
      </c>
      <c r="C3279" s="434">
        <v>193</v>
      </c>
      <c r="D3279" s="434">
        <v>160</v>
      </c>
    </row>
    <row r="3280" spans="1:4" ht="13.2" x14ac:dyDescent="0.25">
      <c r="A3280" s="432" t="s">
        <v>4388</v>
      </c>
      <c r="B3280" s="433">
        <v>12884</v>
      </c>
      <c r="C3280" s="434">
        <v>420</v>
      </c>
      <c r="D3280" s="434">
        <v>340</v>
      </c>
    </row>
    <row r="3281" spans="1:4" ht="13.2" x14ac:dyDescent="0.25">
      <c r="A3281" s="432" t="s">
        <v>4389</v>
      </c>
      <c r="B3281" s="433">
        <v>29430</v>
      </c>
      <c r="C3281" s="434">
        <v>840</v>
      </c>
      <c r="D3281" s="434">
        <v>710</v>
      </c>
    </row>
    <row r="3282" spans="1:4" ht="13.2" x14ac:dyDescent="0.25">
      <c r="A3282" s="432" t="s">
        <v>4390</v>
      </c>
      <c r="B3282" s="433">
        <v>25082</v>
      </c>
      <c r="C3282" s="435">
        <v>16360</v>
      </c>
      <c r="D3282" s="435">
        <v>15840</v>
      </c>
    </row>
    <row r="3283" spans="1:4" ht="13.2" x14ac:dyDescent="0.25">
      <c r="A3283" s="432" t="s">
        <v>4391</v>
      </c>
      <c r="B3283" s="433">
        <v>16670</v>
      </c>
      <c r="C3283" s="434">
        <v>77</v>
      </c>
      <c r="D3283" s="434">
        <v>67</v>
      </c>
    </row>
    <row r="3284" spans="1:4" ht="13.2" x14ac:dyDescent="0.25">
      <c r="A3284" s="432" t="s">
        <v>4392</v>
      </c>
      <c r="B3284" s="433">
        <v>24423</v>
      </c>
      <c r="C3284" s="434">
        <v>165</v>
      </c>
      <c r="D3284" s="434">
        <v>138</v>
      </c>
    </row>
    <row r="3285" spans="1:4" ht="13.2" x14ac:dyDescent="0.25">
      <c r="A3285" s="432" t="s">
        <v>4393</v>
      </c>
      <c r="B3285" s="433">
        <v>20596</v>
      </c>
      <c r="C3285" s="434">
        <v>30</v>
      </c>
      <c r="D3285" s="434">
        <v>0</v>
      </c>
    </row>
    <row r="3286" spans="1:4" ht="13.2" x14ac:dyDescent="0.25">
      <c r="A3286" s="432" t="s">
        <v>4394</v>
      </c>
      <c r="B3286" s="433">
        <v>12770</v>
      </c>
      <c r="C3286" s="435">
        <v>3890</v>
      </c>
      <c r="D3286" s="435">
        <v>3080</v>
      </c>
    </row>
    <row r="3287" spans="1:4" ht="13.2" x14ac:dyDescent="0.25">
      <c r="A3287" s="432" t="s">
        <v>4395</v>
      </c>
      <c r="B3287" s="433">
        <v>22723</v>
      </c>
      <c r="C3287" s="434">
        <v>110</v>
      </c>
      <c r="D3287" s="434">
        <v>100</v>
      </c>
    </row>
    <row r="3288" spans="1:4" ht="13.2" x14ac:dyDescent="0.25">
      <c r="A3288" s="432" t="s">
        <v>4396</v>
      </c>
      <c r="B3288" s="433">
        <v>20656</v>
      </c>
      <c r="C3288" s="435">
        <v>3050</v>
      </c>
      <c r="D3288" s="435">
        <v>2650</v>
      </c>
    </row>
    <row r="3289" spans="1:4" ht="13.2" x14ac:dyDescent="0.25">
      <c r="A3289" s="432" t="s">
        <v>4397</v>
      </c>
      <c r="B3289" s="433">
        <v>14038</v>
      </c>
      <c r="C3289" s="435">
        <v>3680</v>
      </c>
      <c r="D3289" s="435">
        <v>3400</v>
      </c>
    </row>
    <row r="3290" spans="1:4" ht="13.2" x14ac:dyDescent="0.25">
      <c r="A3290" s="432" t="s">
        <v>4398</v>
      </c>
      <c r="B3290" s="433">
        <v>14340</v>
      </c>
      <c r="C3290" s="435">
        <v>3120</v>
      </c>
      <c r="D3290" s="435">
        <v>2680</v>
      </c>
    </row>
    <row r="3291" spans="1:4" ht="13.2" x14ac:dyDescent="0.25">
      <c r="A3291" s="432" t="s">
        <v>4399</v>
      </c>
      <c r="B3291" s="433">
        <v>23199</v>
      </c>
      <c r="C3291" s="434">
        <v>60</v>
      </c>
      <c r="D3291" s="434">
        <v>60</v>
      </c>
    </row>
    <row r="3292" spans="1:4" ht="13.2" x14ac:dyDescent="0.25">
      <c r="A3292" s="432" t="s">
        <v>4400</v>
      </c>
      <c r="B3292" s="433">
        <v>10077</v>
      </c>
      <c r="C3292" s="434">
        <v>200</v>
      </c>
      <c r="D3292" s="434">
        <v>200</v>
      </c>
    </row>
    <row r="3293" spans="1:4" ht="13.2" x14ac:dyDescent="0.25">
      <c r="A3293" s="432" t="s">
        <v>4401</v>
      </c>
      <c r="B3293" s="433">
        <v>11361</v>
      </c>
      <c r="C3293" s="434">
        <v>40</v>
      </c>
      <c r="D3293" s="434">
        <v>40</v>
      </c>
    </row>
    <row r="3294" spans="1:4" ht="13.2" x14ac:dyDescent="0.25">
      <c r="A3294" s="432" t="s">
        <v>4402</v>
      </c>
      <c r="B3294" s="433">
        <v>26367</v>
      </c>
      <c r="C3294" s="434">
        <v>520</v>
      </c>
      <c r="D3294" s="434">
        <v>480</v>
      </c>
    </row>
    <row r="3295" spans="1:4" ht="13.2" x14ac:dyDescent="0.25">
      <c r="A3295" s="432" t="s">
        <v>4403</v>
      </c>
      <c r="B3295" s="433">
        <v>25099</v>
      </c>
      <c r="C3295" s="435">
        <v>2160</v>
      </c>
      <c r="D3295" s="435">
        <v>1560</v>
      </c>
    </row>
    <row r="3296" spans="1:4" ht="13.2" x14ac:dyDescent="0.25">
      <c r="A3296" s="432" t="s">
        <v>4404</v>
      </c>
      <c r="B3296" s="433">
        <v>10005</v>
      </c>
      <c r="C3296" s="434">
        <v>20</v>
      </c>
      <c r="D3296" s="434">
        <v>20</v>
      </c>
    </row>
    <row r="3297" spans="1:4" ht="13.2" x14ac:dyDescent="0.25">
      <c r="A3297" s="432" t="s">
        <v>4405</v>
      </c>
      <c r="B3297" s="433">
        <v>10637</v>
      </c>
      <c r="C3297" s="434">
        <v>10</v>
      </c>
      <c r="D3297" s="434">
        <v>0</v>
      </c>
    </row>
    <row r="3298" spans="1:4" ht="13.2" x14ac:dyDescent="0.25">
      <c r="A3298" s="432" t="s">
        <v>4406</v>
      </c>
      <c r="B3298" s="433">
        <v>28248</v>
      </c>
      <c r="C3298" s="434">
        <v>960</v>
      </c>
      <c r="D3298" s="434">
        <v>580</v>
      </c>
    </row>
    <row r="3299" spans="1:4" ht="13.2" x14ac:dyDescent="0.25">
      <c r="A3299" s="432" t="s">
        <v>4407</v>
      </c>
      <c r="B3299" s="433">
        <v>17288</v>
      </c>
      <c r="C3299" s="435">
        <v>1180</v>
      </c>
      <c r="D3299" s="434">
        <v>840</v>
      </c>
    </row>
    <row r="3300" spans="1:4" ht="13.2" x14ac:dyDescent="0.25">
      <c r="A3300" s="432" t="s">
        <v>4408</v>
      </c>
      <c r="B3300" s="433">
        <v>16467</v>
      </c>
      <c r="C3300" s="435">
        <v>9650</v>
      </c>
      <c r="D3300" s="435">
        <v>8850</v>
      </c>
    </row>
    <row r="3301" spans="1:4" ht="13.2" x14ac:dyDescent="0.25">
      <c r="A3301" s="432" t="s">
        <v>4409</v>
      </c>
      <c r="B3301" s="433">
        <v>24697</v>
      </c>
      <c r="C3301" s="434">
        <v>100</v>
      </c>
      <c r="D3301" s="434">
        <v>100</v>
      </c>
    </row>
    <row r="3302" spans="1:4" ht="13.2" x14ac:dyDescent="0.25">
      <c r="A3302" s="432" t="s">
        <v>4410</v>
      </c>
      <c r="B3302" s="433">
        <v>29325</v>
      </c>
      <c r="C3302" s="434">
        <v>80</v>
      </c>
      <c r="D3302" s="434">
        <v>80</v>
      </c>
    </row>
    <row r="3303" spans="1:4" ht="13.2" x14ac:dyDescent="0.25">
      <c r="A3303" s="432" t="s">
        <v>4411</v>
      </c>
      <c r="B3303" s="433">
        <v>10883</v>
      </c>
      <c r="C3303" s="434">
        <v>70</v>
      </c>
      <c r="D3303" s="434">
        <v>60</v>
      </c>
    </row>
    <row r="3304" spans="1:4" ht="13.2" x14ac:dyDescent="0.25">
      <c r="A3304" s="432" t="s">
        <v>4412</v>
      </c>
      <c r="B3304" s="433">
        <v>16058</v>
      </c>
      <c r="C3304" s="434">
        <v>100</v>
      </c>
      <c r="D3304" s="434">
        <v>80</v>
      </c>
    </row>
    <row r="3305" spans="1:4" ht="13.2" x14ac:dyDescent="0.25">
      <c r="A3305" s="432" t="s">
        <v>4413</v>
      </c>
      <c r="B3305" s="433">
        <v>22926</v>
      </c>
      <c r="C3305" s="434">
        <v>386</v>
      </c>
      <c r="D3305" s="434">
        <v>240</v>
      </c>
    </row>
    <row r="3306" spans="1:4" ht="13.2" x14ac:dyDescent="0.25">
      <c r="A3306" s="432" t="s">
        <v>4414</v>
      </c>
      <c r="B3306" s="433">
        <v>22059</v>
      </c>
      <c r="C3306" s="434">
        <v>100</v>
      </c>
      <c r="D3306" s="434">
        <v>0</v>
      </c>
    </row>
    <row r="3307" spans="1:4" ht="13.2" x14ac:dyDescent="0.25">
      <c r="A3307" s="432" t="s">
        <v>4415</v>
      </c>
      <c r="B3307" s="433">
        <v>20708</v>
      </c>
      <c r="C3307" s="434">
        <v>540</v>
      </c>
      <c r="D3307" s="434">
        <v>340</v>
      </c>
    </row>
    <row r="3308" spans="1:4" ht="13.2" x14ac:dyDescent="0.25">
      <c r="A3308" s="432" t="s">
        <v>4416</v>
      </c>
      <c r="B3308" s="433">
        <v>16318</v>
      </c>
      <c r="C3308" s="434">
        <v>670</v>
      </c>
      <c r="D3308" s="434">
        <v>650</v>
      </c>
    </row>
    <row r="3309" spans="1:4" ht="13.2" x14ac:dyDescent="0.25">
      <c r="A3309" s="432" t="s">
        <v>4417</v>
      </c>
      <c r="B3309" s="433">
        <v>15255</v>
      </c>
      <c r="C3309" s="435">
        <v>1700</v>
      </c>
      <c r="D3309" s="435">
        <v>1545</v>
      </c>
    </row>
    <row r="3310" spans="1:4" ht="13.2" x14ac:dyDescent="0.25">
      <c r="A3310" s="432" t="s">
        <v>3647</v>
      </c>
      <c r="B3310" s="433">
        <v>15386</v>
      </c>
      <c r="C3310" s="434">
        <v>2</v>
      </c>
      <c r="D3310" s="434">
        <v>0</v>
      </c>
    </row>
    <row r="3311" spans="1:4" ht="13.2" x14ac:dyDescent="0.25">
      <c r="A3311" s="432" t="s">
        <v>4418</v>
      </c>
      <c r="B3311" s="433">
        <v>13332</v>
      </c>
      <c r="C3311" s="434">
        <v>21</v>
      </c>
      <c r="D3311" s="434">
        <v>21</v>
      </c>
    </row>
    <row r="3312" spans="1:4" ht="13.2" x14ac:dyDescent="0.25">
      <c r="A3312" s="432" t="s">
        <v>4419</v>
      </c>
      <c r="B3312" s="433">
        <v>28061</v>
      </c>
      <c r="C3312" s="434">
        <v>38</v>
      </c>
      <c r="D3312" s="434">
        <v>26</v>
      </c>
    </row>
    <row r="3313" spans="1:4" ht="13.2" x14ac:dyDescent="0.25">
      <c r="A3313" s="432" t="s">
        <v>4420</v>
      </c>
      <c r="B3313" s="433">
        <v>20729</v>
      </c>
      <c r="C3313" s="434">
        <v>2</v>
      </c>
      <c r="D3313" s="434">
        <v>0</v>
      </c>
    </row>
    <row r="3314" spans="1:4" ht="13.2" x14ac:dyDescent="0.25">
      <c r="A3314" s="432" t="s">
        <v>3660</v>
      </c>
      <c r="B3314" s="433">
        <v>27658</v>
      </c>
      <c r="C3314" s="434">
        <v>3</v>
      </c>
      <c r="D3314" s="434">
        <v>1</v>
      </c>
    </row>
    <row r="3315" spans="1:4" ht="13.2" x14ac:dyDescent="0.25">
      <c r="A3315" s="432" t="s">
        <v>3667</v>
      </c>
      <c r="B3315" s="433">
        <v>27391</v>
      </c>
      <c r="C3315" s="434">
        <v>1</v>
      </c>
      <c r="D3315" s="434">
        <v>0</v>
      </c>
    </row>
    <row r="3316" spans="1:4" ht="13.2" x14ac:dyDescent="0.25">
      <c r="A3316" s="432" t="s">
        <v>3673</v>
      </c>
      <c r="B3316" s="433">
        <v>22093</v>
      </c>
      <c r="C3316" s="434">
        <v>167</v>
      </c>
      <c r="D3316" s="434">
        <v>122</v>
      </c>
    </row>
    <row r="3317" spans="1:4" ht="13.2" x14ac:dyDescent="0.25">
      <c r="A3317" s="432" t="s">
        <v>4421</v>
      </c>
      <c r="B3317" s="433">
        <v>14646</v>
      </c>
      <c r="C3317" s="434">
        <v>2</v>
      </c>
      <c r="D3317" s="434">
        <v>2</v>
      </c>
    </row>
    <row r="3318" spans="1:4" ht="13.2" x14ac:dyDescent="0.25">
      <c r="A3318" s="432" t="s">
        <v>4422</v>
      </c>
      <c r="B3318" s="433">
        <v>22025</v>
      </c>
      <c r="C3318" s="434">
        <v>25</v>
      </c>
      <c r="D3318" s="434">
        <v>18</v>
      </c>
    </row>
    <row r="3319" spans="1:4" ht="13.2" x14ac:dyDescent="0.25">
      <c r="A3319" s="432" t="s">
        <v>4423</v>
      </c>
      <c r="B3319" s="433">
        <v>21901</v>
      </c>
      <c r="C3319" s="434">
        <v>133</v>
      </c>
      <c r="D3319" s="434">
        <v>75</v>
      </c>
    </row>
    <row r="3320" spans="1:4" ht="13.2" x14ac:dyDescent="0.25">
      <c r="A3320" s="432" t="s">
        <v>3679</v>
      </c>
      <c r="B3320" s="433">
        <v>29155</v>
      </c>
      <c r="C3320" s="434">
        <v>13</v>
      </c>
      <c r="D3320" s="434">
        <v>3</v>
      </c>
    </row>
    <row r="3321" spans="1:4" ht="13.2" x14ac:dyDescent="0.25">
      <c r="A3321" s="432" t="s">
        <v>4424</v>
      </c>
      <c r="B3321" s="433">
        <v>17848</v>
      </c>
      <c r="C3321" s="434">
        <v>2</v>
      </c>
      <c r="D3321" s="434">
        <v>2</v>
      </c>
    </row>
    <row r="3322" spans="1:4" ht="13.2" x14ac:dyDescent="0.25">
      <c r="A3322" s="432" t="s">
        <v>3240</v>
      </c>
      <c r="B3322" s="433">
        <v>15625</v>
      </c>
      <c r="C3322" s="434">
        <v>57</v>
      </c>
      <c r="D3322" s="434">
        <v>37</v>
      </c>
    </row>
    <row r="3323" spans="1:4" ht="13.2" x14ac:dyDescent="0.25">
      <c r="A3323" s="432" t="s">
        <v>4425</v>
      </c>
      <c r="B3323" s="433">
        <v>28662</v>
      </c>
      <c r="C3323" s="434">
        <v>36</v>
      </c>
      <c r="D3323" s="434">
        <v>30</v>
      </c>
    </row>
    <row r="3324" spans="1:4" ht="13.2" x14ac:dyDescent="0.25">
      <c r="A3324" s="432" t="s">
        <v>4426</v>
      </c>
      <c r="B3324" s="433">
        <v>14949</v>
      </c>
      <c r="C3324" s="434">
        <v>6</v>
      </c>
      <c r="D3324" s="434">
        <v>5</v>
      </c>
    </row>
    <row r="3325" spans="1:4" ht="13.2" x14ac:dyDescent="0.25">
      <c r="A3325" s="432" t="s">
        <v>4427</v>
      </c>
      <c r="B3325" s="433">
        <v>12366</v>
      </c>
      <c r="C3325" s="434">
        <v>104</v>
      </c>
      <c r="D3325" s="434">
        <v>104</v>
      </c>
    </row>
    <row r="3326" spans="1:4" ht="13.2" x14ac:dyDescent="0.25">
      <c r="A3326" s="432" t="s">
        <v>4428</v>
      </c>
      <c r="B3326" s="433">
        <v>11526</v>
      </c>
      <c r="C3326" s="434">
        <v>7</v>
      </c>
      <c r="D3326" s="434">
        <v>0</v>
      </c>
    </row>
    <row r="3327" spans="1:4" ht="13.2" x14ac:dyDescent="0.25">
      <c r="A3327" s="432" t="s">
        <v>4429</v>
      </c>
      <c r="B3327" s="433">
        <v>23486</v>
      </c>
      <c r="C3327" s="434">
        <v>5</v>
      </c>
      <c r="D3327" s="434">
        <v>5</v>
      </c>
    </row>
    <row r="3328" spans="1:4" ht="13.2" x14ac:dyDescent="0.25">
      <c r="A3328" s="432" t="s">
        <v>4430</v>
      </c>
      <c r="B3328" s="433">
        <v>11922</v>
      </c>
      <c r="C3328" s="434">
        <v>23</v>
      </c>
      <c r="D3328" s="434">
        <v>23</v>
      </c>
    </row>
    <row r="3329" spans="1:4" ht="13.2" x14ac:dyDescent="0.25">
      <c r="A3329" s="432" t="s">
        <v>4431</v>
      </c>
      <c r="B3329" s="433">
        <v>14110</v>
      </c>
      <c r="C3329" s="434">
        <v>5</v>
      </c>
      <c r="D3329" s="434">
        <v>5</v>
      </c>
    </row>
    <row r="3330" spans="1:4" ht="13.2" x14ac:dyDescent="0.25">
      <c r="A3330" s="432" t="s">
        <v>4432</v>
      </c>
      <c r="B3330" s="433">
        <v>25872</v>
      </c>
      <c r="C3330" s="435">
        <v>39200</v>
      </c>
      <c r="D3330" s="435">
        <v>36400</v>
      </c>
    </row>
    <row r="3331" spans="1:4" ht="13.2" x14ac:dyDescent="0.25">
      <c r="A3331" s="432" t="s">
        <v>4433</v>
      </c>
      <c r="B3331" s="433">
        <v>19888</v>
      </c>
      <c r="C3331" s="434">
        <v>12</v>
      </c>
      <c r="D3331" s="434">
        <v>1</v>
      </c>
    </row>
    <row r="3332" spans="1:4" ht="13.2" x14ac:dyDescent="0.25">
      <c r="A3332" s="432" t="s">
        <v>4434</v>
      </c>
      <c r="B3332" s="433">
        <v>26996</v>
      </c>
      <c r="C3332" s="434">
        <v>1</v>
      </c>
      <c r="D3332" s="434">
        <v>0</v>
      </c>
    </row>
    <row r="3333" spans="1:4" ht="13.2" x14ac:dyDescent="0.25">
      <c r="A3333" s="432" t="s">
        <v>4435</v>
      </c>
      <c r="B3333" s="433">
        <v>18899</v>
      </c>
      <c r="C3333" s="434">
        <v>6</v>
      </c>
      <c r="D3333" s="434">
        <v>0</v>
      </c>
    </row>
    <row r="3334" spans="1:4" ht="13.2" x14ac:dyDescent="0.25">
      <c r="A3334" s="432" t="s">
        <v>4436</v>
      </c>
      <c r="B3334" s="433">
        <v>20860</v>
      </c>
      <c r="C3334" s="434">
        <v>8</v>
      </c>
      <c r="D3334" s="434">
        <v>0</v>
      </c>
    </row>
    <row r="3335" spans="1:4" ht="13.2" x14ac:dyDescent="0.25">
      <c r="A3335" s="432" t="s">
        <v>4437</v>
      </c>
      <c r="B3335" s="433">
        <v>22541</v>
      </c>
      <c r="C3335" s="434">
        <v>6</v>
      </c>
      <c r="D3335" s="434">
        <v>0</v>
      </c>
    </row>
    <row r="3336" spans="1:4" ht="13.2" x14ac:dyDescent="0.25">
      <c r="A3336" s="432" t="s">
        <v>4438</v>
      </c>
      <c r="B3336" s="433">
        <v>23136</v>
      </c>
      <c r="C3336" s="434">
        <v>14</v>
      </c>
      <c r="D3336" s="434">
        <v>13</v>
      </c>
    </row>
    <row r="3337" spans="1:4" ht="13.2" x14ac:dyDescent="0.25">
      <c r="A3337" s="432" t="s">
        <v>4439</v>
      </c>
      <c r="B3337" s="433">
        <v>10536</v>
      </c>
      <c r="C3337" s="434">
        <v>8</v>
      </c>
      <c r="D3337" s="434">
        <v>8</v>
      </c>
    </row>
    <row r="3338" spans="1:4" ht="13.2" x14ac:dyDescent="0.25">
      <c r="A3338" s="432" t="s">
        <v>4440</v>
      </c>
      <c r="B3338" s="433">
        <v>24429</v>
      </c>
      <c r="C3338" s="434">
        <v>61</v>
      </c>
      <c r="D3338" s="434">
        <v>50</v>
      </c>
    </row>
    <row r="3339" spans="1:4" ht="13.2" x14ac:dyDescent="0.25">
      <c r="A3339" s="432" t="s">
        <v>4441</v>
      </c>
      <c r="B3339" s="433">
        <v>15235</v>
      </c>
      <c r="C3339" s="434">
        <v>375</v>
      </c>
      <c r="D3339" s="434">
        <v>327</v>
      </c>
    </row>
    <row r="3340" spans="1:4" ht="13.2" x14ac:dyDescent="0.25">
      <c r="A3340" s="432" t="s">
        <v>4442</v>
      </c>
      <c r="B3340" s="433">
        <v>23216</v>
      </c>
      <c r="C3340" s="434">
        <v>303</v>
      </c>
      <c r="D3340" s="434">
        <v>292</v>
      </c>
    </row>
    <row r="3341" spans="1:4" ht="13.2" x14ac:dyDescent="0.25">
      <c r="A3341" s="432" t="s">
        <v>4443</v>
      </c>
      <c r="B3341" s="433">
        <v>29524</v>
      </c>
      <c r="C3341" s="435">
        <v>1880</v>
      </c>
      <c r="D3341" s="435">
        <v>1760</v>
      </c>
    </row>
    <row r="3342" spans="1:4" ht="13.2" x14ac:dyDescent="0.25">
      <c r="A3342" s="432" t="s">
        <v>4444</v>
      </c>
      <c r="B3342" s="433">
        <v>25318</v>
      </c>
      <c r="C3342" s="434">
        <v>4</v>
      </c>
      <c r="D3342" s="434">
        <v>4</v>
      </c>
    </row>
    <row r="3343" spans="1:4" ht="13.2" x14ac:dyDescent="0.25">
      <c r="A3343" s="432" t="s">
        <v>4289</v>
      </c>
      <c r="B3343" s="433">
        <v>18611</v>
      </c>
      <c r="C3343" s="434">
        <v>4</v>
      </c>
      <c r="D3343" s="434">
        <v>0</v>
      </c>
    </row>
    <row r="3344" spans="1:4" ht="13.2" x14ac:dyDescent="0.25">
      <c r="A3344" s="432" t="s">
        <v>4445</v>
      </c>
      <c r="B3344" s="433">
        <v>17243</v>
      </c>
      <c r="C3344" s="434">
        <v>2</v>
      </c>
      <c r="D3344" s="434">
        <v>2</v>
      </c>
    </row>
    <row r="3345" spans="1:4" ht="13.2" x14ac:dyDescent="0.25">
      <c r="A3345" s="432" t="s">
        <v>2058</v>
      </c>
      <c r="B3345" s="433">
        <v>27498</v>
      </c>
      <c r="C3345" s="434">
        <v>7</v>
      </c>
      <c r="D3345" s="434">
        <v>7</v>
      </c>
    </row>
    <row r="3346" spans="1:4" ht="13.2" x14ac:dyDescent="0.25">
      <c r="A3346" s="432" t="s">
        <v>4294</v>
      </c>
      <c r="B3346" s="433">
        <v>14948</v>
      </c>
      <c r="C3346" s="434">
        <v>1</v>
      </c>
      <c r="D3346" s="434">
        <v>1</v>
      </c>
    </row>
    <row r="3347" spans="1:4" ht="13.2" x14ac:dyDescent="0.25">
      <c r="A3347" s="432" t="s">
        <v>4446</v>
      </c>
      <c r="B3347" s="433">
        <v>23751</v>
      </c>
      <c r="C3347" s="434">
        <v>2</v>
      </c>
      <c r="D3347" s="434">
        <v>2</v>
      </c>
    </row>
    <row r="3348" spans="1:4" ht="13.2" x14ac:dyDescent="0.25">
      <c r="A3348" s="432" t="s">
        <v>4447</v>
      </c>
      <c r="B3348" s="433">
        <v>16955</v>
      </c>
      <c r="C3348" s="434">
        <v>4</v>
      </c>
      <c r="D3348" s="434">
        <v>4</v>
      </c>
    </row>
    <row r="3349" spans="1:4" ht="13.2" x14ac:dyDescent="0.25">
      <c r="A3349" s="432" t="s">
        <v>4448</v>
      </c>
      <c r="B3349" s="433">
        <v>13763</v>
      </c>
      <c r="C3349" s="434">
        <v>2</v>
      </c>
      <c r="D3349" s="434">
        <v>2</v>
      </c>
    </row>
    <row r="3350" spans="1:4" ht="13.2" x14ac:dyDescent="0.25">
      <c r="A3350" s="432" t="s">
        <v>4449</v>
      </c>
      <c r="B3350" s="433">
        <v>17095</v>
      </c>
      <c r="C3350" s="434">
        <v>1</v>
      </c>
      <c r="D3350" s="434">
        <v>1</v>
      </c>
    </row>
    <row r="3351" spans="1:4" ht="13.2" x14ac:dyDescent="0.25">
      <c r="A3351" s="432" t="s">
        <v>4450</v>
      </c>
      <c r="B3351" s="433">
        <v>29362</v>
      </c>
      <c r="C3351" s="434">
        <v>1</v>
      </c>
      <c r="D3351" s="434">
        <v>1</v>
      </c>
    </row>
    <row r="3352" spans="1:4" ht="13.2" x14ac:dyDescent="0.25">
      <c r="A3352" s="432" t="s">
        <v>4451</v>
      </c>
      <c r="B3352" s="433">
        <v>22483</v>
      </c>
      <c r="C3352" s="434">
        <v>1</v>
      </c>
      <c r="D3352" s="434">
        <v>0</v>
      </c>
    </row>
    <row r="3353" spans="1:4" ht="13.2" x14ac:dyDescent="0.25">
      <c r="A3353" s="432" t="s">
        <v>4452</v>
      </c>
      <c r="B3353" s="433">
        <v>14860</v>
      </c>
      <c r="C3353" s="434">
        <v>2</v>
      </c>
      <c r="D3353" s="434">
        <v>2</v>
      </c>
    </row>
    <row r="3354" spans="1:4" ht="13.2" x14ac:dyDescent="0.25">
      <c r="A3354" s="432" t="s">
        <v>4453</v>
      </c>
      <c r="B3354" s="433">
        <v>18542</v>
      </c>
      <c r="C3354" s="434">
        <v>8</v>
      </c>
      <c r="D3354" s="434">
        <v>8</v>
      </c>
    </row>
    <row r="3355" spans="1:4" ht="13.2" x14ac:dyDescent="0.25">
      <c r="A3355" s="432" t="s">
        <v>4430</v>
      </c>
      <c r="B3355" s="433">
        <v>27892</v>
      </c>
      <c r="C3355" s="434">
        <v>32</v>
      </c>
      <c r="D3355" s="434">
        <v>28</v>
      </c>
    </row>
    <row r="3356" spans="1:4" ht="13.2" x14ac:dyDescent="0.25">
      <c r="A3356" s="432" t="s">
        <v>4454</v>
      </c>
      <c r="B3356" s="433">
        <v>22082</v>
      </c>
      <c r="C3356" s="434">
        <v>78</v>
      </c>
      <c r="D3356" s="434">
        <v>78</v>
      </c>
    </row>
    <row r="3357" spans="1:4" ht="13.2" x14ac:dyDescent="0.25">
      <c r="A3357" s="432" t="s">
        <v>4455</v>
      </c>
      <c r="B3357" s="433">
        <v>17943</v>
      </c>
      <c r="C3357" s="434">
        <v>7</v>
      </c>
      <c r="D3357" s="434">
        <v>7</v>
      </c>
    </row>
    <row r="3358" spans="1:4" ht="13.2" x14ac:dyDescent="0.25">
      <c r="A3358" s="432" t="s">
        <v>4456</v>
      </c>
      <c r="B3358" s="433">
        <v>16590</v>
      </c>
      <c r="C3358" s="434">
        <v>4</v>
      </c>
      <c r="D3358" s="434">
        <v>4</v>
      </c>
    </row>
    <row r="3359" spans="1:4" ht="13.2" x14ac:dyDescent="0.25">
      <c r="A3359" s="432" t="s">
        <v>4457</v>
      </c>
      <c r="B3359" s="433">
        <v>17695</v>
      </c>
      <c r="C3359" s="434">
        <v>3</v>
      </c>
      <c r="D3359" s="434">
        <v>3</v>
      </c>
    </row>
    <row r="3360" spans="1:4" ht="13.2" x14ac:dyDescent="0.25">
      <c r="A3360" s="432" t="s">
        <v>4458</v>
      </c>
      <c r="B3360" s="433">
        <v>24044</v>
      </c>
      <c r="C3360" s="434">
        <v>13</v>
      </c>
      <c r="D3360" s="434">
        <v>7</v>
      </c>
    </row>
    <row r="3361" spans="1:4" ht="13.2" x14ac:dyDescent="0.25">
      <c r="A3361" s="432" t="s">
        <v>4459</v>
      </c>
      <c r="B3361" s="433">
        <v>26398</v>
      </c>
      <c r="C3361" s="434">
        <v>49</v>
      </c>
      <c r="D3361" s="434">
        <v>49</v>
      </c>
    </row>
    <row r="3362" spans="1:4" ht="13.2" x14ac:dyDescent="0.25">
      <c r="A3362" s="432" t="s">
        <v>4460</v>
      </c>
      <c r="B3362" s="433">
        <v>21680</v>
      </c>
      <c r="C3362" s="434">
        <v>11</v>
      </c>
      <c r="D3362" s="434">
        <v>8</v>
      </c>
    </row>
    <row r="3363" spans="1:4" ht="13.2" x14ac:dyDescent="0.25">
      <c r="A3363" s="432" t="s">
        <v>4461</v>
      </c>
      <c r="B3363" s="433">
        <v>25530</v>
      </c>
      <c r="C3363" s="434">
        <v>39</v>
      </c>
      <c r="D3363" s="434">
        <v>34</v>
      </c>
    </row>
    <row r="3364" spans="1:4" ht="13.2" x14ac:dyDescent="0.25">
      <c r="A3364" s="432" t="s">
        <v>4296</v>
      </c>
      <c r="B3364" s="433">
        <v>10677</v>
      </c>
      <c r="C3364" s="434">
        <v>14</v>
      </c>
      <c r="D3364" s="434">
        <v>14</v>
      </c>
    </row>
    <row r="3365" spans="1:4" ht="13.2" x14ac:dyDescent="0.25">
      <c r="A3365" s="432" t="s">
        <v>4297</v>
      </c>
      <c r="B3365" s="433">
        <v>15926</v>
      </c>
      <c r="C3365" s="434">
        <v>1</v>
      </c>
      <c r="D3365" s="434">
        <v>1</v>
      </c>
    </row>
    <row r="3366" spans="1:4" ht="13.2" x14ac:dyDescent="0.25">
      <c r="A3366" s="432" t="s">
        <v>4462</v>
      </c>
      <c r="B3366" s="433">
        <v>19098</v>
      </c>
      <c r="C3366" s="434">
        <v>88</v>
      </c>
      <c r="D3366" s="434">
        <v>85</v>
      </c>
    </row>
    <row r="3367" spans="1:4" ht="13.2" x14ac:dyDescent="0.25">
      <c r="A3367" s="432" t="s">
        <v>4463</v>
      </c>
      <c r="B3367" s="433">
        <v>16669</v>
      </c>
      <c r="C3367" s="434">
        <v>6</v>
      </c>
      <c r="D3367" s="434">
        <v>6</v>
      </c>
    </row>
    <row r="3368" spans="1:4" ht="13.2" x14ac:dyDescent="0.25">
      <c r="A3368" s="432" t="s">
        <v>4464</v>
      </c>
      <c r="B3368" s="433">
        <v>23989</v>
      </c>
      <c r="C3368" s="434">
        <v>12</v>
      </c>
      <c r="D3368" s="434">
        <v>11</v>
      </c>
    </row>
    <row r="3369" spans="1:4" ht="13.2" x14ac:dyDescent="0.25">
      <c r="A3369" s="432" t="s">
        <v>4465</v>
      </c>
      <c r="B3369" s="433">
        <v>22413</v>
      </c>
      <c r="C3369" s="434">
        <v>49</v>
      </c>
      <c r="D3369" s="434">
        <v>48</v>
      </c>
    </row>
    <row r="3370" spans="1:4" ht="13.2" x14ac:dyDescent="0.25">
      <c r="A3370" s="432" t="s">
        <v>4466</v>
      </c>
      <c r="B3370" s="433">
        <v>25377</v>
      </c>
      <c r="C3370" s="434">
        <v>144</v>
      </c>
      <c r="D3370" s="434">
        <v>133</v>
      </c>
    </row>
    <row r="3371" spans="1:4" ht="13.2" x14ac:dyDescent="0.25">
      <c r="A3371" s="432" t="s">
        <v>4467</v>
      </c>
      <c r="B3371" s="433">
        <v>23742</v>
      </c>
      <c r="C3371" s="434">
        <v>26</v>
      </c>
      <c r="D3371" s="434">
        <v>18</v>
      </c>
    </row>
    <row r="3372" spans="1:4" ht="13.2" x14ac:dyDescent="0.25">
      <c r="A3372" s="432" t="s">
        <v>4468</v>
      </c>
      <c r="B3372" s="433">
        <v>10754</v>
      </c>
      <c r="C3372" s="434">
        <v>4</v>
      </c>
      <c r="D3372" s="434">
        <v>4</v>
      </c>
    </row>
    <row r="3373" spans="1:4" ht="13.2" x14ac:dyDescent="0.25">
      <c r="A3373" s="432" t="s">
        <v>4469</v>
      </c>
      <c r="B3373" s="433">
        <v>10336</v>
      </c>
      <c r="C3373" s="434">
        <v>3</v>
      </c>
      <c r="D3373" s="434">
        <v>3</v>
      </c>
    </row>
    <row r="3374" spans="1:4" ht="13.2" x14ac:dyDescent="0.25">
      <c r="A3374" s="432" t="s">
        <v>4470</v>
      </c>
      <c r="B3374" s="433">
        <v>23786</v>
      </c>
      <c r="C3374" s="434">
        <v>20</v>
      </c>
      <c r="D3374" s="434">
        <v>10</v>
      </c>
    </row>
    <row r="3375" spans="1:4" ht="13.2" x14ac:dyDescent="0.25">
      <c r="A3375" s="432" t="s">
        <v>3032</v>
      </c>
      <c r="B3375" s="433">
        <v>28084</v>
      </c>
      <c r="C3375" s="434">
        <v>50</v>
      </c>
      <c r="D3375" s="434">
        <v>50</v>
      </c>
    </row>
    <row r="3376" spans="1:4" ht="13.2" x14ac:dyDescent="0.25">
      <c r="A3376" s="432" t="s">
        <v>4471</v>
      </c>
      <c r="B3376" s="433">
        <v>27630</v>
      </c>
      <c r="C3376" s="434">
        <v>15</v>
      </c>
      <c r="D3376" s="434">
        <v>0</v>
      </c>
    </row>
    <row r="3377" spans="1:4" ht="13.2" x14ac:dyDescent="0.25">
      <c r="A3377" s="432" t="s">
        <v>4472</v>
      </c>
      <c r="B3377" s="433">
        <v>10469</v>
      </c>
      <c r="C3377" s="434">
        <v>10</v>
      </c>
      <c r="D3377" s="434">
        <v>0</v>
      </c>
    </row>
    <row r="3378" spans="1:4" ht="13.2" x14ac:dyDescent="0.25">
      <c r="A3378" s="432" t="s">
        <v>4473</v>
      </c>
      <c r="B3378" s="433">
        <v>28131</v>
      </c>
      <c r="C3378" s="434">
        <v>10</v>
      </c>
      <c r="D3378" s="434">
        <v>10</v>
      </c>
    </row>
    <row r="3379" spans="1:4" ht="13.2" x14ac:dyDescent="0.25">
      <c r="A3379" s="432" t="s">
        <v>4474</v>
      </c>
      <c r="B3379" s="433">
        <v>29719</v>
      </c>
      <c r="C3379" s="434">
        <v>12</v>
      </c>
      <c r="D3379" s="434">
        <v>2</v>
      </c>
    </row>
    <row r="3380" spans="1:4" ht="13.2" x14ac:dyDescent="0.25">
      <c r="A3380" s="432" t="s">
        <v>4475</v>
      </c>
      <c r="B3380" s="433">
        <v>14303</v>
      </c>
      <c r="C3380" s="434">
        <v>200</v>
      </c>
      <c r="D3380" s="434">
        <v>200</v>
      </c>
    </row>
    <row r="3381" spans="1:4" ht="13.2" x14ac:dyDescent="0.25">
      <c r="A3381" s="432" t="s">
        <v>4476</v>
      </c>
      <c r="B3381" s="433">
        <v>28735</v>
      </c>
      <c r="C3381" s="434">
        <v>55</v>
      </c>
      <c r="D3381" s="434">
        <v>55</v>
      </c>
    </row>
    <row r="3382" spans="1:4" ht="13.2" x14ac:dyDescent="0.25">
      <c r="A3382" s="432" t="s">
        <v>3408</v>
      </c>
      <c r="B3382" s="433">
        <v>12515</v>
      </c>
      <c r="C3382" s="434">
        <v>500</v>
      </c>
      <c r="D3382" s="434">
        <v>500</v>
      </c>
    </row>
    <row r="3383" spans="1:4" ht="13.2" x14ac:dyDescent="0.25">
      <c r="A3383" s="432" t="s">
        <v>4477</v>
      </c>
      <c r="B3383" s="433">
        <v>25793</v>
      </c>
      <c r="C3383" s="434">
        <v>840</v>
      </c>
      <c r="D3383" s="434">
        <v>640</v>
      </c>
    </row>
    <row r="3384" spans="1:4" ht="13.2" x14ac:dyDescent="0.25">
      <c r="A3384" s="432" t="s">
        <v>3409</v>
      </c>
      <c r="B3384" s="433">
        <v>12454</v>
      </c>
      <c r="C3384" s="435">
        <v>6680</v>
      </c>
      <c r="D3384" s="435">
        <v>6400</v>
      </c>
    </row>
    <row r="3385" spans="1:4" ht="13.2" x14ac:dyDescent="0.25">
      <c r="A3385" s="432" t="s">
        <v>4478</v>
      </c>
      <c r="B3385" s="433">
        <v>24558</v>
      </c>
      <c r="C3385" s="434">
        <v>30</v>
      </c>
      <c r="D3385" s="434">
        <v>25</v>
      </c>
    </row>
    <row r="3386" spans="1:4" ht="13.2" x14ac:dyDescent="0.25">
      <c r="A3386" s="432" t="s">
        <v>4479</v>
      </c>
      <c r="B3386" s="433">
        <v>27215</v>
      </c>
      <c r="C3386" s="434">
        <v>330</v>
      </c>
      <c r="D3386" s="434">
        <v>275</v>
      </c>
    </row>
    <row r="3387" spans="1:4" ht="13.2" x14ac:dyDescent="0.25">
      <c r="A3387" s="432" t="s">
        <v>4480</v>
      </c>
      <c r="B3387" s="433">
        <v>12262</v>
      </c>
      <c r="C3387" s="434">
        <v>100</v>
      </c>
      <c r="D3387" s="434">
        <v>100</v>
      </c>
    </row>
    <row r="3388" spans="1:4" ht="13.2" x14ac:dyDescent="0.25">
      <c r="A3388" s="432" t="s">
        <v>3412</v>
      </c>
      <c r="B3388" s="433">
        <v>27084</v>
      </c>
      <c r="C3388" s="434">
        <v>950</v>
      </c>
      <c r="D3388" s="434">
        <v>860</v>
      </c>
    </row>
    <row r="3389" spans="1:4" ht="13.2" x14ac:dyDescent="0.25">
      <c r="A3389" s="432" t="s">
        <v>4481</v>
      </c>
      <c r="B3389" s="433">
        <v>15607</v>
      </c>
      <c r="C3389" s="434">
        <v>224</v>
      </c>
      <c r="D3389" s="434">
        <v>211</v>
      </c>
    </row>
    <row r="3390" spans="1:4" ht="13.2" x14ac:dyDescent="0.25">
      <c r="A3390" s="432" t="s">
        <v>4317</v>
      </c>
      <c r="B3390" s="433">
        <v>21346</v>
      </c>
      <c r="C3390" s="434">
        <v>230</v>
      </c>
      <c r="D3390" s="434">
        <v>135</v>
      </c>
    </row>
    <row r="3391" spans="1:4" ht="13.2" x14ac:dyDescent="0.25">
      <c r="A3391" s="432" t="s">
        <v>4482</v>
      </c>
      <c r="B3391" s="433">
        <v>18550</v>
      </c>
      <c r="C3391" s="434">
        <v>8</v>
      </c>
      <c r="D3391" s="434">
        <v>3</v>
      </c>
    </row>
    <row r="3392" spans="1:4" ht="13.2" x14ac:dyDescent="0.25">
      <c r="A3392" s="432" t="s">
        <v>4318</v>
      </c>
      <c r="B3392" s="433">
        <v>27545</v>
      </c>
      <c r="C3392" s="434">
        <v>14</v>
      </c>
      <c r="D3392" s="434">
        <v>14</v>
      </c>
    </row>
    <row r="3393" spans="1:4" ht="13.2" x14ac:dyDescent="0.25">
      <c r="A3393" s="432" t="s">
        <v>4483</v>
      </c>
      <c r="B3393" s="433">
        <v>12211</v>
      </c>
      <c r="C3393" s="434">
        <v>65</v>
      </c>
      <c r="D3393" s="434">
        <v>65</v>
      </c>
    </row>
    <row r="3394" spans="1:4" ht="13.2" x14ac:dyDescent="0.25">
      <c r="A3394" s="432" t="s">
        <v>4320</v>
      </c>
      <c r="B3394" s="433">
        <v>22140</v>
      </c>
      <c r="C3394" s="435">
        <v>8600</v>
      </c>
      <c r="D3394" s="435">
        <v>7960</v>
      </c>
    </row>
    <row r="3395" spans="1:4" ht="13.2" x14ac:dyDescent="0.25">
      <c r="A3395" s="432" t="s">
        <v>4484</v>
      </c>
      <c r="B3395" s="433">
        <v>12032</v>
      </c>
      <c r="C3395" s="434">
        <v>10</v>
      </c>
      <c r="D3395" s="434">
        <v>0</v>
      </c>
    </row>
    <row r="3396" spans="1:4" ht="13.2" x14ac:dyDescent="0.25">
      <c r="A3396" s="432" t="s">
        <v>4485</v>
      </c>
      <c r="B3396" s="433">
        <v>22686</v>
      </c>
      <c r="C3396" s="434">
        <v>45</v>
      </c>
      <c r="D3396" s="434">
        <v>24</v>
      </c>
    </row>
    <row r="3397" spans="1:4" ht="13.2" x14ac:dyDescent="0.25">
      <c r="A3397" s="432" t="s">
        <v>3073</v>
      </c>
      <c r="B3397" s="433">
        <v>23805</v>
      </c>
      <c r="C3397" s="434">
        <v>21</v>
      </c>
      <c r="D3397" s="434">
        <v>0</v>
      </c>
    </row>
    <row r="3398" spans="1:4" ht="13.2" x14ac:dyDescent="0.25">
      <c r="A3398" s="432" t="s">
        <v>4486</v>
      </c>
      <c r="B3398" s="433">
        <v>15467</v>
      </c>
      <c r="C3398" s="434">
        <v>90</v>
      </c>
      <c r="D3398" s="434">
        <v>34</v>
      </c>
    </row>
    <row r="3399" spans="1:4" ht="13.2" x14ac:dyDescent="0.25">
      <c r="A3399" s="432" t="s">
        <v>4487</v>
      </c>
      <c r="B3399" s="433">
        <v>10796</v>
      </c>
      <c r="C3399" s="434">
        <v>11</v>
      </c>
      <c r="D3399" s="434">
        <v>0</v>
      </c>
    </row>
    <row r="3400" spans="1:4" ht="13.2" x14ac:dyDescent="0.25">
      <c r="A3400" s="432" t="s">
        <v>4488</v>
      </c>
      <c r="B3400" s="433">
        <v>21696</v>
      </c>
      <c r="C3400" s="434">
        <v>48</v>
      </c>
      <c r="D3400" s="434">
        <v>34</v>
      </c>
    </row>
    <row r="3401" spans="1:4" ht="13.2" x14ac:dyDescent="0.25">
      <c r="A3401" s="432" t="s">
        <v>4489</v>
      </c>
      <c r="B3401" s="433">
        <v>24118</v>
      </c>
      <c r="C3401" s="434">
        <v>2</v>
      </c>
      <c r="D3401" s="434">
        <v>2</v>
      </c>
    </row>
    <row r="3402" spans="1:4" ht="13.2" x14ac:dyDescent="0.25">
      <c r="A3402" s="432" t="s">
        <v>4490</v>
      </c>
      <c r="B3402" s="433">
        <v>26845</v>
      </c>
      <c r="C3402" s="434">
        <v>1</v>
      </c>
      <c r="D3402" s="434">
        <v>1</v>
      </c>
    </row>
    <row r="3403" spans="1:4" ht="13.2" x14ac:dyDescent="0.25">
      <c r="A3403" s="432" t="s">
        <v>4491</v>
      </c>
      <c r="B3403" s="433">
        <v>18308</v>
      </c>
      <c r="C3403" s="434">
        <v>10</v>
      </c>
      <c r="D3403" s="434">
        <v>10</v>
      </c>
    </row>
    <row r="3404" spans="1:4" ht="13.2" x14ac:dyDescent="0.25">
      <c r="A3404" s="432" t="s">
        <v>4492</v>
      </c>
      <c r="B3404" s="433">
        <v>27559</v>
      </c>
      <c r="C3404" s="434">
        <v>5</v>
      </c>
      <c r="D3404" s="434">
        <v>0</v>
      </c>
    </row>
    <row r="3405" spans="1:4" ht="13.2" x14ac:dyDescent="0.25">
      <c r="A3405" s="432" t="s">
        <v>4493</v>
      </c>
      <c r="B3405" s="433">
        <v>14843</v>
      </c>
      <c r="C3405" s="434">
        <v>16</v>
      </c>
      <c r="D3405" s="434">
        <v>6</v>
      </c>
    </row>
    <row r="3406" spans="1:4" ht="13.2" x14ac:dyDescent="0.25">
      <c r="A3406" s="432" t="s">
        <v>4494</v>
      </c>
      <c r="B3406" s="433">
        <v>20669</v>
      </c>
      <c r="C3406" s="434">
        <v>50</v>
      </c>
      <c r="D3406" s="434">
        <v>50</v>
      </c>
    </row>
    <row r="3407" spans="1:4" ht="13.2" x14ac:dyDescent="0.25">
      <c r="A3407" s="432" t="s">
        <v>4495</v>
      </c>
      <c r="B3407" s="433">
        <v>10473</v>
      </c>
      <c r="C3407" s="434">
        <v>2</v>
      </c>
      <c r="D3407" s="434">
        <v>2</v>
      </c>
    </row>
    <row r="3408" spans="1:4" ht="13.2" x14ac:dyDescent="0.25">
      <c r="A3408" s="432" t="s">
        <v>4496</v>
      </c>
      <c r="B3408" s="433">
        <v>17045</v>
      </c>
      <c r="C3408" s="434">
        <v>17</v>
      </c>
      <c r="D3408" s="434">
        <v>17</v>
      </c>
    </row>
    <row r="3409" spans="1:4" ht="13.2" x14ac:dyDescent="0.25">
      <c r="A3409" s="432" t="s">
        <v>4497</v>
      </c>
      <c r="B3409" s="433">
        <v>27761</v>
      </c>
      <c r="C3409" s="434">
        <v>6</v>
      </c>
      <c r="D3409" s="434">
        <v>6</v>
      </c>
    </row>
    <row r="3410" spans="1:4" ht="13.2" x14ac:dyDescent="0.25">
      <c r="A3410" s="432" t="s">
        <v>4498</v>
      </c>
      <c r="B3410" s="433">
        <v>27623</v>
      </c>
      <c r="C3410" s="434">
        <v>2</v>
      </c>
      <c r="D3410" s="434">
        <v>2</v>
      </c>
    </row>
    <row r="3411" spans="1:4" ht="13.2" x14ac:dyDescent="0.25">
      <c r="A3411" s="432" t="s">
        <v>4499</v>
      </c>
      <c r="B3411" s="433">
        <v>10899</v>
      </c>
      <c r="C3411" s="434">
        <v>3</v>
      </c>
      <c r="D3411" s="434">
        <v>3</v>
      </c>
    </row>
    <row r="3412" spans="1:4" ht="13.2" x14ac:dyDescent="0.25">
      <c r="A3412" s="432" t="s">
        <v>4500</v>
      </c>
      <c r="B3412" s="433">
        <v>21509</v>
      </c>
      <c r="C3412" s="434">
        <v>5</v>
      </c>
      <c r="D3412" s="434">
        <v>5</v>
      </c>
    </row>
    <row r="3413" spans="1:4" ht="13.2" x14ac:dyDescent="0.25">
      <c r="A3413" s="432" t="s">
        <v>4501</v>
      </c>
      <c r="B3413" s="433">
        <v>27128</v>
      </c>
      <c r="C3413" s="434">
        <v>59</v>
      </c>
      <c r="D3413" s="434">
        <v>59</v>
      </c>
    </row>
    <row r="3414" spans="1:4" ht="13.2" x14ac:dyDescent="0.25">
      <c r="A3414" s="432" t="s">
        <v>4502</v>
      </c>
      <c r="B3414" s="433">
        <v>11627</v>
      </c>
      <c r="C3414" s="435">
        <v>1221</v>
      </c>
      <c r="D3414" s="435">
        <v>1221</v>
      </c>
    </row>
    <row r="3415" spans="1:4" ht="13.2" x14ac:dyDescent="0.25">
      <c r="A3415" s="432" t="s">
        <v>3050</v>
      </c>
      <c r="B3415" s="433">
        <v>19681</v>
      </c>
      <c r="C3415" s="434">
        <v>2</v>
      </c>
      <c r="D3415" s="434">
        <v>0</v>
      </c>
    </row>
    <row r="3416" spans="1:4" ht="13.2" x14ac:dyDescent="0.25">
      <c r="A3416" s="432" t="s">
        <v>3191</v>
      </c>
      <c r="B3416" s="433">
        <v>20419</v>
      </c>
      <c r="C3416" s="434">
        <v>13</v>
      </c>
      <c r="D3416" s="434">
        <v>13</v>
      </c>
    </row>
    <row r="3417" spans="1:4" ht="13.2" x14ac:dyDescent="0.25">
      <c r="A3417" s="432" t="s">
        <v>3052</v>
      </c>
      <c r="B3417" s="433">
        <v>19007</v>
      </c>
      <c r="C3417" s="434">
        <v>10</v>
      </c>
      <c r="D3417" s="434">
        <v>5</v>
      </c>
    </row>
    <row r="3418" spans="1:4" ht="13.2" x14ac:dyDescent="0.25">
      <c r="A3418" s="432" t="s">
        <v>3054</v>
      </c>
      <c r="B3418" s="433">
        <v>14051</v>
      </c>
      <c r="C3418" s="434">
        <v>275</v>
      </c>
      <c r="D3418" s="434">
        <v>265</v>
      </c>
    </row>
    <row r="3419" spans="1:4" ht="13.2" x14ac:dyDescent="0.25">
      <c r="A3419" s="432" t="s">
        <v>4503</v>
      </c>
      <c r="B3419" s="433">
        <v>21861</v>
      </c>
      <c r="C3419" s="434">
        <v>40</v>
      </c>
      <c r="D3419" s="434">
        <v>40</v>
      </c>
    </row>
    <row r="3420" spans="1:4" ht="13.2" x14ac:dyDescent="0.25">
      <c r="A3420" s="432" t="s">
        <v>3056</v>
      </c>
      <c r="B3420" s="433">
        <v>21022</v>
      </c>
      <c r="C3420" s="434">
        <v>36</v>
      </c>
      <c r="D3420" s="434">
        <v>24</v>
      </c>
    </row>
    <row r="3421" spans="1:4" ht="13.2" x14ac:dyDescent="0.25">
      <c r="A3421" s="432" t="s">
        <v>3057</v>
      </c>
      <c r="B3421" s="433">
        <v>16739</v>
      </c>
      <c r="C3421" s="434">
        <v>54</v>
      </c>
      <c r="D3421" s="434">
        <v>0</v>
      </c>
    </row>
    <row r="3422" spans="1:4" ht="13.2" x14ac:dyDescent="0.25">
      <c r="A3422" s="432" t="s">
        <v>4504</v>
      </c>
      <c r="B3422" s="433">
        <v>24123</v>
      </c>
      <c r="C3422" s="434">
        <v>6</v>
      </c>
      <c r="D3422" s="434">
        <v>2</v>
      </c>
    </row>
    <row r="3423" spans="1:4" ht="13.2" x14ac:dyDescent="0.25">
      <c r="A3423" s="432" t="s">
        <v>4505</v>
      </c>
      <c r="B3423" s="433">
        <v>27030</v>
      </c>
      <c r="C3423" s="434">
        <v>14</v>
      </c>
      <c r="D3423" s="434">
        <v>11</v>
      </c>
    </row>
    <row r="3424" spans="1:4" ht="13.2" x14ac:dyDescent="0.25">
      <c r="A3424" s="432" t="s">
        <v>3061</v>
      </c>
      <c r="B3424" s="433">
        <v>10919</v>
      </c>
      <c r="C3424" s="434">
        <v>17</v>
      </c>
      <c r="D3424" s="434">
        <v>17</v>
      </c>
    </row>
    <row r="3425" spans="1:4" ht="13.2" x14ac:dyDescent="0.25">
      <c r="A3425" s="432" t="s">
        <v>3062</v>
      </c>
      <c r="B3425" s="433">
        <v>29728</v>
      </c>
      <c r="C3425" s="434">
        <v>154</v>
      </c>
      <c r="D3425" s="434">
        <v>149</v>
      </c>
    </row>
    <row r="3426" spans="1:4" ht="13.2" x14ac:dyDescent="0.25">
      <c r="A3426" s="432" t="s">
        <v>4506</v>
      </c>
      <c r="B3426" s="433">
        <v>23844</v>
      </c>
      <c r="C3426" s="434">
        <v>46</v>
      </c>
      <c r="D3426" s="434">
        <v>40</v>
      </c>
    </row>
    <row r="3427" spans="1:4" ht="13.2" x14ac:dyDescent="0.25">
      <c r="A3427" s="432" t="s">
        <v>4507</v>
      </c>
      <c r="B3427" s="433">
        <v>19373</v>
      </c>
      <c r="C3427" s="434">
        <v>34</v>
      </c>
      <c r="D3427" s="434">
        <v>34</v>
      </c>
    </row>
    <row r="3428" spans="1:4" ht="13.2" x14ac:dyDescent="0.25">
      <c r="A3428" s="432" t="s">
        <v>4508</v>
      </c>
      <c r="B3428" s="433">
        <v>13452</v>
      </c>
      <c r="C3428" s="434">
        <v>16</v>
      </c>
      <c r="D3428" s="434">
        <v>14</v>
      </c>
    </row>
    <row r="3429" spans="1:4" ht="13.2" x14ac:dyDescent="0.25">
      <c r="A3429" s="432" t="s">
        <v>4509</v>
      </c>
      <c r="B3429" s="433">
        <v>26780</v>
      </c>
      <c r="C3429" s="434">
        <v>10</v>
      </c>
      <c r="D3429" s="434">
        <v>10</v>
      </c>
    </row>
    <row r="3430" spans="1:4" ht="13.2" x14ac:dyDescent="0.25">
      <c r="A3430" s="432" t="s">
        <v>3067</v>
      </c>
      <c r="B3430" s="433">
        <v>27517</v>
      </c>
      <c r="C3430" s="434">
        <v>69</v>
      </c>
      <c r="D3430" s="434">
        <v>66</v>
      </c>
    </row>
    <row r="3431" spans="1:4" ht="13.2" x14ac:dyDescent="0.25">
      <c r="A3431" s="432" t="s">
        <v>3068</v>
      </c>
      <c r="B3431" s="433">
        <v>18020</v>
      </c>
      <c r="C3431" s="434">
        <v>21</v>
      </c>
      <c r="D3431" s="434">
        <v>12</v>
      </c>
    </row>
    <row r="3432" spans="1:4" ht="13.2" x14ac:dyDescent="0.25">
      <c r="A3432" s="432" t="s">
        <v>4510</v>
      </c>
      <c r="B3432" s="433">
        <v>29823</v>
      </c>
      <c r="C3432" s="434">
        <v>9</v>
      </c>
      <c r="D3432" s="434">
        <v>9</v>
      </c>
    </row>
    <row r="3433" spans="1:4" ht="13.2" x14ac:dyDescent="0.25">
      <c r="A3433" s="432" t="s">
        <v>4511</v>
      </c>
      <c r="B3433" s="433">
        <v>21426</v>
      </c>
      <c r="C3433" s="434">
        <v>24</v>
      </c>
      <c r="D3433" s="434">
        <v>24</v>
      </c>
    </row>
    <row r="3434" spans="1:4" ht="13.2" x14ac:dyDescent="0.25">
      <c r="A3434" s="432" t="s">
        <v>4512</v>
      </c>
      <c r="B3434" s="433">
        <v>11065</v>
      </c>
      <c r="C3434" s="434">
        <v>35</v>
      </c>
      <c r="D3434" s="434">
        <v>35</v>
      </c>
    </row>
    <row r="3435" spans="1:4" ht="13.2" x14ac:dyDescent="0.25">
      <c r="A3435" s="432" t="s">
        <v>3071</v>
      </c>
      <c r="B3435" s="433">
        <v>15711</v>
      </c>
      <c r="C3435" s="434">
        <v>13</v>
      </c>
      <c r="D3435" s="434">
        <v>13</v>
      </c>
    </row>
    <row r="3436" spans="1:4" ht="13.2" x14ac:dyDescent="0.25">
      <c r="A3436" s="432" t="s">
        <v>4513</v>
      </c>
      <c r="B3436" s="433">
        <v>17057</v>
      </c>
      <c r="C3436" s="434">
        <v>300</v>
      </c>
      <c r="D3436" s="434">
        <v>300</v>
      </c>
    </row>
    <row r="3437" spans="1:4" ht="13.2" x14ac:dyDescent="0.25">
      <c r="A3437" s="432" t="s">
        <v>4514</v>
      </c>
      <c r="B3437" s="433">
        <v>16222</v>
      </c>
      <c r="C3437" s="434">
        <v>860</v>
      </c>
      <c r="D3437" s="434">
        <v>840</v>
      </c>
    </row>
    <row r="3438" spans="1:4" ht="13.2" x14ac:dyDescent="0.25">
      <c r="A3438" s="432" t="s">
        <v>4515</v>
      </c>
      <c r="B3438" s="433">
        <v>27450</v>
      </c>
      <c r="C3438" s="434">
        <v>71</v>
      </c>
      <c r="D3438" s="434">
        <v>58</v>
      </c>
    </row>
    <row r="3439" spans="1:4" ht="13.2" x14ac:dyDescent="0.25">
      <c r="A3439" s="432" t="s">
        <v>4516</v>
      </c>
      <c r="B3439" s="433">
        <v>28217</v>
      </c>
      <c r="C3439" s="434">
        <v>20</v>
      </c>
      <c r="D3439" s="434">
        <v>18</v>
      </c>
    </row>
    <row r="3440" spans="1:4" ht="13.2" x14ac:dyDescent="0.25">
      <c r="A3440" s="432" t="s">
        <v>4517</v>
      </c>
      <c r="B3440" s="433">
        <v>22163</v>
      </c>
      <c r="C3440" s="434">
        <v>10</v>
      </c>
      <c r="D3440" s="434">
        <v>4</v>
      </c>
    </row>
    <row r="3441" spans="1:4" ht="13.2" x14ac:dyDescent="0.25">
      <c r="A3441" s="432" t="s">
        <v>4518</v>
      </c>
      <c r="B3441" s="433">
        <v>11702</v>
      </c>
      <c r="C3441" s="434">
        <v>10</v>
      </c>
      <c r="D3441" s="434">
        <v>0</v>
      </c>
    </row>
    <row r="3442" spans="1:4" ht="13.2" x14ac:dyDescent="0.25">
      <c r="A3442" s="432" t="s">
        <v>3220</v>
      </c>
      <c r="B3442" s="433">
        <v>15669</v>
      </c>
      <c r="C3442" s="434">
        <v>2</v>
      </c>
      <c r="D3442" s="434">
        <v>2</v>
      </c>
    </row>
    <row r="3443" spans="1:4" ht="13.2" x14ac:dyDescent="0.25">
      <c r="A3443" s="432" t="s">
        <v>3221</v>
      </c>
      <c r="B3443" s="433">
        <v>13300</v>
      </c>
      <c r="C3443" s="434">
        <v>3</v>
      </c>
      <c r="D3443" s="434">
        <v>3</v>
      </c>
    </row>
    <row r="3444" spans="1:4" ht="13.2" x14ac:dyDescent="0.25">
      <c r="A3444" s="432" t="s">
        <v>4519</v>
      </c>
      <c r="B3444" s="433">
        <v>28746</v>
      </c>
      <c r="C3444" s="434">
        <v>3</v>
      </c>
      <c r="D3444" s="434">
        <v>2</v>
      </c>
    </row>
    <row r="3445" spans="1:4" ht="13.2" x14ac:dyDescent="0.25">
      <c r="A3445" s="432" t="s">
        <v>4520</v>
      </c>
      <c r="B3445" s="433">
        <v>17401</v>
      </c>
      <c r="C3445" s="434">
        <v>3</v>
      </c>
      <c r="D3445" s="434">
        <v>0</v>
      </c>
    </row>
    <row r="3446" spans="1:4" ht="13.2" x14ac:dyDescent="0.25">
      <c r="A3446" s="432" t="s">
        <v>3288</v>
      </c>
      <c r="B3446" s="433">
        <v>11102</v>
      </c>
      <c r="C3446" s="434">
        <v>1</v>
      </c>
      <c r="D3446" s="434">
        <v>1</v>
      </c>
    </row>
    <row r="3447" spans="1:4" ht="13.2" x14ac:dyDescent="0.25">
      <c r="A3447" s="432" t="s">
        <v>4521</v>
      </c>
      <c r="B3447" s="433">
        <v>17109</v>
      </c>
      <c r="C3447" s="434">
        <v>7</v>
      </c>
      <c r="D3447" s="434">
        <v>4</v>
      </c>
    </row>
    <row r="3448" spans="1:4" ht="13.2" x14ac:dyDescent="0.25">
      <c r="A3448" s="432" t="s">
        <v>4522</v>
      </c>
      <c r="B3448" s="433">
        <v>26107</v>
      </c>
      <c r="C3448" s="434">
        <v>10</v>
      </c>
      <c r="D3448" s="434">
        <v>0</v>
      </c>
    </row>
    <row r="3449" spans="1:4" ht="13.2" x14ac:dyDescent="0.25">
      <c r="A3449" s="432" t="s">
        <v>3839</v>
      </c>
      <c r="B3449" s="433">
        <v>12482</v>
      </c>
      <c r="C3449" s="434">
        <v>2</v>
      </c>
      <c r="D3449" s="434">
        <v>2</v>
      </c>
    </row>
    <row r="3450" spans="1:4" ht="13.2" x14ac:dyDescent="0.25">
      <c r="A3450" s="432" t="s">
        <v>3097</v>
      </c>
      <c r="B3450" s="433">
        <v>20890</v>
      </c>
      <c r="C3450" s="434">
        <v>1</v>
      </c>
      <c r="D3450" s="434">
        <v>1</v>
      </c>
    </row>
    <row r="3451" spans="1:4" ht="13.2" x14ac:dyDescent="0.25">
      <c r="A3451" s="432" t="s">
        <v>1493</v>
      </c>
      <c r="B3451" s="433">
        <v>22551</v>
      </c>
      <c r="C3451" s="434">
        <v>13</v>
      </c>
      <c r="D3451" s="434">
        <v>12</v>
      </c>
    </row>
    <row r="3452" spans="1:4" ht="13.2" x14ac:dyDescent="0.25">
      <c r="A3452" s="432" t="s">
        <v>3227</v>
      </c>
      <c r="B3452" s="433">
        <v>24636</v>
      </c>
      <c r="C3452" s="434">
        <v>10</v>
      </c>
      <c r="D3452" s="434">
        <v>10</v>
      </c>
    </row>
    <row r="3453" spans="1:4" ht="13.2" x14ac:dyDescent="0.25">
      <c r="A3453" s="432" t="s">
        <v>3842</v>
      </c>
      <c r="B3453" s="433">
        <v>13299</v>
      </c>
      <c r="C3453" s="434">
        <v>1</v>
      </c>
      <c r="D3453" s="434">
        <v>1</v>
      </c>
    </row>
    <row r="3454" spans="1:4" ht="13.2" x14ac:dyDescent="0.25">
      <c r="A3454" s="432" t="s">
        <v>3100</v>
      </c>
      <c r="B3454" s="433">
        <v>24242</v>
      </c>
      <c r="C3454" s="434">
        <v>5</v>
      </c>
      <c r="D3454" s="434">
        <v>3</v>
      </c>
    </row>
    <row r="3455" spans="1:4" ht="13.2" x14ac:dyDescent="0.25">
      <c r="A3455" s="432" t="s">
        <v>3228</v>
      </c>
      <c r="B3455" s="433">
        <v>27684</v>
      </c>
      <c r="C3455" s="434">
        <v>1</v>
      </c>
      <c r="D3455" s="434">
        <v>1</v>
      </c>
    </row>
    <row r="3456" spans="1:4" ht="13.2" x14ac:dyDescent="0.25">
      <c r="A3456" s="432" t="s">
        <v>3101</v>
      </c>
      <c r="B3456" s="433">
        <v>21910</v>
      </c>
      <c r="C3456" s="434">
        <v>1</v>
      </c>
      <c r="D3456" s="434">
        <v>1</v>
      </c>
    </row>
    <row r="3457" spans="1:4" ht="13.2" x14ac:dyDescent="0.25">
      <c r="A3457" s="432" t="s">
        <v>3229</v>
      </c>
      <c r="B3457" s="433">
        <v>18168</v>
      </c>
      <c r="C3457" s="434">
        <v>1</v>
      </c>
      <c r="D3457" s="434">
        <v>1</v>
      </c>
    </row>
    <row r="3458" spans="1:4" ht="13.2" x14ac:dyDescent="0.25">
      <c r="A3458" s="432" t="s">
        <v>3230</v>
      </c>
      <c r="B3458" s="433">
        <v>13356</v>
      </c>
      <c r="C3458" s="434">
        <v>8</v>
      </c>
      <c r="D3458" s="434">
        <v>5</v>
      </c>
    </row>
    <row r="3459" spans="1:4" ht="13.2" x14ac:dyDescent="0.25">
      <c r="A3459" s="432" t="s">
        <v>3231</v>
      </c>
      <c r="B3459" s="433">
        <v>15130</v>
      </c>
      <c r="C3459" s="434">
        <v>1</v>
      </c>
      <c r="D3459" s="434">
        <v>1</v>
      </c>
    </row>
    <row r="3460" spans="1:4" ht="13.2" x14ac:dyDescent="0.25">
      <c r="A3460" s="432" t="s">
        <v>3233</v>
      </c>
      <c r="B3460" s="433">
        <v>27146</v>
      </c>
      <c r="C3460" s="434">
        <v>6</v>
      </c>
      <c r="D3460" s="434">
        <v>6</v>
      </c>
    </row>
    <row r="3461" spans="1:4" ht="13.2" x14ac:dyDescent="0.25">
      <c r="A3461" s="432" t="s">
        <v>1637</v>
      </c>
      <c r="B3461" s="433">
        <v>13790</v>
      </c>
      <c r="C3461" s="434">
        <v>3</v>
      </c>
      <c r="D3461" s="434">
        <v>3</v>
      </c>
    </row>
    <row r="3462" spans="1:4" ht="13.2" x14ac:dyDescent="0.25">
      <c r="A3462" s="432" t="s">
        <v>3102</v>
      </c>
      <c r="B3462" s="433">
        <v>16060</v>
      </c>
      <c r="C3462" s="434">
        <v>6</v>
      </c>
      <c r="D3462" s="434">
        <v>6</v>
      </c>
    </row>
    <row r="3463" spans="1:4" ht="13.2" x14ac:dyDescent="0.25">
      <c r="A3463" s="432" t="s">
        <v>4523</v>
      </c>
      <c r="B3463" s="433">
        <v>10662</v>
      </c>
      <c r="C3463" s="434">
        <v>17</v>
      </c>
      <c r="D3463" s="434">
        <v>13</v>
      </c>
    </row>
    <row r="3464" spans="1:4" ht="13.2" x14ac:dyDescent="0.25">
      <c r="A3464" s="432" t="s">
        <v>1495</v>
      </c>
      <c r="B3464" s="433">
        <v>26369</v>
      </c>
      <c r="C3464" s="434">
        <v>23</v>
      </c>
      <c r="D3464" s="434">
        <v>22</v>
      </c>
    </row>
    <row r="3465" spans="1:4" ht="13.2" x14ac:dyDescent="0.25">
      <c r="A3465" s="432" t="s">
        <v>3234</v>
      </c>
      <c r="B3465" s="433">
        <v>15431</v>
      </c>
      <c r="C3465" s="434">
        <v>1</v>
      </c>
      <c r="D3465" s="434">
        <v>1</v>
      </c>
    </row>
    <row r="3466" spans="1:4" ht="13.2" x14ac:dyDescent="0.25">
      <c r="A3466" s="432" t="s">
        <v>3848</v>
      </c>
      <c r="B3466" s="433">
        <v>16493</v>
      </c>
      <c r="C3466" s="434">
        <v>8</v>
      </c>
      <c r="D3466" s="434">
        <v>7</v>
      </c>
    </row>
    <row r="3467" spans="1:4" ht="13.2" x14ac:dyDescent="0.25">
      <c r="A3467" s="432" t="s">
        <v>1496</v>
      </c>
      <c r="B3467" s="433">
        <v>21930</v>
      </c>
      <c r="C3467" s="434">
        <v>16</v>
      </c>
      <c r="D3467" s="434">
        <v>0</v>
      </c>
    </row>
    <row r="3468" spans="1:4" ht="13.2" x14ac:dyDescent="0.25">
      <c r="A3468" s="432" t="s">
        <v>4524</v>
      </c>
      <c r="B3468" s="433">
        <v>12628</v>
      </c>
      <c r="C3468" s="434">
        <v>4</v>
      </c>
      <c r="D3468" s="434">
        <v>4</v>
      </c>
    </row>
    <row r="3469" spans="1:4" ht="13.2" x14ac:dyDescent="0.25">
      <c r="A3469" s="432" t="s">
        <v>4525</v>
      </c>
      <c r="B3469" s="433">
        <v>14792</v>
      </c>
      <c r="C3469" s="434">
        <v>4</v>
      </c>
      <c r="D3469" s="434">
        <v>4</v>
      </c>
    </row>
    <row r="3470" spans="1:4" ht="13.2" x14ac:dyDescent="0.25">
      <c r="A3470" s="432" t="s">
        <v>3237</v>
      </c>
      <c r="B3470" s="433">
        <v>26089</v>
      </c>
      <c r="C3470" s="434">
        <v>2</v>
      </c>
      <c r="D3470" s="434">
        <v>2</v>
      </c>
    </row>
    <row r="3471" spans="1:4" ht="13.2" x14ac:dyDescent="0.25">
      <c r="A3471" s="432" t="s">
        <v>1497</v>
      </c>
      <c r="B3471" s="433">
        <v>12494</v>
      </c>
      <c r="C3471" s="434">
        <v>1</v>
      </c>
      <c r="D3471" s="434">
        <v>1</v>
      </c>
    </row>
    <row r="3472" spans="1:4" ht="13.2" x14ac:dyDescent="0.25">
      <c r="A3472" s="432" t="s">
        <v>3239</v>
      </c>
      <c r="B3472" s="433">
        <v>20456</v>
      </c>
      <c r="C3472" s="434">
        <v>23</v>
      </c>
      <c r="D3472" s="434">
        <v>5</v>
      </c>
    </row>
    <row r="3473" spans="1:4" ht="13.2" x14ac:dyDescent="0.25">
      <c r="A3473" s="432" t="s">
        <v>3240</v>
      </c>
      <c r="B3473" s="433">
        <v>23099</v>
      </c>
      <c r="C3473" s="434">
        <v>23</v>
      </c>
      <c r="D3473" s="434">
        <v>21</v>
      </c>
    </row>
    <row r="3474" spans="1:4" ht="13.2" x14ac:dyDescent="0.25">
      <c r="A3474" s="432" t="s">
        <v>2662</v>
      </c>
      <c r="B3474" s="433">
        <v>16559</v>
      </c>
      <c r="C3474" s="434">
        <v>11</v>
      </c>
      <c r="D3474" s="434">
        <v>11</v>
      </c>
    </row>
    <row r="3475" spans="1:4" ht="13.2" x14ac:dyDescent="0.25">
      <c r="A3475" s="432" t="s">
        <v>1498</v>
      </c>
      <c r="B3475" s="433">
        <v>14756</v>
      </c>
      <c r="C3475" s="434">
        <v>4</v>
      </c>
      <c r="D3475" s="434">
        <v>4</v>
      </c>
    </row>
    <row r="3476" spans="1:4" ht="13.2" x14ac:dyDescent="0.25">
      <c r="A3476" s="432" t="s">
        <v>3858</v>
      </c>
      <c r="B3476" s="433">
        <v>15731</v>
      </c>
      <c r="C3476" s="434">
        <v>21</v>
      </c>
      <c r="D3476" s="434">
        <v>2</v>
      </c>
    </row>
    <row r="3477" spans="1:4" ht="13.2" x14ac:dyDescent="0.25">
      <c r="A3477" s="432" t="s">
        <v>3859</v>
      </c>
      <c r="B3477" s="433">
        <v>24510</v>
      </c>
      <c r="C3477" s="434">
        <v>1</v>
      </c>
      <c r="D3477" s="434">
        <v>1</v>
      </c>
    </row>
    <row r="3478" spans="1:4" ht="13.2" x14ac:dyDescent="0.25">
      <c r="A3478" s="432" t="s">
        <v>3242</v>
      </c>
      <c r="B3478" s="433">
        <v>26868</v>
      </c>
      <c r="C3478" s="434">
        <v>5</v>
      </c>
      <c r="D3478" s="434">
        <v>5</v>
      </c>
    </row>
    <row r="3479" spans="1:4" ht="13.2" x14ac:dyDescent="0.25">
      <c r="A3479" s="432" t="s">
        <v>3245</v>
      </c>
      <c r="B3479" s="433">
        <v>28339</v>
      </c>
      <c r="C3479" s="434">
        <v>5</v>
      </c>
      <c r="D3479" s="434">
        <v>2</v>
      </c>
    </row>
    <row r="3480" spans="1:4" ht="13.2" x14ac:dyDescent="0.25">
      <c r="A3480" s="432" t="s">
        <v>3246</v>
      </c>
      <c r="B3480" s="433">
        <v>21128</v>
      </c>
      <c r="C3480" s="434">
        <v>2</v>
      </c>
      <c r="D3480" s="434">
        <v>2</v>
      </c>
    </row>
    <row r="3481" spans="1:4" ht="13.2" x14ac:dyDescent="0.25">
      <c r="A3481" s="432" t="s">
        <v>3861</v>
      </c>
      <c r="B3481" s="433">
        <v>20500</v>
      </c>
      <c r="C3481" s="434">
        <v>3</v>
      </c>
      <c r="D3481" s="434">
        <v>3</v>
      </c>
    </row>
    <row r="3482" spans="1:4" ht="13.2" x14ac:dyDescent="0.25">
      <c r="A3482" s="432" t="s">
        <v>4526</v>
      </c>
      <c r="B3482" s="433">
        <v>19333</v>
      </c>
      <c r="C3482" s="434">
        <v>31</v>
      </c>
      <c r="D3482" s="434">
        <v>9</v>
      </c>
    </row>
    <row r="3483" spans="1:4" ht="13.2" x14ac:dyDescent="0.25">
      <c r="A3483" s="432" t="s">
        <v>3247</v>
      </c>
      <c r="B3483" s="433">
        <v>18742</v>
      </c>
      <c r="C3483" s="434">
        <v>9</v>
      </c>
      <c r="D3483" s="434">
        <v>2</v>
      </c>
    </row>
    <row r="3484" spans="1:4" ht="13.2" x14ac:dyDescent="0.25">
      <c r="A3484" s="432" t="s">
        <v>3866</v>
      </c>
      <c r="B3484" s="433">
        <v>13489</v>
      </c>
      <c r="C3484" s="434">
        <v>8</v>
      </c>
      <c r="D3484" s="434">
        <v>7</v>
      </c>
    </row>
    <row r="3485" spans="1:4" ht="13.2" x14ac:dyDescent="0.25">
      <c r="A3485" s="432" t="s">
        <v>4527</v>
      </c>
      <c r="B3485" s="433">
        <v>29119</v>
      </c>
      <c r="C3485" s="434">
        <v>4</v>
      </c>
      <c r="D3485" s="434">
        <v>2</v>
      </c>
    </row>
    <row r="3486" spans="1:4" ht="13.2" x14ac:dyDescent="0.25">
      <c r="A3486" s="432" t="s">
        <v>1643</v>
      </c>
      <c r="B3486" s="433">
        <v>28195</v>
      </c>
      <c r="C3486" s="434">
        <v>1</v>
      </c>
      <c r="D3486" s="434">
        <v>1</v>
      </c>
    </row>
    <row r="3487" spans="1:4" ht="13.2" x14ac:dyDescent="0.25">
      <c r="A3487" s="432" t="s">
        <v>4528</v>
      </c>
      <c r="B3487" s="433">
        <v>17790</v>
      </c>
      <c r="C3487" s="434">
        <v>6</v>
      </c>
      <c r="D3487" s="434">
        <v>2</v>
      </c>
    </row>
    <row r="3488" spans="1:4" ht="13.2" x14ac:dyDescent="0.25">
      <c r="A3488" s="432" t="s">
        <v>4529</v>
      </c>
      <c r="B3488" s="433">
        <v>27249</v>
      </c>
      <c r="C3488" s="434">
        <v>12</v>
      </c>
      <c r="D3488" s="434">
        <v>2</v>
      </c>
    </row>
    <row r="3489" spans="1:4" ht="13.2" x14ac:dyDescent="0.25">
      <c r="A3489" s="432" t="s">
        <v>4530</v>
      </c>
      <c r="B3489" s="433">
        <v>16694</v>
      </c>
      <c r="C3489" s="434">
        <v>4</v>
      </c>
      <c r="D3489" s="434">
        <v>0</v>
      </c>
    </row>
    <row r="3490" spans="1:4" ht="13.2" x14ac:dyDescent="0.25">
      <c r="A3490" s="432" t="s">
        <v>4531</v>
      </c>
      <c r="B3490" s="433">
        <v>12779</v>
      </c>
      <c r="C3490" s="434">
        <v>6</v>
      </c>
      <c r="D3490" s="434">
        <v>6</v>
      </c>
    </row>
    <row r="3491" spans="1:4" ht="13.2" x14ac:dyDescent="0.25">
      <c r="A3491" s="432" t="s">
        <v>4532</v>
      </c>
      <c r="B3491" s="433">
        <v>29914</v>
      </c>
      <c r="C3491" s="434">
        <v>4</v>
      </c>
      <c r="D3491" s="434">
        <v>4</v>
      </c>
    </row>
    <row r="3492" spans="1:4" ht="13.2" x14ac:dyDescent="0.25">
      <c r="A3492" s="432" t="s">
        <v>4533</v>
      </c>
      <c r="B3492" s="433">
        <v>15857</v>
      </c>
      <c r="C3492" s="434">
        <v>6</v>
      </c>
      <c r="D3492" s="434">
        <v>3</v>
      </c>
    </row>
    <row r="3493" spans="1:4" ht="13.2" x14ac:dyDescent="0.25">
      <c r="A3493" s="432" t="s">
        <v>4534</v>
      </c>
      <c r="B3493" s="433">
        <v>15977</v>
      </c>
      <c r="C3493" s="434">
        <v>5</v>
      </c>
      <c r="D3493" s="434">
        <v>5</v>
      </c>
    </row>
    <row r="3494" spans="1:4" ht="13.2" x14ac:dyDescent="0.25">
      <c r="A3494" s="432" t="s">
        <v>4535</v>
      </c>
      <c r="B3494" s="433">
        <v>11065</v>
      </c>
      <c r="C3494" s="434">
        <v>2</v>
      </c>
      <c r="D3494" s="434">
        <v>1</v>
      </c>
    </row>
    <row r="3495" spans="1:4" ht="13.2" x14ac:dyDescent="0.25">
      <c r="A3495" s="432" t="s">
        <v>4536</v>
      </c>
      <c r="B3495" s="433">
        <v>28168</v>
      </c>
      <c r="C3495" s="434">
        <v>5</v>
      </c>
      <c r="D3495" s="434">
        <v>5</v>
      </c>
    </row>
    <row r="3496" spans="1:4" ht="13.2" x14ac:dyDescent="0.25">
      <c r="A3496" s="432" t="s">
        <v>4537</v>
      </c>
      <c r="B3496" s="433">
        <v>25141</v>
      </c>
      <c r="C3496" s="434">
        <v>2</v>
      </c>
      <c r="D3496" s="434">
        <v>0</v>
      </c>
    </row>
    <row r="3497" spans="1:4" ht="13.2" x14ac:dyDescent="0.25">
      <c r="A3497" s="432" t="s">
        <v>2309</v>
      </c>
      <c r="B3497" s="433">
        <v>26168</v>
      </c>
      <c r="C3497" s="434">
        <v>29</v>
      </c>
      <c r="D3497" s="434">
        <v>25</v>
      </c>
    </row>
    <row r="3498" spans="1:4" ht="13.2" x14ac:dyDescent="0.25">
      <c r="A3498" s="432" t="s">
        <v>2310</v>
      </c>
      <c r="B3498" s="433">
        <v>24951</v>
      </c>
      <c r="C3498" s="434">
        <v>17</v>
      </c>
      <c r="D3498" s="434">
        <v>16</v>
      </c>
    </row>
    <row r="3499" spans="1:4" ht="13.2" x14ac:dyDescent="0.25">
      <c r="A3499" s="432" t="s">
        <v>4538</v>
      </c>
      <c r="B3499" s="433">
        <v>25062</v>
      </c>
      <c r="C3499" s="434">
        <v>3</v>
      </c>
      <c r="D3499" s="434">
        <v>3</v>
      </c>
    </row>
    <row r="3500" spans="1:4" ht="13.2" x14ac:dyDescent="0.25">
      <c r="A3500" s="432" t="s">
        <v>2311</v>
      </c>
      <c r="B3500" s="433">
        <v>12843</v>
      </c>
      <c r="C3500" s="434">
        <v>5</v>
      </c>
      <c r="D3500" s="434">
        <v>5</v>
      </c>
    </row>
    <row r="3501" spans="1:4" ht="13.2" x14ac:dyDescent="0.25">
      <c r="A3501" s="432" t="s">
        <v>4539</v>
      </c>
      <c r="B3501" s="433">
        <v>16852</v>
      </c>
      <c r="C3501" s="434">
        <v>1</v>
      </c>
      <c r="D3501" s="434">
        <v>1</v>
      </c>
    </row>
    <row r="3502" spans="1:4" ht="13.2" x14ac:dyDescent="0.25">
      <c r="A3502" s="432" t="s">
        <v>2409</v>
      </c>
      <c r="B3502" s="433">
        <v>29125</v>
      </c>
      <c r="C3502" s="434">
        <v>13</v>
      </c>
      <c r="D3502" s="434">
        <v>12</v>
      </c>
    </row>
    <row r="3503" spans="1:4" ht="13.2" x14ac:dyDescent="0.25">
      <c r="A3503" s="432" t="s">
        <v>2410</v>
      </c>
      <c r="B3503" s="433">
        <v>20017</v>
      </c>
      <c r="C3503" s="434">
        <v>23</v>
      </c>
      <c r="D3503" s="434">
        <v>7</v>
      </c>
    </row>
    <row r="3504" spans="1:4" ht="13.2" x14ac:dyDescent="0.25">
      <c r="A3504" s="432" t="s">
        <v>2411</v>
      </c>
      <c r="B3504" s="433">
        <v>17242</v>
      </c>
      <c r="C3504" s="434">
        <v>16</v>
      </c>
      <c r="D3504" s="434">
        <v>13</v>
      </c>
    </row>
    <row r="3505" spans="1:4" ht="13.2" x14ac:dyDescent="0.25">
      <c r="A3505" s="432" t="s">
        <v>2412</v>
      </c>
      <c r="B3505" s="433">
        <v>23593</v>
      </c>
      <c r="C3505" s="434">
        <v>6</v>
      </c>
      <c r="D3505" s="434">
        <v>6</v>
      </c>
    </row>
    <row r="3506" spans="1:4" ht="13.2" x14ac:dyDescent="0.25">
      <c r="A3506" s="432" t="s">
        <v>4540</v>
      </c>
      <c r="B3506" s="433">
        <v>28048</v>
      </c>
      <c r="C3506" s="434">
        <v>21</v>
      </c>
      <c r="D3506" s="434">
        <v>11</v>
      </c>
    </row>
    <row r="3507" spans="1:4" ht="13.2" x14ac:dyDescent="0.25">
      <c r="A3507" s="432" t="s">
        <v>4541</v>
      </c>
      <c r="B3507" s="433">
        <v>29363</v>
      </c>
      <c r="C3507" s="434">
        <v>5</v>
      </c>
      <c r="D3507" s="434">
        <v>5</v>
      </c>
    </row>
    <row r="3508" spans="1:4" ht="13.2" x14ac:dyDescent="0.25">
      <c r="A3508" s="432" t="s">
        <v>4542</v>
      </c>
      <c r="B3508" s="433">
        <v>14989</v>
      </c>
      <c r="C3508" s="434">
        <v>6</v>
      </c>
      <c r="D3508" s="434">
        <v>6</v>
      </c>
    </row>
    <row r="3509" spans="1:4" ht="13.2" x14ac:dyDescent="0.25">
      <c r="A3509" s="432" t="s">
        <v>4543</v>
      </c>
      <c r="B3509" s="433">
        <v>22269</v>
      </c>
      <c r="C3509" s="434">
        <v>32</v>
      </c>
      <c r="D3509" s="434">
        <v>32</v>
      </c>
    </row>
    <row r="3510" spans="1:4" ht="13.2" x14ac:dyDescent="0.25">
      <c r="A3510" s="432" t="s">
        <v>4544</v>
      </c>
      <c r="B3510" s="433">
        <v>29717</v>
      </c>
      <c r="C3510" s="434">
        <v>15</v>
      </c>
      <c r="D3510" s="434">
        <v>12</v>
      </c>
    </row>
    <row r="3511" spans="1:4" ht="13.2" x14ac:dyDescent="0.25">
      <c r="A3511" s="432" t="s">
        <v>4545</v>
      </c>
      <c r="B3511" s="433">
        <v>11820</v>
      </c>
      <c r="C3511" s="434">
        <v>2</v>
      </c>
      <c r="D3511" s="434">
        <v>2</v>
      </c>
    </row>
    <row r="3512" spans="1:4" ht="13.2" x14ac:dyDescent="0.25">
      <c r="A3512" s="432" t="s">
        <v>4546</v>
      </c>
      <c r="B3512" s="433">
        <v>12306</v>
      </c>
      <c r="C3512" s="434">
        <v>4</v>
      </c>
      <c r="D3512" s="434">
        <v>4</v>
      </c>
    </row>
    <row r="3513" spans="1:4" ht="13.2" x14ac:dyDescent="0.25">
      <c r="A3513" s="432" t="s">
        <v>2417</v>
      </c>
      <c r="B3513" s="433">
        <v>24143</v>
      </c>
      <c r="C3513" s="434">
        <v>5</v>
      </c>
      <c r="D3513" s="434">
        <v>5</v>
      </c>
    </row>
    <row r="3514" spans="1:4" ht="13.2" x14ac:dyDescent="0.25">
      <c r="A3514" s="432" t="s">
        <v>4547</v>
      </c>
      <c r="B3514" s="433">
        <v>28964</v>
      </c>
      <c r="C3514" s="434">
        <v>13</v>
      </c>
      <c r="D3514" s="434">
        <v>13</v>
      </c>
    </row>
    <row r="3515" spans="1:4" ht="13.2" x14ac:dyDescent="0.25">
      <c r="A3515" s="432" t="s">
        <v>4548</v>
      </c>
      <c r="B3515" s="433">
        <v>21950</v>
      </c>
      <c r="C3515" s="434">
        <v>15</v>
      </c>
      <c r="D3515" s="434">
        <v>15</v>
      </c>
    </row>
    <row r="3516" spans="1:4" ht="13.2" x14ac:dyDescent="0.25">
      <c r="A3516" s="432" t="s">
        <v>4549</v>
      </c>
      <c r="B3516" s="433">
        <v>24249</v>
      </c>
      <c r="C3516" s="434">
        <v>3</v>
      </c>
      <c r="D3516" s="434">
        <v>3</v>
      </c>
    </row>
    <row r="3517" spans="1:4" ht="13.2" x14ac:dyDescent="0.25">
      <c r="A3517" s="432" t="s">
        <v>4550</v>
      </c>
      <c r="B3517" s="433">
        <v>28277</v>
      </c>
      <c r="C3517" s="434">
        <v>9</v>
      </c>
      <c r="D3517" s="434">
        <v>9</v>
      </c>
    </row>
    <row r="3518" spans="1:4" ht="13.2" x14ac:dyDescent="0.25">
      <c r="A3518" s="432" t="s">
        <v>2309</v>
      </c>
      <c r="B3518" s="433">
        <v>11614</v>
      </c>
      <c r="C3518" s="434">
        <v>15</v>
      </c>
      <c r="D3518" s="434">
        <v>14</v>
      </c>
    </row>
    <row r="3519" spans="1:4" ht="13.2" x14ac:dyDescent="0.25">
      <c r="A3519" s="432" t="s">
        <v>2310</v>
      </c>
      <c r="B3519" s="433">
        <v>15135</v>
      </c>
      <c r="C3519" s="434">
        <v>13</v>
      </c>
      <c r="D3519" s="434">
        <v>12</v>
      </c>
    </row>
    <row r="3520" spans="1:4" ht="13.2" x14ac:dyDescent="0.25">
      <c r="A3520" s="432" t="s">
        <v>4538</v>
      </c>
      <c r="B3520" s="433">
        <v>25829</v>
      </c>
      <c r="C3520" s="434">
        <v>2</v>
      </c>
      <c r="D3520" s="434">
        <v>2</v>
      </c>
    </row>
    <row r="3521" spans="1:4" ht="13.2" x14ac:dyDescent="0.25">
      <c r="A3521" s="432" t="s">
        <v>2311</v>
      </c>
      <c r="B3521" s="433">
        <v>16709</v>
      </c>
      <c r="C3521" s="434">
        <v>6</v>
      </c>
      <c r="D3521" s="434">
        <v>6</v>
      </c>
    </row>
    <row r="3522" spans="1:4" ht="13.2" x14ac:dyDescent="0.25">
      <c r="A3522" s="432" t="s">
        <v>2408</v>
      </c>
      <c r="B3522" s="433">
        <v>22815</v>
      </c>
      <c r="C3522" s="434">
        <v>2</v>
      </c>
      <c r="D3522" s="434">
        <v>2</v>
      </c>
    </row>
    <row r="3523" spans="1:4" ht="13.2" x14ac:dyDescent="0.25">
      <c r="A3523" s="432" t="s">
        <v>2409</v>
      </c>
      <c r="B3523" s="433">
        <v>23554</v>
      </c>
      <c r="C3523" s="434">
        <v>6</v>
      </c>
      <c r="D3523" s="434">
        <v>6</v>
      </c>
    </row>
    <row r="3524" spans="1:4" ht="13.2" x14ac:dyDescent="0.25">
      <c r="A3524" s="432" t="s">
        <v>2410</v>
      </c>
      <c r="B3524" s="433">
        <v>17751</v>
      </c>
      <c r="C3524" s="434">
        <v>26</v>
      </c>
      <c r="D3524" s="434">
        <v>21</v>
      </c>
    </row>
    <row r="3525" spans="1:4" ht="13.2" x14ac:dyDescent="0.25">
      <c r="A3525" s="432" t="s">
        <v>2411</v>
      </c>
      <c r="B3525" s="433">
        <v>23066</v>
      </c>
      <c r="C3525" s="434">
        <v>12</v>
      </c>
      <c r="D3525" s="434">
        <v>12</v>
      </c>
    </row>
    <row r="3526" spans="1:4" ht="13.2" x14ac:dyDescent="0.25">
      <c r="A3526" s="432" t="s">
        <v>2412</v>
      </c>
      <c r="B3526" s="433">
        <v>15698</v>
      </c>
      <c r="C3526" s="434">
        <v>9</v>
      </c>
      <c r="D3526" s="434">
        <v>9</v>
      </c>
    </row>
    <row r="3527" spans="1:4" ht="13.2" x14ac:dyDescent="0.25">
      <c r="A3527" s="432" t="s">
        <v>4540</v>
      </c>
      <c r="B3527" s="433">
        <v>28950</v>
      </c>
      <c r="C3527" s="434">
        <v>22</v>
      </c>
      <c r="D3527" s="434">
        <v>21</v>
      </c>
    </row>
    <row r="3528" spans="1:4" ht="13.2" x14ac:dyDescent="0.25">
      <c r="A3528" s="432" t="s">
        <v>4541</v>
      </c>
      <c r="B3528" s="433">
        <v>18849</v>
      </c>
      <c r="C3528" s="434">
        <v>6</v>
      </c>
      <c r="D3528" s="434">
        <v>6</v>
      </c>
    </row>
    <row r="3529" spans="1:4" ht="13.2" x14ac:dyDescent="0.25">
      <c r="A3529" s="432" t="s">
        <v>4542</v>
      </c>
      <c r="B3529" s="433">
        <v>15597</v>
      </c>
      <c r="C3529" s="434">
        <v>7</v>
      </c>
      <c r="D3529" s="434">
        <v>0</v>
      </c>
    </row>
    <row r="3530" spans="1:4" ht="13.2" x14ac:dyDescent="0.25">
      <c r="A3530" s="432" t="s">
        <v>4543</v>
      </c>
      <c r="B3530" s="433">
        <v>16172</v>
      </c>
      <c r="C3530" s="434">
        <v>9</v>
      </c>
      <c r="D3530" s="434">
        <v>6</v>
      </c>
    </row>
    <row r="3531" spans="1:4" ht="13.2" x14ac:dyDescent="0.25">
      <c r="A3531" s="432" t="s">
        <v>4544</v>
      </c>
      <c r="B3531" s="433">
        <v>29014</v>
      </c>
      <c r="C3531" s="434">
        <v>13</v>
      </c>
      <c r="D3531" s="434">
        <v>1</v>
      </c>
    </row>
    <row r="3532" spans="1:4" ht="13.2" x14ac:dyDescent="0.25">
      <c r="A3532" s="432" t="s">
        <v>4551</v>
      </c>
      <c r="B3532" s="433">
        <v>17244</v>
      </c>
      <c r="C3532" s="434">
        <v>5</v>
      </c>
      <c r="D3532" s="434">
        <v>5</v>
      </c>
    </row>
    <row r="3533" spans="1:4" ht="13.2" x14ac:dyDescent="0.25">
      <c r="A3533" s="432" t="s">
        <v>4546</v>
      </c>
      <c r="B3533" s="433">
        <v>19146</v>
      </c>
      <c r="C3533" s="434">
        <v>2</v>
      </c>
      <c r="D3533" s="434">
        <v>2</v>
      </c>
    </row>
    <row r="3534" spans="1:4" ht="13.2" x14ac:dyDescent="0.25">
      <c r="A3534" s="432" t="s">
        <v>2417</v>
      </c>
      <c r="B3534" s="433">
        <v>19387</v>
      </c>
      <c r="C3534" s="434">
        <v>4</v>
      </c>
      <c r="D3534" s="434">
        <v>0</v>
      </c>
    </row>
    <row r="3535" spans="1:4" ht="13.2" x14ac:dyDescent="0.25">
      <c r="A3535" s="432" t="s">
        <v>4552</v>
      </c>
      <c r="B3535" s="433">
        <v>12261</v>
      </c>
      <c r="C3535" s="434">
        <v>50</v>
      </c>
      <c r="D3535" s="434">
        <v>30</v>
      </c>
    </row>
    <row r="3536" spans="1:4" ht="13.2" x14ac:dyDescent="0.25">
      <c r="A3536" s="432" t="s">
        <v>4553</v>
      </c>
      <c r="B3536" s="433">
        <v>22227</v>
      </c>
      <c r="C3536" s="434">
        <v>5</v>
      </c>
      <c r="D3536" s="434">
        <v>5</v>
      </c>
    </row>
    <row r="3537" spans="1:4" ht="13.2" x14ac:dyDescent="0.25">
      <c r="A3537" s="432" t="s">
        <v>4198</v>
      </c>
      <c r="B3537" s="433">
        <v>24633</v>
      </c>
      <c r="C3537" s="434">
        <v>1</v>
      </c>
      <c r="D3537" s="434">
        <v>1</v>
      </c>
    </row>
    <row r="3538" spans="1:4" ht="13.2" x14ac:dyDescent="0.25">
      <c r="A3538" s="432" t="s">
        <v>4554</v>
      </c>
      <c r="B3538" s="433">
        <v>25281</v>
      </c>
      <c r="C3538" s="434">
        <v>50</v>
      </c>
      <c r="D3538" s="434">
        <v>0</v>
      </c>
    </row>
    <row r="3539" spans="1:4" ht="13.2" x14ac:dyDescent="0.25">
      <c r="A3539" s="432" t="s">
        <v>4555</v>
      </c>
      <c r="B3539" s="433">
        <v>28928</v>
      </c>
      <c r="C3539" s="434">
        <v>5</v>
      </c>
      <c r="D3539" s="434">
        <v>2</v>
      </c>
    </row>
    <row r="3540" spans="1:4" ht="13.2" x14ac:dyDescent="0.25">
      <c r="A3540" s="432" t="s">
        <v>4556</v>
      </c>
      <c r="B3540" s="433">
        <v>17380</v>
      </c>
      <c r="C3540" s="434">
        <v>3</v>
      </c>
      <c r="D3540" s="434">
        <v>3</v>
      </c>
    </row>
    <row r="3541" spans="1:4" ht="13.2" x14ac:dyDescent="0.25">
      <c r="A3541" s="432" t="s">
        <v>4557</v>
      </c>
      <c r="B3541" s="433">
        <v>21969</v>
      </c>
      <c r="C3541" s="434">
        <v>5</v>
      </c>
      <c r="D3541" s="434">
        <v>5</v>
      </c>
    </row>
    <row r="3542" spans="1:4" ht="13.2" x14ac:dyDescent="0.25">
      <c r="A3542" s="432" t="s">
        <v>4558</v>
      </c>
      <c r="B3542" s="433">
        <v>23066</v>
      </c>
      <c r="C3542" s="434">
        <v>2</v>
      </c>
      <c r="D3542" s="434">
        <v>0</v>
      </c>
    </row>
    <row r="3543" spans="1:4" ht="13.2" x14ac:dyDescent="0.25">
      <c r="A3543" s="432" t="s">
        <v>4559</v>
      </c>
      <c r="B3543" s="433">
        <v>10857</v>
      </c>
      <c r="C3543" s="434">
        <v>2</v>
      </c>
      <c r="D3543" s="434">
        <v>0</v>
      </c>
    </row>
    <row r="3544" spans="1:4" ht="13.2" x14ac:dyDescent="0.25">
      <c r="A3544" s="432" t="s">
        <v>4560</v>
      </c>
      <c r="B3544" s="433">
        <v>14596</v>
      </c>
      <c r="C3544" s="434">
        <v>1</v>
      </c>
      <c r="D3544" s="434">
        <v>1</v>
      </c>
    </row>
    <row r="3545" spans="1:4" ht="13.2" x14ac:dyDescent="0.25">
      <c r="A3545" s="432" t="s">
        <v>4561</v>
      </c>
      <c r="B3545" s="433">
        <v>12015</v>
      </c>
      <c r="C3545" s="434">
        <v>1</v>
      </c>
      <c r="D3545" s="434">
        <v>1</v>
      </c>
    </row>
    <row r="3546" spans="1:4" ht="13.2" x14ac:dyDescent="0.25">
      <c r="A3546" s="432" t="s">
        <v>4562</v>
      </c>
      <c r="B3546" s="433">
        <v>15466</v>
      </c>
      <c r="C3546" s="434">
        <v>10</v>
      </c>
      <c r="D3546" s="434">
        <v>10</v>
      </c>
    </row>
    <row r="3547" spans="1:4" ht="13.2" x14ac:dyDescent="0.25">
      <c r="A3547" s="432" t="s">
        <v>4563</v>
      </c>
      <c r="B3547" s="433">
        <v>22913</v>
      </c>
      <c r="C3547" s="434">
        <v>7</v>
      </c>
      <c r="D3547" s="434">
        <v>7</v>
      </c>
    </row>
    <row r="3548" spans="1:4" ht="13.2" x14ac:dyDescent="0.25">
      <c r="A3548" s="432" t="s">
        <v>4564</v>
      </c>
      <c r="B3548" s="433">
        <v>14762</v>
      </c>
      <c r="C3548" s="434">
        <v>90</v>
      </c>
      <c r="D3548" s="434">
        <v>60</v>
      </c>
    </row>
    <row r="3549" spans="1:4" ht="13.2" x14ac:dyDescent="0.25">
      <c r="A3549" s="432" t="s">
        <v>4565</v>
      </c>
      <c r="B3549" s="433">
        <v>20112</v>
      </c>
      <c r="C3549" s="434">
        <v>30</v>
      </c>
      <c r="D3549" s="434">
        <v>20</v>
      </c>
    </row>
    <row r="3550" spans="1:4" ht="13.2" x14ac:dyDescent="0.25">
      <c r="A3550" s="432" t="s">
        <v>4566</v>
      </c>
      <c r="B3550" s="433">
        <v>26461</v>
      </c>
      <c r="C3550" s="434">
        <v>8</v>
      </c>
      <c r="D3550" s="434">
        <v>0</v>
      </c>
    </row>
    <row r="3551" spans="1:4" ht="13.2" x14ac:dyDescent="0.25">
      <c r="A3551" s="432" t="s">
        <v>4567</v>
      </c>
      <c r="B3551" s="433">
        <v>27391</v>
      </c>
      <c r="C3551" s="434">
        <v>2</v>
      </c>
      <c r="D3551" s="434">
        <v>2</v>
      </c>
    </row>
    <row r="3552" spans="1:4" ht="13.2" x14ac:dyDescent="0.25">
      <c r="A3552" s="432" t="s">
        <v>4112</v>
      </c>
      <c r="B3552" s="433">
        <v>18967</v>
      </c>
      <c r="C3552" s="434">
        <v>3</v>
      </c>
      <c r="D3552" s="434">
        <v>0</v>
      </c>
    </row>
    <row r="3553" spans="1:4" ht="13.2" x14ac:dyDescent="0.25">
      <c r="A3553" s="432" t="s">
        <v>4568</v>
      </c>
      <c r="B3553" s="433">
        <v>16282</v>
      </c>
      <c r="C3553" s="434">
        <v>5</v>
      </c>
      <c r="D3553" s="434">
        <v>5</v>
      </c>
    </row>
    <row r="3554" spans="1:4" ht="13.2" x14ac:dyDescent="0.25">
      <c r="A3554" s="432" t="s">
        <v>4569</v>
      </c>
      <c r="B3554" s="433">
        <v>12667</v>
      </c>
      <c r="C3554" s="434">
        <v>11</v>
      </c>
      <c r="D3554" s="434">
        <v>2</v>
      </c>
    </row>
    <row r="3555" spans="1:4" ht="13.2" x14ac:dyDescent="0.25">
      <c r="A3555" s="432" t="s">
        <v>3805</v>
      </c>
      <c r="B3555" s="433">
        <v>11114</v>
      </c>
      <c r="C3555" s="434">
        <v>9</v>
      </c>
      <c r="D3555" s="434">
        <v>8</v>
      </c>
    </row>
    <row r="3556" spans="1:4" ht="13.2" x14ac:dyDescent="0.25">
      <c r="A3556" s="432" t="s">
        <v>4570</v>
      </c>
      <c r="B3556" s="433">
        <v>16004</v>
      </c>
      <c r="C3556" s="434">
        <v>1</v>
      </c>
      <c r="D3556" s="434">
        <v>0</v>
      </c>
    </row>
    <row r="3557" spans="1:4" ht="13.2" x14ac:dyDescent="0.25">
      <c r="A3557" s="432" t="s">
        <v>4571</v>
      </c>
      <c r="B3557" s="433">
        <v>15651</v>
      </c>
      <c r="C3557" s="434">
        <v>2</v>
      </c>
      <c r="D3557" s="434">
        <v>1</v>
      </c>
    </row>
    <row r="3558" spans="1:4" ht="13.2" x14ac:dyDescent="0.25">
      <c r="A3558" s="432" t="s">
        <v>3355</v>
      </c>
      <c r="B3558" s="433">
        <v>13619</v>
      </c>
      <c r="C3558" s="434">
        <v>21</v>
      </c>
      <c r="D3558" s="434">
        <v>18</v>
      </c>
    </row>
    <row r="3559" spans="1:4" ht="13.2" x14ac:dyDescent="0.25">
      <c r="A3559" s="432" t="s">
        <v>4572</v>
      </c>
      <c r="B3559" s="433">
        <v>25230</v>
      </c>
      <c r="C3559" s="434">
        <v>84</v>
      </c>
      <c r="D3559" s="434">
        <v>14</v>
      </c>
    </row>
    <row r="3560" spans="1:4" ht="13.2" x14ac:dyDescent="0.25">
      <c r="A3560" s="432" t="s">
        <v>4573</v>
      </c>
      <c r="B3560" s="433">
        <v>20793</v>
      </c>
      <c r="C3560" s="434">
        <v>14</v>
      </c>
      <c r="D3560" s="434">
        <v>5</v>
      </c>
    </row>
    <row r="3561" spans="1:4" ht="13.2" x14ac:dyDescent="0.25">
      <c r="A3561" s="432" t="s">
        <v>4574</v>
      </c>
      <c r="B3561" s="433">
        <v>17017</v>
      </c>
      <c r="C3561" s="434">
        <v>7</v>
      </c>
      <c r="D3561" s="434">
        <v>7</v>
      </c>
    </row>
    <row r="3562" spans="1:4" ht="13.2" x14ac:dyDescent="0.25">
      <c r="A3562" s="432" t="s">
        <v>4575</v>
      </c>
      <c r="B3562" s="433">
        <v>13105</v>
      </c>
      <c r="C3562" s="434">
        <v>4</v>
      </c>
      <c r="D3562" s="434">
        <v>4</v>
      </c>
    </row>
    <row r="3563" spans="1:4" ht="13.2" x14ac:dyDescent="0.25">
      <c r="A3563" s="432" t="s">
        <v>2285</v>
      </c>
      <c r="B3563" s="433">
        <v>19850</v>
      </c>
      <c r="C3563" s="434">
        <v>5</v>
      </c>
      <c r="D3563" s="434">
        <v>5</v>
      </c>
    </row>
    <row r="3564" spans="1:4" ht="13.2" x14ac:dyDescent="0.25">
      <c r="A3564" s="432" t="s">
        <v>2290</v>
      </c>
      <c r="B3564" s="433">
        <v>16988</v>
      </c>
      <c r="C3564" s="434">
        <v>9</v>
      </c>
      <c r="D3564" s="434">
        <v>9</v>
      </c>
    </row>
    <row r="3565" spans="1:4" ht="13.2" x14ac:dyDescent="0.25">
      <c r="A3565" s="432" t="s">
        <v>2292</v>
      </c>
      <c r="B3565" s="433">
        <v>14445</v>
      </c>
      <c r="C3565" s="434">
        <v>23</v>
      </c>
      <c r="D3565" s="434">
        <v>1</v>
      </c>
    </row>
    <row r="3566" spans="1:4" ht="13.2" x14ac:dyDescent="0.25">
      <c r="A3566" s="432" t="s">
        <v>2294</v>
      </c>
      <c r="B3566" s="433">
        <v>19036</v>
      </c>
      <c r="C3566" s="434">
        <v>18</v>
      </c>
      <c r="D3566" s="434">
        <v>14</v>
      </c>
    </row>
    <row r="3567" spans="1:4" ht="13.2" x14ac:dyDescent="0.25">
      <c r="A3567" s="432" t="s">
        <v>2295</v>
      </c>
      <c r="B3567" s="433">
        <v>19279</v>
      </c>
      <c r="C3567" s="434">
        <v>1</v>
      </c>
      <c r="D3567" s="434">
        <v>1</v>
      </c>
    </row>
    <row r="3568" spans="1:4" ht="13.2" x14ac:dyDescent="0.25">
      <c r="A3568" s="432" t="s">
        <v>4576</v>
      </c>
      <c r="B3568" s="433">
        <v>27716</v>
      </c>
      <c r="C3568" s="434">
        <v>32</v>
      </c>
      <c r="D3568" s="434">
        <v>18</v>
      </c>
    </row>
    <row r="3569" spans="1:4" ht="13.2" x14ac:dyDescent="0.25">
      <c r="A3569" s="432" t="s">
        <v>4577</v>
      </c>
      <c r="B3569" s="433">
        <v>25635</v>
      </c>
      <c r="C3569" s="434">
        <v>18</v>
      </c>
      <c r="D3569" s="434">
        <v>18</v>
      </c>
    </row>
    <row r="3570" spans="1:4" ht="13.2" x14ac:dyDescent="0.25">
      <c r="A3570" s="432" t="s">
        <v>4578</v>
      </c>
      <c r="B3570" s="433">
        <v>11023</v>
      </c>
      <c r="C3570" s="434">
        <v>10</v>
      </c>
      <c r="D3570" s="434">
        <v>0</v>
      </c>
    </row>
    <row r="3571" spans="1:4" ht="13.2" x14ac:dyDescent="0.25">
      <c r="A3571" s="432" t="s">
        <v>4579</v>
      </c>
      <c r="B3571" s="433">
        <v>15456</v>
      </c>
      <c r="C3571" s="434">
        <v>5</v>
      </c>
      <c r="D3571" s="434">
        <v>0</v>
      </c>
    </row>
    <row r="3572" spans="1:4" ht="13.2" x14ac:dyDescent="0.25">
      <c r="A3572" s="432" t="s">
        <v>4580</v>
      </c>
      <c r="B3572" s="433">
        <v>25196</v>
      </c>
      <c r="C3572" s="434">
        <v>6</v>
      </c>
      <c r="D3572" s="434">
        <v>2</v>
      </c>
    </row>
    <row r="3573" spans="1:4" ht="13.2" x14ac:dyDescent="0.25">
      <c r="A3573" s="432" t="s">
        <v>4581</v>
      </c>
      <c r="B3573" s="433">
        <v>20512</v>
      </c>
      <c r="C3573" s="434">
        <v>31</v>
      </c>
      <c r="D3573" s="434">
        <v>11</v>
      </c>
    </row>
    <row r="3574" spans="1:4" ht="13.2" x14ac:dyDescent="0.25">
      <c r="A3574" s="432" t="s">
        <v>4582</v>
      </c>
      <c r="B3574" s="433">
        <v>12185</v>
      </c>
      <c r="C3574" s="434">
        <v>7</v>
      </c>
      <c r="D3574" s="434">
        <v>1</v>
      </c>
    </row>
    <row r="3575" spans="1:4" ht="13.2" x14ac:dyDescent="0.25">
      <c r="A3575" s="432" t="s">
        <v>2315</v>
      </c>
      <c r="B3575" s="433">
        <v>27349</v>
      </c>
      <c r="C3575" s="434">
        <v>6</v>
      </c>
      <c r="D3575" s="434">
        <v>2</v>
      </c>
    </row>
    <row r="3576" spans="1:4" ht="13.2" x14ac:dyDescent="0.25">
      <c r="A3576" s="432" t="s">
        <v>4583</v>
      </c>
      <c r="B3576" s="433">
        <v>22148</v>
      </c>
      <c r="C3576" s="434">
        <v>1</v>
      </c>
      <c r="D3576" s="434">
        <v>1</v>
      </c>
    </row>
    <row r="3577" spans="1:4" ht="13.2" x14ac:dyDescent="0.25">
      <c r="A3577" s="432" t="s">
        <v>4584</v>
      </c>
      <c r="B3577" s="433">
        <v>20906</v>
      </c>
      <c r="C3577" s="434">
        <v>3</v>
      </c>
      <c r="D3577" s="434">
        <v>3</v>
      </c>
    </row>
    <row r="3578" spans="1:4" ht="13.2" x14ac:dyDescent="0.25">
      <c r="A3578" s="432" t="s">
        <v>4585</v>
      </c>
      <c r="B3578" s="433">
        <v>22157</v>
      </c>
      <c r="C3578" s="434">
        <v>2</v>
      </c>
      <c r="D3578" s="434">
        <v>2</v>
      </c>
    </row>
    <row r="3579" spans="1:4" ht="13.2" x14ac:dyDescent="0.25">
      <c r="A3579" s="432" t="s">
        <v>4586</v>
      </c>
      <c r="B3579" s="433">
        <v>17243</v>
      </c>
      <c r="C3579" s="434">
        <v>10</v>
      </c>
      <c r="D3579" s="434">
        <v>0</v>
      </c>
    </row>
    <row r="3580" spans="1:4" ht="13.2" x14ac:dyDescent="0.25">
      <c r="A3580" s="432" t="s">
        <v>4587</v>
      </c>
      <c r="B3580" s="433">
        <v>12253</v>
      </c>
      <c r="C3580" s="434">
        <v>5</v>
      </c>
      <c r="D3580" s="434">
        <v>0</v>
      </c>
    </row>
    <row r="3581" spans="1:4" ht="13.2" x14ac:dyDescent="0.25">
      <c r="A3581" s="432" t="s">
        <v>4588</v>
      </c>
      <c r="B3581" s="433">
        <v>17408</v>
      </c>
      <c r="C3581" s="434">
        <v>2</v>
      </c>
      <c r="D3581" s="434">
        <v>1</v>
      </c>
    </row>
    <row r="3582" spans="1:4" ht="13.2" x14ac:dyDescent="0.25">
      <c r="A3582" s="432" t="s">
        <v>3272</v>
      </c>
      <c r="B3582" s="433">
        <v>24319</v>
      </c>
      <c r="C3582" s="434">
        <v>2</v>
      </c>
      <c r="D3582" s="434">
        <v>1</v>
      </c>
    </row>
    <row r="3583" spans="1:4" ht="13.2" x14ac:dyDescent="0.25">
      <c r="A3583" s="432" t="s">
        <v>4589</v>
      </c>
      <c r="B3583" s="433">
        <v>17678</v>
      </c>
      <c r="C3583" s="434">
        <v>60</v>
      </c>
      <c r="D3583" s="434">
        <v>0</v>
      </c>
    </row>
    <row r="3584" spans="1:4" ht="13.2" x14ac:dyDescent="0.25">
      <c r="A3584" s="432" t="s">
        <v>4590</v>
      </c>
      <c r="B3584" s="433">
        <v>23964</v>
      </c>
      <c r="C3584" s="434">
        <v>40</v>
      </c>
      <c r="D3584" s="434">
        <v>40</v>
      </c>
    </row>
    <row r="3585" spans="1:4" ht="13.2" x14ac:dyDescent="0.25">
      <c r="A3585" s="432" t="s">
        <v>4591</v>
      </c>
      <c r="B3585" s="433">
        <v>21010</v>
      </c>
      <c r="C3585" s="434">
        <v>4</v>
      </c>
      <c r="D3585" s="434">
        <v>0</v>
      </c>
    </row>
    <row r="3586" spans="1:4" ht="13.2" x14ac:dyDescent="0.25">
      <c r="A3586" s="432" t="s">
        <v>4592</v>
      </c>
      <c r="B3586" s="433">
        <v>20255</v>
      </c>
      <c r="C3586" s="434">
        <v>11</v>
      </c>
      <c r="D3586" s="434">
        <v>2</v>
      </c>
    </row>
    <row r="3587" spans="1:4" ht="13.2" x14ac:dyDescent="0.25">
      <c r="A3587" s="432" t="s">
        <v>4571</v>
      </c>
      <c r="B3587" s="433">
        <v>17924</v>
      </c>
      <c r="C3587" s="434">
        <v>2</v>
      </c>
      <c r="D3587" s="434">
        <v>1</v>
      </c>
    </row>
    <row r="3588" spans="1:4" ht="13.2" x14ac:dyDescent="0.25">
      <c r="A3588" s="432" t="s">
        <v>4593</v>
      </c>
      <c r="B3588" s="433">
        <v>18408</v>
      </c>
      <c r="C3588" s="434">
        <v>3</v>
      </c>
      <c r="D3588" s="434">
        <v>3</v>
      </c>
    </row>
    <row r="3589" spans="1:4" ht="13.2" x14ac:dyDescent="0.25">
      <c r="A3589" s="432" t="s">
        <v>4594</v>
      </c>
      <c r="B3589" s="433">
        <v>28818</v>
      </c>
      <c r="C3589" s="434">
        <v>13</v>
      </c>
      <c r="D3589" s="434">
        <v>12</v>
      </c>
    </row>
    <row r="3590" spans="1:4" ht="13.2" x14ac:dyDescent="0.25">
      <c r="A3590" s="432" t="s">
        <v>4595</v>
      </c>
      <c r="B3590" s="433">
        <v>28857</v>
      </c>
      <c r="C3590" s="434">
        <v>7</v>
      </c>
      <c r="D3590" s="434">
        <v>0</v>
      </c>
    </row>
    <row r="3591" spans="1:4" ht="13.2" x14ac:dyDescent="0.25">
      <c r="A3591" s="432" t="s">
        <v>2315</v>
      </c>
      <c r="B3591" s="433">
        <v>28367</v>
      </c>
      <c r="C3591" s="434">
        <v>9</v>
      </c>
      <c r="D3591" s="434">
        <v>8</v>
      </c>
    </row>
    <row r="3592" spans="1:4" ht="13.2" x14ac:dyDescent="0.25">
      <c r="A3592" s="432" t="s">
        <v>4596</v>
      </c>
      <c r="B3592" s="433">
        <v>18020</v>
      </c>
      <c r="C3592" s="434">
        <v>20</v>
      </c>
      <c r="D3592" s="434">
        <v>20</v>
      </c>
    </row>
    <row r="3593" spans="1:4" ht="13.2" x14ac:dyDescent="0.25">
      <c r="A3593" s="432" t="s">
        <v>4597</v>
      </c>
      <c r="B3593" s="433">
        <v>26862</v>
      </c>
      <c r="C3593" s="434">
        <v>13</v>
      </c>
      <c r="D3593" s="434">
        <v>13</v>
      </c>
    </row>
    <row r="3594" spans="1:4" ht="13.2" x14ac:dyDescent="0.25">
      <c r="A3594" s="432" t="s">
        <v>4598</v>
      </c>
      <c r="B3594" s="433">
        <v>17719</v>
      </c>
      <c r="C3594" s="434">
        <v>36</v>
      </c>
      <c r="D3594" s="434">
        <v>36</v>
      </c>
    </row>
    <row r="3595" spans="1:4" ht="13.2" x14ac:dyDescent="0.25">
      <c r="A3595" s="432" t="s">
        <v>4599</v>
      </c>
      <c r="B3595" s="433">
        <v>16415</v>
      </c>
      <c r="C3595" s="434">
        <v>118</v>
      </c>
      <c r="D3595" s="434">
        <v>38</v>
      </c>
    </row>
    <row r="3596" spans="1:4" ht="13.2" x14ac:dyDescent="0.25">
      <c r="A3596" s="432" t="s">
        <v>3053</v>
      </c>
      <c r="B3596" s="433">
        <v>21134</v>
      </c>
      <c r="C3596" s="435">
        <v>3590</v>
      </c>
      <c r="D3596" s="435">
        <v>2675</v>
      </c>
    </row>
    <row r="3597" spans="1:4" ht="13.2" x14ac:dyDescent="0.25">
      <c r="A3597" s="432" t="s">
        <v>4600</v>
      </c>
      <c r="B3597" s="433">
        <v>12427</v>
      </c>
      <c r="C3597" s="434">
        <v>143</v>
      </c>
      <c r="D3597" s="434">
        <v>135</v>
      </c>
    </row>
    <row r="3598" spans="1:4" ht="13.2" x14ac:dyDescent="0.25">
      <c r="A3598" s="432" t="s">
        <v>3057</v>
      </c>
      <c r="B3598" s="433">
        <v>26592</v>
      </c>
      <c r="C3598" s="434">
        <v>103</v>
      </c>
      <c r="D3598" s="434">
        <v>99</v>
      </c>
    </row>
    <row r="3599" spans="1:4" ht="13.2" x14ac:dyDescent="0.25">
      <c r="A3599" s="432" t="s">
        <v>4601</v>
      </c>
      <c r="B3599" s="433">
        <v>13512</v>
      </c>
      <c r="C3599" s="434">
        <v>12</v>
      </c>
      <c r="D3599" s="434">
        <v>12</v>
      </c>
    </row>
    <row r="3600" spans="1:4" ht="13.2" x14ac:dyDescent="0.25">
      <c r="A3600" s="432" t="s">
        <v>4504</v>
      </c>
      <c r="B3600" s="433">
        <v>29943</v>
      </c>
      <c r="C3600" s="434">
        <v>2</v>
      </c>
      <c r="D3600" s="434">
        <v>2</v>
      </c>
    </row>
    <row r="3601" spans="1:4" ht="13.2" x14ac:dyDescent="0.25">
      <c r="A3601" s="432" t="s">
        <v>3061</v>
      </c>
      <c r="B3601" s="433">
        <v>20109</v>
      </c>
      <c r="C3601" s="434">
        <v>125</v>
      </c>
      <c r="D3601" s="434">
        <v>125</v>
      </c>
    </row>
    <row r="3602" spans="1:4" ht="13.2" x14ac:dyDescent="0.25">
      <c r="A3602" s="432" t="s">
        <v>3062</v>
      </c>
      <c r="B3602" s="433">
        <v>18947</v>
      </c>
      <c r="C3602" s="434">
        <v>601</v>
      </c>
      <c r="D3602" s="434">
        <v>495</v>
      </c>
    </row>
    <row r="3603" spans="1:4" ht="13.2" x14ac:dyDescent="0.25">
      <c r="A3603" s="432" t="s">
        <v>2293</v>
      </c>
      <c r="B3603" s="433">
        <v>21177</v>
      </c>
      <c r="C3603" s="434">
        <v>3</v>
      </c>
      <c r="D3603" s="434">
        <v>3</v>
      </c>
    </row>
    <row r="3604" spans="1:4" ht="13.2" x14ac:dyDescent="0.25">
      <c r="A3604" s="432" t="s">
        <v>4507</v>
      </c>
      <c r="B3604" s="433">
        <v>15859</v>
      </c>
      <c r="C3604" s="434">
        <v>99</v>
      </c>
      <c r="D3604" s="434">
        <v>99</v>
      </c>
    </row>
    <row r="3605" spans="1:4" ht="13.2" x14ac:dyDescent="0.25">
      <c r="A3605" s="432" t="s">
        <v>4508</v>
      </c>
      <c r="B3605" s="433">
        <v>27924</v>
      </c>
      <c r="C3605" s="434">
        <v>107</v>
      </c>
      <c r="D3605" s="434">
        <v>101</v>
      </c>
    </row>
    <row r="3606" spans="1:4" ht="13.2" x14ac:dyDescent="0.25">
      <c r="A3606" s="432" t="s">
        <v>3067</v>
      </c>
      <c r="B3606" s="433">
        <v>26758</v>
      </c>
      <c r="C3606" s="434">
        <v>288</v>
      </c>
      <c r="D3606" s="434">
        <v>220</v>
      </c>
    </row>
    <row r="3607" spans="1:4" ht="13.2" x14ac:dyDescent="0.25">
      <c r="A3607" s="432" t="s">
        <v>4602</v>
      </c>
      <c r="B3607" s="433">
        <v>16425</v>
      </c>
      <c r="C3607" s="434">
        <v>237</v>
      </c>
      <c r="D3607" s="434">
        <v>185</v>
      </c>
    </row>
    <row r="3608" spans="1:4" ht="13.2" x14ac:dyDescent="0.25">
      <c r="A3608" s="432" t="s">
        <v>4603</v>
      </c>
      <c r="B3608" s="433">
        <v>15794</v>
      </c>
      <c r="C3608" s="434">
        <v>1</v>
      </c>
      <c r="D3608" s="434">
        <v>1</v>
      </c>
    </row>
    <row r="3609" spans="1:4" ht="13.2" x14ac:dyDescent="0.25">
      <c r="A3609" s="432" t="s">
        <v>4604</v>
      </c>
      <c r="B3609" s="433">
        <v>21018</v>
      </c>
      <c r="C3609" s="434">
        <v>2</v>
      </c>
      <c r="D3609" s="434">
        <v>2</v>
      </c>
    </row>
    <row r="3610" spans="1:4" ht="13.2" x14ac:dyDescent="0.25">
      <c r="A3610" s="432" t="s">
        <v>4605</v>
      </c>
      <c r="B3610" s="433">
        <v>14556</v>
      </c>
      <c r="C3610" s="434">
        <v>90</v>
      </c>
      <c r="D3610" s="434">
        <v>90</v>
      </c>
    </row>
    <row r="3611" spans="1:4" ht="13.2" x14ac:dyDescent="0.25">
      <c r="A3611" s="432" t="s">
        <v>4606</v>
      </c>
      <c r="B3611" s="433">
        <v>13208</v>
      </c>
      <c r="C3611" s="434">
        <v>1</v>
      </c>
      <c r="D3611" s="434">
        <v>1</v>
      </c>
    </row>
    <row r="3612" spans="1:4" ht="13.2" x14ac:dyDescent="0.25">
      <c r="A3612" s="432" t="s">
        <v>4607</v>
      </c>
      <c r="B3612" s="433">
        <v>22820</v>
      </c>
      <c r="C3612" s="435">
        <v>2150</v>
      </c>
      <c r="D3612" s="435">
        <v>2100</v>
      </c>
    </row>
    <row r="3613" spans="1:4" ht="13.2" x14ac:dyDescent="0.25">
      <c r="A3613" s="432" t="s">
        <v>4608</v>
      </c>
      <c r="B3613" s="433">
        <v>14615</v>
      </c>
      <c r="C3613" s="435">
        <v>1892</v>
      </c>
      <c r="D3613" s="435">
        <v>1880</v>
      </c>
    </row>
    <row r="3614" spans="1:4" ht="13.2" x14ac:dyDescent="0.25">
      <c r="A3614" s="432" t="s">
        <v>4609</v>
      </c>
      <c r="B3614" s="433">
        <v>22115</v>
      </c>
      <c r="C3614" s="434">
        <v>45</v>
      </c>
      <c r="D3614" s="434">
        <v>35</v>
      </c>
    </row>
    <row r="3615" spans="1:4" ht="13.2" x14ac:dyDescent="0.25">
      <c r="A3615" s="432" t="s">
        <v>4610</v>
      </c>
      <c r="B3615" s="433">
        <v>13777</v>
      </c>
      <c r="C3615" s="434">
        <v>127</v>
      </c>
      <c r="D3615" s="434">
        <v>110</v>
      </c>
    </row>
    <row r="3616" spans="1:4" ht="13.2" x14ac:dyDescent="0.25">
      <c r="A3616" s="432" t="s">
        <v>4611</v>
      </c>
      <c r="B3616" s="433">
        <v>20426</v>
      </c>
      <c r="C3616" s="434">
        <v>143</v>
      </c>
      <c r="D3616" s="434">
        <v>61</v>
      </c>
    </row>
    <row r="3617" spans="1:4" ht="13.2" x14ac:dyDescent="0.25">
      <c r="A3617" s="432" t="s">
        <v>4612</v>
      </c>
      <c r="B3617" s="433">
        <v>26957</v>
      </c>
      <c r="C3617" s="435">
        <v>6900</v>
      </c>
      <c r="D3617" s="435">
        <v>2970</v>
      </c>
    </row>
    <row r="3618" spans="1:4" ht="13.2" x14ac:dyDescent="0.25">
      <c r="A3618" s="432" t="s">
        <v>4613</v>
      </c>
      <c r="B3618" s="433">
        <v>18850</v>
      </c>
      <c r="C3618" s="434">
        <v>240</v>
      </c>
      <c r="D3618" s="434">
        <v>240</v>
      </c>
    </row>
    <row r="3619" spans="1:4" ht="13.2" x14ac:dyDescent="0.25">
      <c r="A3619" s="432" t="s">
        <v>4614</v>
      </c>
      <c r="B3619" s="433">
        <v>28236</v>
      </c>
      <c r="C3619" s="434">
        <v>103</v>
      </c>
      <c r="D3619" s="434">
        <v>103</v>
      </c>
    </row>
    <row r="3620" spans="1:4" ht="13.2" x14ac:dyDescent="0.25">
      <c r="A3620" s="432" t="s">
        <v>4615</v>
      </c>
      <c r="B3620" s="433">
        <v>17053</v>
      </c>
      <c r="C3620" s="434">
        <v>41</v>
      </c>
      <c r="D3620" s="434">
        <v>5</v>
      </c>
    </row>
    <row r="3621" spans="1:4" ht="13.2" x14ac:dyDescent="0.25">
      <c r="A3621" s="432" t="s">
        <v>4150</v>
      </c>
      <c r="B3621" s="433">
        <v>21893</v>
      </c>
      <c r="C3621" s="434">
        <v>80</v>
      </c>
      <c r="D3621" s="434">
        <v>37</v>
      </c>
    </row>
    <row r="3622" spans="1:4" ht="13.2" x14ac:dyDescent="0.25">
      <c r="A3622" s="432" t="s">
        <v>4616</v>
      </c>
      <c r="B3622" s="433">
        <v>25162</v>
      </c>
      <c r="C3622" s="434">
        <v>53</v>
      </c>
      <c r="D3622" s="434">
        <v>53</v>
      </c>
    </row>
    <row r="3623" spans="1:4" ht="13.2" x14ac:dyDescent="0.25">
      <c r="A3623" s="432" t="s">
        <v>4617</v>
      </c>
      <c r="B3623" s="433">
        <v>18673</v>
      </c>
      <c r="C3623" s="434">
        <v>63</v>
      </c>
      <c r="D3623" s="434">
        <v>34</v>
      </c>
    </row>
    <row r="3624" spans="1:4" ht="13.2" x14ac:dyDescent="0.25">
      <c r="A3624" s="432" t="s">
        <v>4618</v>
      </c>
      <c r="B3624" s="433">
        <v>13020</v>
      </c>
      <c r="C3624" s="434">
        <v>271</v>
      </c>
      <c r="D3624" s="434">
        <v>266</v>
      </c>
    </row>
    <row r="3625" spans="1:4" ht="13.2" x14ac:dyDescent="0.25">
      <c r="A3625" s="432" t="s">
        <v>2714</v>
      </c>
      <c r="B3625" s="433">
        <v>18948</v>
      </c>
      <c r="C3625" s="434">
        <v>47</v>
      </c>
      <c r="D3625" s="434">
        <v>23</v>
      </c>
    </row>
    <row r="3626" spans="1:4" ht="13.2" x14ac:dyDescent="0.25">
      <c r="A3626" s="432" t="s">
        <v>4151</v>
      </c>
      <c r="B3626" s="433">
        <v>21674</v>
      </c>
      <c r="C3626" s="434">
        <v>4</v>
      </c>
      <c r="D3626" s="434">
        <v>2</v>
      </c>
    </row>
    <row r="3627" spans="1:4" ht="13.2" x14ac:dyDescent="0.25">
      <c r="A3627" s="432" t="s">
        <v>4619</v>
      </c>
      <c r="B3627" s="433">
        <v>21151</v>
      </c>
      <c r="C3627" s="434">
        <v>10</v>
      </c>
      <c r="D3627" s="434">
        <v>10</v>
      </c>
    </row>
    <row r="3628" spans="1:4" ht="13.2" x14ac:dyDescent="0.25">
      <c r="A3628" s="432" t="s">
        <v>4620</v>
      </c>
      <c r="B3628" s="433">
        <v>18558</v>
      </c>
      <c r="C3628" s="434">
        <v>26</v>
      </c>
      <c r="D3628" s="434">
        <v>26</v>
      </c>
    </row>
    <row r="3629" spans="1:4" ht="13.2" x14ac:dyDescent="0.25">
      <c r="A3629" s="432" t="s">
        <v>4621</v>
      </c>
      <c r="B3629" s="433">
        <v>20215</v>
      </c>
      <c r="C3629" s="434">
        <v>215</v>
      </c>
      <c r="D3629" s="434">
        <v>75</v>
      </c>
    </row>
    <row r="3630" spans="1:4" ht="13.2" x14ac:dyDescent="0.25">
      <c r="A3630" s="432" t="s">
        <v>4622</v>
      </c>
      <c r="B3630" s="433">
        <v>27966</v>
      </c>
      <c r="C3630" s="434">
        <v>10</v>
      </c>
      <c r="D3630" s="434">
        <v>10</v>
      </c>
    </row>
    <row r="3631" spans="1:4" ht="13.2" x14ac:dyDescent="0.25">
      <c r="A3631" s="432" t="s">
        <v>3459</v>
      </c>
      <c r="B3631" s="433">
        <v>22756</v>
      </c>
      <c r="C3631" s="434">
        <v>320</v>
      </c>
      <c r="D3631" s="434">
        <v>280</v>
      </c>
    </row>
    <row r="3632" spans="1:4" ht="13.2" x14ac:dyDescent="0.25">
      <c r="A3632" s="432" t="s">
        <v>4623</v>
      </c>
      <c r="B3632" s="433">
        <v>14427</v>
      </c>
      <c r="C3632" s="434">
        <v>27</v>
      </c>
      <c r="D3632" s="434">
        <v>27</v>
      </c>
    </row>
    <row r="3633" spans="1:4" ht="13.2" x14ac:dyDescent="0.25">
      <c r="A3633" s="432" t="s">
        <v>3205</v>
      </c>
      <c r="B3633" s="433">
        <v>24390</v>
      </c>
      <c r="C3633" s="434">
        <v>108</v>
      </c>
      <c r="D3633" s="434">
        <v>70</v>
      </c>
    </row>
    <row r="3634" spans="1:4" ht="13.2" x14ac:dyDescent="0.25">
      <c r="A3634" s="432" t="s">
        <v>4624</v>
      </c>
      <c r="B3634" s="433">
        <v>23417</v>
      </c>
      <c r="C3634" s="434">
        <v>32</v>
      </c>
      <c r="D3634" s="434">
        <v>18</v>
      </c>
    </row>
    <row r="3635" spans="1:4" ht="13.2" x14ac:dyDescent="0.25">
      <c r="A3635" s="432" t="s">
        <v>4625</v>
      </c>
      <c r="B3635" s="433">
        <v>22963</v>
      </c>
      <c r="C3635" s="434">
        <v>29</v>
      </c>
      <c r="D3635" s="434">
        <v>29</v>
      </c>
    </row>
    <row r="3636" spans="1:4" ht="13.2" x14ac:dyDescent="0.25">
      <c r="A3636" s="432" t="s">
        <v>4626</v>
      </c>
      <c r="B3636" s="433">
        <v>28453</v>
      </c>
      <c r="C3636" s="434">
        <v>48</v>
      </c>
      <c r="D3636" s="434">
        <v>31</v>
      </c>
    </row>
    <row r="3637" spans="1:4" ht="13.2" x14ac:dyDescent="0.25">
      <c r="A3637" s="432" t="s">
        <v>4587</v>
      </c>
      <c r="B3637" s="433">
        <v>14629</v>
      </c>
      <c r="C3637" s="434">
        <v>8</v>
      </c>
      <c r="D3637" s="434">
        <v>8</v>
      </c>
    </row>
    <row r="3638" spans="1:4" ht="13.2" x14ac:dyDescent="0.25">
      <c r="A3638" s="432" t="s">
        <v>4627</v>
      </c>
      <c r="B3638" s="433">
        <v>21931</v>
      </c>
      <c r="C3638" s="434">
        <v>15</v>
      </c>
      <c r="D3638" s="434">
        <v>14</v>
      </c>
    </row>
    <row r="3639" spans="1:4" ht="13.2" x14ac:dyDescent="0.25">
      <c r="A3639" s="432" t="s">
        <v>4628</v>
      </c>
      <c r="B3639" s="433">
        <v>20354</v>
      </c>
      <c r="C3639" s="434">
        <v>60</v>
      </c>
      <c r="D3639" s="434">
        <v>60</v>
      </c>
    </row>
    <row r="3640" spans="1:4" ht="13.2" x14ac:dyDescent="0.25">
      <c r="A3640" s="432" t="s">
        <v>4629</v>
      </c>
      <c r="B3640" s="433">
        <v>12269</v>
      </c>
      <c r="C3640" s="434">
        <v>206</v>
      </c>
      <c r="D3640" s="434">
        <v>114</v>
      </c>
    </row>
    <row r="3641" spans="1:4" ht="13.2" x14ac:dyDescent="0.25">
      <c r="A3641" s="432" t="s">
        <v>4630</v>
      </c>
      <c r="B3641" s="433">
        <v>26055</v>
      </c>
      <c r="C3641" s="434">
        <v>10</v>
      </c>
      <c r="D3641" s="434">
        <v>0</v>
      </c>
    </row>
    <row r="3642" spans="1:4" ht="13.2" x14ac:dyDescent="0.25">
      <c r="A3642" s="432" t="s">
        <v>4631</v>
      </c>
      <c r="B3642" s="433">
        <v>19350</v>
      </c>
      <c r="C3642" s="434">
        <v>13</v>
      </c>
      <c r="D3642" s="434">
        <v>13</v>
      </c>
    </row>
    <row r="3643" spans="1:4" ht="13.2" x14ac:dyDescent="0.25">
      <c r="A3643" s="432" t="s">
        <v>4632</v>
      </c>
      <c r="B3643" s="433">
        <v>29859</v>
      </c>
      <c r="C3643" s="434">
        <v>13</v>
      </c>
      <c r="D3643" s="434">
        <v>13</v>
      </c>
    </row>
    <row r="3644" spans="1:4" ht="13.2" x14ac:dyDescent="0.25">
      <c r="A3644" s="432" t="s">
        <v>4633</v>
      </c>
      <c r="B3644" s="433">
        <v>28713</v>
      </c>
      <c r="C3644" s="434">
        <v>7</v>
      </c>
      <c r="D3644" s="434">
        <v>0</v>
      </c>
    </row>
    <row r="3645" spans="1:4" ht="13.2" x14ac:dyDescent="0.25">
      <c r="A3645" s="432" t="s">
        <v>4634</v>
      </c>
      <c r="B3645" s="433">
        <v>12728</v>
      </c>
      <c r="C3645" s="434">
        <v>8</v>
      </c>
      <c r="D3645" s="434">
        <v>8</v>
      </c>
    </row>
    <row r="3646" spans="1:4" ht="13.2" x14ac:dyDescent="0.25">
      <c r="A3646" s="432" t="s">
        <v>4635</v>
      </c>
      <c r="B3646" s="433">
        <v>11030</v>
      </c>
      <c r="C3646" s="434">
        <v>2</v>
      </c>
      <c r="D3646" s="434">
        <v>1</v>
      </c>
    </row>
    <row r="3647" spans="1:4" ht="13.2" x14ac:dyDescent="0.25">
      <c r="A3647" s="432" t="s">
        <v>4636</v>
      </c>
      <c r="B3647" s="433">
        <v>10696</v>
      </c>
      <c r="C3647" s="434">
        <v>572</v>
      </c>
      <c r="D3647" s="434">
        <v>308</v>
      </c>
    </row>
    <row r="3648" spans="1:4" ht="13.2" x14ac:dyDescent="0.25">
      <c r="A3648" s="432" t="s">
        <v>4637</v>
      </c>
      <c r="B3648" s="433">
        <v>13960</v>
      </c>
      <c r="C3648" s="434">
        <v>240</v>
      </c>
      <c r="D3648" s="434">
        <v>120</v>
      </c>
    </row>
    <row r="3649" spans="1:4" ht="13.2" x14ac:dyDescent="0.25">
      <c r="A3649" s="432" t="s">
        <v>4638</v>
      </c>
      <c r="B3649" s="433">
        <v>28390</v>
      </c>
      <c r="C3649" s="434">
        <v>860</v>
      </c>
      <c r="D3649" s="434">
        <v>140</v>
      </c>
    </row>
    <row r="3650" spans="1:4" ht="13.2" x14ac:dyDescent="0.25">
      <c r="A3650" s="432" t="s">
        <v>4639</v>
      </c>
      <c r="B3650" s="433">
        <v>28204</v>
      </c>
      <c r="C3650" s="434">
        <v>90</v>
      </c>
      <c r="D3650" s="434">
        <v>70</v>
      </c>
    </row>
    <row r="3651" spans="1:4" ht="13.2" x14ac:dyDescent="0.25">
      <c r="A3651" s="432" t="s">
        <v>4640</v>
      </c>
      <c r="B3651" s="433">
        <v>24946</v>
      </c>
      <c r="C3651" s="435">
        <v>1280</v>
      </c>
      <c r="D3651" s="434">
        <v>160</v>
      </c>
    </row>
    <row r="3652" spans="1:4" ht="13.2" x14ac:dyDescent="0.25">
      <c r="A3652" s="432" t="s">
        <v>4641</v>
      </c>
      <c r="B3652" s="433">
        <v>22283</v>
      </c>
      <c r="C3652" s="434">
        <v>190</v>
      </c>
      <c r="D3652" s="434">
        <v>40</v>
      </c>
    </row>
    <row r="3653" spans="1:4" ht="13.2" x14ac:dyDescent="0.25">
      <c r="A3653" s="432" t="s">
        <v>4642</v>
      </c>
      <c r="B3653" s="433">
        <v>28665</v>
      </c>
      <c r="C3653" s="434">
        <v>95</v>
      </c>
      <c r="D3653" s="434">
        <v>90</v>
      </c>
    </row>
    <row r="3654" spans="1:4" ht="13.2" x14ac:dyDescent="0.25">
      <c r="A3654" s="432" t="s">
        <v>4643</v>
      </c>
      <c r="B3654" s="433">
        <v>11276</v>
      </c>
      <c r="C3654" s="434">
        <v>312</v>
      </c>
      <c r="D3654" s="434">
        <v>202</v>
      </c>
    </row>
    <row r="3655" spans="1:4" ht="13.2" x14ac:dyDescent="0.25">
      <c r="A3655" s="432" t="s">
        <v>4248</v>
      </c>
      <c r="B3655" s="433">
        <v>21734</v>
      </c>
      <c r="C3655" s="434">
        <v>570</v>
      </c>
      <c r="D3655" s="434">
        <v>335</v>
      </c>
    </row>
    <row r="3656" spans="1:4" ht="13.2" x14ac:dyDescent="0.25">
      <c r="A3656" s="432" t="s">
        <v>4644</v>
      </c>
      <c r="B3656" s="433">
        <v>15537</v>
      </c>
      <c r="C3656" s="434">
        <v>520</v>
      </c>
      <c r="D3656" s="434">
        <v>30</v>
      </c>
    </row>
    <row r="3657" spans="1:4" ht="13.2" x14ac:dyDescent="0.25">
      <c r="A3657" s="432" t="s">
        <v>2630</v>
      </c>
      <c r="B3657" s="433">
        <v>24836</v>
      </c>
      <c r="C3657" s="434">
        <v>21</v>
      </c>
      <c r="D3657" s="434">
        <v>19</v>
      </c>
    </row>
    <row r="3658" spans="1:4" ht="13.2" x14ac:dyDescent="0.25">
      <c r="A3658" s="432" t="s">
        <v>4645</v>
      </c>
      <c r="B3658" s="433">
        <v>15077</v>
      </c>
      <c r="C3658" s="434">
        <v>2</v>
      </c>
      <c r="D3658" s="434">
        <v>0</v>
      </c>
    </row>
    <row r="3659" spans="1:4" ht="13.2" x14ac:dyDescent="0.25">
      <c r="A3659" s="432" t="s">
        <v>4646</v>
      </c>
      <c r="B3659" s="433">
        <v>13737</v>
      </c>
      <c r="C3659" s="434">
        <v>36</v>
      </c>
      <c r="D3659" s="434">
        <v>33</v>
      </c>
    </row>
    <row r="3660" spans="1:4" ht="13.2" x14ac:dyDescent="0.25">
      <c r="A3660" s="432" t="s">
        <v>4647</v>
      </c>
      <c r="B3660" s="433">
        <v>10069</v>
      </c>
      <c r="C3660" s="434">
        <v>238</v>
      </c>
      <c r="D3660" s="434">
        <v>0</v>
      </c>
    </row>
    <row r="3661" spans="1:4" ht="13.2" x14ac:dyDescent="0.25">
      <c r="A3661" s="432" t="s">
        <v>4648</v>
      </c>
      <c r="B3661" s="433">
        <v>23897</v>
      </c>
      <c r="C3661" s="434">
        <v>7</v>
      </c>
      <c r="D3661" s="434">
        <v>6</v>
      </c>
    </row>
    <row r="3662" spans="1:4" ht="13.2" x14ac:dyDescent="0.25">
      <c r="A3662" s="432" t="s">
        <v>4649</v>
      </c>
      <c r="B3662" s="433">
        <v>26881</v>
      </c>
      <c r="C3662" s="434">
        <v>80</v>
      </c>
      <c r="D3662" s="434">
        <v>10</v>
      </c>
    </row>
    <row r="3663" spans="1:4" ht="13.2" x14ac:dyDescent="0.25">
      <c r="A3663" s="432" t="s">
        <v>4650</v>
      </c>
      <c r="B3663" s="433">
        <v>12653</v>
      </c>
      <c r="C3663" s="434">
        <v>35</v>
      </c>
      <c r="D3663" s="434">
        <v>35</v>
      </c>
    </row>
    <row r="3664" spans="1:4" ht="13.2" x14ac:dyDescent="0.25">
      <c r="A3664" s="432" t="s">
        <v>4651</v>
      </c>
      <c r="B3664" s="433">
        <v>13657</v>
      </c>
      <c r="C3664" s="434">
        <v>35</v>
      </c>
      <c r="D3664" s="434">
        <v>35</v>
      </c>
    </row>
    <row r="3665" spans="1:4" ht="13.2" x14ac:dyDescent="0.25">
      <c r="A3665" s="432" t="s">
        <v>4652</v>
      </c>
      <c r="B3665" s="433">
        <v>22813</v>
      </c>
      <c r="C3665" s="434">
        <v>224</v>
      </c>
      <c r="D3665" s="434">
        <v>24</v>
      </c>
    </row>
    <row r="3666" spans="1:4" ht="13.2" x14ac:dyDescent="0.25">
      <c r="A3666" s="432" t="s">
        <v>4653</v>
      </c>
      <c r="B3666" s="433">
        <v>11924</v>
      </c>
      <c r="C3666" s="434">
        <v>13</v>
      </c>
      <c r="D3666" s="434">
        <v>12</v>
      </c>
    </row>
    <row r="3667" spans="1:4" ht="13.2" x14ac:dyDescent="0.25">
      <c r="A3667" s="432" t="s">
        <v>4654</v>
      </c>
      <c r="B3667" s="433">
        <v>19311</v>
      </c>
      <c r="C3667" s="434">
        <v>2</v>
      </c>
      <c r="D3667" s="434">
        <v>1</v>
      </c>
    </row>
    <row r="3668" spans="1:4" ht="13.2" x14ac:dyDescent="0.25">
      <c r="A3668" s="432" t="s">
        <v>4655</v>
      </c>
      <c r="B3668" s="433">
        <v>18087</v>
      </c>
      <c r="C3668" s="434">
        <v>394</v>
      </c>
      <c r="D3668" s="434">
        <v>306</v>
      </c>
    </row>
    <row r="3669" spans="1:4" ht="13.2" x14ac:dyDescent="0.25">
      <c r="A3669" s="432" t="s">
        <v>4656</v>
      </c>
      <c r="B3669" s="433">
        <v>21663</v>
      </c>
      <c r="C3669" s="434">
        <v>114</v>
      </c>
      <c r="D3669" s="434">
        <v>67</v>
      </c>
    </row>
    <row r="3670" spans="1:4" ht="13.2" x14ac:dyDescent="0.25">
      <c r="A3670" s="432" t="s">
        <v>4657</v>
      </c>
      <c r="B3670" s="433">
        <v>26140</v>
      </c>
      <c r="C3670" s="434">
        <v>29</v>
      </c>
      <c r="D3670" s="434">
        <v>0</v>
      </c>
    </row>
    <row r="3671" spans="1:4" ht="13.2" x14ac:dyDescent="0.25">
      <c r="A3671" s="432" t="s">
        <v>4658</v>
      </c>
      <c r="B3671" s="433">
        <v>24932</v>
      </c>
      <c r="C3671" s="434">
        <v>330</v>
      </c>
      <c r="D3671" s="434">
        <v>330</v>
      </c>
    </row>
    <row r="3672" spans="1:4" ht="13.2" x14ac:dyDescent="0.25">
      <c r="A3672" s="432" t="s">
        <v>4659</v>
      </c>
      <c r="B3672" s="433">
        <v>19583</v>
      </c>
      <c r="C3672" s="434">
        <v>423</v>
      </c>
      <c r="D3672" s="434">
        <v>393</v>
      </c>
    </row>
    <row r="3673" spans="1:4" ht="13.2" x14ac:dyDescent="0.25">
      <c r="A3673" s="432" t="s">
        <v>4660</v>
      </c>
      <c r="B3673" s="433">
        <v>26907</v>
      </c>
      <c r="C3673" s="434">
        <v>620</v>
      </c>
      <c r="D3673" s="434">
        <v>510</v>
      </c>
    </row>
    <row r="3674" spans="1:4" ht="13.2" x14ac:dyDescent="0.25">
      <c r="A3674" s="432" t="s">
        <v>4661</v>
      </c>
      <c r="B3674" s="433">
        <v>20755</v>
      </c>
      <c r="C3674" s="434">
        <v>60</v>
      </c>
      <c r="D3674" s="434">
        <v>0</v>
      </c>
    </row>
    <row r="3675" spans="1:4" ht="13.2" x14ac:dyDescent="0.25">
      <c r="A3675" s="432" t="s">
        <v>4662</v>
      </c>
      <c r="B3675" s="433">
        <v>19606</v>
      </c>
      <c r="C3675" s="434">
        <v>4</v>
      </c>
      <c r="D3675" s="434">
        <v>4</v>
      </c>
    </row>
    <row r="3676" spans="1:4" ht="13.2" x14ac:dyDescent="0.25">
      <c r="A3676" s="432" t="s">
        <v>4663</v>
      </c>
      <c r="B3676" s="433">
        <v>11825</v>
      </c>
      <c r="C3676" s="434">
        <v>302</v>
      </c>
      <c r="D3676" s="434">
        <v>217</v>
      </c>
    </row>
    <row r="3677" spans="1:4" ht="13.2" x14ac:dyDescent="0.25">
      <c r="A3677" s="432" t="s">
        <v>4664</v>
      </c>
      <c r="B3677" s="433">
        <v>25383</v>
      </c>
      <c r="C3677" s="434">
        <v>251</v>
      </c>
      <c r="D3677" s="434">
        <v>170</v>
      </c>
    </row>
    <row r="3678" spans="1:4" ht="13.2" x14ac:dyDescent="0.25">
      <c r="A3678" s="432" t="s">
        <v>4665</v>
      </c>
      <c r="B3678" s="433">
        <v>21060</v>
      </c>
      <c r="C3678" s="434">
        <v>359</v>
      </c>
      <c r="D3678" s="434">
        <v>346</v>
      </c>
    </row>
    <row r="3679" spans="1:4" ht="13.2" x14ac:dyDescent="0.25">
      <c r="A3679" s="432" t="s">
        <v>4666</v>
      </c>
      <c r="B3679" s="433">
        <v>25660</v>
      </c>
      <c r="C3679" s="434">
        <v>55</v>
      </c>
      <c r="D3679" s="434">
        <v>20</v>
      </c>
    </row>
    <row r="3680" spans="1:4" ht="13.2" x14ac:dyDescent="0.25">
      <c r="A3680" s="432" t="s">
        <v>4667</v>
      </c>
      <c r="B3680" s="433">
        <v>14349</v>
      </c>
      <c r="C3680" s="434">
        <v>1</v>
      </c>
      <c r="D3680" s="434">
        <v>1</v>
      </c>
    </row>
    <row r="3681" spans="1:4" ht="13.2" x14ac:dyDescent="0.25">
      <c r="A3681" s="432" t="s">
        <v>2898</v>
      </c>
      <c r="B3681" s="433">
        <v>21281</v>
      </c>
      <c r="C3681" s="434">
        <v>147</v>
      </c>
      <c r="D3681" s="434">
        <v>106</v>
      </c>
    </row>
    <row r="3682" spans="1:4" ht="13.2" x14ac:dyDescent="0.25">
      <c r="A3682" s="432" t="s">
        <v>4668</v>
      </c>
      <c r="B3682" s="433">
        <v>25774</v>
      </c>
      <c r="C3682" s="434">
        <v>66</v>
      </c>
      <c r="D3682" s="434">
        <v>66</v>
      </c>
    </row>
    <row r="3683" spans="1:4" ht="13.2" x14ac:dyDescent="0.25">
      <c r="A3683" s="432" t="s">
        <v>2899</v>
      </c>
      <c r="B3683" s="433">
        <v>22789</v>
      </c>
      <c r="C3683" s="434">
        <v>21</v>
      </c>
      <c r="D3683" s="434">
        <v>21</v>
      </c>
    </row>
    <row r="3684" spans="1:4" ht="13.2" x14ac:dyDescent="0.25">
      <c r="A3684" s="432" t="s">
        <v>4624</v>
      </c>
      <c r="B3684" s="433">
        <v>28118</v>
      </c>
      <c r="C3684" s="434">
        <v>39</v>
      </c>
      <c r="D3684" s="434">
        <v>34</v>
      </c>
    </row>
    <row r="3685" spans="1:4" ht="13.2" x14ac:dyDescent="0.25">
      <c r="A3685" s="432" t="s">
        <v>4669</v>
      </c>
      <c r="B3685" s="433">
        <v>28875</v>
      </c>
      <c r="C3685" s="434">
        <v>29</v>
      </c>
      <c r="D3685" s="434">
        <v>27</v>
      </c>
    </row>
    <row r="3686" spans="1:4" ht="13.2" x14ac:dyDescent="0.25">
      <c r="A3686" s="432" t="s">
        <v>4670</v>
      </c>
      <c r="B3686" s="433">
        <v>17114</v>
      </c>
      <c r="C3686" s="434">
        <v>64</v>
      </c>
      <c r="D3686" s="434">
        <v>20</v>
      </c>
    </row>
    <row r="3687" spans="1:4" ht="13.2" x14ac:dyDescent="0.25">
      <c r="A3687" s="432" t="s">
        <v>4587</v>
      </c>
      <c r="B3687" s="433">
        <v>25375</v>
      </c>
      <c r="C3687" s="434">
        <v>15</v>
      </c>
      <c r="D3687" s="434">
        <v>0</v>
      </c>
    </row>
    <row r="3688" spans="1:4" ht="13.2" x14ac:dyDescent="0.25">
      <c r="A3688" s="432" t="s">
        <v>4671</v>
      </c>
      <c r="B3688" s="433">
        <v>27013</v>
      </c>
      <c r="C3688" s="434">
        <v>120</v>
      </c>
      <c r="D3688" s="434">
        <v>40</v>
      </c>
    </row>
    <row r="3689" spans="1:4" ht="13.2" x14ac:dyDescent="0.25">
      <c r="A3689" s="432" t="s">
        <v>2901</v>
      </c>
      <c r="B3689" s="433">
        <v>17310</v>
      </c>
      <c r="C3689" s="434">
        <v>77</v>
      </c>
      <c r="D3689" s="434">
        <v>77</v>
      </c>
    </row>
    <row r="3690" spans="1:4" ht="13.2" x14ac:dyDescent="0.25">
      <c r="A3690" s="432" t="s">
        <v>2902</v>
      </c>
      <c r="B3690" s="433">
        <v>22543</v>
      </c>
      <c r="C3690" s="434">
        <v>229</v>
      </c>
      <c r="D3690" s="434">
        <v>218</v>
      </c>
    </row>
    <row r="3691" spans="1:4" ht="13.2" x14ac:dyDescent="0.25">
      <c r="A3691" s="432" t="s">
        <v>4672</v>
      </c>
      <c r="B3691" s="433">
        <v>19418</v>
      </c>
      <c r="C3691" s="434">
        <v>191</v>
      </c>
      <c r="D3691" s="434">
        <v>101</v>
      </c>
    </row>
    <row r="3692" spans="1:4" ht="13.2" x14ac:dyDescent="0.25">
      <c r="A3692" s="432" t="s">
        <v>4673</v>
      </c>
      <c r="B3692" s="433">
        <v>23978</v>
      </c>
      <c r="C3692" s="434">
        <v>155</v>
      </c>
      <c r="D3692" s="434">
        <v>116</v>
      </c>
    </row>
    <row r="3693" spans="1:4" ht="13.2" x14ac:dyDescent="0.25">
      <c r="A3693" s="432" t="s">
        <v>4674</v>
      </c>
      <c r="B3693" s="433">
        <v>22251</v>
      </c>
      <c r="C3693" s="434">
        <v>39</v>
      </c>
      <c r="D3693" s="434">
        <v>21</v>
      </c>
    </row>
    <row r="3694" spans="1:4" ht="13.2" x14ac:dyDescent="0.25">
      <c r="A3694" s="432" t="s">
        <v>2905</v>
      </c>
      <c r="B3694" s="433">
        <v>21506</v>
      </c>
      <c r="C3694" s="434">
        <v>12</v>
      </c>
      <c r="D3694" s="434">
        <v>12</v>
      </c>
    </row>
    <row r="3695" spans="1:4" ht="13.2" x14ac:dyDescent="0.25">
      <c r="A3695" s="432" t="s">
        <v>2907</v>
      </c>
      <c r="B3695" s="433">
        <v>13090</v>
      </c>
      <c r="C3695" s="434">
        <v>17</v>
      </c>
      <c r="D3695" s="434">
        <v>17</v>
      </c>
    </row>
    <row r="3696" spans="1:4" ht="13.2" x14ac:dyDescent="0.25">
      <c r="A3696" s="432" t="s">
        <v>4675</v>
      </c>
      <c r="B3696" s="433">
        <v>18821</v>
      </c>
      <c r="C3696" s="434">
        <v>15</v>
      </c>
      <c r="D3696" s="434">
        <v>15</v>
      </c>
    </row>
    <row r="3697" spans="1:4" ht="13.2" x14ac:dyDescent="0.25">
      <c r="A3697" s="432" t="s">
        <v>4676</v>
      </c>
      <c r="B3697" s="433">
        <v>25053</v>
      </c>
      <c r="C3697" s="434">
        <v>9</v>
      </c>
      <c r="D3697" s="434">
        <v>9</v>
      </c>
    </row>
    <row r="3698" spans="1:4" ht="13.2" x14ac:dyDescent="0.25">
      <c r="A3698" s="432" t="s">
        <v>4677</v>
      </c>
      <c r="B3698" s="433">
        <v>22058</v>
      </c>
      <c r="C3698" s="434">
        <v>5</v>
      </c>
      <c r="D3698" s="434">
        <v>5</v>
      </c>
    </row>
    <row r="3699" spans="1:4" ht="13.2" x14ac:dyDescent="0.25">
      <c r="A3699" s="432" t="s">
        <v>2909</v>
      </c>
      <c r="B3699" s="433">
        <v>29386</v>
      </c>
      <c r="C3699" s="434">
        <v>16</v>
      </c>
      <c r="D3699" s="434">
        <v>10</v>
      </c>
    </row>
    <row r="3700" spans="1:4" ht="13.2" x14ac:dyDescent="0.25">
      <c r="A3700" s="432" t="s">
        <v>4678</v>
      </c>
      <c r="B3700" s="433">
        <v>15688</v>
      </c>
      <c r="C3700" s="434">
        <v>1</v>
      </c>
      <c r="D3700" s="434">
        <v>1</v>
      </c>
    </row>
    <row r="3701" spans="1:4" ht="13.2" x14ac:dyDescent="0.25">
      <c r="A3701" s="432" t="s">
        <v>4679</v>
      </c>
      <c r="B3701" s="433">
        <v>20669</v>
      </c>
      <c r="C3701" s="434">
        <v>7</v>
      </c>
      <c r="D3701" s="434">
        <v>7</v>
      </c>
    </row>
    <row r="3702" spans="1:4" ht="13.2" x14ac:dyDescent="0.25">
      <c r="A3702" s="432" t="s">
        <v>2911</v>
      </c>
      <c r="B3702" s="433">
        <v>24439</v>
      </c>
      <c r="C3702" s="434">
        <v>8</v>
      </c>
      <c r="D3702" s="434">
        <v>1</v>
      </c>
    </row>
    <row r="3703" spans="1:4" ht="13.2" x14ac:dyDescent="0.25">
      <c r="A3703" s="432" t="s">
        <v>4680</v>
      </c>
      <c r="B3703" s="433">
        <v>22350</v>
      </c>
      <c r="C3703" s="434">
        <v>2</v>
      </c>
      <c r="D3703" s="434">
        <v>2</v>
      </c>
    </row>
    <row r="3704" spans="1:4" ht="13.2" x14ac:dyDescent="0.25">
      <c r="A3704" s="432" t="s">
        <v>4252</v>
      </c>
      <c r="B3704" s="433">
        <v>11948</v>
      </c>
      <c r="C3704" s="434">
        <v>2</v>
      </c>
      <c r="D3704" s="434">
        <v>2</v>
      </c>
    </row>
    <row r="3705" spans="1:4" ht="13.2" x14ac:dyDescent="0.25">
      <c r="A3705" s="432" t="s">
        <v>3530</v>
      </c>
      <c r="B3705" s="433">
        <v>18197</v>
      </c>
      <c r="C3705" s="434">
        <v>59</v>
      </c>
      <c r="D3705" s="434">
        <v>59</v>
      </c>
    </row>
    <row r="3706" spans="1:4" ht="13.2" x14ac:dyDescent="0.25">
      <c r="A3706" s="432" t="s">
        <v>4681</v>
      </c>
      <c r="B3706" s="433">
        <v>18847</v>
      </c>
      <c r="C3706" s="434">
        <v>107</v>
      </c>
      <c r="D3706" s="434">
        <v>30</v>
      </c>
    </row>
    <row r="3707" spans="1:4" ht="13.2" x14ac:dyDescent="0.25">
      <c r="A3707" s="432" t="s">
        <v>4682</v>
      </c>
      <c r="B3707" s="433">
        <v>20003</v>
      </c>
      <c r="C3707" s="434">
        <v>25</v>
      </c>
      <c r="D3707" s="434">
        <v>11</v>
      </c>
    </row>
    <row r="3708" spans="1:4" ht="13.2" x14ac:dyDescent="0.25">
      <c r="A3708" s="432" t="s">
        <v>4683</v>
      </c>
      <c r="B3708" s="433">
        <v>23015</v>
      </c>
      <c r="C3708" s="434">
        <v>5</v>
      </c>
      <c r="D3708" s="434">
        <v>5</v>
      </c>
    </row>
    <row r="3709" spans="1:4" ht="13.2" x14ac:dyDescent="0.25">
      <c r="A3709" s="432" t="s">
        <v>4684</v>
      </c>
      <c r="B3709" s="433">
        <v>22403</v>
      </c>
      <c r="C3709" s="434">
        <v>21</v>
      </c>
      <c r="D3709" s="434">
        <v>19</v>
      </c>
    </row>
    <row r="3710" spans="1:4" ht="13.2" x14ac:dyDescent="0.25">
      <c r="A3710" s="432" t="s">
        <v>4685</v>
      </c>
      <c r="B3710" s="433">
        <v>21962</v>
      </c>
      <c r="C3710" s="434">
        <v>159</v>
      </c>
      <c r="D3710" s="434">
        <v>0</v>
      </c>
    </row>
    <row r="3711" spans="1:4" ht="13.2" x14ac:dyDescent="0.25">
      <c r="A3711" s="432" t="s">
        <v>4686</v>
      </c>
      <c r="B3711" s="433">
        <v>21292</v>
      </c>
      <c r="C3711" s="434">
        <v>121</v>
      </c>
      <c r="D3711" s="434">
        <v>112</v>
      </c>
    </row>
    <row r="3712" spans="1:4" ht="13.2" x14ac:dyDescent="0.25">
      <c r="A3712" s="432" t="s">
        <v>4687</v>
      </c>
      <c r="B3712" s="433">
        <v>13876</v>
      </c>
      <c r="C3712" s="434">
        <v>12</v>
      </c>
      <c r="D3712" s="434">
        <v>12</v>
      </c>
    </row>
    <row r="3713" spans="1:4" ht="13.2" x14ac:dyDescent="0.25">
      <c r="A3713" s="432" t="s">
        <v>4688</v>
      </c>
      <c r="B3713" s="433">
        <v>14272</v>
      </c>
      <c r="C3713" s="434">
        <v>9</v>
      </c>
      <c r="D3713" s="434">
        <v>9</v>
      </c>
    </row>
    <row r="3714" spans="1:4" ht="13.2" x14ac:dyDescent="0.25">
      <c r="A3714" s="432" t="s">
        <v>4689</v>
      </c>
      <c r="B3714" s="433">
        <v>28194</v>
      </c>
      <c r="C3714" s="434">
        <v>13</v>
      </c>
      <c r="D3714" s="434">
        <v>13</v>
      </c>
    </row>
    <row r="3715" spans="1:4" ht="13.2" x14ac:dyDescent="0.25">
      <c r="A3715" s="432" t="s">
        <v>4690</v>
      </c>
      <c r="B3715" s="433">
        <v>18523</v>
      </c>
      <c r="C3715" s="434">
        <v>2</v>
      </c>
      <c r="D3715" s="434">
        <v>2</v>
      </c>
    </row>
    <row r="3716" spans="1:4" ht="13.2" x14ac:dyDescent="0.25">
      <c r="A3716" s="432" t="s">
        <v>4691</v>
      </c>
      <c r="B3716" s="433">
        <v>21730</v>
      </c>
      <c r="C3716" s="434">
        <v>3</v>
      </c>
      <c r="D3716" s="434">
        <v>1</v>
      </c>
    </row>
    <row r="3717" spans="1:4" ht="13.2" x14ac:dyDescent="0.25">
      <c r="A3717" s="432" t="s">
        <v>4692</v>
      </c>
      <c r="B3717" s="433">
        <v>26724</v>
      </c>
      <c r="C3717" s="434">
        <v>190</v>
      </c>
      <c r="D3717" s="434">
        <v>70</v>
      </c>
    </row>
    <row r="3718" spans="1:4" ht="13.2" x14ac:dyDescent="0.25">
      <c r="A3718" s="432" t="s">
        <v>4693</v>
      </c>
      <c r="B3718" s="433">
        <v>23225</v>
      </c>
      <c r="C3718" s="434">
        <v>4</v>
      </c>
      <c r="D3718" s="434">
        <v>4</v>
      </c>
    </row>
    <row r="3719" spans="1:4" ht="13.2" x14ac:dyDescent="0.25">
      <c r="A3719" s="432" t="s">
        <v>4694</v>
      </c>
      <c r="B3719" s="433">
        <v>25160</v>
      </c>
      <c r="C3719" s="434">
        <v>5</v>
      </c>
      <c r="D3719" s="434">
        <v>0</v>
      </c>
    </row>
    <row r="3720" spans="1:4" ht="13.2" x14ac:dyDescent="0.25">
      <c r="A3720" s="432" t="s">
        <v>4695</v>
      </c>
      <c r="B3720" s="433">
        <v>17384</v>
      </c>
      <c r="C3720" s="434">
        <v>50</v>
      </c>
      <c r="D3720" s="434">
        <v>50</v>
      </c>
    </row>
    <row r="3721" spans="1:4" ht="13.2" x14ac:dyDescent="0.25">
      <c r="A3721" s="432" t="s">
        <v>4696</v>
      </c>
      <c r="B3721" s="433">
        <v>11627</v>
      </c>
      <c r="C3721" s="434">
        <v>250</v>
      </c>
      <c r="D3721" s="434">
        <v>250</v>
      </c>
    </row>
    <row r="3722" spans="1:4" ht="13.2" x14ac:dyDescent="0.25">
      <c r="A3722" s="432" t="s">
        <v>4697</v>
      </c>
      <c r="B3722" s="433">
        <v>29809</v>
      </c>
      <c r="C3722" s="434">
        <v>5</v>
      </c>
      <c r="D3722" s="434">
        <v>5</v>
      </c>
    </row>
    <row r="3723" spans="1:4" ht="13.2" x14ac:dyDescent="0.25">
      <c r="A3723" s="432" t="s">
        <v>4698</v>
      </c>
      <c r="B3723" s="433">
        <v>27468</v>
      </c>
      <c r="C3723" s="434">
        <v>56</v>
      </c>
      <c r="D3723" s="434">
        <v>48</v>
      </c>
    </row>
    <row r="3724" spans="1:4" ht="13.2" x14ac:dyDescent="0.25">
      <c r="A3724" s="432" t="s">
        <v>4699</v>
      </c>
      <c r="B3724" s="433">
        <v>28179</v>
      </c>
      <c r="C3724" s="434">
        <v>20</v>
      </c>
      <c r="D3724" s="434">
        <v>20</v>
      </c>
    </row>
    <row r="3725" spans="1:4" ht="13.2" x14ac:dyDescent="0.25">
      <c r="A3725" s="432" t="s">
        <v>4700</v>
      </c>
      <c r="B3725" s="433">
        <v>16968</v>
      </c>
      <c r="C3725" s="434">
        <v>120</v>
      </c>
      <c r="D3725" s="434">
        <v>0</v>
      </c>
    </row>
    <row r="3726" spans="1:4" ht="13.2" x14ac:dyDescent="0.25">
      <c r="A3726" s="432" t="s">
        <v>4701</v>
      </c>
      <c r="B3726" s="433">
        <v>22934</v>
      </c>
      <c r="C3726" s="434">
        <v>5</v>
      </c>
      <c r="D3726" s="434">
        <v>5</v>
      </c>
    </row>
    <row r="3727" spans="1:4" ht="13.2" x14ac:dyDescent="0.25">
      <c r="A3727" s="432" t="s">
        <v>4702</v>
      </c>
      <c r="B3727" s="433">
        <v>17765</v>
      </c>
      <c r="C3727" s="434">
        <v>5</v>
      </c>
      <c r="D3727" s="434">
        <v>0</v>
      </c>
    </row>
    <row r="3728" spans="1:4" ht="13.2" x14ac:dyDescent="0.25">
      <c r="A3728" s="432" t="s">
        <v>4703</v>
      </c>
      <c r="B3728" s="433">
        <v>18009</v>
      </c>
      <c r="C3728" s="434">
        <v>36</v>
      </c>
      <c r="D3728" s="434">
        <v>36</v>
      </c>
    </row>
    <row r="3729" spans="1:4" ht="13.2" x14ac:dyDescent="0.25">
      <c r="A3729" s="432" t="s">
        <v>4704</v>
      </c>
      <c r="B3729" s="433">
        <v>24898</v>
      </c>
      <c r="C3729" s="434">
        <v>22</v>
      </c>
      <c r="D3729" s="434">
        <v>3</v>
      </c>
    </row>
    <row r="3730" spans="1:4" ht="13.2" x14ac:dyDescent="0.25">
      <c r="A3730" s="432" t="s">
        <v>4705</v>
      </c>
      <c r="B3730" s="433">
        <v>24916</v>
      </c>
      <c r="C3730" s="434">
        <v>78</v>
      </c>
      <c r="D3730" s="434">
        <v>48</v>
      </c>
    </row>
    <row r="3731" spans="1:4" ht="13.2" x14ac:dyDescent="0.25">
      <c r="A3731" s="432" t="s">
        <v>4706</v>
      </c>
      <c r="B3731" s="433">
        <v>29265</v>
      </c>
      <c r="C3731" s="434">
        <v>5</v>
      </c>
      <c r="D3731" s="434">
        <v>0</v>
      </c>
    </row>
    <row r="3732" spans="1:4" ht="13.2" x14ac:dyDescent="0.25">
      <c r="A3732" s="432" t="s">
        <v>4707</v>
      </c>
      <c r="B3732" s="433">
        <v>25188</v>
      </c>
      <c r="C3732" s="434">
        <v>92</v>
      </c>
      <c r="D3732" s="434">
        <v>30</v>
      </c>
    </row>
    <row r="3733" spans="1:4" ht="13.2" x14ac:dyDescent="0.25">
      <c r="A3733" s="432" t="s">
        <v>4708</v>
      </c>
      <c r="B3733" s="433">
        <v>18262</v>
      </c>
      <c r="C3733" s="434">
        <v>31</v>
      </c>
      <c r="D3733" s="434">
        <v>24</v>
      </c>
    </row>
    <row r="3734" spans="1:4" ht="13.2" x14ac:dyDescent="0.25">
      <c r="A3734" s="432" t="s">
        <v>4709</v>
      </c>
      <c r="B3734" s="433">
        <v>17439</v>
      </c>
      <c r="C3734" s="434">
        <v>6</v>
      </c>
      <c r="D3734" s="434">
        <v>1</v>
      </c>
    </row>
    <row r="3735" spans="1:4" ht="13.2" x14ac:dyDescent="0.25">
      <c r="A3735" s="432" t="s">
        <v>4710</v>
      </c>
      <c r="B3735" s="433">
        <v>18040</v>
      </c>
      <c r="C3735" s="434">
        <v>101</v>
      </c>
      <c r="D3735" s="434">
        <v>30</v>
      </c>
    </row>
    <row r="3736" spans="1:4" ht="13.2" x14ac:dyDescent="0.25">
      <c r="A3736" s="432" t="s">
        <v>4711</v>
      </c>
      <c r="B3736" s="433">
        <v>16815</v>
      </c>
      <c r="C3736" s="434">
        <v>6</v>
      </c>
      <c r="D3736" s="434">
        <v>0</v>
      </c>
    </row>
    <row r="3737" spans="1:4" ht="13.2" x14ac:dyDescent="0.25">
      <c r="A3737" s="432" t="s">
        <v>4712</v>
      </c>
      <c r="B3737" s="433">
        <v>27251</v>
      </c>
      <c r="C3737" s="434">
        <v>168</v>
      </c>
      <c r="D3737" s="434">
        <v>150</v>
      </c>
    </row>
    <row r="3738" spans="1:4" ht="13.2" x14ac:dyDescent="0.25">
      <c r="A3738" s="432" t="s">
        <v>4713</v>
      </c>
      <c r="B3738" s="433">
        <v>21923</v>
      </c>
      <c r="C3738" s="434">
        <v>10</v>
      </c>
      <c r="D3738" s="434">
        <v>0</v>
      </c>
    </row>
    <row r="3739" spans="1:4" ht="13.2" x14ac:dyDescent="0.25">
      <c r="A3739" s="432" t="s">
        <v>4714</v>
      </c>
      <c r="B3739" s="433">
        <v>11800</v>
      </c>
      <c r="C3739" s="434">
        <v>13</v>
      </c>
      <c r="D3739" s="434">
        <v>11</v>
      </c>
    </row>
    <row r="3740" spans="1:4" ht="13.2" x14ac:dyDescent="0.25">
      <c r="A3740" s="432" t="s">
        <v>4715</v>
      </c>
      <c r="B3740" s="433">
        <v>26578</v>
      </c>
      <c r="C3740" s="434">
        <v>40</v>
      </c>
      <c r="D3740" s="434">
        <v>0</v>
      </c>
    </row>
    <row r="3741" spans="1:4" ht="13.2" x14ac:dyDescent="0.25">
      <c r="A3741" s="432" t="s">
        <v>4716</v>
      </c>
      <c r="B3741" s="433">
        <v>11234</v>
      </c>
      <c r="C3741" s="434">
        <v>250</v>
      </c>
      <c r="D3741" s="434">
        <v>0</v>
      </c>
    </row>
    <row r="3742" spans="1:4" ht="13.2" x14ac:dyDescent="0.25">
      <c r="A3742" s="432" t="s">
        <v>4717</v>
      </c>
      <c r="B3742" s="433">
        <v>10050</v>
      </c>
      <c r="C3742" s="434">
        <v>47</v>
      </c>
      <c r="D3742" s="434">
        <v>43</v>
      </c>
    </row>
    <row r="3743" spans="1:4" ht="13.2" x14ac:dyDescent="0.25">
      <c r="A3743" s="432" t="s">
        <v>4718</v>
      </c>
      <c r="B3743" s="433">
        <v>23802</v>
      </c>
      <c r="C3743" s="434">
        <v>380</v>
      </c>
      <c r="D3743" s="434">
        <v>290</v>
      </c>
    </row>
    <row r="3744" spans="1:4" ht="13.2" x14ac:dyDescent="0.25">
      <c r="A3744" s="432" t="s">
        <v>4719</v>
      </c>
      <c r="B3744" s="433">
        <v>29728</v>
      </c>
      <c r="C3744" s="434">
        <v>47</v>
      </c>
      <c r="D3744" s="434">
        <v>24</v>
      </c>
    </row>
    <row r="3745" spans="1:4" ht="13.2" x14ac:dyDescent="0.25">
      <c r="A3745" s="432" t="s">
        <v>4720</v>
      </c>
      <c r="B3745" s="433">
        <v>23129</v>
      </c>
      <c r="C3745" s="434">
        <v>170</v>
      </c>
      <c r="D3745" s="434">
        <v>30</v>
      </c>
    </row>
    <row r="3746" spans="1:4" ht="13.2" x14ac:dyDescent="0.25">
      <c r="A3746" s="432" t="s">
        <v>4721</v>
      </c>
      <c r="B3746" s="433">
        <v>21502</v>
      </c>
      <c r="C3746" s="434">
        <v>310</v>
      </c>
      <c r="D3746" s="434">
        <v>240</v>
      </c>
    </row>
    <row r="3747" spans="1:4" ht="13.2" x14ac:dyDescent="0.25">
      <c r="A3747" s="432" t="s">
        <v>4722</v>
      </c>
      <c r="B3747" s="433">
        <v>22272</v>
      </c>
      <c r="C3747" s="434">
        <v>156</v>
      </c>
      <c r="D3747" s="434">
        <v>84</v>
      </c>
    </row>
    <row r="3748" spans="1:4" ht="13.2" x14ac:dyDescent="0.25">
      <c r="A3748" s="432" t="s">
        <v>4723</v>
      </c>
      <c r="B3748" s="433">
        <v>27913</v>
      </c>
      <c r="C3748" s="434">
        <v>445</v>
      </c>
      <c r="D3748" s="434">
        <v>434</v>
      </c>
    </row>
    <row r="3749" spans="1:4" ht="13.2" x14ac:dyDescent="0.25">
      <c r="A3749" s="432" t="s">
        <v>4724</v>
      </c>
      <c r="B3749" s="433">
        <v>25191</v>
      </c>
      <c r="C3749" s="434">
        <v>58</v>
      </c>
      <c r="D3749" s="434">
        <v>49</v>
      </c>
    </row>
    <row r="3750" spans="1:4" ht="13.2" x14ac:dyDescent="0.25">
      <c r="A3750" s="432" t="s">
        <v>4725</v>
      </c>
      <c r="B3750" s="433">
        <v>15898</v>
      </c>
      <c r="C3750" s="434">
        <v>652</v>
      </c>
      <c r="D3750" s="434">
        <v>611</v>
      </c>
    </row>
    <row r="3751" spans="1:4" ht="13.2" x14ac:dyDescent="0.25">
      <c r="A3751" s="432" t="s">
        <v>4726</v>
      </c>
      <c r="B3751" s="433">
        <v>28793</v>
      </c>
      <c r="C3751" s="434">
        <v>50</v>
      </c>
      <c r="D3751" s="434">
        <v>10</v>
      </c>
    </row>
    <row r="3752" spans="1:4" ht="13.2" x14ac:dyDescent="0.25">
      <c r="A3752" s="432" t="s">
        <v>4727</v>
      </c>
      <c r="B3752" s="433">
        <v>26111</v>
      </c>
      <c r="C3752" s="434">
        <v>200</v>
      </c>
      <c r="D3752" s="434">
        <v>194</v>
      </c>
    </row>
    <row r="3753" spans="1:4" ht="13.2" x14ac:dyDescent="0.25">
      <c r="A3753" s="432" t="s">
        <v>4728</v>
      </c>
      <c r="B3753" s="433">
        <v>16940</v>
      </c>
      <c r="C3753" s="434">
        <v>18</v>
      </c>
      <c r="D3753" s="434">
        <v>8</v>
      </c>
    </row>
    <row r="3754" spans="1:4" ht="13.2" x14ac:dyDescent="0.25">
      <c r="A3754" s="432" t="s">
        <v>4729</v>
      </c>
      <c r="B3754" s="433">
        <v>10810</v>
      </c>
      <c r="C3754" s="434">
        <v>12</v>
      </c>
      <c r="D3754" s="434">
        <v>12</v>
      </c>
    </row>
    <row r="3755" spans="1:4" ht="13.2" x14ac:dyDescent="0.25">
      <c r="A3755" s="432" t="s">
        <v>4730</v>
      </c>
      <c r="B3755" s="433">
        <v>17750</v>
      </c>
      <c r="C3755" s="434">
        <v>10</v>
      </c>
      <c r="D3755" s="434">
        <v>0</v>
      </c>
    </row>
    <row r="3756" spans="1:4" ht="13.2" x14ac:dyDescent="0.25">
      <c r="A3756" s="432" t="s">
        <v>4731</v>
      </c>
      <c r="B3756" s="433">
        <v>19241</v>
      </c>
      <c r="C3756" s="434">
        <v>955</v>
      </c>
      <c r="D3756" s="434">
        <v>590</v>
      </c>
    </row>
    <row r="3757" spans="1:4" ht="13.2" x14ac:dyDescent="0.25">
      <c r="A3757" s="432" t="s">
        <v>4732</v>
      </c>
      <c r="B3757" s="433">
        <v>11000</v>
      </c>
      <c r="C3757" s="434">
        <v>4</v>
      </c>
      <c r="D3757" s="434">
        <v>2</v>
      </c>
    </row>
    <row r="3758" spans="1:4" ht="13.2" x14ac:dyDescent="0.25">
      <c r="A3758" s="432" t="s">
        <v>4733</v>
      </c>
      <c r="B3758" s="433">
        <v>29984</v>
      </c>
      <c r="C3758" s="434">
        <v>2</v>
      </c>
      <c r="D3758" s="434">
        <v>2</v>
      </c>
    </row>
    <row r="3759" spans="1:4" ht="13.2" x14ac:dyDescent="0.25">
      <c r="A3759" s="432" t="s">
        <v>4734</v>
      </c>
      <c r="B3759" s="433">
        <v>16486</v>
      </c>
      <c r="C3759" s="434">
        <v>3</v>
      </c>
      <c r="D3759" s="434">
        <v>2</v>
      </c>
    </row>
    <row r="3760" spans="1:4" ht="13.2" x14ac:dyDescent="0.25">
      <c r="A3760" s="432" t="s">
        <v>4735</v>
      </c>
      <c r="B3760" s="433">
        <v>16327</v>
      </c>
      <c r="C3760" s="434">
        <v>6</v>
      </c>
      <c r="D3760" s="434">
        <v>6</v>
      </c>
    </row>
    <row r="3761" spans="1:4" ht="13.2" x14ac:dyDescent="0.25">
      <c r="A3761" s="432" t="s">
        <v>4736</v>
      </c>
      <c r="B3761" s="433">
        <v>29088</v>
      </c>
      <c r="C3761" s="434">
        <v>2</v>
      </c>
      <c r="D3761" s="434">
        <v>2</v>
      </c>
    </row>
    <row r="3762" spans="1:4" ht="13.2" x14ac:dyDescent="0.25">
      <c r="A3762" s="432" t="s">
        <v>4737</v>
      </c>
      <c r="B3762" s="433">
        <v>19122</v>
      </c>
      <c r="C3762" s="434">
        <v>9</v>
      </c>
      <c r="D3762" s="434">
        <v>9</v>
      </c>
    </row>
    <row r="3763" spans="1:4" ht="13.2" x14ac:dyDescent="0.25">
      <c r="A3763" s="432" t="s">
        <v>4738</v>
      </c>
      <c r="B3763" s="433">
        <v>17107</v>
      </c>
      <c r="C3763" s="435">
        <v>2425</v>
      </c>
      <c r="D3763" s="435">
        <v>2393</v>
      </c>
    </row>
    <row r="3764" spans="1:4" ht="13.2" x14ac:dyDescent="0.25">
      <c r="A3764" s="432" t="s">
        <v>4739</v>
      </c>
      <c r="B3764" s="433">
        <v>21389</v>
      </c>
      <c r="C3764" s="434">
        <v>17</v>
      </c>
      <c r="D3764" s="434">
        <v>9</v>
      </c>
    </row>
    <row r="3765" spans="1:4" ht="13.2" x14ac:dyDescent="0.25">
      <c r="A3765" s="432" t="s">
        <v>4740</v>
      </c>
      <c r="B3765" s="433">
        <v>12894</v>
      </c>
      <c r="C3765" s="434">
        <v>7</v>
      </c>
      <c r="D3765" s="434">
        <v>5</v>
      </c>
    </row>
    <row r="3766" spans="1:4" ht="13.2" x14ac:dyDescent="0.25">
      <c r="A3766" s="432" t="s">
        <v>4741</v>
      </c>
      <c r="B3766" s="433">
        <v>14363</v>
      </c>
      <c r="C3766" s="434">
        <v>38</v>
      </c>
      <c r="D3766" s="434">
        <v>38</v>
      </c>
    </row>
    <row r="3767" spans="1:4" ht="13.2" x14ac:dyDescent="0.25">
      <c r="A3767" s="432" t="s">
        <v>4742</v>
      </c>
      <c r="B3767" s="433">
        <v>20209</v>
      </c>
      <c r="C3767" s="434">
        <v>13</v>
      </c>
      <c r="D3767" s="434">
        <v>13</v>
      </c>
    </row>
    <row r="3768" spans="1:4" ht="13.2" x14ac:dyDescent="0.25">
      <c r="A3768" s="432" t="s">
        <v>4743</v>
      </c>
      <c r="B3768" s="433">
        <v>21914</v>
      </c>
      <c r="C3768" s="434">
        <v>2</v>
      </c>
      <c r="D3768" s="434">
        <v>2</v>
      </c>
    </row>
    <row r="3769" spans="1:4" ht="13.2" x14ac:dyDescent="0.25">
      <c r="A3769" s="432" t="s">
        <v>4744</v>
      </c>
      <c r="B3769" s="433">
        <v>25025</v>
      </c>
      <c r="C3769" s="434">
        <v>18</v>
      </c>
      <c r="D3769" s="434">
        <v>13</v>
      </c>
    </row>
    <row r="3770" spans="1:4" ht="13.2" x14ac:dyDescent="0.25">
      <c r="A3770" s="432" t="s">
        <v>4745</v>
      </c>
      <c r="B3770" s="433">
        <v>26847</v>
      </c>
      <c r="C3770" s="434">
        <v>6</v>
      </c>
      <c r="D3770" s="434">
        <v>6</v>
      </c>
    </row>
    <row r="3771" spans="1:4" ht="13.2" x14ac:dyDescent="0.25">
      <c r="A3771" s="432" t="s">
        <v>4746</v>
      </c>
      <c r="B3771" s="433">
        <v>29612</v>
      </c>
      <c r="C3771" s="434">
        <v>18</v>
      </c>
      <c r="D3771" s="434">
        <v>8</v>
      </c>
    </row>
    <row r="3772" spans="1:4" ht="13.2" x14ac:dyDescent="0.25">
      <c r="A3772" s="432" t="s">
        <v>4747</v>
      </c>
      <c r="B3772" s="433">
        <v>25305</v>
      </c>
      <c r="C3772" s="434">
        <v>7</v>
      </c>
      <c r="D3772" s="434">
        <v>3</v>
      </c>
    </row>
    <row r="3773" spans="1:4" ht="13.2" x14ac:dyDescent="0.25">
      <c r="A3773" s="432" t="s">
        <v>4748</v>
      </c>
      <c r="B3773" s="433">
        <v>26797</v>
      </c>
      <c r="C3773" s="434">
        <v>54</v>
      </c>
      <c r="D3773" s="434">
        <v>5</v>
      </c>
    </row>
    <row r="3774" spans="1:4" ht="13.2" x14ac:dyDescent="0.25">
      <c r="A3774" s="432" t="s">
        <v>4749</v>
      </c>
      <c r="B3774" s="433">
        <v>24048</v>
      </c>
      <c r="C3774" s="434">
        <v>13</v>
      </c>
      <c r="D3774" s="434">
        <v>9</v>
      </c>
    </row>
    <row r="3775" spans="1:4" ht="13.2" x14ac:dyDescent="0.25">
      <c r="A3775" s="432" t="s">
        <v>4750</v>
      </c>
      <c r="B3775" s="433">
        <v>27000</v>
      </c>
      <c r="C3775" s="434">
        <v>18</v>
      </c>
      <c r="D3775" s="434">
        <v>18</v>
      </c>
    </row>
    <row r="3776" spans="1:4" ht="13.2" x14ac:dyDescent="0.25">
      <c r="A3776" s="432" t="s">
        <v>4751</v>
      </c>
      <c r="B3776" s="433">
        <v>29356</v>
      </c>
      <c r="C3776" s="434">
        <v>7</v>
      </c>
      <c r="D3776" s="434">
        <v>7</v>
      </c>
    </row>
    <row r="3777" spans="1:4" ht="13.2" x14ac:dyDescent="0.25">
      <c r="A3777" s="432" t="s">
        <v>4752</v>
      </c>
      <c r="B3777" s="433">
        <v>11994</v>
      </c>
      <c r="C3777" s="434">
        <v>468</v>
      </c>
      <c r="D3777" s="434">
        <v>423</v>
      </c>
    </row>
    <row r="3778" spans="1:4" ht="13.2" x14ac:dyDescent="0.25">
      <c r="A3778" s="432" t="s">
        <v>4753</v>
      </c>
      <c r="B3778" s="433">
        <v>28366</v>
      </c>
      <c r="C3778" s="434">
        <v>16</v>
      </c>
      <c r="D3778" s="434">
        <v>16</v>
      </c>
    </row>
    <row r="3779" spans="1:4" ht="13.2" x14ac:dyDescent="0.25">
      <c r="A3779" s="432" t="s">
        <v>4754</v>
      </c>
      <c r="B3779" s="433">
        <v>27287</v>
      </c>
      <c r="C3779" s="434">
        <v>11</v>
      </c>
      <c r="D3779" s="434">
        <v>6</v>
      </c>
    </row>
    <row r="3780" spans="1:4" ht="13.2" x14ac:dyDescent="0.25">
      <c r="A3780" s="432" t="s">
        <v>4755</v>
      </c>
      <c r="B3780" s="433">
        <v>10206</v>
      </c>
      <c r="C3780" s="434">
        <v>10</v>
      </c>
      <c r="D3780" s="434">
        <v>10</v>
      </c>
    </row>
    <row r="3781" spans="1:4" ht="13.2" x14ac:dyDescent="0.25">
      <c r="A3781" s="432" t="s">
        <v>4756</v>
      </c>
      <c r="B3781" s="433">
        <v>19926</v>
      </c>
      <c r="C3781" s="434">
        <v>15</v>
      </c>
      <c r="D3781" s="434">
        <v>15</v>
      </c>
    </row>
    <row r="3782" spans="1:4" ht="13.2" x14ac:dyDescent="0.25">
      <c r="A3782" s="432" t="s">
        <v>4757</v>
      </c>
      <c r="B3782" s="433">
        <v>18914</v>
      </c>
      <c r="C3782" s="434">
        <v>16</v>
      </c>
      <c r="D3782" s="434">
        <v>11</v>
      </c>
    </row>
    <row r="3783" spans="1:4" ht="13.2" x14ac:dyDescent="0.25">
      <c r="A3783" s="432" t="s">
        <v>4758</v>
      </c>
      <c r="B3783" s="433">
        <v>15185</v>
      </c>
      <c r="C3783" s="434">
        <v>7</v>
      </c>
      <c r="D3783" s="434">
        <v>7</v>
      </c>
    </row>
    <row r="3784" spans="1:4" ht="13.2" x14ac:dyDescent="0.25">
      <c r="A3784" s="432" t="s">
        <v>4759</v>
      </c>
      <c r="B3784" s="433">
        <v>20657</v>
      </c>
      <c r="C3784" s="434">
        <v>2</v>
      </c>
      <c r="D3784" s="434">
        <v>2</v>
      </c>
    </row>
    <row r="3785" spans="1:4" ht="13.2" x14ac:dyDescent="0.25">
      <c r="A3785" s="432" t="s">
        <v>4760</v>
      </c>
      <c r="B3785" s="433">
        <v>13450</v>
      </c>
      <c r="C3785" s="434">
        <v>9</v>
      </c>
      <c r="D3785" s="434">
        <v>9</v>
      </c>
    </row>
    <row r="3786" spans="1:4" ht="13.2" x14ac:dyDescent="0.25">
      <c r="A3786" s="432" t="s">
        <v>4761</v>
      </c>
      <c r="B3786" s="433">
        <v>10599</v>
      </c>
      <c r="C3786" s="434">
        <v>7</v>
      </c>
      <c r="D3786" s="434">
        <v>7</v>
      </c>
    </row>
    <row r="3787" spans="1:4" ht="13.2" x14ac:dyDescent="0.25">
      <c r="A3787" s="432" t="s">
        <v>4762</v>
      </c>
      <c r="B3787" s="433">
        <v>16151</v>
      </c>
      <c r="C3787" s="434">
        <v>5</v>
      </c>
      <c r="D3787" s="434">
        <v>5</v>
      </c>
    </row>
    <row r="3788" spans="1:4" ht="13.2" x14ac:dyDescent="0.25">
      <c r="A3788" s="432" t="s">
        <v>4763</v>
      </c>
      <c r="B3788" s="433">
        <v>18418</v>
      </c>
      <c r="C3788" s="434">
        <v>250</v>
      </c>
      <c r="D3788" s="434">
        <v>0</v>
      </c>
    </row>
    <row r="3789" spans="1:4" ht="13.2" x14ac:dyDescent="0.25">
      <c r="A3789" s="432" t="s">
        <v>4764</v>
      </c>
      <c r="B3789" s="433">
        <v>12444</v>
      </c>
      <c r="C3789" s="434">
        <v>4</v>
      </c>
      <c r="D3789" s="434">
        <v>0</v>
      </c>
    </row>
    <row r="3790" spans="1:4" ht="13.2" x14ac:dyDescent="0.25">
      <c r="A3790" s="432" t="s">
        <v>4765</v>
      </c>
      <c r="B3790" s="433">
        <v>22474</v>
      </c>
      <c r="C3790" s="434">
        <v>1</v>
      </c>
      <c r="D3790" s="434">
        <v>1</v>
      </c>
    </row>
    <row r="3791" spans="1:4" ht="13.2" x14ac:dyDescent="0.25">
      <c r="A3791" s="432" t="s">
        <v>4766</v>
      </c>
      <c r="B3791" s="433">
        <v>12095</v>
      </c>
      <c r="C3791" s="434">
        <v>18</v>
      </c>
      <c r="D3791" s="434">
        <v>13</v>
      </c>
    </row>
    <row r="3792" spans="1:4" ht="13.2" x14ac:dyDescent="0.25">
      <c r="A3792" s="432" t="s">
        <v>4767</v>
      </c>
      <c r="B3792" s="433">
        <v>12557</v>
      </c>
      <c r="C3792" s="434">
        <v>62</v>
      </c>
      <c r="D3792" s="434">
        <v>62</v>
      </c>
    </row>
    <row r="3793" spans="1:4" ht="13.2" x14ac:dyDescent="0.25">
      <c r="A3793" s="432" t="s">
        <v>4768</v>
      </c>
      <c r="B3793" s="433">
        <v>23136</v>
      </c>
      <c r="C3793" s="434">
        <v>29</v>
      </c>
      <c r="D3793" s="434">
        <v>20</v>
      </c>
    </row>
    <row r="3794" spans="1:4" ht="13.2" x14ac:dyDescent="0.25">
      <c r="A3794" s="432" t="s">
        <v>4769</v>
      </c>
      <c r="B3794" s="433">
        <v>29536</v>
      </c>
      <c r="C3794" s="434">
        <v>10</v>
      </c>
      <c r="D3794" s="434">
        <v>10</v>
      </c>
    </row>
    <row r="3795" spans="1:4" ht="13.2" x14ac:dyDescent="0.25">
      <c r="A3795" s="432" t="s">
        <v>4770</v>
      </c>
      <c r="B3795" s="433">
        <v>18489</v>
      </c>
      <c r="C3795" s="434">
        <v>324</v>
      </c>
      <c r="D3795" s="434">
        <v>284</v>
      </c>
    </row>
    <row r="3796" spans="1:4" ht="13.2" x14ac:dyDescent="0.25">
      <c r="A3796" s="432" t="s">
        <v>4771</v>
      </c>
      <c r="B3796" s="433">
        <v>22216</v>
      </c>
      <c r="C3796" s="434">
        <v>2</v>
      </c>
      <c r="D3796" s="434">
        <v>2</v>
      </c>
    </row>
    <row r="3797" spans="1:4" ht="13.2" x14ac:dyDescent="0.25">
      <c r="A3797" s="432" t="s">
        <v>4772</v>
      </c>
      <c r="B3797" s="433">
        <v>23436</v>
      </c>
      <c r="C3797" s="434">
        <v>18</v>
      </c>
      <c r="D3797" s="434">
        <v>13</v>
      </c>
    </row>
    <row r="3798" spans="1:4" ht="13.2" x14ac:dyDescent="0.25">
      <c r="A3798" s="432" t="s">
        <v>4773</v>
      </c>
      <c r="B3798" s="433">
        <v>24107</v>
      </c>
      <c r="C3798" s="434">
        <v>165</v>
      </c>
      <c r="D3798" s="434">
        <v>142</v>
      </c>
    </row>
    <row r="3799" spans="1:4" ht="13.2" x14ac:dyDescent="0.25">
      <c r="A3799" s="432" t="s">
        <v>4774</v>
      </c>
      <c r="B3799" s="433">
        <v>18073</v>
      </c>
      <c r="C3799" s="434">
        <v>4</v>
      </c>
      <c r="D3799" s="434">
        <v>2</v>
      </c>
    </row>
    <row r="3800" spans="1:4" ht="13.2" x14ac:dyDescent="0.25">
      <c r="A3800" s="432" t="s">
        <v>4775</v>
      </c>
      <c r="B3800" s="433">
        <v>16942</v>
      </c>
      <c r="C3800" s="434">
        <v>45</v>
      </c>
      <c r="D3800" s="434">
        <v>45</v>
      </c>
    </row>
    <row r="3801" spans="1:4" ht="13.2" x14ac:dyDescent="0.25">
      <c r="A3801" s="432" t="s">
        <v>4776</v>
      </c>
      <c r="B3801" s="433">
        <v>17495</v>
      </c>
      <c r="C3801" s="434">
        <v>40</v>
      </c>
      <c r="D3801" s="434">
        <v>40</v>
      </c>
    </row>
    <row r="3802" spans="1:4" ht="13.2" x14ac:dyDescent="0.25">
      <c r="A3802" s="432" t="s">
        <v>4777</v>
      </c>
      <c r="B3802" s="433">
        <v>12316</v>
      </c>
      <c r="C3802" s="434">
        <v>253</v>
      </c>
      <c r="D3802" s="434">
        <v>236</v>
      </c>
    </row>
    <row r="3803" spans="1:4" ht="13.2" x14ac:dyDescent="0.25">
      <c r="A3803" s="432" t="s">
        <v>4778</v>
      </c>
      <c r="B3803" s="433">
        <v>10292</v>
      </c>
      <c r="C3803" s="434">
        <v>2</v>
      </c>
      <c r="D3803" s="434">
        <v>2</v>
      </c>
    </row>
    <row r="3804" spans="1:4" ht="13.2" x14ac:dyDescent="0.25">
      <c r="A3804" s="432" t="s">
        <v>4779</v>
      </c>
      <c r="B3804" s="433">
        <v>25961</v>
      </c>
      <c r="C3804" s="434">
        <v>60</v>
      </c>
      <c r="D3804" s="434">
        <v>60</v>
      </c>
    </row>
    <row r="3805" spans="1:4" ht="13.2" x14ac:dyDescent="0.25">
      <c r="A3805" s="432" t="s">
        <v>4780</v>
      </c>
      <c r="B3805" s="433">
        <v>25180</v>
      </c>
      <c r="C3805" s="434">
        <v>260</v>
      </c>
      <c r="D3805" s="434">
        <v>110</v>
      </c>
    </row>
    <row r="3806" spans="1:4" ht="13.2" x14ac:dyDescent="0.25">
      <c r="A3806" s="432" t="s">
        <v>4781</v>
      </c>
      <c r="B3806" s="433">
        <v>24751</v>
      </c>
      <c r="C3806" s="434">
        <v>3</v>
      </c>
      <c r="D3806" s="434">
        <v>3</v>
      </c>
    </row>
    <row r="3807" spans="1:4" ht="13.2" x14ac:dyDescent="0.25">
      <c r="A3807" s="432" t="s">
        <v>4782</v>
      </c>
      <c r="B3807" s="433">
        <v>24573</v>
      </c>
      <c r="C3807" s="434">
        <v>6</v>
      </c>
      <c r="D3807" s="434">
        <v>2</v>
      </c>
    </row>
    <row r="3808" spans="1:4" ht="13.2" x14ac:dyDescent="0.25">
      <c r="A3808" s="432" t="s">
        <v>3349</v>
      </c>
      <c r="B3808" s="433">
        <v>20532</v>
      </c>
      <c r="C3808" s="434">
        <v>2</v>
      </c>
      <c r="D3808" s="434">
        <v>2</v>
      </c>
    </row>
    <row r="3809" spans="1:4" ht="13.2" x14ac:dyDescent="0.25">
      <c r="A3809" s="432" t="s">
        <v>4783</v>
      </c>
      <c r="B3809" s="433">
        <v>19697</v>
      </c>
      <c r="C3809" s="434">
        <v>13</v>
      </c>
      <c r="D3809" s="434">
        <v>10</v>
      </c>
    </row>
    <row r="3810" spans="1:4" ht="13.2" x14ac:dyDescent="0.25">
      <c r="A3810" s="432" t="s">
        <v>3350</v>
      </c>
      <c r="B3810" s="433">
        <v>26341</v>
      </c>
      <c r="C3810" s="434">
        <v>4</v>
      </c>
      <c r="D3810" s="434">
        <v>2</v>
      </c>
    </row>
    <row r="3811" spans="1:4" ht="13.2" x14ac:dyDescent="0.25">
      <c r="A3811" s="432" t="s">
        <v>4784</v>
      </c>
      <c r="B3811" s="433">
        <v>26323</v>
      </c>
      <c r="C3811" s="434">
        <v>3</v>
      </c>
      <c r="D3811" s="434">
        <v>1</v>
      </c>
    </row>
    <row r="3812" spans="1:4" ht="13.2" x14ac:dyDescent="0.25">
      <c r="A3812" s="432" t="s">
        <v>4785</v>
      </c>
      <c r="B3812" s="433">
        <v>19674</v>
      </c>
      <c r="C3812" s="434">
        <v>3</v>
      </c>
      <c r="D3812" s="434">
        <v>3</v>
      </c>
    </row>
    <row r="3813" spans="1:4" ht="13.2" x14ac:dyDescent="0.25">
      <c r="A3813" s="432" t="s">
        <v>4786</v>
      </c>
      <c r="B3813" s="433">
        <v>24659</v>
      </c>
      <c r="C3813" s="434">
        <v>1</v>
      </c>
      <c r="D3813" s="434">
        <v>1</v>
      </c>
    </row>
    <row r="3814" spans="1:4" ht="13.2" x14ac:dyDescent="0.25">
      <c r="A3814" s="432" t="s">
        <v>4787</v>
      </c>
      <c r="B3814" s="433">
        <v>11868</v>
      </c>
      <c r="C3814" s="434">
        <v>133</v>
      </c>
      <c r="D3814" s="434">
        <v>121</v>
      </c>
    </row>
    <row r="3815" spans="1:4" ht="13.2" x14ac:dyDescent="0.25">
      <c r="A3815" s="432" t="s">
        <v>4788</v>
      </c>
      <c r="B3815" s="433">
        <v>26513</v>
      </c>
      <c r="C3815" s="434">
        <v>6</v>
      </c>
      <c r="D3815" s="434">
        <v>6</v>
      </c>
    </row>
    <row r="3816" spans="1:4" ht="13.2" x14ac:dyDescent="0.25">
      <c r="A3816" s="432" t="s">
        <v>3352</v>
      </c>
      <c r="B3816" s="433">
        <v>11082</v>
      </c>
      <c r="C3816" s="434">
        <v>23</v>
      </c>
      <c r="D3816" s="434">
        <v>16</v>
      </c>
    </row>
    <row r="3817" spans="1:4" ht="13.2" x14ac:dyDescent="0.25">
      <c r="A3817" s="432" t="s">
        <v>4789</v>
      </c>
      <c r="B3817" s="433">
        <v>21672</v>
      </c>
      <c r="C3817" s="434">
        <v>9</v>
      </c>
      <c r="D3817" s="434">
        <v>4</v>
      </c>
    </row>
    <row r="3818" spans="1:4" ht="13.2" x14ac:dyDescent="0.25">
      <c r="A3818" s="432" t="s">
        <v>4790</v>
      </c>
      <c r="B3818" s="433">
        <v>28360</v>
      </c>
      <c r="C3818" s="434">
        <v>2</v>
      </c>
      <c r="D3818" s="434">
        <v>2</v>
      </c>
    </row>
    <row r="3819" spans="1:4" ht="13.2" x14ac:dyDescent="0.25">
      <c r="A3819" s="432" t="s">
        <v>4791</v>
      </c>
      <c r="B3819" s="433">
        <v>10837</v>
      </c>
      <c r="C3819" s="434">
        <v>6</v>
      </c>
      <c r="D3819" s="434">
        <v>6</v>
      </c>
    </row>
    <row r="3820" spans="1:4" ht="13.2" x14ac:dyDescent="0.25">
      <c r="A3820" s="432" t="s">
        <v>4792</v>
      </c>
      <c r="B3820" s="433">
        <v>19957</v>
      </c>
      <c r="C3820" s="434">
        <v>5</v>
      </c>
      <c r="D3820" s="434">
        <v>5</v>
      </c>
    </row>
    <row r="3821" spans="1:4" ht="13.2" x14ac:dyDescent="0.25">
      <c r="A3821" s="432" t="s">
        <v>4793</v>
      </c>
      <c r="B3821" s="433">
        <v>23667</v>
      </c>
      <c r="C3821" s="434">
        <v>5</v>
      </c>
      <c r="D3821" s="434">
        <v>5</v>
      </c>
    </row>
    <row r="3822" spans="1:4" ht="13.2" x14ac:dyDescent="0.25">
      <c r="A3822" s="432" t="s">
        <v>4794</v>
      </c>
      <c r="B3822" s="433">
        <v>10267</v>
      </c>
      <c r="C3822" s="434">
        <v>15</v>
      </c>
      <c r="D3822" s="434">
        <v>15</v>
      </c>
    </row>
    <row r="3823" spans="1:4" ht="13.2" x14ac:dyDescent="0.25">
      <c r="A3823" s="432" t="s">
        <v>4795</v>
      </c>
      <c r="B3823" s="433">
        <v>24196</v>
      </c>
      <c r="C3823" s="434">
        <v>4</v>
      </c>
      <c r="D3823" s="434">
        <v>4</v>
      </c>
    </row>
    <row r="3824" spans="1:4" ht="13.2" x14ac:dyDescent="0.25">
      <c r="A3824" s="432" t="s">
        <v>4796</v>
      </c>
      <c r="B3824" s="433">
        <v>21766</v>
      </c>
      <c r="C3824" s="434">
        <v>8</v>
      </c>
      <c r="D3824" s="434">
        <v>8</v>
      </c>
    </row>
    <row r="3825" spans="1:4" ht="13.2" x14ac:dyDescent="0.25">
      <c r="A3825" s="432" t="s">
        <v>3359</v>
      </c>
      <c r="B3825" s="433">
        <v>21845</v>
      </c>
      <c r="C3825" s="434">
        <v>10</v>
      </c>
      <c r="D3825" s="434">
        <v>9</v>
      </c>
    </row>
    <row r="3826" spans="1:4" ht="13.2" x14ac:dyDescent="0.25">
      <c r="A3826" s="432" t="s">
        <v>4797</v>
      </c>
      <c r="B3826" s="433">
        <v>19860</v>
      </c>
      <c r="C3826" s="434">
        <v>2</v>
      </c>
      <c r="D3826" s="434">
        <v>2</v>
      </c>
    </row>
    <row r="3827" spans="1:4" ht="13.2" x14ac:dyDescent="0.25">
      <c r="A3827" s="432" t="s">
        <v>4798</v>
      </c>
      <c r="B3827" s="433">
        <v>12956</v>
      </c>
      <c r="C3827" s="434">
        <v>43</v>
      </c>
      <c r="D3827" s="434">
        <v>43</v>
      </c>
    </row>
    <row r="3828" spans="1:4" ht="13.2" x14ac:dyDescent="0.25">
      <c r="A3828" s="432" t="s">
        <v>4799</v>
      </c>
      <c r="B3828" s="433">
        <v>29794</v>
      </c>
      <c r="C3828" s="434">
        <v>15</v>
      </c>
      <c r="D3828" s="434">
        <v>5</v>
      </c>
    </row>
    <row r="3829" spans="1:4" ht="13.2" x14ac:dyDescent="0.25">
      <c r="A3829" s="432" t="s">
        <v>4800</v>
      </c>
      <c r="B3829" s="433">
        <v>24922</v>
      </c>
      <c r="C3829" s="434">
        <v>2</v>
      </c>
      <c r="D3829" s="434">
        <v>2</v>
      </c>
    </row>
    <row r="3830" spans="1:4" ht="13.2" x14ac:dyDescent="0.25">
      <c r="A3830" s="432" t="s">
        <v>4801</v>
      </c>
      <c r="B3830" s="433">
        <v>26862</v>
      </c>
      <c r="C3830" s="434">
        <v>19</v>
      </c>
      <c r="D3830" s="434">
        <v>19</v>
      </c>
    </row>
    <row r="3831" spans="1:4" ht="13.2" x14ac:dyDescent="0.25">
      <c r="A3831" s="432" t="s">
        <v>3360</v>
      </c>
      <c r="B3831" s="433">
        <v>13750</v>
      </c>
      <c r="C3831" s="434">
        <v>9</v>
      </c>
      <c r="D3831" s="434">
        <v>9</v>
      </c>
    </row>
    <row r="3832" spans="1:4" ht="13.2" x14ac:dyDescent="0.25">
      <c r="A3832" s="432" t="s">
        <v>4802</v>
      </c>
      <c r="B3832" s="433">
        <v>29312</v>
      </c>
      <c r="C3832" s="434">
        <v>8</v>
      </c>
      <c r="D3832" s="434">
        <v>6</v>
      </c>
    </row>
    <row r="3833" spans="1:4" ht="13.2" x14ac:dyDescent="0.25">
      <c r="A3833" s="432" t="s">
        <v>4803</v>
      </c>
      <c r="B3833" s="433">
        <v>19844</v>
      </c>
      <c r="C3833" s="434">
        <v>14</v>
      </c>
      <c r="D3833" s="434">
        <v>3</v>
      </c>
    </row>
    <row r="3834" spans="1:4" ht="13.2" x14ac:dyDescent="0.25">
      <c r="A3834" s="432" t="s">
        <v>4804</v>
      </c>
      <c r="B3834" s="433">
        <v>11708</v>
      </c>
      <c r="C3834" s="434">
        <v>2</v>
      </c>
      <c r="D3834" s="434">
        <v>2</v>
      </c>
    </row>
    <row r="3835" spans="1:4" ht="13.2" x14ac:dyDescent="0.25">
      <c r="A3835" s="432" t="s">
        <v>4015</v>
      </c>
      <c r="B3835" s="433">
        <v>28973</v>
      </c>
      <c r="C3835" s="434">
        <v>3</v>
      </c>
      <c r="D3835" s="434">
        <v>3</v>
      </c>
    </row>
    <row r="3836" spans="1:4" ht="13.2" x14ac:dyDescent="0.25">
      <c r="A3836" s="432" t="s">
        <v>4805</v>
      </c>
      <c r="B3836" s="433">
        <v>13260</v>
      </c>
      <c r="C3836" s="434">
        <v>5</v>
      </c>
      <c r="D3836" s="434">
        <v>5</v>
      </c>
    </row>
    <row r="3837" spans="1:4" ht="13.2" x14ac:dyDescent="0.25">
      <c r="A3837" s="432" t="s">
        <v>4806</v>
      </c>
      <c r="B3837" s="433">
        <v>10375</v>
      </c>
      <c r="C3837" s="434">
        <v>44</v>
      </c>
      <c r="D3837" s="434">
        <v>33</v>
      </c>
    </row>
    <row r="3838" spans="1:4" ht="13.2" x14ac:dyDescent="0.25">
      <c r="A3838" s="432" t="s">
        <v>4807</v>
      </c>
      <c r="B3838" s="433">
        <v>15417</v>
      </c>
      <c r="C3838" s="434">
        <v>2</v>
      </c>
      <c r="D3838" s="434">
        <v>2</v>
      </c>
    </row>
    <row r="3839" spans="1:4" ht="13.2" x14ac:dyDescent="0.25">
      <c r="A3839" s="432" t="s">
        <v>4808</v>
      </c>
      <c r="B3839" s="433">
        <v>14926</v>
      </c>
      <c r="C3839" s="434">
        <v>10</v>
      </c>
      <c r="D3839" s="434">
        <v>4</v>
      </c>
    </row>
    <row r="3840" spans="1:4" ht="13.2" x14ac:dyDescent="0.25">
      <c r="A3840" s="432" t="s">
        <v>4809</v>
      </c>
      <c r="B3840" s="433">
        <v>13056</v>
      </c>
      <c r="C3840" s="434">
        <v>5</v>
      </c>
      <c r="D3840" s="434">
        <v>3</v>
      </c>
    </row>
    <row r="3841" spans="1:4" ht="13.2" x14ac:dyDescent="0.25">
      <c r="A3841" s="432" t="s">
        <v>4016</v>
      </c>
      <c r="B3841" s="433">
        <v>14594</v>
      </c>
      <c r="C3841" s="434">
        <v>5</v>
      </c>
      <c r="D3841" s="434">
        <v>3</v>
      </c>
    </row>
    <row r="3842" spans="1:4" ht="13.2" x14ac:dyDescent="0.25">
      <c r="A3842" s="432" t="s">
        <v>4810</v>
      </c>
      <c r="B3842" s="433">
        <v>21091</v>
      </c>
      <c r="C3842" s="434">
        <v>1</v>
      </c>
      <c r="D3842" s="434">
        <v>1</v>
      </c>
    </row>
    <row r="3843" spans="1:4" ht="13.2" x14ac:dyDescent="0.25">
      <c r="A3843" s="432" t="s">
        <v>4811</v>
      </c>
      <c r="B3843" s="433">
        <v>24314</v>
      </c>
      <c r="C3843" s="434">
        <v>104</v>
      </c>
      <c r="D3843" s="434">
        <v>98</v>
      </c>
    </row>
    <row r="3844" spans="1:4" ht="13.2" x14ac:dyDescent="0.25">
      <c r="A3844" s="432" t="s">
        <v>4812</v>
      </c>
      <c r="B3844" s="433">
        <v>22926</v>
      </c>
      <c r="C3844" s="434">
        <v>34</v>
      </c>
      <c r="D3844" s="434">
        <v>28</v>
      </c>
    </row>
    <row r="3845" spans="1:4" ht="13.2" x14ac:dyDescent="0.25">
      <c r="A3845" s="432" t="s">
        <v>4813</v>
      </c>
      <c r="B3845" s="433">
        <v>18824</v>
      </c>
      <c r="C3845" s="434">
        <v>32</v>
      </c>
      <c r="D3845" s="434">
        <v>22</v>
      </c>
    </row>
    <row r="3846" spans="1:4" ht="13.2" x14ac:dyDescent="0.25">
      <c r="A3846" s="432" t="s">
        <v>4814</v>
      </c>
      <c r="B3846" s="433">
        <v>26893</v>
      </c>
      <c r="C3846" s="435">
        <v>1167</v>
      </c>
      <c r="D3846" s="435">
        <v>1154</v>
      </c>
    </row>
    <row r="3847" spans="1:4" ht="13.2" x14ac:dyDescent="0.25">
      <c r="A3847" s="432" t="s">
        <v>4815</v>
      </c>
      <c r="B3847" s="433">
        <v>23235</v>
      </c>
      <c r="C3847" s="434">
        <v>120</v>
      </c>
      <c r="D3847" s="434">
        <v>88</v>
      </c>
    </row>
    <row r="3848" spans="1:4" ht="13.2" x14ac:dyDescent="0.25">
      <c r="A3848" s="432" t="s">
        <v>4816</v>
      </c>
      <c r="B3848" s="433">
        <v>29464</v>
      </c>
      <c r="C3848" s="434">
        <v>49</v>
      </c>
      <c r="D3848" s="434">
        <v>18</v>
      </c>
    </row>
    <row r="3849" spans="1:4" ht="13.2" x14ac:dyDescent="0.25">
      <c r="A3849" s="432" t="s">
        <v>4817</v>
      </c>
      <c r="B3849" s="433">
        <v>28042</v>
      </c>
      <c r="C3849" s="434">
        <v>232</v>
      </c>
      <c r="D3849" s="434">
        <v>50</v>
      </c>
    </row>
    <row r="3850" spans="1:4" ht="13.2" x14ac:dyDescent="0.25">
      <c r="A3850" s="432" t="s">
        <v>4818</v>
      </c>
      <c r="B3850" s="433">
        <v>18259</v>
      </c>
      <c r="C3850" s="434">
        <v>24</v>
      </c>
      <c r="D3850" s="434">
        <v>2</v>
      </c>
    </row>
    <row r="3851" spans="1:4" ht="13.2" x14ac:dyDescent="0.25">
      <c r="A3851" s="432" t="s">
        <v>4819</v>
      </c>
      <c r="B3851" s="433">
        <v>13814</v>
      </c>
      <c r="C3851" s="434">
        <v>384</v>
      </c>
      <c r="D3851" s="434">
        <v>198</v>
      </c>
    </row>
    <row r="3852" spans="1:4" ht="13.2" x14ac:dyDescent="0.25">
      <c r="A3852" s="432" t="s">
        <v>4820</v>
      </c>
      <c r="B3852" s="433">
        <v>16099</v>
      </c>
      <c r="C3852" s="434">
        <v>20</v>
      </c>
      <c r="D3852" s="434">
        <v>0</v>
      </c>
    </row>
    <row r="3853" spans="1:4" ht="13.2" x14ac:dyDescent="0.25">
      <c r="A3853" s="432" t="s">
        <v>4821</v>
      </c>
      <c r="B3853" s="433">
        <v>23099</v>
      </c>
      <c r="C3853" s="434">
        <v>20</v>
      </c>
      <c r="D3853" s="434">
        <v>10</v>
      </c>
    </row>
    <row r="3854" spans="1:4" ht="13.2" x14ac:dyDescent="0.25">
      <c r="A3854" s="432" t="s">
        <v>4822</v>
      </c>
      <c r="B3854" s="433">
        <v>15607</v>
      </c>
      <c r="C3854" s="434">
        <v>110</v>
      </c>
      <c r="D3854" s="434">
        <v>110</v>
      </c>
    </row>
    <row r="3855" spans="1:4" ht="13.2" x14ac:dyDescent="0.25">
      <c r="A3855" s="432" t="s">
        <v>4823</v>
      </c>
      <c r="B3855" s="433">
        <v>16974</v>
      </c>
      <c r="C3855" s="434">
        <v>5</v>
      </c>
      <c r="D3855" s="434">
        <v>5</v>
      </c>
    </row>
    <row r="3856" spans="1:4" ht="13.2" x14ac:dyDescent="0.25">
      <c r="A3856" s="432" t="s">
        <v>4824</v>
      </c>
      <c r="B3856" s="433">
        <v>13650</v>
      </c>
      <c r="C3856" s="434">
        <v>263</v>
      </c>
      <c r="D3856" s="434">
        <v>239</v>
      </c>
    </row>
    <row r="3857" spans="1:4" ht="13.2" x14ac:dyDescent="0.25">
      <c r="A3857" s="432" t="s">
        <v>4825</v>
      </c>
      <c r="B3857" s="433">
        <v>13661</v>
      </c>
      <c r="C3857" s="434">
        <v>47</v>
      </c>
      <c r="D3857" s="434">
        <v>47</v>
      </c>
    </row>
    <row r="3858" spans="1:4" ht="13.2" x14ac:dyDescent="0.25">
      <c r="A3858" s="432" t="s">
        <v>4826</v>
      </c>
      <c r="B3858" s="433">
        <v>25557</v>
      </c>
      <c r="C3858" s="434">
        <v>70</v>
      </c>
      <c r="D3858" s="434">
        <v>10</v>
      </c>
    </row>
    <row r="3859" spans="1:4" ht="13.2" x14ac:dyDescent="0.25">
      <c r="A3859" s="432" t="s">
        <v>3032</v>
      </c>
      <c r="B3859" s="433">
        <v>18451</v>
      </c>
      <c r="C3859" s="435">
        <v>3187</v>
      </c>
      <c r="D3859" s="435">
        <v>2110</v>
      </c>
    </row>
    <row r="3860" spans="1:4" ht="13.2" x14ac:dyDescent="0.25">
      <c r="A3860" s="432" t="s">
        <v>4827</v>
      </c>
      <c r="B3860" s="433">
        <v>13400</v>
      </c>
      <c r="C3860" s="434">
        <v>152</v>
      </c>
      <c r="D3860" s="434">
        <v>78</v>
      </c>
    </row>
    <row r="3861" spans="1:4" ht="13.2" x14ac:dyDescent="0.25">
      <c r="A3861" s="432" t="s">
        <v>4828</v>
      </c>
      <c r="B3861" s="433">
        <v>15115</v>
      </c>
      <c r="C3861" s="434">
        <v>2</v>
      </c>
      <c r="D3861" s="434">
        <v>2</v>
      </c>
    </row>
    <row r="3862" spans="1:4" ht="13.2" x14ac:dyDescent="0.25">
      <c r="A3862" s="432" t="s">
        <v>4829</v>
      </c>
      <c r="B3862" s="433">
        <v>20768</v>
      </c>
      <c r="C3862" s="434">
        <v>13</v>
      </c>
      <c r="D3862" s="434">
        <v>3</v>
      </c>
    </row>
    <row r="3863" spans="1:4" ht="13.2" x14ac:dyDescent="0.25">
      <c r="A3863" s="432" t="s">
        <v>4830</v>
      </c>
      <c r="B3863" s="433">
        <v>20519</v>
      </c>
      <c r="C3863" s="434">
        <v>84</v>
      </c>
      <c r="D3863" s="434">
        <v>21</v>
      </c>
    </row>
    <row r="3864" spans="1:4" ht="13.2" x14ac:dyDescent="0.25">
      <c r="A3864" s="432" t="s">
        <v>4831</v>
      </c>
      <c r="B3864" s="433">
        <v>19462</v>
      </c>
      <c r="C3864" s="434">
        <v>27</v>
      </c>
      <c r="D3864" s="434">
        <v>12</v>
      </c>
    </row>
    <row r="3865" spans="1:4" ht="13.2" x14ac:dyDescent="0.25">
      <c r="A3865" s="432" t="s">
        <v>4832</v>
      </c>
      <c r="B3865" s="433">
        <v>29087</v>
      </c>
      <c r="C3865" s="434">
        <v>897</v>
      </c>
      <c r="D3865" s="434">
        <v>545</v>
      </c>
    </row>
    <row r="3866" spans="1:4" ht="13.2" x14ac:dyDescent="0.25">
      <c r="A3866" s="432" t="s">
        <v>4833</v>
      </c>
      <c r="B3866" s="433">
        <v>16585</v>
      </c>
      <c r="C3866" s="435">
        <v>1101</v>
      </c>
      <c r="D3866" s="434">
        <v>716</v>
      </c>
    </row>
    <row r="3867" spans="1:4" ht="13.2" x14ac:dyDescent="0.25">
      <c r="A3867" s="432" t="s">
        <v>3043</v>
      </c>
      <c r="B3867" s="433">
        <v>11209</v>
      </c>
      <c r="C3867" s="434">
        <v>410</v>
      </c>
      <c r="D3867" s="434">
        <v>9</v>
      </c>
    </row>
    <row r="3868" spans="1:4" ht="13.2" x14ac:dyDescent="0.25">
      <c r="A3868" s="432" t="s">
        <v>3046</v>
      </c>
      <c r="B3868" s="433">
        <v>25940</v>
      </c>
      <c r="C3868" s="434">
        <v>362</v>
      </c>
      <c r="D3868" s="434">
        <v>355</v>
      </c>
    </row>
    <row r="3869" spans="1:4" ht="13.2" x14ac:dyDescent="0.25">
      <c r="A3869" s="432" t="s">
        <v>3271</v>
      </c>
      <c r="B3869" s="433">
        <v>15397</v>
      </c>
      <c r="C3869" s="434">
        <v>258</v>
      </c>
      <c r="D3869" s="434">
        <v>205</v>
      </c>
    </row>
    <row r="3870" spans="1:4" ht="13.2" x14ac:dyDescent="0.25">
      <c r="A3870" s="432" t="s">
        <v>2211</v>
      </c>
      <c r="B3870" s="433">
        <v>15778</v>
      </c>
      <c r="C3870" s="434">
        <v>19</v>
      </c>
      <c r="D3870" s="434">
        <v>3</v>
      </c>
    </row>
    <row r="3871" spans="1:4" ht="13.2" x14ac:dyDescent="0.25">
      <c r="A3871" s="432" t="s">
        <v>4834</v>
      </c>
      <c r="B3871" s="433">
        <v>24983</v>
      </c>
      <c r="C3871" s="434">
        <v>20</v>
      </c>
      <c r="D3871" s="434">
        <v>20</v>
      </c>
    </row>
    <row r="3872" spans="1:4" ht="13.2" x14ac:dyDescent="0.25">
      <c r="A3872" s="432" t="s">
        <v>4835</v>
      </c>
      <c r="B3872" s="433">
        <v>11751</v>
      </c>
      <c r="C3872" s="434">
        <v>20</v>
      </c>
      <c r="D3872" s="434">
        <v>20</v>
      </c>
    </row>
    <row r="3873" spans="1:4" ht="13.2" x14ac:dyDescent="0.25">
      <c r="A3873" s="432" t="s">
        <v>4836</v>
      </c>
      <c r="B3873" s="433">
        <v>11465</v>
      </c>
      <c r="C3873" s="434">
        <v>50</v>
      </c>
      <c r="D3873" s="434">
        <v>40</v>
      </c>
    </row>
    <row r="3874" spans="1:4" ht="13.2" x14ac:dyDescent="0.25">
      <c r="A3874" s="432" t="s">
        <v>4837</v>
      </c>
      <c r="B3874" s="433">
        <v>27498</v>
      </c>
      <c r="C3874" s="434">
        <v>20</v>
      </c>
      <c r="D3874" s="434">
        <v>20</v>
      </c>
    </row>
    <row r="3875" spans="1:4" ht="13.2" x14ac:dyDescent="0.25">
      <c r="A3875" s="432" t="s">
        <v>4838</v>
      </c>
      <c r="B3875" s="433">
        <v>24595</v>
      </c>
      <c r="C3875" s="434">
        <v>5</v>
      </c>
      <c r="D3875" s="434">
        <v>0</v>
      </c>
    </row>
    <row r="3876" spans="1:4" ht="13.2" x14ac:dyDescent="0.25">
      <c r="A3876" s="432" t="s">
        <v>4839</v>
      </c>
      <c r="B3876" s="433">
        <v>12860</v>
      </c>
      <c r="C3876" s="434">
        <v>590</v>
      </c>
      <c r="D3876" s="434">
        <v>330</v>
      </c>
    </row>
    <row r="3877" spans="1:4" ht="13.2" x14ac:dyDescent="0.25">
      <c r="A3877" s="432" t="s">
        <v>4840</v>
      </c>
      <c r="B3877" s="433">
        <v>14035</v>
      </c>
      <c r="C3877" s="434">
        <v>7</v>
      </c>
      <c r="D3877" s="434">
        <v>0</v>
      </c>
    </row>
    <row r="3878" spans="1:4" ht="13.2" x14ac:dyDescent="0.25">
      <c r="A3878" s="432" t="s">
        <v>4841</v>
      </c>
      <c r="B3878" s="433">
        <v>26109</v>
      </c>
      <c r="C3878" s="434">
        <v>20</v>
      </c>
      <c r="D3878" s="434">
        <v>19</v>
      </c>
    </row>
    <row r="3879" spans="1:4" ht="13.2" x14ac:dyDescent="0.25">
      <c r="A3879" s="432" t="s">
        <v>4842</v>
      </c>
      <c r="B3879" s="433">
        <v>14157</v>
      </c>
      <c r="C3879" s="434">
        <v>4</v>
      </c>
      <c r="D3879" s="434">
        <v>0</v>
      </c>
    </row>
    <row r="3880" spans="1:4" ht="13.2" x14ac:dyDescent="0.25">
      <c r="A3880" s="432" t="s">
        <v>4843</v>
      </c>
      <c r="B3880" s="433">
        <v>22706</v>
      </c>
      <c r="C3880" s="434">
        <v>3</v>
      </c>
      <c r="D3880" s="434">
        <v>3</v>
      </c>
    </row>
    <row r="3881" spans="1:4" ht="13.2" x14ac:dyDescent="0.25">
      <c r="A3881" s="432" t="s">
        <v>4844</v>
      </c>
      <c r="B3881" s="433">
        <v>28610</v>
      </c>
      <c r="C3881" s="434">
        <v>7</v>
      </c>
      <c r="D3881" s="434">
        <v>7</v>
      </c>
    </row>
    <row r="3882" spans="1:4" ht="13.2" x14ac:dyDescent="0.25">
      <c r="A3882" s="432" t="s">
        <v>4845</v>
      </c>
      <c r="B3882" s="433">
        <v>17502</v>
      </c>
      <c r="C3882" s="434">
        <v>6</v>
      </c>
      <c r="D3882" s="434">
        <v>5</v>
      </c>
    </row>
    <row r="3883" spans="1:4" ht="13.2" x14ac:dyDescent="0.25">
      <c r="A3883" s="432" t="s">
        <v>4846</v>
      </c>
      <c r="B3883" s="433">
        <v>22481</v>
      </c>
      <c r="C3883" s="434">
        <v>1</v>
      </c>
      <c r="D3883" s="434">
        <v>0</v>
      </c>
    </row>
    <row r="3884" spans="1:4" ht="13.2" x14ac:dyDescent="0.25">
      <c r="A3884" s="432" t="s">
        <v>4847</v>
      </c>
      <c r="B3884" s="433">
        <v>28235</v>
      </c>
      <c r="C3884" s="434">
        <v>45</v>
      </c>
      <c r="D3884" s="434">
        <v>19</v>
      </c>
    </row>
    <row r="3885" spans="1:4" ht="13.2" x14ac:dyDescent="0.25">
      <c r="A3885" s="432" t="s">
        <v>4848</v>
      </c>
      <c r="B3885" s="433">
        <v>17158</v>
      </c>
      <c r="C3885" s="434">
        <v>30</v>
      </c>
      <c r="D3885" s="434">
        <v>18</v>
      </c>
    </row>
    <row r="3886" spans="1:4" ht="13.2" x14ac:dyDescent="0.25">
      <c r="A3886" s="432" t="s">
        <v>4849</v>
      </c>
      <c r="B3886" s="433">
        <v>27971</v>
      </c>
      <c r="C3886" s="434">
        <v>5</v>
      </c>
      <c r="D3886" s="434">
        <v>4</v>
      </c>
    </row>
    <row r="3887" spans="1:4" ht="13.2" x14ac:dyDescent="0.25">
      <c r="A3887" s="432" t="s">
        <v>4850</v>
      </c>
      <c r="B3887" s="433">
        <v>20496</v>
      </c>
      <c r="C3887" s="434">
        <v>45</v>
      </c>
      <c r="D3887" s="434">
        <v>44</v>
      </c>
    </row>
    <row r="3888" spans="1:4" ht="13.2" x14ac:dyDescent="0.25">
      <c r="A3888" s="432" t="s">
        <v>4851</v>
      </c>
      <c r="B3888" s="433">
        <v>26321</v>
      </c>
      <c r="C3888" s="434">
        <v>16</v>
      </c>
      <c r="D3888" s="434">
        <v>7</v>
      </c>
    </row>
    <row r="3889" spans="1:4" ht="13.2" x14ac:dyDescent="0.25">
      <c r="A3889" s="432" t="s">
        <v>4852</v>
      </c>
      <c r="B3889" s="433">
        <v>24299</v>
      </c>
      <c r="C3889" s="434">
        <v>2</v>
      </c>
      <c r="D3889" s="434">
        <v>0</v>
      </c>
    </row>
    <row r="3890" spans="1:4" ht="13.2" x14ac:dyDescent="0.25">
      <c r="A3890" s="432" t="s">
        <v>4853</v>
      </c>
      <c r="B3890" s="433">
        <v>10686</v>
      </c>
      <c r="C3890" s="434">
        <v>12</v>
      </c>
      <c r="D3890" s="434">
        <v>12</v>
      </c>
    </row>
    <row r="3891" spans="1:4" ht="13.2" x14ac:dyDescent="0.25">
      <c r="A3891" s="432" t="s">
        <v>4854</v>
      </c>
      <c r="B3891" s="433">
        <v>14596</v>
      </c>
      <c r="C3891" s="434">
        <v>13</v>
      </c>
      <c r="D3891" s="434">
        <v>1</v>
      </c>
    </row>
    <row r="3892" spans="1:4" ht="13.2" x14ac:dyDescent="0.25">
      <c r="A3892" s="432" t="s">
        <v>4855</v>
      </c>
      <c r="B3892" s="433">
        <v>16818</v>
      </c>
      <c r="C3892" s="434">
        <v>4</v>
      </c>
      <c r="D3892" s="434">
        <v>4</v>
      </c>
    </row>
    <row r="3893" spans="1:4" ht="13.2" x14ac:dyDescent="0.25">
      <c r="A3893" s="432" t="s">
        <v>4856</v>
      </c>
      <c r="B3893" s="433">
        <v>25248</v>
      </c>
      <c r="C3893" s="434">
        <v>3</v>
      </c>
      <c r="D3893" s="434">
        <v>0</v>
      </c>
    </row>
    <row r="3894" spans="1:4" ht="13.2" x14ac:dyDescent="0.25">
      <c r="A3894" s="432" t="s">
        <v>4857</v>
      </c>
      <c r="B3894" s="433">
        <v>18741</v>
      </c>
      <c r="C3894" s="434">
        <v>15</v>
      </c>
      <c r="D3894" s="434">
        <v>15</v>
      </c>
    </row>
    <row r="3895" spans="1:4" ht="13.2" x14ac:dyDescent="0.25">
      <c r="A3895" s="432" t="s">
        <v>4858</v>
      </c>
      <c r="B3895" s="433">
        <v>20731</v>
      </c>
      <c r="C3895" s="434">
        <v>4</v>
      </c>
      <c r="D3895" s="434">
        <v>4</v>
      </c>
    </row>
    <row r="3896" spans="1:4" ht="13.2" x14ac:dyDescent="0.25">
      <c r="A3896" s="432" t="s">
        <v>4859</v>
      </c>
      <c r="B3896" s="433">
        <v>24733</v>
      </c>
      <c r="C3896" s="434">
        <v>6</v>
      </c>
      <c r="D3896" s="434">
        <v>6</v>
      </c>
    </row>
    <row r="3897" spans="1:4" ht="13.2" x14ac:dyDescent="0.25">
      <c r="A3897" s="432" t="s">
        <v>4860</v>
      </c>
      <c r="B3897" s="433">
        <v>14769</v>
      </c>
      <c r="C3897" s="434">
        <v>6</v>
      </c>
      <c r="D3897" s="434">
        <v>6</v>
      </c>
    </row>
    <row r="3898" spans="1:4" ht="13.2" x14ac:dyDescent="0.25">
      <c r="A3898" s="432" t="s">
        <v>4861</v>
      </c>
      <c r="B3898" s="433">
        <v>27751</v>
      </c>
      <c r="C3898" s="434">
        <v>333</v>
      </c>
      <c r="D3898" s="434">
        <v>200</v>
      </c>
    </row>
    <row r="3899" spans="1:4" ht="13.2" x14ac:dyDescent="0.25">
      <c r="A3899" s="432" t="s">
        <v>4862</v>
      </c>
      <c r="B3899" s="433">
        <v>19372</v>
      </c>
      <c r="C3899" s="434">
        <v>571</v>
      </c>
      <c r="D3899" s="434">
        <v>464</v>
      </c>
    </row>
    <row r="3900" spans="1:4" ht="13.2" x14ac:dyDescent="0.25">
      <c r="A3900" s="432" t="s">
        <v>4863</v>
      </c>
      <c r="B3900" s="433">
        <v>21229</v>
      </c>
      <c r="C3900" s="434">
        <v>72</v>
      </c>
      <c r="D3900" s="434">
        <v>72</v>
      </c>
    </row>
    <row r="3901" spans="1:4" ht="13.2" x14ac:dyDescent="0.25">
      <c r="A3901" s="432" t="s">
        <v>4864</v>
      </c>
      <c r="B3901" s="433">
        <v>23628</v>
      </c>
      <c r="C3901" s="434">
        <v>15</v>
      </c>
      <c r="D3901" s="434">
        <v>0</v>
      </c>
    </row>
    <row r="3902" spans="1:4" ht="13.2" x14ac:dyDescent="0.25">
      <c r="A3902" s="432" t="s">
        <v>4865</v>
      </c>
      <c r="B3902" s="433">
        <v>16670</v>
      </c>
      <c r="C3902" s="434">
        <v>20</v>
      </c>
      <c r="D3902" s="434">
        <v>20</v>
      </c>
    </row>
    <row r="3903" spans="1:4" ht="13.2" x14ac:dyDescent="0.25">
      <c r="A3903" s="432" t="s">
        <v>4866</v>
      </c>
      <c r="B3903" s="433">
        <v>14954</v>
      </c>
      <c r="C3903" s="434">
        <v>410</v>
      </c>
      <c r="D3903" s="434">
        <v>200</v>
      </c>
    </row>
    <row r="3904" spans="1:4" ht="13.2" x14ac:dyDescent="0.25">
      <c r="A3904" s="432" t="s">
        <v>4867</v>
      </c>
      <c r="B3904" s="433">
        <v>20834</v>
      </c>
      <c r="C3904" s="434">
        <v>20</v>
      </c>
      <c r="D3904" s="434">
        <v>20</v>
      </c>
    </row>
    <row r="3905" spans="1:4" ht="13.2" x14ac:dyDescent="0.25">
      <c r="A3905" s="432" t="s">
        <v>4868</v>
      </c>
      <c r="B3905" s="433">
        <v>14034</v>
      </c>
      <c r="C3905" s="434">
        <v>30</v>
      </c>
      <c r="D3905" s="434">
        <v>20</v>
      </c>
    </row>
    <row r="3906" spans="1:4" ht="13.2" x14ac:dyDescent="0.25">
      <c r="A3906" s="432" t="s">
        <v>4869</v>
      </c>
      <c r="B3906" s="433">
        <v>22621</v>
      </c>
      <c r="C3906" s="434">
        <v>45</v>
      </c>
      <c r="D3906" s="434">
        <v>0</v>
      </c>
    </row>
    <row r="3907" spans="1:4" ht="13.2" x14ac:dyDescent="0.25">
      <c r="A3907" s="432" t="s">
        <v>4870</v>
      </c>
      <c r="B3907" s="433">
        <v>11392</v>
      </c>
      <c r="C3907" s="434">
        <v>43</v>
      </c>
      <c r="D3907" s="434">
        <v>11</v>
      </c>
    </row>
    <row r="3908" spans="1:4" ht="13.2" x14ac:dyDescent="0.25">
      <c r="A3908" s="432" t="s">
        <v>4871</v>
      </c>
      <c r="B3908" s="433">
        <v>13267</v>
      </c>
      <c r="C3908" s="434">
        <v>30</v>
      </c>
      <c r="D3908" s="434">
        <v>30</v>
      </c>
    </row>
    <row r="3909" spans="1:4" ht="13.2" x14ac:dyDescent="0.25">
      <c r="A3909" s="432" t="s">
        <v>4872</v>
      </c>
      <c r="B3909" s="433">
        <v>15192</v>
      </c>
      <c r="C3909" s="434">
        <v>6</v>
      </c>
      <c r="D3909" s="434">
        <v>0</v>
      </c>
    </row>
    <row r="3910" spans="1:4" ht="13.2" x14ac:dyDescent="0.25">
      <c r="A3910" s="432" t="s">
        <v>4873</v>
      </c>
      <c r="B3910" s="433">
        <v>17786</v>
      </c>
      <c r="C3910" s="434">
        <v>21</v>
      </c>
      <c r="D3910" s="434">
        <v>14</v>
      </c>
    </row>
    <row r="3911" spans="1:4" ht="13.2" x14ac:dyDescent="0.25">
      <c r="A3911" s="432" t="s">
        <v>4874</v>
      </c>
      <c r="B3911" s="433">
        <v>13880</v>
      </c>
      <c r="C3911" s="434">
        <v>32</v>
      </c>
      <c r="D3911" s="434">
        <v>31</v>
      </c>
    </row>
    <row r="3912" spans="1:4" ht="13.2" x14ac:dyDescent="0.25">
      <c r="A3912" s="432" t="s">
        <v>4875</v>
      </c>
      <c r="B3912" s="433">
        <v>14137</v>
      </c>
      <c r="C3912" s="434">
        <v>190</v>
      </c>
      <c r="D3912" s="434">
        <v>110</v>
      </c>
    </row>
    <row r="3913" spans="1:4" ht="13.2" x14ac:dyDescent="0.25">
      <c r="A3913" s="432" t="s">
        <v>4876</v>
      </c>
      <c r="B3913" s="433">
        <v>28635</v>
      </c>
      <c r="C3913" s="434">
        <v>205</v>
      </c>
      <c r="D3913" s="434">
        <v>75</v>
      </c>
    </row>
    <row r="3914" spans="1:4" ht="13.2" x14ac:dyDescent="0.25">
      <c r="A3914" s="432" t="s">
        <v>4877</v>
      </c>
      <c r="B3914" s="433">
        <v>25359</v>
      </c>
      <c r="C3914" s="434">
        <v>20</v>
      </c>
      <c r="D3914" s="434">
        <v>10</v>
      </c>
    </row>
    <row r="3915" spans="1:4" ht="13.2" x14ac:dyDescent="0.25">
      <c r="A3915" s="432" t="s">
        <v>4878</v>
      </c>
      <c r="B3915" s="433">
        <v>13939</v>
      </c>
      <c r="C3915" s="434">
        <v>10</v>
      </c>
      <c r="D3915" s="434">
        <v>10</v>
      </c>
    </row>
    <row r="3916" spans="1:4" ht="13.2" x14ac:dyDescent="0.25">
      <c r="A3916" s="432" t="s">
        <v>3050</v>
      </c>
      <c r="B3916" s="433">
        <v>13668</v>
      </c>
      <c r="C3916" s="434">
        <v>5</v>
      </c>
      <c r="D3916" s="434">
        <v>2</v>
      </c>
    </row>
    <row r="3917" spans="1:4" ht="13.2" x14ac:dyDescent="0.25">
      <c r="A3917" s="432" t="s">
        <v>4782</v>
      </c>
      <c r="B3917" s="433">
        <v>28679</v>
      </c>
      <c r="C3917" s="434">
        <v>5</v>
      </c>
      <c r="D3917" s="434">
        <v>5</v>
      </c>
    </row>
    <row r="3918" spans="1:4" ht="13.2" x14ac:dyDescent="0.25">
      <c r="A3918" s="432" t="s">
        <v>4599</v>
      </c>
      <c r="B3918" s="433">
        <v>14123</v>
      </c>
      <c r="C3918" s="434">
        <v>2</v>
      </c>
      <c r="D3918" s="434">
        <v>2</v>
      </c>
    </row>
    <row r="3919" spans="1:4" ht="13.2" x14ac:dyDescent="0.25">
      <c r="A3919" s="432" t="s">
        <v>4879</v>
      </c>
      <c r="B3919" s="433">
        <v>26835</v>
      </c>
      <c r="C3919" s="434">
        <v>16</v>
      </c>
      <c r="D3919" s="434">
        <v>9</v>
      </c>
    </row>
    <row r="3920" spans="1:4" ht="13.2" x14ac:dyDescent="0.25">
      <c r="A3920" s="432" t="s">
        <v>3054</v>
      </c>
      <c r="B3920" s="433">
        <v>25028</v>
      </c>
      <c r="C3920" s="434">
        <v>4</v>
      </c>
      <c r="D3920" s="434">
        <v>2</v>
      </c>
    </row>
    <row r="3921" spans="1:4" ht="13.2" x14ac:dyDescent="0.25">
      <c r="A3921" s="432" t="s">
        <v>3056</v>
      </c>
      <c r="B3921" s="433">
        <v>21069</v>
      </c>
      <c r="C3921" s="434">
        <v>2</v>
      </c>
      <c r="D3921" s="434">
        <v>2</v>
      </c>
    </row>
    <row r="3922" spans="1:4" ht="13.2" x14ac:dyDescent="0.25">
      <c r="A3922" s="432" t="s">
        <v>4880</v>
      </c>
      <c r="B3922" s="433">
        <v>11168</v>
      </c>
      <c r="C3922" s="434">
        <v>2</v>
      </c>
      <c r="D3922" s="434">
        <v>2</v>
      </c>
    </row>
    <row r="3923" spans="1:4" ht="13.2" x14ac:dyDescent="0.25">
      <c r="A3923" s="432" t="s">
        <v>4881</v>
      </c>
      <c r="B3923" s="433">
        <v>17758</v>
      </c>
      <c r="C3923" s="434">
        <v>172</v>
      </c>
      <c r="D3923" s="434">
        <v>133</v>
      </c>
    </row>
    <row r="3924" spans="1:4" ht="13.2" x14ac:dyDescent="0.25">
      <c r="A3924" s="432" t="s">
        <v>3058</v>
      </c>
      <c r="B3924" s="433">
        <v>16597</v>
      </c>
      <c r="C3924" s="434">
        <v>8</v>
      </c>
      <c r="D3924" s="434">
        <v>7</v>
      </c>
    </row>
    <row r="3925" spans="1:4" ht="13.2" x14ac:dyDescent="0.25">
      <c r="A3925" s="432" t="s">
        <v>3059</v>
      </c>
      <c r="B3925" s="433">
        <v>23988</v>
      </c>
      <c r="C3925" s="434">
        <v>20</v>
      </c>
      <c r="D3925" s="434">
        <v>0</v>
      </c>
    </row>
    <row r="3926" spans="1:4" ht="13.2" x14ac:dyDescent="0.25">
      <c r="A3926" s="432" t="s">
        <v>4882</v>
      </c>
      <c r="B3926" s="433">
        <v>29722</v>
      </c>
      <c r="C3926" s="434">
        <v>8</v>
      </c>
      <c r="D3926" s="434">
        <v>2</v>
      </c>
    </row>
    <row r="3927" spans="1:4" ht="13.2" x14ac:dyDescent="0.25">
      <c r="A3927" s="432" t="s">
        <v>4883</v>
      </c>
      <c r="B3927" s="433">
        <v>13192</v>
      </c>
      <c r="C3927" s="434">
        <v>4</v>
      </c>
      <c r="D3927" s="434">
        <v>4</v>
      </c>
    </row>
    <row r="3928" spans="1:4" ht="13.2" x14ac:dyDescent="0.25">
      <c r="A3928" s="432" t="s">
        <v>4884</v>
      </c>
      <c r="B3928" s="433">
        <v>28057</v>
      </c>
      <c r="C3928" s="434">
        <v>5</v>
      </c>
      <c r="D3928" s="434">
        <v>5</v>
      </c>
    </row>
    <row r="3929" spans="1:4" ht="13.2" x14ac:dyDescent="0.25">
      <c r="A3929" s="432" t="s">
        <v>4885</v>
      </c>
      <c r="B3929" s="433">
        <v>15784</v>
      </c>
      <c r="C3929" s="434">
        <v>5</v>
      </c>
      <c r="D3929" s="434">
        <v>4</v>
      </c>
    </row>
    <row r="3930" spans="1:4" ht="13.2" x14ac:dyDescent="0.25">
      <c r="A3930" s="432" t="s">
        <v>4886</v>
      </c>
      <c r="B3930" s="433">
        <v>13535</v>
      </c>
      <c r="C3930" s="434">
        <v>15</v>
      </c>
      <c r="D3930" s="434">
        <v>13</v>
      </c>
    </row>
    <row r="3931" spans="1:4" ht="13.2" x14ac:dyDescent="0.25">
      <c r="A3931" s="432" t="s">
        <v>4887</v>
      </c>
      <c r="B3931" s="433">
        <v>24787</v>
      </c>
      <c r="C3931" s="434">
        <v>2</v>
      </c>
      <c r="D3931" s="434">
        <v>2</v>
      </c>
    </row>
    <row r="3932" spans="1:4" ht="13.2" x14ac:dyDescent="0.25">
      <c r="A3932" s="432" t="s">
        <v>4888</v>
      </c>
      <c r="B3932" s="433">
        <v>11681</v>
      </c>
      <c r="C3932" s="434">
        <v>2</v>
      </c>
      <c r="D3932" s="434">
        <v>1</v>
      </c>
    </row>
    <row r="3933" spans="1:4" ht="13.2" x14ac:dyDescent="0.25">
      <c r="A3933" s="432" t="s">
        <v>4889</v>
      </c>
      <c r="B3933" s="433">
        <v>14723</v>
      </c>
      <c r="C3933" s="434">
        <v>7</v>
      </c>
      <c r="D3933" s="434">
        <v>6</v>
      </c>
    </row>
    <row r="3934" spans="1:4" ht="13.2" x14ac:dyDescent="0.25">
      <c r="A3934" s="432" t="s">
        <v>4890</v>
      </c>
      <c r="B3934" s="433">
        <v>13408</v>
      </c>
      <c r="C3934" s="434">
        <v>9</v>
      </c>
      <c r="D3934" s="434">
        <v>9</v>
      </c>
    </row>
    <row r="3935" spans="1:4" ht="13.2" x14ac:dyDescent="0.25">
      <c r="A3935" s="432" t="s">
        <v>4891</v>
      </c>
      <c r="B3935" s="433">
        <v>18810</v>
      </c>
      <c r="C3935" s="434">
        <v>3</v>
      </c>
      <c r="D3935" s="434">
        <v>1</v>
      </c>
    </row>
    <row r="3936" spans="1:4" ht="13.2" x14ac:dyDescent="0.25">
      <c r="A3936" s="432" t="s">
        <v>3065</v>
      </c>
      <c r="B3936" s="433">
        <v>14617</v>
      </c>
      <c r="C3936" s="434">
        <v>51</v>
      </c>
      <c r="D3936" s="434">
        <v>50</v>
      </c>
    </row>
    <row r="3937" spans="1:4" ht="13.2" x14ac:dyDescent="0.25">
      <c r="A3937" s="432" t="s">
        <v>4892</v>
      </c>
      <c r="B3937" s="433">
        <v>22982</v>
      </c>
      <c r="C3937" s="434">
        <v>11</v>
      </c>
      <c r="D3937" s="434">
        <v>4</v>
      </c>
    </row>
    <row r="3938" spans="1:4" ht="13.2" x14ac:dyDescent="0.25">
      <c r="A3938" s="432" t="s">
        <v>4893</v>
      </c>
      <c r="B3938" s="433">
        <v>10374</v>
      </c>
      <c r="C3938" s="434">
        <v>3</v>
      </c>
      <c r="D3938" s="434">
        <v>0</v>
      </c>
    </row>
    <row r="3939" spans="1:4" ht="13.2" x14ac:dyDescent="0.25">
      <c r="A3939" s="432" t="s">
        <v>3066</v>
      </c>
      <c r="B3939" s="433">
        <v>15891</v>
      </c>
      <c r="C3939" s="434">
        <v>23</v>
      </c>
      <c r="D3939" s="434">
        <v>22</v>
      </c>
    </row>
    <row r="3940" spans="1:4" ht="13.2" x14ac:dyDescent="0.25">
      <c r="A3940" s="432" t="s">
        <v>4894</v>
      </c>
      <c r="B3940" s="433">
        <v>21453</v>
      </c>
      <c r="C3940" s="434">
        <v>8</v>
      </c>
      <c r="D3940" s="434">
        <v>2</v>
      </c>
    </row>
    <row r="3941" spans="1:4" ht="13.2" x14ac:dyDescent="0.25">
      <c r="A3941" s="432" t="s">
        <v>4895</v>
      </c>
      <c r="B3941" s="433">
        <v>23442</v>
      </c>
      <c r="C3941" s="434">
        <v>7</v>
      </c>
      <c r="D3941" s="434">
        <v>4</v>
      </c>
    </row>
    <row r="3942" spans="1:4" ht="13.2" x14ac:dyDescent="0.25">
      <c r="A3942" s="432" t="s">
        <v>4896</v>
      </c>
      <c r="B3942" s="433">
        <v>22758</v>
      </c>
      <c r="C3942" s="434">
        <v>17</v>
      </c>
      <c r="D3942" s="434">
        <v>0</v>
      </c>
    </row>
    <row r="3943" spans="1:4" ht="13.2" x14ac:dyDescent="0.25">
      <c r="A3943" s="432" t="s">
        <v>4897</v>
      </c>
      <c r="B3943" s="433">
        <v>21282</v>
      </c>
      <c r="C3943" s="434">
        <v>4</v>
      </c>
      <c r="D3943" s="434">
        <v>2</v>
      </c>
    </row>
    <row r="3944" spans="1:4" ht="13.2" x14ac:dyDescent="0.25">
      <c r="A3944" s="432" t="s">
        <v>3069</v>
      </c>
      <c r="B3944" s="433">
        <v>12681</v>
      </c>
      <c r="C3944" s="434">
        <v>4</v>
      </c>
      <c r="D3944" s="434">
        <v>2</v>
      </c>
    </row>
    <row r="3945" spans="1:4" ht="13.2" x14ac:dyDescent="0.25">
      <c r="A3945" s="432" t="s">
        <v>4512</v>
      </c>
      <c r="B3945" s="433">
        <v>29289</v>
      </c>
      <c r="C3945" s="434">
        <v>4</v>
      </c>
      <c r="D3945" s="434">
        <v>2</v>
      </c>
    </row>
    <row r="3946" spans="1:4" ht="13.2" x14ac:dyDescent="0.25">
      <c r="A3946" s="432" t="s">
        <v>4898</v>
      </c>
      <c r="B3946" s="433">
        <v>14831</v>
      </c>
      <c r="C3946" s="434">
        <v>46</v>
      </c>
      <c r="D3946" s="434">
        <v>42</v>
      </c>
    </row>
    <row r="3947" spans="1:4" ht="13.2" x14ac:dyDescent="0.25">
      <c r="A3947" s="432" t="s">
        <v>4808</v>
      </c>
      <c r="B3947" s="433">
        <v>16995</v>
      </c>
      <c r="C3947" s="434">
        <v>8</v>
      </c>
      <c r="D3947" s="434">
        <v>7</v>
      </c>
    </row>
    <row r="3948" spans="1:4" ht="13.2" x14ac:dyDescent="0.25">
      <c r="A3948" s="432" t="s">
        <v>4899</v>
      </c>
      <c r="B3948" s="433">
        <v>17142</v>
      </c>
      <c r="C3948" s="434">
        <v>2</v>
      </c>
      <c r="D3948" s="434">
        <v>2</v>
      </c>
    </row>
    <row r="3949" spans="1:4" ht="13.2" x14ac:dyDescent="0.25">
      <c r="A3949" s="432" t="s">
        <v>4900</v>
      </c>
      <c r="B3949" s="433">
        <v>13264</v>
      </c>
      <c r="C3949" s="434">
        <v>5</v>
      </c>
      <c r="D3949" s="434">
        <v>3</v>
      </c>
    </row>
    <row r="3950" spans="1:4" ht="13.2" x14ac:dyDescent="0.25">
      <c r="A3950" s="432" t="s">
        <v>4901</v>
      </c>
      <c r="B3950" s="433">
        <v>22261</v>
      </c>
      <c r="C3950" s="434">
        <v>7</v>
      </c>
      <c r="D3950" s="434">
        <v>5</v>
      </c>
    </row>
    <row r="3951" spans="1:4" ht="13.2" x14ac:dyDescent="0.25">
      <c r="A3951" s="432" t="s">
        <v>4902</v>
      </c>
      <c r="B3951" s="433">
        <v>19807</v>
      </c>
      <c r="C3951" s="434">
        <v>1</v>
      </c>
      <c r="D3951" s="434">
        <v>1</v>
      </c>
    </row>
    <row r="3952" spans="1:4" ht="13.2" x14ac:dyDescent="0.25">
      <c r="A3952" s="432" t="s">
        <v>4903</v>
      </c>
      <c r="B3952" s="433">
        <v>25957</v>
      </c>
      <c r="C3952" s="434">
        <v>2</v>
      </c>
      <c r="D3952" s="434">
        <v>2</v>
      </c>
    </row>
    <row r="3953" spans="1:4" ht="13.2" x14ac:dyDescent="0.25">
      <c r="A3953" s="432" t="s">
        <v>4904</v>
      </c>
      <c r="B3953" s="433">
        <v>19096</v>
      </c>
      <c r="C3953" s="434">
        <v>34</v>
      </c>
      <c r="D3953" s="434">
        <v>22</v>
      </c>
    </row>
    <row r="3954" spans="1:4" ht="13.2" x14ac:dyDescent="0.25">
      <c r="A3954" s="432" t="s">
        <v>4496</v>
      </c>
      <c r="B3954" s="433">
        <v>27005</v>
      </c>
      <c r="C3954" s="434">
        <v>4</v>
      </c>
      <c r="D3954" s="434">
        <v>0</v>
      </c>
    </row>
    <row r="3955" spans="1:4" ht="13.2" x14ac:dyDescent="0.25">
      <c r="A3955" s="432" t="s">
        <v>4905</v>
      </c>
      <c r="B3955" s="433">
        <v>11130</v>
      </c>
      <c r="C3955" s="434">
        <v>5</v>
      </c>
      <c r="D3955" s="434">
        <v>3</v>
      </c>
    </row>
    <row r="3956" spans="1:4" ht="13.2" x14ac:dyDescent="0.25">
      <c r="A3956" s="432" t="s">
        <v>4906</v>
      </c>
      <c r="B3956" s="433">
        <v>26634</v>
      </c>
      <c r="C3956" s="434">
        <v>9</v>
      </c>
      <c r="D3956" s="434">
        <v>7</v>
      </c>
    </row>
    <row r="3957" spans="1:4" ht="13.2" x14ac:dyDescent="0.25">
      <c r="A3957" s="432" t="s">
        <v>4907</v>
      </c>
      <c r="B3957" s="433">
        <v>18598</v>
      </c>
      <c r="C3957" s="434">
        <v>11</v>
      </c>
      <c r="D3957" s="434">
        <v>0</v>
      </c>
    </row>
    <row r="3958" spans="1:4" ht="13.2" x14ac:dyDescent="0.25">
      <c r="A3958" s="432" t="s">
        <v>4908</v>
      </c>
      <c r="B3958" s="433">
        <v>13811</v>
      </c>
      <c r="C3958" s="434">
        <v>1</v>
      </c>
      <c r="D3958" s="434">
        <v>1</v>
      </c>
    </row>
    <row r="3959" spans="1:4" ht="13.2" x14ac:dyDescent="0.25">
      <c r="A3959" s="432" t="s">
        <v>4909</v>
      </c>
      <c r="B3959" s="433">
        <v>12378</v>
      </c>
      <c r="C3959" s="434">
        <v>5</v>
      </c>
      <c r="D3959" s="434">
        <v>4</v>
      </c>
    </row>
    <row r="3960" spans="1:4" ht="13.2" x14ac:dyDescent="0.25">
      <c r="A3960" s="432" t="s">
        <v>4910</v>
      </c>
      <c r="B3960" s="433">
        <v>16842</v>
      </c>
      <c r="C3960" s="434">
        <v>1</v>
      </c>
      <c r="D3960" s="434">
        <v>1</v>
      </c>
    </row>
    <row r="3961" spans="1:4" ht="13.2" x14ac:dyDescent="0.25">
      <c r="A3961" s="432" t="s">
        <v>1887</v>
      </c>
      <c r="B3961" s="433">
        <v>11740</v>
      </c>
      <c r="C3961" s="434">
        <v>37</v>
      </c>
      <c r="D3961" s="434">
        <v>16</v>
      </c>
    </row>
    <row r="3962" spans="1:4" ht="13.2" x14ac:dyDescent="0.25">
      <c r="A3962" s="432" t="s">
        <v>4911</v>
      </c>
      <c r="B3962" s="433">
        <v>24824</v>
      </c>
      <c r="C3962" s="434">
        <v>28</v>
      </c>
      <c r="D3962" s="434">
        <v>28</v>
      </c>
    </row>
    <row r="3963" spans="1:4" ht="13.2" x14ac:dyDescent="0.25">
      <c r="A3963" s="432" t="s">
        <v>4912</v>
      </c>
      <c r="B3963" s="433">
        <v>24161</v>
      </c>
      <c r="C3963" s="434">
        <v>6</v>
      </c>
      <c r="D3963" s="434">
        <v>2</v>
      </c>
    </row>
    <row r="3964" spans="1:4" ht="13.2" x14ac:dyDescent="0.25">
      <c r="A3964" s="432" t="s">
        <v>4913</v>
      </c>
      <c r="B3964" s="433">
        <v>22853</v>
      </c>
      <c r="C3964" s="434">
        <v>46</v>
      </c>
      <c r="D3964" s="434">
        <v>33</v>
      </c>
    </row>
    <row r="3965" spans="1:4" ht="13.2" x14ac:dyDescent="0.25">
      <c r="A3965" s="432" t="s">
        <v>4914</v>
      </c>
      <c r="B3965" s="433">
        <v>17860</v>
      </c>
      <c r="C3965" s="434">
        <v>27</v>
      </c>
      <c r="D3965" s="434">
        <v>27</v>
      </c>
    </row>
    <row r="3966" spans="1:4" ht="13.2" x14ac:dyDescent="0.25">
      <c r="A3966" s="432" t="s">
        <v>4915</v>
      </c>
      <c r="B3966" s="433">
        <v>29448</v>
      </c>
      <c r="C3966" s="434">
        <v>3</v>
      </c>
      <c r="D3966" s="434">
        <v>3</v>
      </c>
    </row>
    <row r="3967" spans="1:4" ht="13.2" x14ac:dyDescent="0.25">
      <c r="A3967" s="432" t="s">
        <v>4916</v>
      </c>
      <c r="B3967" s="433">
        <v>24050</v>
      </c>
      <c r="C3967" s="434">
        <v>2</v>
      </c>
      <c r="D3967" s="434">
        <v>0</v>
      </c>
    </row>
    <row r="3968" spans="1:4" ht="13.2" x14ac:dyDescent="0.25">
      <c r="A3968" s="432" t="s">
        <v>4917</v>
      </c>
      <c r="B3968" s="433">
        <v>14607</v>
      </c>
      <c r="C3968" s="434">
        <v>10</v>
      </c>
      <c r="D3968" s="434">
        <v>10</v>
      </c>
    </row>
    <row r="3969" spans="1:4" ht="13.2" x14ac:dyDescent="0.25">
      <c r="A3969" s="432" t="s">
        <v>4918</v>
      </c>
      <c r="B3969" s="433">
        <v>28642</v>
      </c>
      <c r="C3969" s="434">
        <v>4</v>
      </c>
      <c r="D3969" s="434">
        <v>0</v>
      </c>
    </row>
    <row r="3970" spans="1:4" ht="13.2" x14ac:dyDescent="0.25">
      <c r="A3970" s="432" t="s">
        <v>4854</v>
      </c>
      <c r="B3970" s="433">
        <v>26973</v>
      </c>
      <c r="C3970" s="434">
        <v>6</v>
      </c>
      <c r="D3970" s="434">
        <v>6</v>
      </c>
    </row>
    <row r="3971" spans="1:4" ht="13.2" x14ac:dyDescent="0.25">
      <c r="A3971" s="432" t="s">
        <v>4919</v>
      </c>
      <c r="B3971" s="433">
        <v>13968</v>
      </c>
      <c r="C3971" s="434">
        <v>6</v>
      </c>
      <c r="D3971" s="434">
        <v>0</v>
      </c>
    </row>
    <row r="3972" spans="1:4" ht="13.2" x14ac:dyDescent="0.25">
      <c r="A3972" s="432" t="s">
        <v>4920</v>
      </c>
      <c r="B3972" s="433">
        <v>28357</v>
      </c>
      <c r="C3972" s="434">
        <v>2</v>
      </c>
      <c r="D3972" s="434">
        <v>2</v>
      </c>
    </row>
    <row r="3973" spans="1:4" ht="13.2" x14ac:dyDescent="0.25">
      <c r="A3973" s="432" t="s">
        <v>4921</v>
      </c>
      <c r="B3973" s="433">
        <v>29280</v>
      </c>
      <c r="C3973" s="434">
        <v>24</v>
      </c>
      <c r="D3973" s="434">
        <v>24</v>
      </c>
    </row>
    <row r="3974" spans="1:4" ht="13.2" x14ac:dyDescent="0.25">
      <c r="A3974" s="432" t="s">
        <v>4922</v>
      </c>
      <c r="B3974" s="433">
        <v>14488</v>
      </c>
      <c r="C3974" s="434">
        <v>1</v>
      </c>
      <c r="D3974" s="434">
        <v>1</v>
      </c>
    </row>
    <row r="3975" spans="1:4" ht="13.2" x14ac:dyDescent="0.25">
      <c r="A3975" s="432" t="s">
        <v>4923</v>
      </c>
      <c r="B3975" s="433">
        <v>12931</v>
      </c>
      <c r="C3975" s="434">
        <v>2</v>
      </c>
      <c r="D3975" s="434">
        <v>2</v>
      </c>
    </row>
    <row r="3976" spans="1:4" ht="13.2" x14ac:dyDescent="0.25">
      <c r="A3976" s="432" t="s">
        <v>4924</v>
      </c>
      <c r="B3976" s="433">
        <v>24773</v>
      </c>
      <c r="C3976" s="434">
        <v>11</v>
      </c>
      <c r="D3976" s="434">
        <v>9</v>
      </c>
    </row>
    <row r="3977" spans="1:4" ht="13.2" x14ac:dyDescent="0.25">
      <c r="A3977" s="432" t="s">
        <v>4925</v>
      </c>
      <c r="B3977" s="433">
        <v>29753</v>
      </c>
      <c r="C3977" s="434">
        <v>20</v>
      </c>
      <c r="D3977" s="434">
        <v>10</v>
      </c>
    </row>
    <row r="3978" spans="1:4" ht="13.2" x14ac:dyDescent="0.25">
      <c r="A3978" s="432" t="s">
        <v>4926</v>
      </c>
      <c r="B3978" s="433">
        <v>10152</v>
      </c>
      <c r="C3978" s="434">
        <v>1</v>
      </c>
      <c r="D3978" s="434">
        <v>1</v>
      </c>
    </row>
    <row r="3979" spans="1:4" ht="13.2" x14ac:dyDescent="0.25">
      <c r="A3979" s="432" t="s">
        <v>4927</v>
      </c>
      <c r="B3979" s="433">
        <v>22709</v>
      </c>
      <c r="C3979" s="434">
        <v>1</v>
      </c>
      <c r="D3979" s="434">
        <v>1</v>
      </c>
    </row>
    <row r="3980" spans="1:4" ht="13.2" x14ac:dyDescent="0.25">
      <c r="A3980" s="432" t="s">
        <v>4928</v>
      </c>
      <c r="B3980" s="433">
        <v>21912</v>
      </c>
      <c r="C3980" s="435">
        <v>1650</v>
      </c>
      <c r="D3980" s="435">
        <v>1250</v>
      </c>
    </row>
    <row r="3981" spans="1:4" ht="13.2" x14ac:dyDescent="0.25">
      <c r="A3981" s="432" t="s">
        <v>4929</v>
      </c>
      <c r="B3981" s="433">
        <v>10494</v>
      </c>
      <c r="C3981" s="434">
        <v>20</v>
      </c>
      <c r="D3981" s="434">
        <v>20</v>
      </c>
    </row>
    <row r="3982" spans="1:4" ht="13.2" x14ac:dyDescent="0.25">
      <c r="A3982" s="432" t="s">
        <v>4930</v>
      </c>
      <c r="B3982" s="433">
        <v>27256</v>
      </c>
      <c r="C3982" s="434">
        <v>2</v>
      </c>
      <c r="D3982" s="434">
        <v>2</v>
      </c>
    </row>
    <row r="3983" spans="1:4" ht="13.2" x14ac:dyDescent="0.25">
      <c r="A3983" s="432" t="s">
        <v>1645</v>
      </c>
      <c r="B3983" s="433">
        <v>12917</v>
      </c>
      <c r="C3983" s="434">
        <v>30</v>
      </c>
      <c r="D3983" s="434">
        <v>25</v>
      </c>
    </row>
    <row r="3984" spans="1:4" ht="13.2" x14ac:dyDescent="0.25">
      <c r="A3984" s="432" t="s">
        <v>1779</v>
      </c>
      <c r="B3984" s="433">
        <v>18274</v>
      </c>
      <c r="C3984" s="434">
        <v>46</v>
      </c>
      <c r="D3984" s="434">
        <v>24</v>
      </c>
    </row>
    <row r="3985" spans="1:4" ht="13.2" x14ac:dyDescent="0.25">
      <c r="A3985" s="432" t="s">
        <v>4931</v>
      </c>
      <c r="B3985" s="433">
        <v>23231</v>
      </c>
      <c r="C3985" s="434">
        <v>63</v>
      </c>
      <c r="D3985" s="434">
        <v>21</v>
      </c>
    </row>
    <row r="3986" spans="1:4" ht="13.2" x14ac:dyDescent="0.25">
      <c r="A3986" s="432" t="s">
        <v>4932</v>
      </c>
      <c r="B3986" s="433">
        <v>21200</v>
      </c>
      <c r="C3986" s="434">
        <v>275</v>
      </c>
      <c r="D3986" s="434">
        <v>232</v>
      </c>
    </row>
    <row r="3987" spans="1:4" ht="13.2" x14ac:dyDescent="0.25">
      <c r="A3987" s="432" t="s">
        <v>4933</v>
      </c>
      <c r="B3987" s="433">
        <v>17617</v>
      </c>
      <c r="C3987" s="434">
        <v>33</v>
      </c>
      <c r="D3987" s="434">
        <v>30</v>
      </c>
    </row>
    <row r="3988" spans="1:4" ht="13.2" x14ac:dyDescent="0.25">
      <c r="A3988" s="432" t="s">
        <v>4934</v>
      </c>
      <c r="B3988" s="433">
        <v>22994</v>
      </c>
      <c r="C3988" s="434">
        <v>2</v>
      </c>
      <c r="D3988" s="434">
        <v>1</v>
      </c>
    </row>
    <row r="3989" spans="1:4" ht="13.2" x14ac:dyDescent="0.25">
      <c r="A3989" s="432" t="s">
        <v>4782</v>
      </c>
      <c r="B3989" s="433">
        <v>18100</v>
      </c>
      <c r="C3989" s="434">
        <v>10</v>
      </c>
      <c r="D3989" s="434">
        <v>0</v>
      </c>
    </row>
    <row r="3990" spans="1:4" ht="13.2" x14ac:dyDescent="0.25">
      <c r="A3990" s="432" t="s">
        <v>2135</v>
      </c>
      <c r="B3990" s="433">
        <v>10154</v>
      </c>
      <c r="C3990" s="434">
        <v>85</v>
      </c>
      <c r="D3990" s="434">
        <v>71</v>
      </c>
    </row>
    <row r="3991" spans="1:4" ht="13.2" x14ac:dyDescent="0.25">
      <c r="A3991" s="432" t="s">
        <v>3113</v>
      </c>
      <c r="B3991" s="433">
        <v>19902</v>
      </c>
      <c r="C3991" s="434">
        <v>44</v>
      </c>
      <c r="D3991" s="434">
        <v>44</v>
      </c>
    </row>
    <row r="3992" spans="1:4" ht="13.2" x14ac:dyDescent="0.25">
      <c r="A3992" s="432" t="s">
        <v>3315</v>
      </c>
      <c r="B3992" s="433">
        <v>28061</v>
      </c>
      <c r="C3992" s="434">
        <v>108</v>
      </c>
      <c r="D3992" s="434">
        <v>77</v>
      </c>
    </row>
    <row r="3993" spans="1:4" ht="13.2" x14ac:dyDescent="0.25">
      <c r="A3993" s="432" t="s">
        <v>4935</v>
      </c>
      <c r="B3993" s="433">
        <v>24261</v>
      </c>
      <c r="C3993" s="434">
        <v>2</v>
      </c>
      <c r="D3993" s="434">
        <v>0</v>
      </c>
    </row>
    <row r="3994" spans="1:4" ht="13.2" x14ac:dyDescent="0.25">
      <c r="A3994" s="432" t="s">
        <v>4936</v>
      </c>
      <c r="B3994" s="433">
        <v>10251</v>
      </c>
      <c r="C3994" s="434">
        <v>4</v>
      </c>
      <c r="D3994" s="434">
        <v>2</v>
      </c>
    </row>
    <row r="3995" spans="1:4" ht="13.2" x14ac:dyDescent="0.25">
      <c r="A3995" s="432" t="s">
        <v>4080</v>
      </c>
      <c r="B3995" s="433">
        <v>25637</v>
      </c>
      <c r="C3995" s="434">
        <v>3</v>
      </c>
      <c r="D3995" s="434">
        <v>3</v>
      </c>
    </row>
    <row r="3996" spans="1:4" ht="13.2" x14ac:dyDescent="0.25">
      <c r="A3996" s="432" t="s">
        <v>2668</v>
      </c>
      <c r="B3996" s="433">
        <v>28154</v>
      </c>
      <c r="C3996" s="434">
        <v>6</v>
      </c>
      <c r="D3996" s="434">
        <v>6</v>
      </c>
    </row>
    <row r="3997" spans="1:4" ht="13.2" x14ac:dyDescent="0.25">
      <c r="A3997" s="432" t="s">
        <v>2669</v>
      </c>
      <c r="B3997" s="433">
        <v>27043</v>
      </c>
      <c r="C3997" s="434">
        <v>17</v>
      </c>
      <c r="D3997" s="434">
        <v>11</v>
      </c>
    </row>
    <row r="3998" spans="1:4" ht="13.2" x14ac:dyDescent="0.25">
      <c r="A3998" s="432" t="s">
        <v>4082</v>
      </c>
      <c r="B3998" s="433">
        <v>20197</v>
      </c>
      <c r="C3998" s="434">
        <v>25</v>
      </c>
      <c r="D3998" s="434">
        <v>13</v>
      </c>
    </row>
    <row r="3999" spans="1:4" ht="13.2" x14ac:dyDescent="0.25">
      <c r="A3999" s="432" t="s">
        <v>4937</v>
      </c>
      <c r="B3999" s="433">
        <v>14118</v>
      </c>
      <c r="C3999" s="434">
        <v>3</v>
      </c>
      <c r="D3999" s="434">
        <v>2</v>
      </c>
    </row>
    <row r="4000" spans="1:4" ht="13.2" x14ac:dyDescent="0.25">
      <c r="A4000" s="432" t="s">
        <v>4938</v>
      </c>
      <c r="B4000" s="433">
        <v>15993</v>
      </c>
      <c r="C4000" s="434">
        <v>2</v>
      </c>
      <c r="D4000" s="434">
        <v>1</v>
      </c>
    </row>
    <row r="4001" spans="1:4" ht="13.2" x14ac:dyDescent="0.25">
      <c r="A4001" s="432" t="s">
        <v>4939</v>
      </c>
      <c r="B4001" s="433">
        <v>10185</v>
      </c>
      <c r="C4001" s="434">
        <v>7</v>
      </c>
      <c r="D4001" s="434">
        <v>6</v>
      </c>
    </row>
    <row r="4002" spans="1:4" ht="13.2" x14ac:dyDescent="0.25">
      <c r="A4002" s="432" t="s">
        <v>3319</v>
      </c>
      <c r="B4002" s="433">
        <v>12818</v>
      </c>
      <c r="C4002" s="434">
        <v>71</v>
      </c>
      <c r="D4002" s="434">
        <v>38</v>
      </c>
    </row>
    <row r="4003" spans="1:4" ht="13.2" x14ac:dyDescent="0.25">
      <c r="A4003" s="432" t="s">
        <v>4940</v>
      </c>
      <c r="B4003" s="433">
        <v>18367</v>
      </c>
      <c r="C4003" s="434">
        <v>8</v>
      </c>
      <c r="D4003" s="434">
        <v>7</v>
      </c>
    </row>
    <row r="4004" spans="1:4" ht="13.2" x14ac:dyDescent="0.25">
      <c r="A4004" s="432" t="s">
        <v>4941</v>
      </c>
      <c r="B4004" s="433">
        <v>13055</v>
      </c>
      <c r="C4004" s="434">
        <v>1</v>
      </c>
      <c r="D4004" s="434">
        <v>0</v>
      </c>
    </row>
    <row r="4005" spans="1:4" ht="13.2" x14ac:dyDescent="0.25">
      <c r="A4005" s="432" t="s">
        <v>4942</v>
      </c>
      <c r="B4005" s="433">
        <v>21988</v>
      </c>
      <c r="C4005" s="434">
        <v>4</v>
      </c>
      <c r="D4005" s="434">
        <v>4</v>
      </c>
    </row>
    <row r="4006" spans="1:4" ht="13.2" x14ac:dyDescent="0.25">
      <c r="A4006" s="432" t="s">
        <v>3880</v>
      </c>
      <c r="B4006" s="433">
        <v>26179</v>
      </c>
      <c r="C4006" s="434">
        <v>7</v>
      </c>
      <c r="D4006" s="434">
        <v>6</v>
      </c>
    </row>
    <row r="4007" spans="1:4" ht="13.2" x14ac:dyDescent="0.25">
      <c r="A4007" s="432" t="s">
        <v>3324</v>
      </c>
      <c r="B4007" s="433">
        <v>10256</v>
      </c>
      <c r="C4007" s="434">
        <v>5</v>
      </c>
      <c r="D4007" s="434">
        <v>0</v>
      </c>
    </row>
    <row r="4008" spans="1:4" ht="13.2" x14ac:dyDescent="0.25">
      <c r="A4008" s="432" t="s">
        <v>4943</v>
      </c>
      <c r="B4008" s="433">
        <v>24924</v>
      </c>
      <c r="C4008" s="434">
        <v>2</v>
      </c>
      <c r="D4008" s="434">
        <v>2</v>
      </c>
    </row>
    <row r="4009" spans="1:4" ht="13.2" x14ac:dyDescent="0.25">
      <c r="A4009" s="432" t="s">
        <v>2941</v>
      </c>
      <c r="B4009" s="433">
        <v>29596</v>
      </c>
      <c r="C4009" s="434">
        <v>27</v>
      </c>
      <c r="D4009" s="434">
        <v>23</v>
      </c>
    </row>
    <row r="4010" spans="1:4" ht="13.2" x14ac:dyDescent="0.25">
      <c r="A4010" s="432" t="s">
        <v>4944</v>
      </c>
      <c r="B4010" s="433">
        <v>28600</v>
      </c>
      <c r="C4010" s="434">
        <v>4</v>
      </c>
      <c r="D4010" s="434">
        <v>1</v>
      </c>
    </row>
    <row r="4011" spans="1:4" ht="13.2" x14ac:dyDescent="0.25">
      <c r="A4011" s="432" t="s">
        <v>4945</v>
      </c>
      <c r="B4011" s="433">
        <v>29689</v>
      </c>
      <c r="C4011" s="434">
        <v>14</v>
      </c>
      <c r="D4011" s="434">
        <v>14</v>
      </c>
    </row>
    <row r="4012" spans="1:4" ht="13.2" x14ac:dyDescent="0.25">
      <c r="A4012" s="432" t="s">
        <v>4946</v>
      </c>
      <c r="B4012" s="433">
        <v>15379</v>
      </c>
      <c r="C4012" s="434">
        <v>376</v>
      </c>
      <c r="D4012" s="434">
        <v>307</v>
      </c>
    </row>
    <row r="4013" spans="1:4" ht="13.2" x14ac:dyDescent="0.25">
      <c r="A4013" s="432" t="s">
        <v>4947</v>
      </c>
      <c r="B4013" s="433">
        <v>28974</v>
      </c>
      <c r="C4013" s="434">
        <v>469</v>
      </c>
      <c r="D4013" s="434">
        <v>300</v>
      </c>
    </row>
    <row r="4014" spans="1:4" ht="13.2" x14ac:dyDescent="0.25">
      <c r="A4014" s="432" t="s">
        <v>4948</v>
      </c>
      <c r="B4014" s="433">
        <v>15616</v>
      </c>
      <c r="C4014" s="434">
        <v>26</v>
      </c>
      <c r="D4014" s="434">
        <v>11</v>
      </c>
    </row>
    <row r="4015" spans="1:4" ht="13.2" x14ac:dyDescent="0.25">
      <c r="A4015" s="432" t="s">
        <v>4949</v>
      </c>
      <c r="B4015" s="433">
        <v>23466</v>
      </c>
      <c r="C4015" s="434">
        <v>954</v>
      </c>
      <c r="D4015" s="434">
        <v>718</v>
      </c>
    </row>
    <row r="4016" spans="1:4" ht="13.2" x14ac:dyDescent="0.25">
      <c r="A4016" s="432" t="s">
        <v>4950</v>
      </c>
      <c r="B4016" s="433">
        <v>20526</v>
      </c>
      <c r="C4016" s="434">
        <v>350</v>
      </c>
      <c r="D4016" s="434">
        <v>265</v>
      </c>
    </row>
    <row r="4017" spans="1:4" ht="13.2" x14ac:dyDescent="0.25">
      <c r="A4017" s="432" t="s">
        <v>4951</v>
      </c>
      <c r="B4017" s="433">
        <v>12231</v>
      </c>
      <c r="C4017" s="434">
        <v>507</v>
      </c>
      <c r="D4017" s="434">
        <v>456</v>
      </c>
    </row>
    <row r="4018" spans="1:4" ht="13.2" x14ac:dyDescent="0.25">
      <c r="A4018" s="432" t="s">
        <v>4952</v>
      </c>
      <c r="B4018" s="433">
        <v>19467</v>
      </c>
      <c r="C4018" s="434">
        <v>6</v>
      </c>
      <c r="D4018" s="434">
        <v>6</v>
      </c>
    </row>
    <row r="4019" spans="1:4" ht="13.2" x14ac:dyDescent="0.25">
      <c r="A4019" s="432" t="s">
        <v>4953</v>
      </c>
      <c r="B4019" s="433">
        <v>24259</v>
      </c>
      <c r="C4019" s="434">
        <v>2</v>
      </c>
      <c r="D4019" s="434">
        <v>2</v>
      </c>
    </row>
    <row r="4020" spans="1:4" ht="13.2" x14ac:dyDescent="0.25">
      <c r="A4020" s="432" t="s">
        <v>4954</v>
      </c>
      <c r="B4020" s="433">
        <v>21141</v>
      </c>
      <c r="C4020" s="434">
        <v>11</v>
      </c>
      <c r="D4020" s="434">
        <v>9</v>
      </c>
    </row>
    <row r="4021" spans="1:4" ht="13.2" x14ac:dyDescent="0.25">
      <c r="A4021" s="432" t="s">
        <v>4955</v>
      </c>
      <c r="B4021" s="433">
        <v>12234</v>
      </c>
      <c r="C4021" s="434">
        <v>9</v>
      </c>
      <c r="D4021" s="434">
        <v>9</v>
      </c>
    </row>
    <row r="4022" spans="1:4" ht="13.2" x14ac:dyDescent="0.25">
      <c r="A4022" s="432" t="s">
        <v>4956</v>
      </c>
      <c r="B4022" s="433">
        <v>20337</v>
      </c>
      <c r="C4022" s="434">
        <v>5</v>
      </c>
      <c r="D4022" s="434">
        <v>5</v>
      </c>
    </row>
    <row r="4023" spans="1:4" ht="13.2" x14ac:dyDescent="0.25">
      <c r="A4023" s="432" t="s">
        <v>4957</v>
      </c>
      <c r="B4023" s="433">
        <v>15520</v>
      </c>
      <c r="C4023" s="434">
        <v>7</v>
      </c>
      <c r="D4023" s="434">
        <v>7</v>
      </c>
    </row>
    <row r="4024" spans="1:4" ht="13.2" x14ac:dyDescent="0.25">
      <c r="A4024" s="432" t="s">
        <v>4958</v>
      </c>
      <c r="B4024" s="433">
        <v>27182</v>
      </c>
      <c r="C4024" s="434">
        <v>52</v>
      </c>
      <c r="D4024" s="434">
        <v>28</v>
      </c>
    </row>
    <row r="4025" spans="1:4" ht="13.2" x14ac:dyDescent="0.25">
      <c r="A4025" s="432" t="s">
        <v>4959</v>
      </c>
      <c r="B4025" s="433">
        <v>19403</v>
      </c>
      <c r="C4025" s="434">
        <v>10</v>
      </c>
      <c r="D4025" s="434">
        <v>0</v>
      </c>
    </row>
    <row r="4026" spans="1:4" ht="13.2" x14ac:dyDescent="0.25">
      <c r="A4026" s="432" t="s">
        <v>4960</v>
      </c>
      <c r="B4026" s="433">
        <v>18780</v>
      </c>
      <c r="C4026" s="435">
        <v>1680</v>
      </c>
      <c r="D4026" s="435">
        <v>1650</v>
      </c>
    </row>
    <row r="4027" spans="1:4" ht="13.2" x14ac:dyDescent="0.25">
      <c r="A4027" s="432" t="s">
        <v>4112</v>
      </c>
      <c r="B4027" s="433">
        <v>24352</v>
      </c>
      <c r="C4027" s="434">
        <v>11</v>
      </c>
      <c r="D4027" s="434">
        <v>0</v>
      </c>
    </row>
    <row r="4028" spans="1:4" ht="13.2" x14ac:dyDescent="0.25">
      <c r="A4028" s="432" t="s">
        <v>4961</v>
      </c>
      <c r="B4028" s="433">
        <v>20071</v>
      </c>
      <c r="C4028" s="434">
        <v>18</v>
      </c>
      <c r="D4028" s="434">
        <v>16</v>
      </c>
    </row>
    <row r="4029" spans="1:4" ht="13.2" x14ac:dyDescent="0.25">
      <c r="A4029" s="432" t="s">
        <v>4962</v>
      </c>
      <c r="B4029" s="433">
        <v>27084</v>
      </c>
      <c r="C4029" s="434">
        <v>24</v>
      </c>
      <c r="D4029" s="434">
        <v>14</v>
      </c>
    </row>
    <row r="4030" spans="1:4" ht="13.2" x14ac:dyDescent="0.25">
      <c r="A4030" s="432" t="s">
        <v>2226</v>
      </c>
      <c r="B4030" s="433">
        <v>22054</v>
      </c>
      <c r="C4030" s="434">
        <v>6</v>
      </c>
      <c r="D4030" s="434">
        <v>0</v>
      </c>
    </row>
    <row r="4031" spans="1:4" ht="13.2" x14ac:dyDescent="0.25">
      <c r="A4031" s="432" t="s">
        <v>4963</v>
      </c>
      <c r="B4031" s="433">
        <v>26934</v>
      </c>
      <c r="C4031" s="434">
        <v>59</v>
      </c>
      <c r="D4031" s="434">
        <v>57</v>
      </c>
    </row>
    <row r="4032" spans="1:4" ht="13.2" x14ac:dyDescent="0.25">
      <c r="A4032" s="432" t="s">
        <v>4964</v>
      </c>
      <c r="B4032" s="433">
        <v>19594</v>
      </c>
      <c r="C4032" s="434">
        <v>745</v>
      </c>
      <c r="D4032" s="434">
        <v>156</v>
      </c>
    </row>
    <row r="4033" spans="1:4" ht="13.2" x14ac:dyDescent="0.25">
      <c r="A4033" s="432" t="s">
        <v>4965</v>
      </c>
      <c r="B4033" s="433">
        <v>15213</v>
      </c>
      <c r="C4033" s="434">
        <v>4</v>
      </c>
      <c r="D4033" s="434">
        <v>3</v>
      </c>
    </row>
    <row r="4034" spans="1:4" ht="13.2" x14ac:dyDescent="0.25">
      <c r="A4034" s="432" t="s">
        <v>4966</v>
      </c>
      <c r="B4034" s="433">
        <v>20249</v>
      </c>
      <c r="C4034" s="435">
        <v>4222</v>
      </c>
      <c r="D4034" s="435">
        <v>3721</v>
      </c>
    </row>
    <row r="4035" spans="1:4" ht="13.2" x14ac:dyDescent="0.25">
      <c r="A4035" s="432" t="s">
        <v>4967</v>
      </c>
      <c r="B4035" s="433">
        <v>12675</v>
      </c>
      <c r="C4035" s="434">
        <v>4</v>
      </c>
      <c r="D4035" s="434">
        <v>0</v>
      </c>
    </row>
    <row r="4036" spans="1:4" ht="13.2" x14ac:dyDescent="0.25">
      <c r="A4036" s="432" t="s">
        <v>4968</v>
      </c>
      <c r="B4036" s="433">
        <v>26526</v>
      </c>
      <c r="C4036" s="434">
        <v>1</v>
      </c>
      <c r="D4036" s="434">
        <v>0</v>
      </c>
    </row>
    <row r="4037" spans="1:4" ht="13.2" x14ac:dyDescent="0.25">
      <c r="A4037" s="432" t="s">
        <v>4969</v>
      </c>
      <c r="B4037" s="433">
        <v>13892</v>
      </c>
      <c r="C4037" s="434">
        <v>32</v>
      </c>
      <c r="D4037" s="434">
        <v>32</v>
      </c>
    </row>
    <row r="4038" spans="1:4" ht="13.2" x14ac:dyDescent="0.25">
      <c r="A4038" s="432" t="s">
        <v>4970</v>
      </c>
      <c r="B4038" s="433">
        <v>12620</v>
      </c>
      <c r="C4038" s="434">
        <v>14</v>
      </c>
      <c r="D4038" s="434">
        <v>9</v>
      </c>
    </row>
    <row r="4039" spans="1:4" ht="13.2" x14ac:dyDescent="0.25">
      <c r="A4039" s="432" t="s">
        <v>4971</v>
      </c>
      <c r="B4039" s="433">
        <v>18418</v>
      </c>
      <c r="C4039" s="434">
        <v>31</v>
      </c>
      <c r="D4039" s="434">
        <v>15</v>
      </c>
    </row>
    <row r="4040" spans="1:4" ht="13.2" x14ac:dyDescent="0.25">
      <c r="A4040" s="432" t="s">
        <v>4972</v>
      </c>
      <c r="B4040" s="433">
        <v>24597</v>
      </c>
      <c r="C4040" s="435">
        <v>2241</v>
      </c>
      <c r="D4040" s="435">
        <v>1965</v>
      </c>
    </row>
    <row r="4041" spans="1:4" ht="13.2" x14ac:dyDescent="0.25">
      <c r="A4041" s="432" t="s">
        <v>4973</v>
      </c>
      <c r="B4041" s="433">
        <v>16953</v>
      </c>
      <c r="C4041" s="434">
        <v>692</v>
      </c>
      <c r="D4041" s="434">
        <v>621</v>
      </c>
    </row>
    <row r="4042" spans="1:4" ht="13.2" x14ac:dyDescent="0.25">
      <c r="A4042" s="432" t="s">
        <v>4784</v>
      </c>
      <c r="B4042" s="433">
        <v>17754</v>
      </c>
      <c r="C4042" s="434">
        <v>35</v>
      </c>
      <c r="D4042" s="434">
        <v>30</v>
      </c>
    </row>
    <row r="4043" spans="1:4" ht="13.2" x14ac:dyDescent="0.25">
      <c r="A4043" s="432" t="s">
        <v>4786</v>
      </c>
      <c r="B4043" s="433">
        <v>22734</v>
      </c>
      <c r="C4043" s="434">
        <v>79</v>
      </c>
      <c r="D4043" s="434">
        <v>79</v>
      </c>
    </row>
    <row r="4044" spans="1:4" ht="13.2" x14ac:dyDescent="0.25">
      <c r="A4044" s="432" t="s">
        <v>4974</v>
      </c>
      <c r="B4044" s="433">
        <v>26672</v>
      </c>
      <c r="C4044" s="434">
        <v>15</v>
      </c>
      <c r="D4044" s="434">
        <v>14</v>
      </c>
    </row>
    <row r="4045" spans="1:4" ht="13.2" x14ac:dyDescent="0.25">
      <c r="A4045" s="432" t="s">
        <v>4975</v>
      </c>
      <c r="B4045" s="433">
        <v>18268</v>
      </c>
      <c r="C4045" s="434">
        <v>6</v>
      </c>
      <c r="D4045" s="434">
        <v>1</v>
      </c>
    </row>
    <row r="4046" spans="1:4" ht="13.2" x14ac:dyDescent="0.25">
      <c r="A4046" s="432" t="s">
        <v>4789</v>
      </c>
      <c r="B4046" s="433">
        <v>25802</v>
      </c>
      <c r="C4046" s="434">
        <v>8</v>
      </c>
      <c r="D4046" s="434">
        <v>8</v>
      </c>
    </row>
    <row r="4047" spans="1:4" ht="13.2" x14ac:dyDescent="0.25">
      <c r="A4047" s="432" t="s">
        <v>4976</v>
      </c>
      <c r="B4047" s="433">
        <v>10400</v>
      </c>
      <c r="C4047" s="434">
        <v>2</v>
      </c>
      <c r="D4047" s="434">
        <v>2</v>
      </c>
    </row>
    <row r="4048" spans="1:4" ht="13.2" x14ac:dyDescent="0.25">
      <c r="A4048" s="432" t="s">
        <v>4977</v>
      </c>
      <c r="B4048" s="433">
        <v>22175</v>
      </c>
      <c r="C4048" s="434">
        <v>1</v>
      </c>
      <c r="D4048" s="434">
        <v>1</v>
      </c>
    </row>
    <row r="4049" spans="1:4" ht="13.2" x14ac:dyDescent="0.25">
      <c r="A4049" s="432" t="s">
        <v>4978</v>
      </c>
      <c r="B4049" s="433">
        <v>26639</v>
      </c>
      <c r="C4049" s="434">
        <v>2</v>
      </c>
      <c r="D4049" s="434">
        <v>0</v>
      </c>
    </row>
    <row r="4050" spans="1:4" ht="13.2" x14ac:dyDescent="0.25">
      <c r="A4050" s="432" t="s">
        <v>4979</v>
      </c>
      <c r="B4050" s="433">
        <v>10383</v>
      </c>
      <c r="C4050" s="434">
        <v>4</v>
      </c>
      <c r="D4050" s="434">
        <v>4</v>
      </c>
    </row>
    <row r="4051" spans="1:4" ht="13.2" x14ac:dyDescent="0.25">
      <c r="A4051" s="432" t="s">
        <v>4980</v>
      </c>
      <c r="B4051" s="433">
        <v>21113</v>
      </c>
      <c r="C4051" s="434">
        <v>6</v>
      </c>
      <c r="D4051" s="434">
        <v>6</v>
      </c>
    </row>
    <row r="4052" spans="1:4" ht="13.2" x14ac:dyDescent="0.25">
      <c r="A4052" s="432" t="s">
        <v>4981</v>
      </c>
      <c r="B4052" s="433">
        <v>21695</v>
      </c>
      <c r="C4052" s="434">
        <v>18</v>
      </c>
      <c r="D4052" s="434">
        <v>18</v>
      </c>
    </row>
    <row r="4053" spans="1:4" ht="13.2" x14ac:dyDescent="0.25">
      <c r="A4053" s="432" t="s">
        <v>4982</v>
      </c>
      <c r="B4053" s="433">
        <v>14150</v>
      </c>
      <c r="C4053" s="434">
        <v>18</v>
      </c>
      <c r="D4053" s="434">
        <v>18</v>
      </c>
    </row>
    <row r="4054" spans="1:4" ht="13.2" x14ac:dyDescent="0.25">
      <c r="A4054" s="432" t="s">
        <v>4794</v>
      </c>
      <c r="B4054" s="433">
        <v>29988</v>
      </c>
      <c r="C4054" s="434">
        <v>723</v>
      </c>
      <c r="D4054" s="434">
        <v>570</v>
      </c>
    </row>
    <row r="4055" spans="1:4" ht="13.2" x14ac:dyDescent="0.25">
      <c r="A4055" s="432" t="s">
        <v>4983</v>
      </c>
      <c r="B4055" s="433">
        <v>10655</v>
      </c>
      <c r="C4055" s="434">
        <v>215</v>
      </c>
      <c r="D4055" s="434">
        <v>211</v>
      </c>
    </row>
    <row r="4056" spans="1:4" ht="13.2" x14ac:dyDescent="0.25">
      <c r="A4056" s="432" t="s">
        <v>4984</v>
      </c>
      <c r="B4056" s="433">
        <v>23790</v>
      </c>
      <c r="C4056" s="434">
        <v>63</v>
      </c>
      <c r="D4056" s="434">
        <v>45</v>
      </c>
    </row>
    <row r="4057" spans="1:4" ht="13.2" x14ac:dyDescent="0.25">
      <c r="A4057" s="432" t="s">
        <v>4796</v>
      </c>
      <c r="B4057" s="433">
        <v>14773</v>
      </c>
      <c r="C4057" s="434">
        <v>65</v>
      </c>
      <c r="D4057" s="434">
        <v>59</v>
      </c>
    </row>
    <row r="4058" spans="1:4" ht="13.2" x14ac:dyDescent="0.25">
      <c r="A4058" s="432" t="s">
        <v>4985</v>
      </c>
      <c r="B4058" s="433">
        <v>26381</v>
      </c>
      <c r="C4058" s="434">
        <v>25</v>
      </c>
      <c r="D4058" s="434">
        <v>25</v>
      </c>
    </row>
    <row r="4059" spans="1:4" ht="13.2" x14ac:dyDescent="0.25">
      <c r="A4059" s="432" t="s">
        <v>4986</v>
      </c>
      <c r="B4059" s="433">
        <v>24068</v>
      </c>
      <c r="C4059" s="434">
        <v>680</v>
      </c>
      <c r="D4059" s="434">
        <v>671</v>
      </c>
    </row>
    <row r="4060" spans="1:4" ht="13.2" x14ac:dyDescent="0.25">
      <c r="A4060" s="432" t="s">
        <v>3359</v>
      </c>
      <c r="B4060" s="433">
        <v>12581</v>
      </c>
      <c r="C4060" s="434">
        <v>605</v>
      </c>
      <c r="D4060" s="434">
        <v>475</v>
      </c>
    </row>
    <row r="4061" spans="1:4" ht="13.2" x14ac:dyDescent="0.25">
      <c r="A4061" s="432" t="s">
        <v>4801</v>
      </c>
      <c r="B4061" s="433">
        <v>12469</v>
      </c>
      <c r="C4061" s="434">
        <v>586</v>
      </c>
      <c r="D4061" s="434">
        <v>283</v>
      </c>
    </row>
    <row r="4062" spans="1:4" ht="13.2" x14ac:dyDescent="0.25">
      <c r="A4062" s="432" t="s">
        <v>3360</v>
      </c>
      <c r="B4062" s="433">
        <v>15829</v>
      </c>
      <c r="C4062" s="434">
        <v>106</v>
      </c>
      <c r="D4062" s="434">
        <v>48</v>
      </c>
    </row>
    <row r="4063" spans="1:4" ht="13.2" x14ac:dyDescent="0.25">
      <c r="A4063" s="432" t="s">
        <v>4802</v>
      </c>
      <c r="B4063" s="433">
        <v>24722</v>
      </c>
      <c r="C4063" s="434">
        <v>143</v>
      </c>
      <c r="D4063" s="434">
        <v>114</v>
      </c>
    </row>
    <row r="4064" spans="1:4" ht="13.2" x14ac:dyDescent="0.25">
      <c r="A4064" s="432" t="s">
        <v>4987</v>
      </c>
      <c r="B4064" s="433">
        <v>27388</v>
      </c>
      <c r="C4064" s="434">
        <v>9</v>
      </c>
      <c r="D4064" s="434">
        <v>5</v>
      </c>
    </row>
    <row r="4065" spans="1:4" ht="13.2" x14ac:dyDescent="0.25">
      <c r="A4065" s="432" t="s">
        <v>4988</v>
      </c>
      <c r="B4065" s="433">
        <v>18996</v>
      </c>
      <c r="C4065" s="434">
        <v>15</v>
      </c>
      <c r="D4065" s="434">
        <v>13</v>
      </c>
    </row>
    <row r="4066" spans="1:4" ht="13.2" x14ac:dyDescent="0.25">
      <c r="A4066" s="432" t="s">
        <v>4989</v>
      </c>
      <c r="B4066" s="433">
        <v>16462</v>
      </c>
      <c r="C4066" s="434">
        <v>7</v>
      </c>
      <c r="D4066" s="434">
        <v>7</v>
      </c>
    </row>
    <row r="4067" spans="1:4" ht="13.2" x14ac:dyDescent="0.25">
      <c r="A4067" s="432" t="s">
        <v>4990</v>
      </c>
      <c r="B4067" s="433">
        <v>26946</v>
      </c>
      <c r="C4067" s="434">
        <v>304</v>
      </c>
      <c r="D4067" s="434">
        <v>166</v>
      </c>
    </row>
    <row r="4068" spans="1:4" ht="13.2" x14ac:dyDescent="0.25">
      <c r="A4068" s="432" t="s">
        <v>4803</v>
      </c>
      <c r="B4068" s="433">
        <v>18255</v>
      </c>
      <c r="C4068" s="434">
        <v>164</v>
      </c>
      <c r="D4068" s="434">
        <v>118</v>
      </c>
    </row>
    <row r="4069" spans="1:4" ht="13.2" x14ac:dyDescent="0.25">
      <c r="A4069" s="432" t="s">
        <v>4991</v>
      </c>
      <c r="B4069" s="433">
        <v>26800</v>
      </c>
      <c r="C4069" s="434">
        <v>128</v>
      </c>
      <c r="D4069" s="434">
        <v>120</v>
      </c>
    </row>
    <row r="4070" spans="1:4" ht="13.2" x14ac:dyDescent="0.25">
      <c r="A4070" s="432" t="s">
        <v>4806</v>
      </c>
      <c r="B4070" s="433">
        <v>16344</v>
      </c>
      <c r="C4070" s="434">
        <v>281</v>
      </c>
      <c r="D4070" s="434">
        <v>219</v>
      </c>
    </row>
    <row r="4071" spans="1:4" ht="13.2" x14ac:dyDescent="0.25">
      <c r="A4071" s="432" t="s">
        <v>4992</v>
      </c>
      <c r="B4071" s="433">
        <v>23924</v>
      </c>
      <c r="C4071" s="434">
        <v>11</v>
      </c>
      <c r="D4071" s="434">
        <v>11</v>
      </c>
    </row>
    <row r="4072" spans="1:4" ht="13.2" x14ac:dyDescent="0.25">
      <c r="A4072" s="432" t="s">
        <v>4993</v>
      </c>
      <c r="B4072" s="433">
        <v>12156</v>
      </c>
      <c r="C4072" s="434">
        <v>20</v>
      </c>
      <c r="D4072" s="434">
        <v>20</v>
      </c>
    </row>
    <row r="4073" spans="1:4" ht="13.2" x14ac:dyDescent="0.25">
      <c r="A4073" s="432" t="s">
        <v>4994</v>
      </c>
      <c r="B4073" s="433">
        <v>15463</v>
      </c>
      <c r="C4073" s="434">
        <v>4</v>
      </c>
      <c r="D4073" s="434">
        <v>4</v>
      </c>
    </row>
    <row r="4074" spans="1:4" ht="13.2" x14ac:dyDescent="0.25">
      <c r="A4074" s="432" t="s">
        <v>4995</v>
      </c>
      <c r="B4074" s="433">
        <v>22587</v>
      </c>
      <c r="C4074" s="434">
        <v>3</v>
      </c>
      <c r="D4074" s="434">
        <v>3</v>
      </c>
    </row>
    <row r="4075" spans="1:4" ht="13.2" x14ac:dyDescent="0.25">
      <c r="A4075" s="432" t="s">
        <v>4016</v>
      </c>
      <c r="B4075" s="433">
        <v>16827</v>
      </c>
      <c r="C4075" s="434">
        <v>8</v>
      </c>
      <c r="D4075" s="434">
        <v>8</v>
      </c>
    </row>
    <row r="4076" spans="1:4" ht="13.2" x14ac:dyDescent="0.25">
      <c r="A4076" s="432" t="s">
        <v>4996</v>
      </c>
      <c r="B4076" s="433">
        <v>20099</v>
      </c>
      <c r="C4076" s="434">
        <v>212</v>
      </c>
      <c r="D4076" s="434">
        <v>182</v>
      </c>
    </row>
    <row r="4077" spans="1:4" ht="13.2" x14ac:dyDescent="0.25">
      <c r="A4077" s="432" t="s">
        <v>4997</v>
      </c>
      <c r="B4077" s="433">
        <v>16323</v>
      </c>
      <c r="C4077" s="434">
        <v>38</v>
      </c>
      <c r="D4077" s="434">
        <v>28</v>
      </c>
    </row>
    <row r="4078" spans="1:4" ht="13.2" x14ac:dyDescent="0.25">
      <c r="A4078" s="432" t="s">
        <v>4998</v>
      </c>
      <c r="B4078" s="433">
        <v>19046</v>
      </c>
      <c r="C4078" s="434">
        <v>58</v>
      </c>
      <c r="D4078" s="434">
        <v>58</v>
      </c>
    </row>
    <row r="4079" spans="1:4" ht="13.2" x14ac:dyDescent="0.25">
      <c r="A4079" s="432" t="s">
        <v>4999</v>
      </c>
      <c r="B4079" s="433">
        <v>13199</v>
      </c>
      <c r="C4079" s="434">
        <v>69</v>
      </c>
      <c r="D4079" s="434">
        <v>68</v>
      </c>
    </row>
    <row r="4080" spans="1:4" ht="13.2" x14ac:dyDescent="0.25">
      <c r="A4080" s="432" t="s">
        <v>3032</v>
      </c>
      <c r="B4080" s="433">
        <v>29014</v>
      </c>
      <c r="C4080" s="434">
        <v>5</v>
      </c>
      <c r="D4080" s="434">
        <v>5</v>
      </c>
    </row>
    <row r="4081" spans="1:4" ht="13.2" x14ac:dyDescent="0.25">
      <c r="A4081" s="432" t="s">
        <v>4830</v>
      </c>
      <c r="B4081" s="433">
        <v>29734</v>
      </c>
      <c r="C4081" s="434">
        <v>4</v>
      </c>
      <c r="D4081" s="434">
        <v>2</v>
      </c>
    </row>
    <row r="4082" spans="1:4" ht="13.2" x14ac:dyDescent="0.25">
      <c r="A4082" s="432" t="s">
        <v>4833</v>
      </c>
      <c r="B4082" s="433">
        <v>12290</v>
      </c>
      <c r="C4082" s="434">
        <v>21</v>
      </c>
      <c r="D4082" s="434">
        <v>15</v>
      </c>
    </row>
    <row r="4083" spans="1:4" ht="13.2" x14ac:dyDescent="0.25">
      <c r="A4083" s="432" t="s">
        <v>3038</v>
      </c>
      <c r="B4083" s="433">
        <v>22886</v>
      </c>
      <c r="C4083" s="434">
        <v>46</v>
      </c>
      <c r="D4083" s="434">
        <v>27</v>
      </c>
    </row>
    <row r="4084" spans="1:4" ht="13.2" x14ac:dyDescent="0.25">
      <c r="A4084" s="432" t="s">
        <v>5000</v>
      </c>
      <c r="B4084" s="433">
        <v>29476</v>
      </c>
      <c r="C4084" s="434">
        <v>41</v>
      </c>
      <c r="D4084" s="434">
        <v>31</v>
      </c>
    </row>
    <row r="4085" spans="1:4" ht="13.2" x14ac:dyDescent="0.25">
      <c r="A4085" s="432" t="s">
        <v>5001</v>
      </c>
      <c r="B4085" s="433">
        <v>22002</v>
      </c>
      <c r="C4085" s="434">
        <v>60</v>
      </c>
      <c r="D4085" s="434">
        <v>60</v>
      </c>
    </row>
    <row r="4086" spans="1:4" ht="13.2" x14ac:dyDescent="0.25">
      <c r="A4086" s="432" t="s">
        <v>3044</v>
      </c>
      <c r="B4086" s="433">
        <v>19052</v>
      </c>
      <c r="C4086" s="434">
        <v>68</v>
      </c>
      <c r="D4086" s="434">
        <v>31</v>
      </c>
    </row>
    <row r="4087" spans="1:4" ht="13.2" x14ac:dyDescent="0.25">
      <c r="A4087" s="432" t="s">
        <v>5002</v>
      </c>
      <c r="B4087" s="433">
        <v>24290</v>
      </c>
      <c r="C4087" s="434">
        <v>60</v>
      </c>
      <c r="D4087" s="434">
        <v>60</v>
      </c>
    </row>
    <row r="4088" spans="1:4" ht="13.2" x14ac:dyDescent="0.25">
      <c r="A4088" s="432" t="s">
        <v>5003</v>
      </c>
      <c r="B4088" s="433">
        <v>27434</v>
      </c>
      <c r="C4088" s="434">
        <v>118</v>
      </c>
      <c r="D4088" s="434">
        <v>118</v>
      </c>
    </row>
    <row r="4089" spans="1:4" ht="13.2" x14ac:dyDescent="0.25">
      <c r="A4089" s="432" t="s">
        <v>5004</v>
      </c>
      <c r="B4089" s="433">
        <v>27338</v>
      </c>
      <c r="C4089" s="434">
        <v>90</v>
      </c>
      <c r="D4089" s="434">
        <v>20</v>
      </c>
    </row>
    <row r="4090" spans="1:4" ht="13.2" x14ac:dyDescent="0.25">
      <c r="A4090" s="432" t="s">
        <v>5005</v>
      </c>
      <c r="B4090" s="433">
        <v>23052</v>
      </c>
      <c r="C4090" s="434">
        <v>20</v>
      </c>
      <c r="D4090" s="434">
        <v>20</v>
      </c>
    </row>
    <row r="4091" spans="1:4" ht="13.2" x14ac:dyDescent="0.25">
      <c r="A4091" s="432" t="s">
        <v>5006</v>
      </c>
      <c r="B4091" s="433">
        <v>12127</v>
      </c>
      <c r="C4091" s="434">
        <v>10</v>
      </c>
      <c r="D4091" s="434">
        <v>10</v>
      </c>
    </row>
    <row r="4092" spans="1:4" ht="13.2" x14ac:dyDescent="0.25">
      <c r="A4092" s="432" t="s">
        <v>5007</v>
      </c>
      <c r="B4092" s="433">
        <v>24545</v>
      </c>
      <c r="C4092" s="434">
        <v>30</v>
      </c>
      <c r="D4092" s="434">
        <v>30</v>
      </c>
    </row>
    <row r="4093" spans="1:4" ht="13.2" x14ac:dyDescent="0.25">
      <c r="A4093" s="432" t="s">
        <v>5008</v>
      </c>
      <c r="B4093" s="433">
        <v>25484</v>
      </c>
      <c r="C4093" s="435">
        <v>1010</v>
      </c>
      <c r="D4093" s="434">
        <v>980</v>
      </c>
    </row>
    <row r="4094" spans="1:4" ht="13.2" x14ac:dyDescent="0.25">
      <c r="A4094" s="432" t="s">
        <v>5009</v>
      </c>
      <c r="B4094" s="433">
        <v>24415</v>
      </c>
      <c r="C4094" s="434">
        <v>9</v>
      </c>
      <c r="D4094" s="434">
        <v>9</v>
      </c>
    </row>
    <row r="4095" spans="1:4" ht="13.2" x14ac:dyDescent="0.25">
      <c r="A4095" s="432" t="s">
        <v>5010</v>
      </c>
      <c r="B4095" s="433">
        <v>19112</v>
      </c>
      <c r="C4095" s="434">
        <v>740</v>
      </c>
      <c r="D4095" s="434">
        <v>930</v>
      </c>
    </row>
    <row r="4096" spans="1:4" ht="13.2" x14ac:dyDescent="0.25">
      <c r="A4096" s="432" t="s">
        <v>3095</v>
      </c>
      <c r="B4096" s="433">
        <v>15131</v>
      </c>
      <c r="C4096" s="434">
        <v>15</v>
      </c>
      <c r="D4096" s="434">
        <v>0</v>
      </c>
    </row>
    <row r="4097" spans="1:4" ht="13.2" x14ac:dyDescent="0.25">
      <c r="A4097" s="432" t="s">
        <v>5011</v>
      </c>
      <c r="B4097" s="433">
        <v>16244</v>
      </c>
      <c r="C4097" s="434">
        <v>90</v>
      </c>
      <c r="D4097" s="434">
        <v>65</v>
      </c>
    </row>
    <row r="4098" spans="1:4" ht="13.2" x14ac:dyDescent="0.25">
      <c r="A4098" s="432" t="s">
        <v>3221</v>
      </c>
      <c r="B4098" s="433">
        <v>12410</v>
      </c>
      <c r="C4098" s="434">
        <v>650</v>
      </c>
      <c r="D4098" s="434">
        <v>545</v>
      </c>
    </row>
    <row r="4099" spans="1:4" ht="13.2" x14ac:dyDescent="0.25">
      <c r="A4099" s="432" t="s">
        <v>5012</v>
      </c>
      <c r="B4099" s="433">
        <v>11492</v>
      </c>
      <c r="C4099" s="435">
        <v>2580</v>
      </c>
      <c r="D4099" s="435">
        <v>1400</v>
      </c>
    </row>
    <row r="4100" spans="1:4" ht="13.2" x14ac:dyDescent="0.25">
      <c r="A4100" s="432" t="s">
        <v>1944</v>
      </c>
      <c r="B4100" s="433">
        <v>28076</v>
      </c>
      <c r="C4100" s="434">
        <v>445</v>
      </c>
      <c r="D4100" s="434">
        <v>430</v>
      </c>
    </row>
    <row r="4101" spans="1:4" ht="13.2" x14ac:dyDescent="0.25">
      <c r="A4101" s="432" t="s">
        <v>3097</v>
      </c>
      <c r="B4101" s="433">
        <v>19204</v>
      </c>
      <c r="C4101" s="434">
        <v>44</v>
      </c>
      <c r="D4101" s="434">
        <v>2</v>
      </c>
    </row>
    <row r="4102" spans="1:4" ht="13.2" x14ac:dyDescent="0.25">
      <c r="A4102" s="432" t="s">
        <v>3227</v>
      </c>
      <c r="B4102" s="433">
        <v>21033</v>
      </c>
      <c r="C4102" s="434">
        <v>30</v>
      </c>
      <c r="D4102" s="434">
        <v>22</v>
      </c>
    </row>
    <row r="4103" spans="1:4" ht="13.2" x14ac:dyDescent="0.25">
      <c r="A4103" s="432" t="s">
        <v>3100</v>
      </c>
      <c r="B4103" s="433">
        <v>15145</v>
      </c>
      <c r="C4103" s="434">
        <v>60</v>
      </c>
      <c r="D4103" s="434">
        <v>54</v>
      </c>
    </row>
    <row r="4104" spans="1:4" ht="13.2" x14ac:dyDescent="0.25">
      <c r="A4104" s="432" t="s">
        <v>3101</v>
      </c>
      <c r="B4104" s="433">
        <v>25166</v>
      </c>
      <c r="C4104" s="434">
        <v>15</v>
      </c>
      <c r="D4104" s="434">
        <v>15</v>
      </c>
    </row>
    <row r="4105" spans="1:4" ht="13.2" x14ac:dyDescent="0.25">
      <c r="A4105" s="432" t="s">
        <v>3700</v>
      </c>
      <c r="B4105" s="433">
        <v>26188</v>
      </c>
      <c r="C4105" s="434">
        <v>145</v>
      </c>
      <c r="D4105" s="434">
        <v>120</v>
      </c>
    </row>
    <row r="4106" spans="1:4" ht="13.2" x14ac:dyDescent="0.25">
      <c r="A4106" s="432" t="s">
        <v>1637</v>
      </c>
      <c r="B4106" s="433">
        <v>12835</v>
      </c>
      <c r="C4106" s="435">
        <v>3580</v>
      </c>
      <c r="D4106" s="435">
        <v>2555</v>
      </c>
    </row>
    <row r="4107" spans="1:4" ht="13.2" x14ac:dyDescent="0.25">
      <c r="A4107" s="432" t="s">
        <v>3234</v>
      </c>
      <c r="B4107" s="433">
        <v>19533</v>
      </c>
      <c r="C4107" s="434">
        <v>478</v>
      </c>
      <c r="D4107" s="434">
        <v>379</v>
      </c>
    </row>
    <row r="4108" spans="1:4" ht="13.2" x14ac:dyDescent="0.25">
      <c r="A4108" s="432" t="s">
        <v>1496</v>
      </c>
      <c r="B4108" s="433">
        <v>25141</v>
      </c>
      <c r="C4108" s="434">
        <v>127</v>
      </c>
      <c r="D4108" s="434">
        <v>123</v>
      </c>
    </row>
    <row r="4109" spans="1:4" ht="13.2" x14ac:dyDescent="0.25">
      <c r="A4109" s="432" t="s">
        <v>2662</v>
      </c>
      <c r="B4109" s="433">
        <v>18255</v>
      </c>
      <c r="C4109" s="434">
        <v>47</v>
      </c>
      <c r="D4109" s="434">
        <v>41</v>
      </c>
    </row>
    <row r="4110" spans="1:4" ht="13.2" x14ac:dyDescent="0.25">
      <c r="A4110" s="432" t="s">
        <v>1498</v>
      </c>
      <c r="B4110" s="433">
        <v>14091</v>
      </c>
      <c r="C4110" s="434">
        <v>150</v>
      </c>
      <c r="D4110" s="434">
        <v>100</v>
      </c>
    </row>
    <row r="4111" spans="1:4" ht="13.2" x14ac:dyDescent="0.25">
      <c r="A4111" s="432" t="s">
        <v>3858</v>
      </c>
      <c r="B4111" s="433">
        <v>21278</v>
      </c>
      <c r="C4111" s="434">
        <v>166</v>
      </c>
      <c r="D4111" s="434">
        <v>155</v>
      </c>
    </row>
    <row r="4112" spans="1:4" ht="13.2" x14ac:dyDescent="0.25">
      <c r="A4112" s="432" t="s">
        <v>5013</v>
      </c>
      <c r="B4112" s="433">
        <v>13409</v>
      </c>
      <c r="C4112" s="434">
        <v>241</v>
      </c>
      <c r="D4112" s="434">
        <v>210</v>
      </c>
    </row>
    <row r="4113" spans="1:4" ht="13.2" x14ac:dyDescent="0.25">
      <c r="A4113" s="432" t="s">
        <v>3243</v>
      </c>
      <c r="B4113" s="433">
        <v>14903</v>
      </c>
      <c r="C4113" s="434">
        <v>14</v>
      </c>
      <c r="D4113" s="434">
        <v>5</v>
      </c>
    </row>
    <row r="4114" spans="1:4" ht="13.2" x14ac:dyDescent="0.25">
      <c r="A4114" s="432" t="s">
        <v>3244</v>
      </c>
      <c r="B4114" s="433">
        <v>14662</v>
      </c>
      <c r="C4114" s="434">
        <v>7</v>
      </c>
      <c r="D4114" s="434">
        <v>5</v>
      </c>
    </row>
    <row r="4115" spans="1:4" ht="13.2" x14ac:dyDescent="0.25">
      <c r="A4115" s="432" t="s">
        <v>5014</v>
      </c>
      <c r="B4115" s="433">
        <v>11751</v>
      </c>
      <c r="C4115" s="434">
        <v>440</v>
      </c>
      <c r="D4115" s="434">
        <v>405</v>
      </c>
    </row>
    <row r="4116" spans="1:4" ht="13.2" x14ac:dyDescent="0.25">
      <c r="A4116" s="432" t="s">
        <v>3247</v>
      </c>
      <c r="B4116" s="433">
        <v>11576</v>
      </c>
      <c r="C4116" s="434">
        <v>430</v>
      </c>
      <c r="D4116" s="434">
        <v>290</v>
      </c>
    </row>
    <row r="4117" spans="1:4" ht="13.2" x14ac:dyDescent="0.25">
      <c r="A4117" s="432" t="s">
        <v>4527</v>
      </c>
      <c r="B4117" s="433">
        <v>20267</v>
      </c>
      <c r="C4117" s="434">
        <v>43</v>
      </c>
      <c r="D4117" s="434">
        <v>38</v>
      </c>
    </row>
    <row r="4118" spans="1:4" ht="13.2" x14ac:dyDescent="0.25">
      <c r="A4118" s="432" t="s">
        <v>1643</v>
      </c>
      <c r="B4118" s="433">
        <v>10002</v>
      </c>
      <c r="C4118" s="434">
        <v>12</v>
      </c>
      <c r="D4118" s="434">
        <v>10</v>
      </c>
    </row>
    <row r="4119" spans="1:4" ht="13.2" x14ac:dyDescent="0.25">
      <c r="A4119" s="432" t="s">
        <v>5015</v>
      </c>
      <c r="B4119" s="433">
        <v>12049</v>
      </c>
      <c r="C4119" s="434">
        <v>7</v>
      </c>
      <c r="D4119" s="434">
        <v>3</v>
      </c>
    </row>
    <row r="4120" spans="1:4" ht="13.2" x14ac:dyDescent="0.25">
      <c r="A4120" s="432" t="s">
        <v>5016</v>
      </c>
      <c r="B4120" s="433">
        <v>14875</v>
      </c>
      <c r="C4120" s="434">
        <v>100</v>
      </c>
      <c r="D4120" s="434">
        <v>80</v>
      </c>
    </row>
    <row r="4121" spans="1:4" ht="13.2" x14ac:dyDescent="0.25">
      <c r="A4121" s="432" t="s">
        <v>5017</v>
      </c>
      <c r="B4121" s="433">
        <v>13439</v>
      </c>
      <c r="C4121" s="434">
        <v>74</v>
      </c>
      <c r="D4121" s="434">
        <v>62</v>
      </c>
    </row>
    <row r="4122" spans="1:4" ht="13.2" x14ac:dyDescent="0.25">
      <c r="A4122" s="432" t="s">
        <v>5018</v>
      </c>
      <c r="B4122" s="433">
        <v>12412</v>
      </c>
      <c r="C4122" s="434">
        <v>547</v>
      </c>
      <c r="D4122" s="434">
        <v>471</v>
      </c>
    </row>
    <row r="4123" spans="1:4" ht="13.2" x14ac:dyDescent="0.25">
      <c r="A4123" s="432" t="s">
        <v>5019</v>
      </c>
      <c r="B4123" s="433">
        <v>18507</v>
      </c>
      <c r="C4123" s="434">
        <v>45</v>
      </c>
      <c r="D4123" s="434">
        <v>37</v>
      </c>
    </row>
    <row r="4124" spans="1:4" ht="13.2" x14ac:dyDescent="0.25">
      <c r="A4124" s="432" t="s">
        <v>5020</v>
      </c>
      <c r="B4124" s="433">
        <v>11881</v>
      </c>
      <c r="C4124" s="435">
        <v>38440</v>
      </c>
      <c r="D4124" s="435">
        <v>33820</v>
      </c>
    </row>
    <row r="4125" spans="1:4" ht="13.2" x14ac:dyDescent="0.25">
      <c r="A4125" s="432" t="s">
        <v>3871</v>
      </c>
      <c r="B4125" s="433">
        <v>14221</v>
      </c>
      <c r="C4125" s="434">
        <v>90</v>
      </c>
      <c r="D4125" s="434">
        <v>74</v>
      </c>
    </row>
    <row r="4126" spans="1:4" ht="13.2" x14ac:dyDescent="0.25">
      <c r="A4126" s="432" t="s">
        <v>5021</v>
      </c>
      <c r="B4126" s="433">
        <v>12652</v>
      </c>
      <c r="C4126" s="434">
        <v>20</v>
      </c>
      <c r="D4126" s="434">
        <v>0</v>
      </c>
    </row>
    <row r="4127" spans="1:4" ht="13.2" x14ac:dyDescent="0.25">
      <c r="A4127" s="432" t="s">
        <v>5022</v>
      </c>
      <c r="B4127" s="433">
        <v>19573</v>
      </c>
      <c r="C4127" s="434">
        <v>21</v>
      </c>
      <c r="D4127" s="434">
        <v>13</v>
      </c>
    </row>
    <row r="4128" spans="1:4" ht="13.2" x14ac:dyDescent="0.25">
      <c r="A4128" s="432" t="s">
        <v>5023</v>
      </c>
      <c r="B4128" s="433">
        <v>21809</v>
      </c>
      <c r="C4128" s="434">
        <v>720</v>
      </c>
      <c r="D4128" s="434">
        <v>720</v>
      </c>
    </row>
    <row r="4129" spans="1:4" ht="13.2" x14ac:dyDescent="0.25">
      <c r="A4129" s="432" t="s">
        <v>5024</v>
      </c>
      <c r="B4129" s="433">
        <v>25262</v>
      </c>
      <c r="C4129" s="434">
        <v>410</v>
      </c>
      <c r="D4129" s="434">
        <v>410</v>
      </c>
    </row>
    <row r="4130" spans="1:4" ht="13.2" x14ac:dyDescent="0.25">
      <c r="A4130" s="432" t="s">
        <v>5025</v>
      </c>
      <c r="B4130" s="433">
        <v>24150</v>
      </c>
      <c r="C4130" s="434">
        <v>4</v>
      </c>
      <c r="D4130" s="434">
        <v>4</v>
      </c>
    </row>
    <row r="4131" spans="1:4" ht="13.2" x14ac:dyDescent="0.25">
      <c r="A4131" s="432" t="s">
        <v>5026</v>
      </c>
      <c r="B4131" s="433">
        <v>24127</v>
      </c>
      <c r="C4131" s="434">
        <v>4</v>
      </c>
      <c r="D4131" s="434">
        <v>4</v>
      </c>
    </row>
    <row r="4132" spans="1:4" ht="13.2" x14ac:dyDescent="0.25">
      <c r="A4132" s="432" t="s">
        <v>5027</v>
      </c>
      <c r="B4132" s="433">
        <v>13253</v>
      </c>
      <c r="C4132" s="434">
        <v>10</v>
      </c>
      <c r="D4132" s="434">
        <v>7</v>
      </c>
    </row>
    <row r="4133" spans="1:4" ht="13.2" x14ac:dyDescent="0.25">
      <c r="A4133" s="432" t="s">
        <v>5028</v>
      </c>
      <c r="B4133" s="433">
        <v>13276</v>
      </c>
      <c r="C4133" s="434">
        <v>2</v>
      </c>
      <c r="D4133" s="434">
        <v>0</v>
      </c>
    </row>
    <row r="4134" spans="1:4" ht="13.2" x14ac:dyDescent="0.25">
      <c r="A4134" s="432" t="s">
        <v>5029</v>
      </c>
      <c r="B4134" s="433">
        <v>26246</v>
      </c>
      <c r="C4134" s="434">
        <v>17</v>
      </c>
      <c r="D4134" s="434">
        <v>1</v>
      </c>
    </row>
    <row r="4135" spans="1:4" ht="13.2" x14ac:dyDescent="0.25">
      <c r="A4135" s="432" t="s">
        <v>5030</v>
      </c>
      <c r="B4135" s="433">
        <v>28627</v>
      </c>
      <c r="C4135" s="434">
        <v>4</v>
      </c>
      <c r="D4135" s="434">
        <v>0</v>
      </c>
    </row>
    <row r="4136" spans="1:4" ht="13.2" x14ac:dyDescent="0.25">
      <c r="A4136" s="432" t="s">
        <v>5031</v>
      </c>
      <c r="B4136" s="433">
        <v>23371</v>
      </c>
      <c r="C4136" s="434">
        <v>6</v>
      </c>
      <c r="D4136" s="434">
        <v>6</v>
      </c>
    </row>
    <row r="4137" spans="1:4" ht="13.2" x14ac:dyDescent="0.25">
      <c r="A4137" s="432" t="s">
        <v>5032</v>
      </c>
      <c r="B4137" s="433">
        <v>20110</v>
      </c>
      <c r="C4137" s="434">
        <v>35</v>
      </c>
      <c r="D4137" s="434">
        <v>0</v>
      </c>
    </row>
    <row r="4138" spans="1:4" ht="13.2" x14ac:dyDescent="0.25">
      <c r="A4138" s="432" t="s">
        <v>5033</v>
      </c>
      <c r="B4138" s="433">
        <v>13208</v>
      </c>
      <c r="C4138" s="434">
        <v>4</v>
      </c>
      <c r="D4138" s="434">
        <v>0</v>
      </c>
    </row>
    <row r="4139" spans="1:4" ht="13.2" x14ac:dyDescent="0.25">
      <c r="A4139" s="432" t="s">
        <v>5034</v>
      </c>
      <c r="B4139" s="433">
        <v>18949</v>
      </c>
      <c r="C4139" s="434">
        <v>608</v>
      </c>
      <c r="D4139" s="434">
        <v>452</v>
      </c>
    </row>
    <row r="4140" spans="1:4" ht="13.2" x14ac:dyDescent="0.25">
      <c r="A4140" s="432" t="s">
        <v>5035</v>
      </c>
      <c r="B4140" s="433">
        <v>17284</v>
      </c>
      <c r="C4140" s="434">
        <v>28</v>
      </c>
      <c r="D4140" s="434">
        <v>28</v>
      </c>
    </row>
    <row r="4141" spans="1:4" ht="13.2" x14ac:dyDescent="0.25">
      <c r="A4141" s="432" t="s">
        <v>5036</v>
      </c>
      <c r="B4141" s="433">
        <v>16501</v>
      </c>
      <c r="C4141" s="434">
        <v>55</v>
      </c>
      <c r="D4141" s="434">
        <v>5</v>
      </c>
    </row>
    <row r="4142" spans="1:4" ht="13.2" x14ac:dyDescent="0.25">
      <c r="A4142" s="432" t="s">
        <v>5037</v>
      </c>
      <c r="B4142" s="433">
        <v>15700</v>
      </c>
      <c r="C4142" s="434">
        <v>20</v>
      </c>
      <c r="D4142" s="434">
        <v>5</v>
      </c>
    </row>
    <row r="4143" spans="1:4" ht="13.2" x14ac:dyDescent="0.25">
      <c r="A4143" s="432" t="s">
        <v>5038</v>
      </c>
      <c r="B4143" s="433">
        <v>25405</v>
      </c>
      <c r="C4143" s="434">
        <v>2</v>
      </c>
      <c r="D4143" s="434">
        <v>0</v>
      </c>
    </row>
    <row r="4144" spans="1:4" ht="13.2" x14ac:dyDescent="0.25">
      <c r="A4144" s="432" t="s">
        <v>5039</v>
      </c>
      <c r="B4144" s="433">
        <v>22753</v>
      </c>
      <c r="C4144" s="435">
        <v>16500</v>
      </c>
      <c r="D4144" s="435">
        <v>12600</v>
      </c>
    </row>
    <row r="4145" spans="1:4" ht="13.2" x14ac:dyDescent="0.25">
      <c r="A4145" s="432" t="s">
        <v>5040</v>
      </c>
      <c r="B4145" s="433">
        <v>16771</v>
      </c>
      <c r="C4145" s="434">
        <v>5</v>
      </c>
      <c r="D4145" s="434">
        <v>5</v>
      </c>
    </row>
    <row r="4146" spans="1:4" ht="13.2" x14ac:dyDescent="0.25">
      <c r="A4146" s="432" t="s">
        <v>5041</v>
      </c>
      <c r="B4146" s="433">
        <v>24892</v>
      </c>
      <c r="C4146" s="435">
        <v>17150</v>
      </c>
      <c r="D4146" s="435">
        <v>17000</v>
      </c>
    </row>
    <row r="4147" spans="1:4" ht="13.2" x14ac:dyDescent="0.25">
      <c r="A4147" s="432" t="s">
        <v>5042</v>
      </c>
      <c r="B4147" s="433">
        <v>10516</v>
      </c>
      <c r="C4147" s="434">
        <v>80</v>
      </c>
      <c r="D4147" s="434">
        <v>0</v>
      </c>
    </row>
    <row r="4148" spans="1:4" ht="13.2" x14ac:dyDescent="0.25">
      <c r="A4148" s="432" t="s">
        <v>5043</v>
      </c>
      <c r="B4148" s="433">
        <v>24976</v>
      </c>
      <c r="C4148" s="434">
        <v>60</v>
      </c>
      <c r="D4148" s="434">
        <v>60</v>
      </c>
    </row>
    <row r="4149" spans="1:4" ht="13.2" x14ac:dyDescent="0.25">
      <c r="A4149" s="432" t="s">
        <v>5044</v>
      </c>
      <c r="B4149" s="433">
        <v>17173</v>
      </c>
      <c r="C4149" s="434">
        <v>100</v>
      </c>
      <c r="D4149" s="434">
        <v>100</v>
      </c>
    </row>
    <row r="4150" spans="1:4" ht="13.2" x14ac:dyDescent="0.25">
      <c r="A4150" s="432" t="s">
        <v>5045</v>
      </c>
      <c r="B4150" s="433">
        <v>16117</v>
      </c>
      <c r="C4150" s="434">
        <v>10</v>
      </c>
      <c r="D4150" s="434">
        <v>10</v>
      </c>
    </row>
    <row r="4151" spans="1:4" ht="13.2" x14ac:dyDescent="0.25">
      <c r="A4151" s="432" t="s">
        <v>5046</v>
      </c>
      <c r="B4151" s="433">
        <v>15942</v>
      </c>
      <c r="C4151" s="434">
        <v>690</v>
      </c>
      <c r="D4151" s="434">
        <v>560</v>
      </c>
    </row>
    <row r="4152" spans="1:4" ht="13.2" x14ac:dyDescent="0.25">
      <c r="A4152" s="432" t="s">
        <v>5047</v>
      </c>
      <c r="B4152" s="433">
        <v>21019</v>
      </c>
      <c r="C4152" s="435">
        <v>1105</v>
      </c>
      <c r="D4152" s="434">
        <v>945</v>
      </c>
    </row>
    <row r="4153" spans="1:4" ht="13.2" x14ac:dyDescent="0.25">
      <c r="A4153" s="432" t="s">
        <v>5048</v>
      </c>
      <c r="B4153" s="433">
        <v>24479</v>
      </c>
      <c r="C4153" s="434">
        <v>300</v>
      </c>
      <c r="D4153" s="434">
        <v>159</v>
      </c>
    </row>
    <row r="4154" spans="1:4" ht="13.2" x14ac:dyDescent="0.25">
      <c r="A4154" s="432" t="s">
        <v>5049</v>
      </c>
      <c r="B4154" s="433">
        <v>20480</v>
      </c>
      <c r="C4154" s="434">
        <v>33</v>
      </c>
      <c r="D4154" s="434">
        <v>29</v>
      </c>
    </row>
    <row r="4155" spans="1:4" ht="13.2" x14ac:dyDescent="0.25">
      <c r="A4155" s="432" t="s">
        <v>5050</v>
      </c>
      <c r="B4155" s="433">
        <v>22128</v>
      </c>
      <c r="C4155" s="434">
        <v>12</v>
      </c>
      <c r="D4155" s="434">
        <v>12</v>
      </c>
    </row>
    <row r="4156" spans="1:4" ht="13.2" x14ac:dyDescent="0.25">
      <c r="A4156" s="432" t="s">
        <v>5051</v>
      </c>
      <c r="B4156" s="433">
        <v>29258</v>
      </c>
      <c r="C4156" s="434">
        <v>499</v>
      </c>
      <c r="D4156" s="434">
        <v>361</v>
      </c>
    </row>
    <row r="4157" spans="1:4" ht="13.2" x14ac:dyDescent="0.25">
      <c r="A4157" s="432" t="s">
        <v>5052</v>
      </c>
      <c r="B4157" s="433">
        <v>28690</v>
      </c>
      <c r="C4157" s="434">
        <v>114</v>
      </c>
      <c r="D4157" s="434">
        <v>90</v>
      </c>
    </row>
    <row r="4158" spans="1:4" ht="13.2" x14ac:dyDescent="0.25">
      <c r="A4158" s="432" t="s">
        <v>5053</v>
      </c>
      <c r="B4158" s="433">
        <v>28101</v>
      </c>
      <c r="C4158" s="434">
        <v>75</v>
      </c>
      <c r="D4158" s="434">
        <v>74</v>
      </c>
    </row>
    <row r="4159" spans="1:4" ht="13.2" x14ac:dyDescent="0.25">
      <c r="A4159" s="432" t="s">
        <v>5054</v>
      </c>
      <c r="B4159" s="433">
        <v>10278</v>
      </c>
      <c r="C4159" s="434">
        <v>85</v>
      </c>
      <c r="D4159" s="434">
        <v>60</v>
      </c>
    </row>
    <row r="4160" spans="1:4" ht="13.2" x14ac:dyDescent="0.25">
      <c r="A4160" s="432" t="s">
        <v>5055</v>
      </c>
      <c r="B4160" s="433">
        <v>21250</v>
      </c>
      <c r="C4160" s="434">
        <v>156</v>
      </c>
      <c r="D4160" s="434">
        <v>147</v>
      </c>
    </row>
    <row r="4161" spans="1:4" ht="13.2" x14ac:dyDescent="0.25">
      <c r="A4161" s="432" t="s">
        <v>5056</v>
      </c>
      <c r="B4161" s="433">
        <v>17096</v>
      </c>
      <c r="C4161" s="434">
        <v>17</v>
      </c>
      <c r="D4161" s="434">
        <v>7</v>
      </c>
    </row>
    <row r="4162" spans="1:4" ht="13.2" x14ac:dyDescent="0.25">
      <c r="A4162" s="432" t="s">
        <v>5057</v>
      </c>
      <c r="B4162" s="433">
        <v>20702</v>
      </c>
      <c r="C4162" s="434">
        <v>6</v>
      </c>
      <c r="D4162" s="434">
        <v>6</v>
      </c>
    </row>
    <row r="4163" spans="1:4" ht="13.2" x14ac:dyDescent="0.25">
      <c r="A4163" s="432" t="s">
        <v>5058</v>
      </c>
      <c r="B4163" s="433">
        <v>20693</v>
      </c>
      <c r="C4163" s="434">
        <v>15</v>
      </c>
      <c r="D4163" s="434">
        <v>10</v>
      </c>
    </row>
    <row r="4164" spans="1:4" ht="13.2" x14ac:dyDescent="0.25">
      <c r="A4164" s="432" t="s">
        <v>5059</v>
      </c>
      <c r="B4164" s="433">
        <v>28964</v>
      </c>
      <c r="C4164" s="434">
        <v>5</v>
      </c>
      <c r="D4164" s="434">
        <v>0</v>
      </c>
    </row>
    <row r="4165" spans="1:4" ht="13.2" x14ac:dyDescent="0.25">
      <c r="A4165" s="432" t="s">
        <v>5060</v>
      </c>
      <c r="B4165" s="433">
        <v>27170</v>
      </c>
      <c r="C4165" s="434">
        <v>31</v>
      </c>
      <c r="D4165" s="434">
        <v>24</v>
      </c>
    </row>
    <row r="4166" spans="1:4" ht="13.2" x14ac:dyDescent="0.25">
      <c r="A4166" s="432" t="s">
        <v>5061</v>
      </c>
      <c r="B4166" s="433">
        <v>10495</v>
      </c>
      <c r="C4166" s="434">
        <v>23</v>
      </c>
      <c r="D4166" s="434">
        <v>19</v>
      </c>
    </row>
    <row r="4167" spans="1:4" ht="13.2" x14ac:dyDescent="0.25">
      <c r="A4167" s="432" t="s">
        <v>5062</v>
      </c>
      <c r="B4167" s="433">
        <v>22130</v>
      </c>
      <c r="C4167" s="434">
        <v>44</v>
      </c>
      <c r="D4167" s="434">
        <v>15</v>
      </c>
    </row>
    <row r="4168" spans="1:4" ht="13.2" x14ac:dyDescent="0.25">
      <c r="A4168" s="432" t="s">
        <v>5063</v>
      </c>
      <c r="B4168" s="433">
        <v>11530</v>
      </c>
      <c r="C4168" s="434">
        <v>10</v>
      </c>
      <c r="D4168" s="434">
        <v>10</v>
      </c>
    </row>
    <row r="4169" spans="1:4" ht="13.2" x14ac:dyDescent="0.25">
      <c r="A4169" s="432" t="s">
        <v>5064</v>
      </c>
      <c r="B4169" s="433">
        <v>24097</v>
      </c>
      <c r="C4169" s="434">
        <v>10</v>
      </c>
      <c r="D4169" s="434">
        <v>10</v>
      </c>
    </row>
    <row r="4170" spans="1:4" ht="13.2" x14ac:dyDescent="0.25">
      <c r="A4170" s="432" t="s">
        <v>5065</v>
      </c>
      <c r="B4170" s="433">
        <v>21101</v>
      </c>
      <c r="C4170" s="434">
        <v>586</v>
      </c>
      <c r="D4170" s="434">
        <v>545</v>
      </c>
    </row>
    <row r="4171" spans="1:4" ht="13.2" x14ac:dyDescent="0.25">
      <c r="A4171" s="432" t="s">
        <v>5066</v>
      </c>
      <c r="B4171" s="433">
        <v>11300</v>
      </c>
      <c r="C4171" s="434">
        <v>110</v>
      </c>
      <c r="D4171" s="434">
        <v>108</v>
      </c>
    </row>
    <row r="4172" spans="1:4" ht="13.2" x14ac:dyDescent="0.25">
      <c r="A4172" s="432" t="s">
        <v>5067</v>
      </c>
      <c r="B4172" s="433">
        <v>18784</v>
      </c>
      <c r="C4172" s="434">
        <v>2</v>
      </c>
      <c r="D4172" s="434">
        <v>0</v>
      </c>
    </row>
    <row r="4173" spans="1:4" ht="13.2" x14ac:dyDescent="0.25">
      <c r="A4173" s="432" t="s">
        <v>5068</v>
      </c>
      <c r="B4173" s="433">
        <v>19906</v>
      </c>
      <c r="C4173" s="434">
        <v>197</v>
      </c>
      <c r="D4173" s="434">
        <v>76</v>
      </c>
    </row>
    <row r="4174" spans="1:4" ht="13.2" x14ac:dyDescent="0.25">
      <c r="A4174" s="432" t="s">
        <v>5069</v>
      </c>
      <c r="B4174" s="433">
        <v>22539</v>
      </c>
      <c r="C4174" s="434">
        <v>38</v>
      </c>
      <c r="D4174" s="434">
        <v>19</v>
      </c>
    </row>
    <row r="4175" spans="1:4" ht="13.2" x14ac:dyDescent="0.25">
      <c r="A4175" s="432" t="s">
        <v>5070</v>
      </c>
      <c r="B4175" s="433">
        <v>10127</v>
      </c>
      <c r="C4175" s="434">
        <v>83</v>
      </c>
      <c r="D4175" s="434">
        <v>56</v>
      </c>
    </row>
    <row r="4176" spans="1:4" ht="13.2" x14ac:dyDescent="0.25">
      <c r="A4176" s="432" t="s">
        <v>5071</v>
      </c>
      <c r="B4176" s="433">
        <v>25149</v>
      </c>
      <c r="C4176" s="434">
        <v>67</v>
      </c>
      <c r="D4176" s="434">
        <v>42</v>
      </c>
    </row>
    <row r="4177" spans="1:4" ht="13.2" x14ac:dyDescent="0.25">
      <c r="A4177" s="432" t="s">
        <v>5072</v>
      </c>
      <c r="B4177" s="433">
        <v>20835</v>
      </c>
      <c r="C4177" s="434">
        <v>25</v>
      </c>
      <c r="D4177" s="434">
        <v>25</v>
      </c>
    </row>
    <row r="4178" spans="1:4" ht="13.2" x14ac:dyDescent="0.25">
      <c r="A4178" s="432" t="s">
        <v>5073</v>
      </c>
      <c r="B4178" s="433">
        <v>23174</v>
      </c>
      <c r="C4178" s="434">
        <v>21</v>
      </c>
      <c r="D4178" s="434">
        <v>0</v>
      </c>
    </row>
    <row r="4179" spans="1:4" ht="13.2" x14ac:dyDescent="0.25">
      <c r="A4179" s="432" t="s">
        <v>5074</v>
      </c>
      <c r="B4179" s="433">
        <v>27754</v>
      </c>
      <c r="C4179" s="434">
        <v>165</v>
      </c>
      <c r="D4179" s="434">
        <v>165</v>
      </c>
    </row>
    <row r="4180" spans="1:4" ht="13.2" x14ac:dyDescent="0.25">
      <c r="A4180" s="432" t="s">
        <v>5075</v>
      </c>
      <c r="B4180" s="433">
        <v>14394</v>
      </c>
      <c r="C4180" s="434">
        <v>3</v>
      </c>
      <c r="D4180" s="434">
        <v>3</v>
      </c>
    </row>
    <row r="4181" spans="1:4" ht="13.2" x14ac:dyDescent="0.25">
      <c r="A4181" s="432" t="s">
        <v>5076</v>
      </c>
      <c r="B4181" s="433">
        <v>20184</v>
      </c>
      <c r="C4181" s="434">
        <v>13</v>
      </c>
      <c r="D4181" s="434">
        <v>10</v>
      </c>
    </row>
    <row r="4182" spans="1:4" ht="13.2" x14ac:dyDescent="0.25">
      <c r="A4182" s="432" t="s">
        <v>5077</v>
      </c>
      <c r="B4182" s="433">
        <v>29856</v>
      </c>
      <c r="C4182" s="434">
        <v>485</v>
      </c>
      <c r="D4182" s="434">
        <v>485</v>
      </c>
    </row>
    <row r="4183" spans="1:4" ht="13.2" x14ac:dyDescent="0.25">
      <c r="A4183" s="432" t="s">
        <v>5078</v>
      </c>
      <c r="B4183" s="433">
        <v>12891</v>
      </c>
      <c r="C4183" s="434">
        <v>27</v>
      </c>
      <c r="D4183" s="434">
        <v>0</v>
      </c>
    </row>
    <row r="4184" spans="1:4" ht="13.2" x14ac:dyDescent="0.25">
      <c r="A4184" s="432" t="s">
        <v>5079</v>
      </c>
      <c r="B4184" s="433">
        <v>10051</v>
      </c>
      <c r="C4184" s="434">
        <v>105</v>
      </c>
      <c r="D4184" s="434">
        <v>100</v>
      </c>
    </row>
    <row r="4185" spans="1:4" ht="13.2" x14ac:dyDescent="0.25">
      <c r="A4185" s="432" t="s">
        <v>5080</v>
      </c>
      <c r="B4185" s="433">
        <v>15575</v>
      </c>
      <c r="C4185" s="435">
        <v>1469</v>
      </c>
      <c r="D4185" s="434">
        <v>908</v>
      </c>
    </row>
    <row r="4186" spans="1:4" ht="13.2" x14ac:dyDescent="0.25">
      <c r="A4186" s="432" t="s">
        <v>5081</v>
      </c>
      <c r="B4186" s="433">
        <v>22647</v>
      </c>
      <c r="C4186" s="434">
        <v>40</v>
      </c>
      <c r="D4186" s="434">
        <v>4</v>
      </c>
    </row>
    <row r="4187" spans="1:4" ht="13.2" x14ac:dyDescent="0.25">
      <c r="A4187" s="432" t="s">
        <v>5082</v>
      </c>
      <c r="B4187" s="433">
        <v>16462</v>
      </c>
      <c r="C4187" s="435">
        <v>1100</v>
      </c>
      <c r="D4187" s="434">
        <v>950</v>
      </c>
    </row>
    <row r="4188" spans="1:4" ht="13.2" x14ac:dyDescent="0.25">
      <c r="A4188" s="432" t="s">
        <v>5083</v>
      </c>
      <c r="B4188" s="433">
        <v>12275</v>
      </c>
      <c r="C4188" s="434">
        <v>550</v>
      </c>
      <c r="D4188" s="434">
        <v>550</v>
      </c>
    </row>
    <row r="4189" spans="1:4" ht="13.2" x14ac:dyDescent="0.25">
      <c r="A4189" s="432" t="s">
        <v>5084</v>
      </c>
      <c r="B4189" s="433">
        <v>13314</v>
      </c>
      <c r="C4189" s="434">
        <v>31</v>
      </c>
      <c r="D4189" s="434">
        <v>29</v>
      </c>
    </row>
    <row r="4190" spans="1:4" ht="13.2" x14ac:dyDescent="0.25">
      <c r="A4190" s="432" t="s">
        <v>5085</v>
      </c>
      <c r="B4190" s="433">
        <v>20328</v>
      </c>
      <c r="C4190" s="434">
        <v>160</v>
      </c>
      <c r="D4190" s="434">
        <v>50</v>
      </c>
    </row>
    <row r="4191" spans="1:4" ht="13.2" x14ac:dyDescent="0.25">
      <c r="A4191" s="432" t="s">
        <v>5086</v>
      </c>
      <c r="B4191" s="433">
        <v>19378</v>
      </c>
      <c r="C4191" s="435">
        <v>1980</v>
      </c>
      <c r="D4191" s="435">
        <v>1440</v>
      </c>
    </row>
    <row r="4192" spans="1:4" ht="13.2" x14ac:dyDescent="0.25">
      <c r="A4192" s="432" t="s">
        <v>5087</v>
      </c>
      <c r="B4192" s="433">
        <v>10574</v>
      </c>
      <c r="C4192" s="434">
        <v>420</v>
      </c>
      <c r="D4192" s="434">
        <v>410</v>
      </c>
    </row>
    <row r="4193" spans="1:4" ht="13.2" x14ac:dyDescent="0.25">
      <c r="A4193" s="432" t="s">
        <v>5088</v>
      </c>
      <c r="B4193" s="433">
        <v>25883</v>
      </c>
      <c r="C4193" s="434">
        <v>40</v>
      </c>
      <c r="D4193" s="434">
        <v>33</v>
      </c>
    </row>
    <row r="4194" spans="1:4" ht="13.2" x14ac:dyDescent="0.25">
      <c r="A4194" s="432" t="s">
        <v>5089</v>
      </c>
      <c r="B4194" s="433">
        <v>16948</v>
      </c>
      <c r="C4194" s="434">
        <v>86</v>
      </c>
      <c r="D4194" s="434">
        <v>72</v>
      </c>
    </row>
    <row r="4195" spans="1:4" ht="13.2" x14ac:dyDescent="0.25">
      <c r="A4195" s="432" t="s">
        <v>5090</v>
      </c>
      <c r="B4195" s="433">
        <v>24283</v>
      </c>
      <c r="C4195" s="434">
        <v>15</v>
      </c>
      <c r="D4195" s="434">
        <v>4</v>
      </c>
    </row>
    <row r="4196" spans="1:4" ht="13.2" x14ac:dyDescent="0.25">
      <c r="A4196" s="432" t="s">
        <v>5091</v>
      </c>
      <c r="B4196" s="433">
        <v>27830</v>
      </c>
      <c r="C4196" s="434">
        <v>99</v>
      </c>
      <c r="D4196" s="434">
        <v>50</v>
      </c>
    </row>
    <row r="4197" spans="1:4" ht="13.2" x14ac:dyDescent="0.25">
      <c r="A4197" s="432" t="s">
        <v>5092</v>
      </c>
      <c r="B4197" s="433">
        <v>14971</v>
      </c>
      <c r="C4197" s="434">
        <v>836</v>
      </c>
      <c r="D4197" s="434">
        <v>280</v>
      </c>
    </row>
    <row r="4198" spans="1:4" ht="13.2" x14ac:dyDescent="0.25">
      <c r="A4198" s="432" t="s">
        <v>5093</v>
      </c>
      <c r="B4198" s="433">
        <v>12798</v>
      </c>
      <c r="C4198" s="434">
        <v>313</v>
      </c>
      <c r="D4198" s="434">
        <v>277</v>
      </c>
    </row>
    <row r="4199" spans="1:4" ht="13.2" x14ac:dyDescent="0.25">
      <c r="A4199" s="432" t="s">
        <v>5094</v>
      </c>
      <c r="B4199" s="433">
        <v>23257</v>
      </c>
      <c r="C4199" s="434">
        <v>26</v>
      </c>
      <c r="D4199" s="434">
        <v>4</v>
      </c>
    </row>
    <row r="4200" spans="1:4" ht="13.2" x14ac:dyDescent="0.25">
      <c r="A4200" s="432" t="s">
        <v>5095</v>
      </c>
      <c r="B4200" s="433">
        <v>23001</v>
      </c>
      <c r="C4200" s="434">
        <v>4</v>
      </c>
      <c r="D4200" s="434">
        <v>4</v>
      </c>
    </row>
    <row r="4201" spans="1:4" ht="13.2" x14ac:dyDescent="0.25">
      <c r="A4201" s="432" t="s">
        <v>5096</v>
      </c>
      <c r="B4201" s="433">
        <v>22512</v>
      </c>
      <c r="C4201" s="434">
        <v>30</v>
      </c>
      <c r="D4201" s="434">
        <v>0</v>
      </c>
    </row>
    <row r="4202" spans="1:4" ht="13.2" x14ac:dyDescent="0.25">
      <c r="A4202" s="432" t="s">
        <v>5097</v>
      </c>
      <c r="B4202" s="433">
        <v>21114</v>
      </c>
      <c r="C4202" s="434">
        <v>572</v>
      </c>
      <c r="D4202" s="434">
        <v>393</v>
      </c>
    </row>
    <row r="4203" spans="1:4" ht="13.2" x14ac:dyDescent="0.25">
      <c r="A4203" s="432" t="s">
        <v>5098</v>
      </c>
      <c r="B4203" s="433">
        <v>16429</v>
      </c>
      <c r="C4203" s="434">
        <v>82</v>
      </c>
      <c r="D4203" s="434">
        <v>80</v>
      </c>
    </row>
    <row r="4204" spans="1:4" ht="13.2" x14ac:dyDescent="0.25">
      <c r="A4204" s="432" t="s">
        <v>5099</v>
      </c>
      <c r="B4204" s="433">
        <v>25292</v>
      </c>
      <c r="C4204" s="435">
        <v>4780</v>
      </c>
      <c r="D4204" s="435">
        <v>3740</v>
      </c>
    </row>
    <row r="4205" spans="1:4" ht="13.2" x14ac:dyDescent="0.25">
      <c r="A4205" s="432" t="s">
        <v>5100</v>
      </c>
      <c r="B4205" s="433">
        <v>17238</v>
      </c>
      <c r="C4205" s="434">
        <v>100</v>
      </c>
      <c r="D4205" s="434">
        <v>0</v>
      </c>
    </row>
    <row r="4206" spans="1:4" ht="13.2" x14ac:dyDescent="0.25">
      <c r="A4206" s="432" t="s">
        <v>5101</v>
      </c>
      <c r="B4206" s="433">
        <v>24282</v>
      </c>
      <c r="C4206" s="434">
        <v>122</v>
      </c>
      <c r="D4206" s="434">
        <v>122</v>
      </c>
    </row>
    <row r="4207" spans="1:4" ht="13.2" x14ac:dyDescent="0.25">
      <c r="A4207" s="432" t="s">
        <v>5102</v>
      </c>
      <c r="B4207" s="433">
        <v>26427</v>
      </c>
      <c r="C4207" s="434">
        <v>825</v>
      </c>
      <c r="D4207" s="434">
        <v>810</v>
      </c>
    </row>
    <row r="4208" spans="1:4" ht="13.2" x14ac:dyDescent="0.25">
      <c r="A4208" s="432" t="s">
        <v>5103</v>
      </c>
      <c r="B4208" s="433">
        <v>23952</v>
      </c>
      <c r="C4208" s="434">
        <v>150</v>
      </c>
      <c r="D4208" s="434">
        <v>150</v>
      </c>
    </row>
    <row r="4209" spans="1:4" ht="13.2" x14ac:dyDescent="0.25">
      <c r="A4209" s="432" t="s">
        <v>5104</v>
      </c>
      <c r="B4209" s="433">
        <v>26987</v>
      </c>
      <c r="C4209" s="434">
        <v>6</v>
      </c>
      <c r="D4209" s="434">
        <v>0</v>
      </c>
    </row>
    <row r="4210" spans="1:4" ht="13.2" x14ac:dyDescent="0.25">
      <c r="A4210" s="432" t="s">
        <v>5105</v>
      </c>
      <c r="B4210" s="433">
        <v>14646</v>
      </c>
      <c r="C4210" s="435">
        <v>2770</v>
      </c>
      <c r="D4210" s="435">
        <v>1345</v>
      </c>
    </row>
    <row r="4211" spans="1:4" ht="13.2" x14ac:dyDescent="0.25">
      <c r="A4211" s="432" t="s">
        <v>5106</v>
      </c>
      <c r="B4211" s="433">
        <v>10873</v>
      </c>
      <c r="C4211" s="434">
        <v>300</v>
      </c>
      <c r="D4211" s="434">
        <v>210</v>
      </c>
    </row>
    <row r="4212" spans="1:4" ht="13.2" x14ac:dyDescent="0.25">
      <c r="A4212" s="432" t="s">
        <v>5107</v>
      </c>
      <c r="B4212" s="433">
        <v>14252</v>
      </c>
      <c r="C4212" s="434">
        <v>176</v>
      </c>
      <c r="D4212" s="434">
        <v>140</v>
      </c>
    </row>
    <row r="4213" spans="1:4" ht="13.2" x14ac:dyDescent="0.25">
      <c r="A4213" s="432" t="s">
        <v>5108</v>
      </c>
      <c r="B4213" s="433">
        <v>14380</v>
      </c>
      <c r="C4213" s="434">
        <v>35</v>
      </c>
      <c r="D4213" s="434">
        <v>10</v>
      </c>
    </row>
    <row r="4214" spans="1:4" ht="13.2" x14ac:dyDescent="0.25">
      <c r="A4214" s="432" t="s">
        <v>5109</v>
      </c>
      <c r="B4214" s="433">
        <v>22810</v>
      </c>
      <c r="C4214" s="434">
        <v>10</v>
      </c>
      <c r="D4214" s="434">
        <v>0</v>
      </c>
    </row>
    <row r="4215" spans="1:4" ht="13.2" x14ac:dyDescent="0.25">
      <c r="A4215" s="432" t="s">
        <v>5110</v>
      </c>
      <c r="B4215" s="433">
        <v>20415</v>
      </c>
      <c r="C4215" s="435">
        <v>7420</v>
      </c>
      <c r="D4215" s="435">
        <v>6720</v>
      </c>
    </row>
    <row r="4216" spans="1:4" ht="13.2" x14ac:dyDescent="0.25">
      <c r="A4216" s="432" t="s">
        <v>5111</v>
      </c>
      <c r="B4216" s="433">
        <v>28705</v>
      </c>
      <c r="C4216" s="434">
        <v>100</v>
      </c>
      <c r="D4216" s="434">
        <v>0</v>
      </c>
    </row>
    <row r="4217" spans="1:4" ht="13.2" x14ac:dyDescent="0.25">
      <c r="A4217" s="432" t="s">
        <v>5112</v>
      </c>
      <c r="B4217" s="433">
        <v>15671</v>
      </c>
      <c r="C4217" s="435">
        <v>1920</v>
      </c>
      <c r="D4217" s="435">
        <v>1880</v>
      </c>
    </row>
    <row r="4218" spans="1:4" ht="13.2" x14ac:dyDescent="0.25">
      <c r="A4218" s="432" t="s">
        <v>5113</v>
      </c>
      <c r="B4218" s="433">
        <v>24555</v>
      </c>
      <c r="C4218" s="434">
        <v>325</v>
      </c>
      <c r="D4218" s="434">
        <v>295</v>
      </c>
    </row>
    <row r="4219" spans="1:4" ht="13.2" x14ac:dyDescent="0.25">
      <c r="A4219" s="432" t="s">
        <v>5114</v>
      </c>
      <c r="B4219" s="433">
        <v>22320</v>
      </c>
      <c r="C4219" s="434">
        <v>199</v>
      </c>
      <c r="D4219" s="434">
        <v>157</v>
      </c>
    </row>
    <row r="4220" spans="1:4" ht="13.2" x14ac:dyDescent="0.25">
      <c r="A4220" s="432" t="s">
        <v>5115</v>
      </c>
      <c r="B4220" s="433">
        <v>27681</v>
      </c>
      <c r="C4220" s="434">
        <v>10</v>
      </c>
      <c r="D4220" s="434">
        <v>10</v>
      </c>
    </row>
    <row r="4221" spans="1:4" ht="13.2" x14ac:dyDescent="0.25">
      <c r="A4221" s="432" t="s">
        <v>5116</v>
      </c>
      <c r="B4221" s="433">
        <v>27962</v>
      </c>
      <c r="C4221" s="434">
        <v>30</v>
      </c>
      <c r="D4221" s="434">
        <v>10</v>
      </c>
    </row>
    <row r="4222" spans="1:4" ht="13.2" x14ac:dyDescent="0.25">
      <c r="A4222" s="432" t="s">
        <v>5117</v>
      </c>
      <c r="B4222" s="433">
        <v>18062</v>
      </c>
      <c r="C4222" s="434">
        <v>72</v>
      </c>
      <c r="D4222" s="434">
        <v>72</v>
      </c>
    </row>
    <row r="4223" spans="1:4" ht="13.2" x14ac:dyDescent="0.25">
      <c r="A4223" s="432" t="s">
        <v>5118</v>
      </c>
      <c r="B4223" s="433">
        <v>14455</v>
      </c>
      <c r="C4223" s="434">
        <v>10</v>
      </c>
      <c r="D4223" s="434">
        <v>0</v>
      </c>
    </row>
    <row r="4224" spans="1:4" ht="13.2" x14ac:dyDescent="0.25">
      <c r="A4224" s="432" t="s">
        <v>5119</v>
      </c>
      <c r="B4224" s="433">
        <v>27888</v>
      </c>
      <c r="C4224" s="434">
        <v>5</v>
      </c>
      <c r="D4224" s="434">
        <v>5</v>
      </c>
    </row>
    <row r="4225" spans="1:4" ht="13.2" x14ac:dyDescent="0.25">
      <c r="A4225" s="432" t="s">
        <v>5120</v>
      </c>
      <c r="B4225" s="433">
        <v>15703</v>
      </c>
      <c r="C4225" s="434">
        <v>72</v>
      </c>
      <c r="D4225" s="434">
        <v>72</v>
      </c>
    </row>
    <row r="4226" spans="1:4" ht="13.2" x14ac:dyDescent="0.25">
      <c r="A4226" s="432" t="s">
        <v>5121</v>
      </c>
      <c r="B4226" s="433">
        <v>12451</v>
      </c>
      <c r="C4226" s="434">
        <v>5</v>
      </c>
      <c r="D4226" s="434">
        <v>0</v>
      </c>
    </row>
    <row r="4227" spans="1:4" ht="13.2" x14ac:dyDescent="0.25">
      <c r="A4227" s="432" t="s">
        <v>5122</v>
      </c>
      <c r="B4227" s="433">
        <v>14442</v>
      </c>
      <c r="C4227" s="434">
        <v>1</v>
      </c>
      <c r="D4227" s="434">
        <v>1</v>
      </c>
    </row>
    <row r="4228" spans="1:4" ht="13.2" x14ac:dyDescent="0.25">
      <c r="A4228" s="432" t="s">
        <v>3889</v>
      </c>
      <c r="B4228" s="433">
        <v>16113</v>
      </c>
      <c r="C4228" s="434">
        <v>1</v>
      </c>
      <c r="D4228" s="434">
        <v>0</v>
      </c>
    </row>
    <row r="4229" spans="1:4" ht="13.2" x14ac:dyDescent="0.25">
      <c r="A4229" s="432" t="s">
        <v>3753</v>
      </c>
      <c r="B4229" s="433">
        <v>22011</v>
      </c>
      <c r="C4229" s="434">
        <v>24</v>
      </c>
      <c r="D4229" s="434">
        <v>20</v>
      </c>
    </row>
    <row r="4230" spans="1:4" ht="13.2" x14ac:dyDescent="0.25">
      <c r="A4230" s="432" t="s">
        <v>5123</v>
      </c>
      <c r="B4230" s="433">
        <v>17489</v>
      </c>
      <c r="C4230" s="434">
        <v>7</v>
      </c>
      <c r="D4230" s="434">
        <v>6</v>
      </c>
    </row>
    <row r="4231" spans="1:4" ht="13.2" x14ac:dyDescent="0.25">
      <c r="A4231" s="432" t="s">
        <v>5124</v>
      </c>
      <c r="B4231" s="433">
        <v>15198</v>
      </c>
      <c r="C4231" s="434">
        <v>336</v>
      </c>
      <c r="D4231" s="434">
        <v>200</v>
      </c>
    </row>
    <row r="4232" spans="1:4" ht="13.2" x14ac:dyDescent="0.25">
      <c r="A4232" s="432" t="s">
        <v>5125</v>
      </c>
      <c r="B4232" s="433">
        <v>29880</v>
      </c>
      <c r="C4232" s="434">
        <v>127</v>
      </c>
      <c r="D4232" s="434">
        <v>127</v>
      </c>
    </row>
    <row r="4233" spans="1:4" ht="13.2" x14ac:dyDescent="0.25">
      <c r="A4233" s="432" t="s">
        <v>3755</v>
      </c>
      <c r="B4233" s="433">
        <v>20536</v>
      </c>
      <c r="C4233" s="434">
        <v>96</v>
      </c>
      <c r="D4233" s="434">
        <v>0</v>
      </c>
    </row>
    <row r="4234" spans="1:4" ht="13.2" x14ac:dyDescent="0.25">
      <c r="A4234" s="432" t="s">
        <v>3759</v>
      </c>
      <c r="B4234" s="433">
        <v>29537</v>
      </c>
      <c r="C4234" s="434">
        <v>75</v>
      </c>
      <c r="D4234" s="434">
        <v>14</v>
      </c>
    </row>
    <row r="4235" spans="1:4" ht="13.2" x14ac:dyDescent="0.25">
      <c r="A4235" s="432" t="s">
        <v>5126</v>
      </c>
      <c r="B4235" s="433">
        <v>28678</v>
      </c>
      <c r="C4235" s="434">
        <v>32</v>
      </c>
      <c r="D4235" s="434">
        <v>25</v>
      </c>
    </row>
    <row r="4236" spans="1:4" ht="13.2" x14ac:dyDescent="0.25">
      <c r="A4236" s="432" t="s">
        <v>3892</v>
      </c>
      <c r="B4236" s="433">
        <v>19705</v>
      </c>
      <c r="C4236" s="434">
        <v>22</v>
      </c>
      <c r="D4236" s="434">
        <v>16</v>
      </c>
    </row>
    <row r="4237" spans="1:4" ht="13.2" x14ac:dyDescent="0.25">
      <c r="A4237" s="432" t="s">
        <v>3893</v>
      </c>
      <c r="B4237" s="433">
        <v>16004</v>
      </c>
      <c r="C4237" s="434">
        <v>5</v>
      </c>
      <c r="D4237" s="434">
        <v>1</v>
      </c>
    </row>
    <row r="4238" spans="1:4" ht="13.2" x14ac:dyDescent="0.25">
      <c r="A4238" s="432" t="s">
        <v>3761</v>
      </c>
      <c r="B4238" s="433">
        <v>12572</v>
      </c>
      <c r="C4238" s="434">
        <v>9</v>
      </c>
      <c r="D4238" s="434">
        <v>0</v>
      </c>
    </row>
    <row r="4239" spans="1:4" ht="13.2" x14ac:dyDescent="0.25">
      <c r="A4239" s="432" t="s">
        <v>1660</v>
      </c>
      <c r="B4239" s="433">
        <v>19425</v>
      </c>
      <c r="C4239" s="434">
        <v>20</v>
      </c>
      <c r="D4239" s="434">
        <v>2</v>
      </c>
    </row>
    <row r="4240" spans="1:4" ht="13.2" x14ac:dyDescent="0.25">
      <c r="A4240" s="432" t="s">
        <v>3762</v>
      </c>
      <c r="B4240" s="433">
        <v>11577</v>
      </c>
      <c r="C4240" s="434">
        <v>246</v>
      </c>
      <c r="D4240" s="434">
        <v>213</v>
      </c>
    </row>
    <row r="4241" spans="1:4" ht="13.2" x14ac:dyDescent="0.25">
      <c r="A4241" s="432" t="s">
        <v>3763</v>
      </c>
      <c r="B4241" s="433">
        <v>27348</v>
      </c>
      <c r="C4241" s="434">
        <v>287</v>
      </c>
      <c r="D4241" s="434">
        <v>177</v>
      </c>
    </row>
    <row r="4242" spans="1:4" ht="13.2" x14ac:dyDescent="0.25">
      <c r="A4242" s="432" t="s">
        <v>1516</v>
      </c>
      <c r="B4242" s="433">
        <v>26674</v>
      </c>
      <c r="C4242" s="434">
        <v>200</v>
      </c>
      <c r="D4242" s="434">
        <v>128</v>
      </c>
    </row>
    <row r="4243" spans="1:4" ht="13.2" x14ac:dyDescent="0.25">
      <c r="A4243" s="432" t="s">
        <v>3765</v>
      </c>
      <c r="B4243" s="433">
        <v>24378</v>
      </c>
      <c r="C4243" s="434">
        <v>313</v>
      </c>
      <c r="D4243" s="434">
        <v>251</v>
      </c>
    </row>
    <row r="4244" spans="1:4" ht="13.2" x14ac:dyDescent="0.25">
      <c r="A4244" s="432" t="s">
        <v>5127</v>
      </c>
      <c r="B4244" s="433">
        <v>12045</v>
      </c>
      <c r="C4244" s="434">
        <v>310</v>
      </c>
      <c r="D4244" s="434">
        <v>254</v>
      </c>
    </row>
    <row r="4245" spans="1:4" ht="13.2" x14ac:dyDescent="0.25">
      <c r="A4245" s="432" t="s">
        <v>5128</v>
      </c>
      <c r="B4245" s="433">
        <v>23452</v>
      </c>
      <c r="C4245" s="434">
        <v>240</v>
      </c>
      <c r="D4245" s="434">
        <v>24</v>
      </c>
    </row>
    <row r="4246" spans="1:4" ht="13.2" x14ac:dyDescent="0.25">
      <c r="A4246" s="432" t="s">
        <v>1519</v>
      </c>
      <c r="B4246" s="433">
        <v>28313</v>
      </c>
      <c r="C4246" s="434">
        <v>249</v>
      </c>
      <c r="D4246" s="434">
        <v>220</v>
      </c>
    </row>
    <row r="4247" spans="1:4" ht="13.2" x14ac:dyDescent="0.25">
      <c r="A4247" s="432" t="s">
        <v>5129</v>
      </c>
      <c r="B4247" s="433">
        <v>21644</v>
      </c>
      <c r="C4247" s="434">
        <v>18</v>
      </c>
      <c r="D4247" s="434">
        <v>15</v>
      </c>
    </row>
    <row r="4248" spans="1:4" ht="13.2" x14ac:dyDescent="0.25">
      <c r="A4248" s="432" t="s">
        <v>5130</v>
      </c>
      <c r="B4248" s="433">
        <v>16974</v>
      </c>
      <c r="C4248" s="434">
        <v>86</v>
      </c>
      <c r="D4248" s="434">
        <v>83</v>
      </c>
    </row>
    <row r="4249" spans="1:4" ht="13.2" x14ac:dyDescent="0.25">
      <c r="A4249" s="432" t="s">
        <v>1670</v>
      </c>
      <c r="B4249" s="433">
        <v>29251</v>
      </c>
      <c r="C4249" s="434">
        <v>6</v>
      </c>
      <c r="D4249" s="434">
        <v>6</v>
      </c>
    </row>
    <row r="4250" spans="1:4" ht="13.2" x14ac:dyDescent="0.25">
      <c r="A4250" s="432" t="s">
        <v>5131</v>
      </c>
      <c r="B4250" s="433">
        <v>26849</v>
      </c>
      <c r="C4250" s="434">
        <v>1</v>
      </c>
      <c r="D4250" s="434">
        <v>0</v>
      </c>
    </row>
    <row r="4251" spans="1:4" ht="13.2" x14ac:dyDescent="0.25">
      <c r="A4251" s="432" t="s">
        <v>5132</v>
      </c>
      <c r="B4251" s="433">
        <v>28560</v>
      </c>
      <c r="C4251" s="434">
        <v>308</v>
      </c>
      <c r="D4251" s="434">
        <v>308</v>
      </c>
    </row>
    <row r="4252" spans="1:4" ht="13.2" x14ac:dyDescent="0.25">
      <c r="A4252" s="432" t="s">
        <v>5133</v>
      </c>
      <c r="B4252" s="433">
        <v>24749</v>
      </c>
      <c r="C4252" s="434">
        <v>130</v>
      </c>
      <c r="D4252" s="434">
        <v>130</v>
      </c>
    </row>
    <row r="4253" spans="1:4" ht="13.2" x14ac:dyDescent="0.25">
      <c r="A4253" s="432" t="s">
        <v>5134</v>
      </c>
      <c r="B4253" s="433">
        <v>12918</v>
      </c>
      <c r="C4253" s="434">
        <v>8</v>
      </c>
      <c r="D4253" s="434">
        <v>6</v>
      </c>
    </row>
    <row r="4254" spans="1:4" ht="13.2" x14ac:dyDescent="0.25">
      <c r="A4254" s="432" t="s">
        <v>5135</v>
      </c>
      <c r="B4254" s="433">
        <v>23795</v>
      </c>
      <c r="C4254" s="434">
        <v>10</v>
      </c>
      <c r="D4254" s="434">
        <v>10</v>
      </c>
    </row>
    <row r="4255" spans="1:4" ht="13.2" x14ac:dyDescent="0.25">
      <c r="A4255" s="432" t="s">
        <v>5136</v>
      </c>
      <c r="B4255" s="433">
        <v>24314</v>
      </c>
      <c r="C4255" s="434">
        <v>14</v>
      </c>
      <c r="D4255" s="434">
        <v>14</v>
      </c>
    </row>
    <row r="4256" spans="1:4" ht="13.2" x14ac:dyDescent="0.25">
      <c r="A4256" s="432" t="s">
        <v>5137</v>
      </c>
      <c r="B4256" s="433">
        <v>28462</v>
      </c>
      <c r="C4256" s="434">
        <v>4</v>
      </c>
      <c r="D4256" s="434">
        <v>4</v>
      </c>
    </row>
    <row r="4257" spans="1:4" ht="13.2" x14ac:dyDescent="0.25">
      <c r="A4257" s="432" t="s">
        <v>5138</v>
      </c>
      <c r="B4257" s="433">
        <v>24714</v>
      </c>
      <c r="C4257" s="434">
        <v>11</v>
      </c>
      <c r="D4257" s="434">
        <v>7</v>
      </c>
    </row>
    <row r="4258" spans="1:4" ht="13.2" x14ac:dyDescent="0.25">
      <c r="A4258" s="432" t="s">
        <v>5139</v>
      </c>
      <c r="B4258" s="433">
        <v>16148</v>
      </c>
      <c r="C4258" s="434">
        <v>3</v>
      </c>
      <c r="D4258" s="434">
        <v>3</v>
      </c>
    </row>
    <row r="4259" spans="1:4" ht="13.2" x14ac:dyDescent="0.25">
      <c r="A4259" s="432" t="s">
        <v>5140</v>
      </c>
      <c r="B4259" s="433">
        <v>21740</v>
      </c>
      <c r="C4259" s="434">
        <v>6</v>
      </c>
      <c r="D4259" s="434">
        <v>5</v>
      </c>
    </row>
    <row r="4260" spans="1:4" ht="13.2" x14ac:dyDescent="0.25">
      <c r="A4260" s="432" t="s">
        <v>5141</v>
      </c>
      <c r="B4260" s="433">
        <v>21455</v>
      </c>
      <c r="C4260" s="434">
        <v>6</v>
      </c>
      <c r="D4260" s="434">
        <v>6</v>
      </c>
    </row>
    <row r="4261" spans="1:4" ht="13.2" x14ac:dyDescent="0.25">
      <c r="A4261" s="432" t="s">
        <v>5142</v>
      </c>
      <c r="B4261" s="433">
        <v>27562</v>
      </c>
      <c r="C4261" s="434">
        <v>146</v>
      </c>
      <c r="D4261" s="434">
        <v>105</v>
      </c>
    </row>
    <row r="4262" spans="1:4" ht="13.2" x14ac:dyDescent="0.25">
      <c r="A4262" s="432" t="s">
        <v>5143</v>
      </c>
      <c r="B4262" s="433">
        <v>25414</v>
      </c>
      <c r="C4262" s="434">
        <v>93</v>
      </c>
      <c r="D4262" s="434">
        <v>80</v>
      </c>
    </row>
    <row r="4263" spans="1:4" ht="13.2" x14ac:dyDescent="0.25">
      <c r="A4263" s="432" t="s">
        <v>5144</v>
      </c>
      <c r="B4263" s="433">
        <v>29115</v>
      </c>
      <c r="C4263" s="434">
        <v>20</v>
      </c>
      <c r="D4263" s="434">
        <v>20</v>
      </c>
    </row>
    <row r="4264" spans="1:4" ht="13.2" x14ac:dyDescent="0.25">
      <c r="A4264" s="432" t="s">
        <v>5145</v>
      </c>
      <c r="B4264" s="433">
        <v>25459</v>
      </c>
      <c r="C4264" s="434">
        <v>4</v>
      </c>
      <c r="D4264" s="434">
        <v>4</v>
      </c>
    </row>
    <row r="4265" spans="1:4" ht="13.2" x14ac:dyDescent="0.25">
      <c r="A4265" s="432" t="s">
        <v>5146</v>
      </c>
      <c r="B4265" s="433">
        <v>19659</v>
      </c>
      <c r="C4265" s="434">
        <v>123</v>
      </c>
      <c r="D4265" s="434">
        <v>87</v>
      </c>
    </row>
    <row r="4266" spans="1:4" ht="13.2" x14ac:dyDescent="0.25">
      <c r="A4266" s="432" t="s">
        <v>5147</v>
      </c>
      <c r="B4266" s="433">
        <v>19430</v>
      </c>
      <c r="C4266" s="434">
        <v>16</v>
      </c>
      <c r="D4266" s="434">
        <v>16</v>
      </c>
    </row>
    <row r="4267" spans="1:4" ht="13.2" x14ac:dyDescent="0.25">
      <c r="A4267" s="432" t="s">
        <v>5148</v>
      </c>
      <c r="B4267" s="433">
        <v>26392</v>
      </c>
      <c r="C4267" s="434">
        <v>8</v>
      </c>
      <c r="D4267" s="434">
        <v>0</v>
      </c>
    </row>
    <row r="4268" spans="1:4" ht="13.2" x14ac:dyDescent="0.25">
      <c r="A4268" s="432" t="s">
        <v>5149</v>
      </c>
      <c r="B4268" s="433">
        <v>27054</v>
      </c>
      <c r="C4268" s="434">
        <v>7</v>
      </c>
      <c r="D4268" s="434">
        <v>7</v>
      </c>
    </row>
    <row r="4269" spans="1:4" ht="13.2" x14ac:dyDescent="0.25">
      <c r="A4269" s="432" t="s">
        <v>5150</v>
      </c>
      <c r="B4269" s="433">
        <v>15564</v>
      </c>
      <c r="C4269" s="434">
        <v>7</v>
      </c>
      <c r="D4269" s="434">
        <v>5</v>
      </c>
    </row>
    <row r="4270" spans="1:4" ht="13.2" x14ac:dyDescent="0.25">
      <c r="A4270" s="432" t="s">
        <v>5151</v>
      </c>
      <c r="B4270" s="433">
        <v>17768</v>
      </c>
      <c r="C4270" s="434">
        <v>76</v>
      </c>
      <c r="D4270" s="434">
        <v>56</v>
      </c>
    </row>
    <row r="4271" spans="1:4" ht="13.2" x14ac:dyDescent="0.25">
      <c r="A4271" s="432" t="s">
        <v>5152</v>
      </c>
      <c r="B4271" s="433">
        <v>10531</v>
      </c>
      <c r="C4271" s="434">
        <v>17</v>
      </c>
      <c r="D4271" s="434">
        <v>11</v>
      </c>
    </row>
    <row r="4272" spans="1:4" ht="13.2" x14ac:dyDescent="0.25">
      <c r="A4272" s="432" t="s">
        <v>5153</v>
      </c>
      <c r="B4272" s="433">
        <v>26516</v>
      </c>
      <c r="C4272" s="434">
        <v>2</v>
      </c>
      <c r="D4272" s="434">
        <v>2</v>
      </c>
    </row>
    <row r="4273" spans="1:4" ht="13.2" x14ac:dyDescent="0.25">
      <c r="A4273" s="432" t="s">
        <v>5154</v>
      </c>
      <c r="B4273" s="433">
        <v>10710</v>
      </c>
      <c r="C4273" s="434">
        <v>140</v>
      </c>
      <c r="D4273" s="434">
        <v>106</v>
      </c>
    </row>
    <row r="4274" spans="1:4" ht="13.2" x14ac:dyDescent="0.25">
      <c r="A4274" s="432" t="s">
        <v>5155</v>
      </c>
      <c r="B4274" s="433">
        <v>20815</v>
      </c>
      <c r="C4274" s="434">
        <v>11</v>
      </c>
      <c r="D4274" s="434">
        <v>4</v>
      </c>
    </row>
    <row r="4275" spans="1:4" ht="13.2" x14ac:dyDescent="0.25">
      <c r="A4275" s="432" t="s">
        <v>5156</v>
      </c>
      <c r="B4275" s="433">
        <v>19792</v>
      </c>
      <c r="C4275" s="434">
        <v>1</v>
      </c>
      <c r="D4275" s="434">
        <v>1</v>
      </c>
    </row>
    <row r="4276" spans="1:4" ht="13.2" x14ac:dyDescent="0.25">
      <c r="A4276" s="432" t="s">
        <v>5157</v>
      </c>
      <c r="B4276" s="433">
        <v>17887</v>
      </c>
      <c r="C4276" s="434">
        <v>9</v>
      </c>
      <c r="D4276" s="434">
        <v>7</v>
      </c>
    </row>
    <row r="4277" spans="1:4" ht="13.2" x14ac:dyDescent="0.25">
      <c r="A4277" s="432" t="s">
        <v>5158</v>
      </c>
      <c r="B4277" s="433">
        <v>12377</v>
      </c>
      <c r="C4277" s="434">
        <v>4</v>
      </c>
      <c r="D4277" s="434">
        <v>4</v>
      </c>
    </row>
    <row r="4278" spans="1:4" ht="13.2" x14ac:dyDescent="0.25">
      <c r="A4278" s="432" t="s">
        <v>5159</v>
      </c>
      <c r="B4278" s="433">
        <v>16485</v>
      </c>
      <c r="C4278" s="434">
        <v>111</v>
      </c>
      <c r="D4278" s="434">
        <v>66</v>
      </c>
    </row>
    <row r="4279" spans="1:4" ht="13.2" x14ac:dyDescent="0.25">
      <c r="A4279" s="432" t="s">
        <v>5160</v>
      </c>
      <c r="B4279" s="433">
        <v>10400</v>
      </c>
      <c r="C4279" s="434">
        <v>27</v>
      </c>
      <c r="D4279" s="434">
        <v>25</v>
      </c>
    </row>
    <row r="4280" spans="1:4" ht="13.2" x14ac:dyDescent="0.25">
      <c r="A4280" s="432" t="s">
        <v>5161</v>
      </c>
      <c r="B4280" s="433">
        <v>24871</v>
      </c>
      <c r="C4280" s="434">
        <v>31</v>
      </c>
      <c r="D4280" s="434">
        <v>8</v>
      </c>
    </row>
    <row r="4281" spans="1:4" ht="13.2" x14ac:dyDescent="0.25">
      <c r="A4281" s="432" t="s">
        <v>5162</v>
      </c>
      <c r="B4281" s="433">
        <v>22648</v>
      </c>
      <c r="C4281" s="434">
        <v>18</v>
      </c>
      <c r="D4281" s="434">
        <v>9</v>
      </c>
    </row>
    <row r="4282" spans="1:4" ht="13.2" x14ac:dyDescent="0.25">
      <c r="A4282" s="432" t="s">
        <v>5163</v>
      </c>
      <c r="B4282" s="433">
        <v>28574</v>
      </c>
      <c r="C4282" s="434">
        <v>1</v>
      </c>
      <c r="D4282" s="434">
        <v>1</v>
      </c>
    </row>
    <row r="4283" spans="1:4" ht="13.2" x14ac:dyDescent="0.25">
      <c r="A4283" s="432" t="s">
        <v>5164</v>
      </c>
      <c r="B4283" s="433">
        <v>29818</v>
      </c>
      <c r="C4283" s="434">
        <v>17</v>
      </c>
      <c r="D4283" s="434">
        <v>16</v>
      </c>
    </row>
    <row r="4284" spans="1:4" ht="13.2" x14ac:dyDescent="0.25">
      <c r="A4284" s="432" t="s">
        <v>5165</v>
      </c>
      <c r="B4284" s="433">
        <v>26484</v>
      </c>
      <c r="C4284" s="434">
        <v>10</v>
      </c>
      <c r="D4284" s="434">
        <v>5</v>
      </c>
    </row>
    <row r="4285" spans="1:4" ht="13.2" x14ac:dyDescent="0.25">
      <c r="A4285" s="432" t="s">
        <v>5166</v>
      </c>
      <c r="B4285" s="433">
        <v>26924</v>
      </c>
      <c r="C4285" s="435">
        <v>11600</v>
      </c>
      <c r="D4285" s="435">
        <v>11250</v>
      </c>
    </row>
    <row r="4286" spans="1:4" ht="13.2" x14ac:dyDescent="0.25">
      <c r="A4286" s="432" t="s">
        <v>5167</v>
      </c>
      <c r="B4286" s="433">
        <v>20950</v>
      </c>
      <c r="C4286" s="434">
        <v>20</v>
      </c>
      <c r="D4286" s="434">
        <v>20</v>
      </c>
    </row>
    <row r="4287" spans="1:4" ht="13.2" x14ac:dyDescent="0.25">
      <c r="A4287" s="432" t="s">
        <v>5168</v>
      </c>
      <c r="B4287" s="433">
        <v>13774</v>
      </c>
      <c r="C4287" s="434">
        <v>35</v>
      </c>
      <c r="D4287" s="434">
        <v>35</v>
      </c>
    </row>
    <row r="4288" spans="1:4" ht="13.2" x14ac:dyDescent="0.25">
      <c r="A4288" s="432" t="s">
        <v>5169</v>
      </c>
      <c r="B4288" s="433">
        <v>22085</v>
      </c>
      <c r="C4288" s="434">
        <v>30</v>
      </c>
      <c r="D4288" s="434">
        <v>30</v>
      </c>
    </row>
    <row r="4289" spans="1:4" ht="13.2" x14ac:dyDescent="0.25">
      <c r="A4289" s="432" t="s">
        <v>5170</v>
      </c>
      <c r="B4289" s="433">
        <v>17728</v>
      </c>
      <c r="C4289" s="435">
        <v>1010</v>
      </c>
      <c r="D4289" s="435">
        <v>1010</v>
      </c>
    </row>
    <row r="4290" spans="1:4" ht="13.2" x14ac:dyDescent="0.25">
      <c r="A4290" s="432" t="s">
        <v>5171</v>
      </c>
      <c r="B4290" s="433">
        <v>16715</v>
      </c>
      <c r="C4290" s="434">
        <v>5</v>
      </c>
      <c r="D4290" s="434">
        <v>5</v>
      </c>
    </row>
    <row r="4291" spans="1:4" ht="13.2" x14ac:dyDescent="0.25">
      <c r="A4291" s="432" t="s">
        <v>5172</v>
      </c>
      <c r="B4291" s="433">
        <v>12070</v>
      </c>
      <c r="C4291" s="434">
        <v>5</v>
      </c>
      <c r="D4291" s="434">
        <v>5</v>
      </c>
    </row>
    <row r="4292" spans="1:4" ht="13.2" x14ac:dyDescent="0.25">
      <c r="A4292" s="432" t="s">
        <v>5173</v>
      </c>
      <c r="B4292" s="433">
        <v>10866</v>
      </c>
      <c r="C4292" s="434">
        <v>240</v>
      </c>
      <c r="D4292" s="434">
        <v>120</v>
      </c>
    </row>
    <row r="4293" spans="1:4" ht="13.2" x14ac:dyDescent="0.25">
      <c r="A4293" s="432" t="s">
        <v>5174</v>
      </c>
      <c r="B4293" s="433">
        <v>21047</v>
      </c>
      <c r="C4293" s="435">
        <v>3170</v>
      </c>
      <c r="D4293" s="434">
        <v>989</v>
      </c>
    </row>
    <row r="4294" spans="1:4" ht="13.2" x14ac:dyDescent="0.25">
      <c r="A4294" s="432" t="s">
        <v>5175</v>
      </c>
      <c r="B4294" s="433">
        <v>23224</v>
      </c>
      <c r="C4294" s="434">
        <v>4</v>
      </c>
      <c r="D4294" s="434">
        <v>4</v>
      </c>
    </row>
    <row r="4295" spans="1:4" ht="13.2" x14ac:dyDescent="0.25">
      <c r="A4295" s="432" t="s">
        <v>5176</v>
      </c>
      <c r="B4295" s="433">
        <v>22929</v>
      </c>
      <c r="C4295" s="434">
        <v>29</v>
      </c>
      <c r="D4295" s="434">
        <v>0</v>
      </c>
    </row>
    <row r="4296" spans="1:4" ht="13.2" x14ac:dyDescent="0.25">
      <c r="A4296" s="432" t="s">
        <v>5177</v>
      </c>
      <c r="B4296" s="433">
        <v>25393</v>
      </c>
      <c r="C4296" s="434">
        <v>59</v>
      </c>
      <c r="D4296" s="434">
        <v>15</v>
      </c>
    </row>
    <row r="4297" spans="1:4" ht="13.2" x14ac:dyDescent="0.25">
      <c r="A4297" s="432" t="s">
        <v>5178</v>
      </c>
      <c r="B4297" s="433">
        <v>27679</v>
      </c>
      <c r="C4297" s="434">
        <v>5</v>
      </c>
      <c r="D4297" s="434">
        <v>5</v>
      </c>
    </row>
    <row r="4298" spans="1:4" ht="13.2" x14ac:dyDescent="0.25">
      <c r="A4298" s="432" t="s">
        <v>5179</v>
      </c>
      <c r="B4298" s="433">
        <v>13613</v>
      </c>
      <c r="C4298" s="434">
        <v>30</v>
      </c>
      <c r="D4298" s="434">
        <v>0</v>
      </c>
    </row>
    <row r="4299" spans="1:4" ht="13.2" x14ac:dyDescent="0.25">
      <c r="A4299" s="432" t="s">
        <v>5180</v>
      </c>
      <c r="B4299" s="433">
        <v>12651</v>
      </c>
      <c r="C4299" s="434">
        <v>10</v>
      </c>
      <c r="D4299" s="434">
        <v>10</v>
      </c>
    </row>
    <row r="4300" spans="1:4" ht="13.2" x14ac:dyDescent="0.25">
      <c r="A4300" s="432" t="s">
        <v>5181</v>
      </c>
      <c r="B4300" s="433">
        <v>24225</v>
      </c>
      <c r="C4300" s="434">
        <v>74</v>
      </c>
      <c r="D4300" s="434">
        <v>44</v>
      </c>
    </row>
    <row r="4301" spans="1:4" ht="13.2" x14ac:dyDescent="0.25">
      <c r="A4301" s="432" t="s">
        <v>5182</v>
      </c>
      <c r="B4301" s="433">
        <v>18135</v>
      </c>
      <c r="C4301" s="434">
        <v>2</v>
      </c>
      <c r="D4301" s="434">
        <v>2</v>
      </c>
    </row>
    <row r="4302" spans="1:4" ht="13.2" x14ac:dyDescent="0.25">
      <c r="A4302" s="432" t="s">
        <v>5183</v>
      </c>
      <c r="B4302" s="433">
        <v>21842</v>
      </c>
      <c r="C4302" s="434">
        <v>20</v>
      </c>
      <c r="D4302" s="434">
        <v>2</v>
      </c>
    </row>
    <row r="4303" spans="1:4" ht="13.2" x14ac:dyDescent="0.25">
      <c r="A4303" s="432" t="s">
        <v>5184</v>
      </c>
      <c r="B4303" s="433">
        <v>13964</v>
      </c>
      <c r="C4303" s="434">
        <v>4</v>
      </c>
      <c r="D4303" s="434">
        <v>0</v>
      </c>
    </row>
    <row r="4304" spans="1:4" ht="13.2" x14ac:dyDescent="0.25">
      <c r="A4304" s="432" t="s">
        <v>5185</v>
      </c>
      <c r="B4304" s="433">
        <v>18812</v>
      </c>
      <c r="C4304" s="434">
        <v>105</v>
      </c>
      <c r="D4304" s="434">
        <v>3</v>
      </c>
    </row>
    <row r="4305" spans="1:4" ht="13.2" x14ac:dyDescent="0.25">
      <c r="A4305" s="432" t="s">
        <v>5186</v>
      </c>
      <c r="B4305" s="433">
        <v>17078</v>
      </c>
      <c r="C4305" s="434">
        <v>24</v>
      </c>
      <c r="D4305" s="434">
        <v>0</v>
      </c>
    </row>
    <row r="4306" spans="1:4" ht="13.2" x14ac:dyDescent="0.25">
      <c r="A4306" s="432" t="s">
        <v>5187</v>
      </c>
      <c r="B4306" s="433">
        <v>19868</v>
      </c>
      <c r="C4306" s="434">
        <v>1</v>
      </c>
      <c r="D4306" s="434">
        <v>1</v>
      </c>
    </row>
    <row r="4307" spans="1:4" ht="13.2" x14ac:dyDescent="0.25">
      <c r="A4307" s="432" t="s">
        <v>5188</v>
      </c>
      <c r="B4307" s="433">
        <v>21758</v>
      </c>
      <c r="C4307" s="434">
        <v>51</v>
      </c>
      <c r="D4307" s="434">
        <v>45</v>
      </c>
    </row>
    <row r="4308" spans="1:4" ht="13.2" x14ac:dyDescent="0.25">
      <c r="A4308" s="432" t="s">
        <v>5189</v>
      </c>
      <c r="B4308" s="433">
        <v>16540</v>
      </c>
      <c r="C4308" s="434">
        <v>53</v>
      </c>
      <c r="D4308" s="434">
        <v>46</v>
      </c>
    </row>
    <row r="4309" spans="1:4" ht="13.2" x14ac:dyDescent="0.25">
      <c r="A4309" s="432" t="s">
        <v>5190</v>
      </c>
      <c r="B4309" s="433">
        <v>24741</v>
      </c>
      <c r="C4309" s="434">
        <v>40</v>
      </c>
      <c r="D4309" s="434">
        <v>39</v>
      </c>
    </row>
    <row r="4310" spans="1:4" ht="13.2" x14ac:dyDescent="0.25">
      <c r="A4310" s="432" t="s">
        <v>5191</v>
      </c>
      <c r="B4310" s="433">
        <v>20568</v>
      </c>
      <c r="C4310" s="434">
        <v>25</v>
      </c>
      <c r="D4310" s="434">
        <v>25</v>
      </c>
    </row>
    <row r="4311" spans="1:4" ht="13.2" x14ac:dyDescent="0.25">
      <c r="A4311" s="432" t="s">
        <v>5192</v>
      </c>
      <c r="B4311" s="433">
        <v>29187</v>
      </c>
      <c r="C4311" s="434">
        <v>102</v>
      </c>
      <c r="D4311" s="434">
        <v>86</v>
      </c>
    </row>
    <row r="4312" spans="1:4" ht="13.2" x14ac:dyDescent="0.25">
      <c r="A4312" s="432" t="s">
        <v>5193</v>
      </c>
      <c r="B4312" s="433">
        <v>14222</v>
      </c>
      <c r="C4312" s="434">
        <v>37</v>
      </c>
      <c r="D4312" s="434">
        <v>22</v>
      </c>
    </row>
    <row r="4313" spans="1:4" ht="13.2" x14ac:dyDescent="0.25">
      <c r="A4313" s="432" t="s">
        <v>5194</v>
      </c>
      <c r="B4313" s="433">
        <v>29907</v>
      </c>
      <c r="C4313" s="434">
        <v>7</v>
      </c>
      <c r="D4313" s="434">
        <v>7</v>
      </c>
    </row>
    <row r="4314" spans="1:4" ht="13.2" x14ac:dyDescent="0.25">
      <c r="A4314" s="432" t="s">
        <v>5195</v>
      </c>
      <c r="B4314" s="433">
        <v>12661</v>
      </c>
      <c r="C4314" s="434">
        <v>5</v>
      </c>
      <c r="D4314" s="434">
        <v>4</v>
      </c>
    </row>
    <row r="4315" spans="1:4" ht="13.2" x14ac:dyDescent="0.25">
      <c r="A4315" s="432" t="s">
        <v>5196</v>
      </c>
      <c r="B4315" s="433">
        <v>21309</v>
      </c>
      <c r="C4315" s="434">
        <v>3</v>
      </c>
      <c r="D4315" s="434">
        <v>0</v>
      </c>
    </row>
    <row r="4316" spans="1:4" ht="13.2" x14ac:dyDescent="0.25">
      <c r="A4316" s="432" t="s">
        <v>5197</v>
      </c>
      <c r="B4316" s="433">
        <v>18091</v>
      </c>
      <c r="C4316" s="434">
        <v>24</v>
      </c>
      <c r="D4316" s="434">
        <v>4</v>
      </c>
    </row>
    <row r="4317" spans="1:4" ht="13.2" x14ac:dyDescent="0.25">
      <c r="A4317" s="432" t="s">
        <v>5198</v>
      </c>
      <c r="B4317" s="433">
        <v>25353</v>
      </c>
      <c r="C4317" s="434">
        <v>270</v>
      </c>
      <c r="D4317" s="434">
        <v>270</v>
      </c>
    </row>
    <row r="4318" spans="1:4" ht="13.2" x14ac:dyDescent="0.25">
      <c r="A4318" s="432" t="s">
        <v>5199</v>
      </c>
      <c r="B4318" s="433">
        <v>28118</v>
      </c>
      <c r="C4318" s="434">
        <v>11</v>
      </c>
      <c r="D4318" s="434">
        <v>0</v>
      </c>
    </row>
    <row r="4319" spans="1:4" ht="13.2" x14ac:dyDescent="0.25">
      <c r="A4319" s="432" t="s">
        <v>5200</v>
      </c>
      <c r="B4319" s="433">
        <v>12227</v>
      </c>
      <c r="C4319" s="434">
        <v>20</v>
      </c>
      <c r="D4319" s="434">
        <v>20</v>
      </c>
    </row>
    <row r="4320" spans="1:4" ht="13.2" x14ac:dyDescent="0.25">
      <c r="A4320" s="432" t="s">
        <v>5201</v>
      </c>
      <c r="B4320" s="433">
        <v>17499</v>
      </c>
      <c r="C4320" s="434">
        <v>4</v>
      </c>
      <c r="D4320" s="434">
        <v>4</v>
      </c>
    </row>
    <row r="4321" spans="1:4" ht="13.2" x14ac:dyDescent="0.25">
      <c r="A4321" s="432" t="s">
        <v>5202</v>
      </c>
      <c r="B4321" s="433">
        <v>14984</v>
      </c>
      <c r="C4321" s="434">
        <v>4</v>
      </c>
      <c r="D4321" s="434">
        <v>0</v>
      </c>
    </row>
    <row r="4322" spans="1:4" ht="13.2" x14ac:dyDescent="0.25">
      <c r="A4322" s="432" t="s">
        <v>5203</v>
      </c>
      <c r="B4322" s="433">
        <v>13334</v>
      </c>
      <c r="C4322" s="434">
        <v>5</v>
      </c>
      <c r="D4322" s="434">
        <v>4</v>
      </c>
    </row>
    <row r="4323" spans="1:4" ht="13.2" x14ac:dyDescent="0.25">
      <c r="A4323" s="432" t="s">
        <v>5204</v>
      </c>
      <c r="B4323" s="433">
        <v>11854</v>
      </c>
      <c r="C4323" s="434">
        <v>2</v>
      </c>
      <c r="D4323" s="434">
        <v>0</v>
      </c>
    </row>
    <row r="4324" spans="1:4" ht="13.2" x14ac:dyDescent="0.25">
      <c r="A4324" s="432" t="s">
        <v>5205</v>
      </c>
      <c r="B4324" s="433">
        <v>26683</v>
      </c>
      <c r="C4324" s="434">
        <v>68</v>
      </c>
      <c r="D4324" s="434">
        <v>48</v>
      </c>
    </row>
    <row r="4325" spans="1:4" ht="13.2" x14ac:dyDescent="0.25">
      <c r="A4325" s="432" t="s">
        <v>5206</v>
      </c>
      <c r="B4325" s="433">
        <v>17935</v>
      </c>
      <c r="C4325" s="434">
        <v>1</v>
      </c>
      <c r="D4325" s="434">
        <v>0</v>
      </c>
    </row>
    <row r="4326" spans="1:4" ht="13.2" x14ac:dyDescent="0.25">
      <c r="A4326" s="432" t="s">
        <v>2226</v>
      </c>
      <c r="B4326" s="433">
        <v>17132</v>
      </c>
      <c r="C4326" s="434">
        <v>4</v>
      </c>
      <c r="D4326" s="434">
        <v>4</v>
      </c>
    </row>
    <row r="4327" spans="1:4" ht="13.2" x14ac:dyDescent="0.25">
      <c r="A4327" s="432" t="s">
        <v>4965</v>
      </c>
      <c r="B4327" s="433">
        <v>18975</v>
      </c>
      <c r="C4327" s="434">
        <v>10</v>
      </c>
      <c r="D4327" s="434">
        <v>4</v>
      </c>
    </row>
    <row r="4328" spans="1:4" ht="13.2" x14ac:dyDescent="0.25">
      <c r="A4328" s="432" t="s">
        <v>5207</v>
      </c>
      <c r="B4328" s="433">
        <v>23463</v>
      </c>
      <c r="C4328" s="434">
        <v>2</v>
      </c>
      <c r="D4328" s="434">
        <v>2</v>
      </c>
    </row>
    <row r="4329" spans="1:4" ht="13.2" x14ac:dyDescent="0.25">
      <c r="A4329" s="432" t="s">
        <v>2236</v>
      </c>
      <c r="B4329" s="433">
        <v>26439</v>
      </c>
      <c r="C4329" s="434">
        <v>1</v>
      </c>
      <c r="D4329" s="434">
        <v>1</v>
      </c>
    </row>
    <row r="4330" spans="1:4" ht="13.2" x14ac:dyDescent="0.25">
      <c r="A4330" s="432" t="s">
        <v>2240</v>
      </c>
      <c r="B4330" s="433">
        <v>25575</v>
      </c>
      <c r="C4330" s="435">
        <v>1118</v>
      </c>
      <c r="D4330" s="434">
        <v>980</v>
      </c>
    </row>
    <row r="4331" spans="1:4" ht="13.2" x14ac:dyDescent="0.25">
      <c r="A4331" s="432" t="s">
        <v>5208</v>
      </c>
      <c r="B4331" s="433">
        <v>14368</v>
      </c>
      <c r="C4331" s="434">
        <v>356</v>
      </c>
      <c r="D4331" s="434">
        <v>324</v>
      </c>
    </row>
    <row r="4332" spans="1:4" ht="13.2" x14ac:dyDescent="0.25">
      <c r="A4332" s="432" t="s">
        <v>5209</v>
      </c>
      <c r="B4332" s="433">
        <v>28152</v>
      </c>
      <c r="C4332" s="434">
        <v>10</v>
      </c>
      <c r="D4332" s="434">
        <v>10</v>
      </c>
    </row>
    <row r="4333" spans="1:4" ht="13.2" x14ac:dyDescent="0.25">
      <c r="A4333" s="432" t="s">
        <v>5210</v>
      </c>
      <c r="B4333" s="433">
        <v>23440</v>
      </c>
      <c r="C4333" s="434">
        <v>16</v>
      </c>
      <c r="D4333" s="434">
        <v>8</v>
      </c>
    </row>
    <row r="4334" spans="1:4" ht="13.2" x14ac:dyDescent="0.25">
      <c r="A4334" s="432" t="s">
        <v>5211</v>
      </c>
      <c r="B4334" s="433">
        <v>12464</v>
      </c>
      <c r="C4334" s="434">
        <v>38</v>
      </c>
      <c r="D4334" s="434">
        <v>38</v>
      </c>
    </row>
    <row r="4335" spans="1:4" ht="13.2" x14ac:dyDescent="0.25">
      <c r="A4335" s="432" t="s">
        <v>5212</v>
      </c>
      <c r="B4335" s="433">
        <v>14397</v>
      </c>
      <c r="C4335" s="434">
        <v>44</v>
      </c>
      <c r="D4335" s="434">
        <v>40</v>
      </c>
    </row>
    <row r="4336" spans="1:4" ht="13.2" x14ac:dyDescent="0.25">
      <c r="A4336" s="432" t="s">
        <v>5213</v>
      </c>
      <c r="B4336" s="433">
        <v>10726</v>
      </c>
      <c r="C4336" s="434">
        <v>36</v>
      </c>
      <c r="D4336" s="434">
        <v>24</v>
      </c>
    </row>
    <row r="4337" spans="1:4" ht="13.2" x14ac:dyDescent="0.25">
      <c r="A4337" s="432" t="s">
        <v>2388</v>
      </c>
      <c r="B4337" s="433">
        <v>13252</v>
      </c>
      <c r="C4337" s="434">
        <v>4</v>
      </c>
      <c r="D4337" s="434">
        <v>4</v>
      </c>
    </row>
    <row r="4338" spans="1:4" ht="13.2" x14ac:dyDescent="0.25">
      <c r="A4338" s="432" t="s">
        <v>5214</v>
      </c>
      <c r="B4338" s="433">
        <v>15572</v>
      </c>
      <c r="C4338" s="434">
        <v>2</v>
      </c>
      <c r="D4338" s="434">
        <v>2</v>
      </c>
    </row>
    <row r="4339" spans="1:4" ht="13.2" x14ac:dyDescent="0.25">
      <c r="A4339" s="432" t="s">
        <v>5215</v>
      </c>
      <c r="B4339" s="433">
        <v>12123</v>
      </c>
      <c r="C4339" s="434">
        <v>15</v>
      </c>
      <c r="D4339" s="434">
        <v>4</v>
      </c>
    </row>
    <row r="4340" spans="1:4" ht="13.2" x14ac:dyDescent="0.25">
      <c r="A4340" s="432" t="s">
        <v>2241</v>
      </c>
      <c r="B4340" s="433">
        <v>29306</v>
      </c>
      <c r="C4340" s="434">
        <v>170</v>
      </c>
      <c r="D4340" s="434">
        <v>165</v>
      </c>
    </row>
    <row r="4341" spans="1:4" ht="13.2" x14ac:dyDescent="0.25">
      <c r="A4341" s="432" t="s">
        <v>2242</v>
      </c>
      <c r="B4341" s="433">
        <v>21632</v>
      </c>
      <c r="C4341" s="434">
        <v>126</v>
      </c>
      <c r="D4341" s="434">
        <v>63</v>
      </c>
    </row>
    <row r="4342" spans="1:4" ht="13.2" x14ac:dyDescent="0.25">
      <c r="A4342" s="432" t="s">
        <v>2243</v>
      </c>
      <c r="B4342" s="433">
        <v>26324</v>
      </c>
      <c r="C4342" s="434">
        <v>95</v>
      </c>
      <c r="D4342" s="434">
        <v>72</v>
      </c>
    </row>
    <row r="4343" spans="1:4" ht="13.2" x14ac:dyDescent="0.25">
      <c r="A4343" s="432" t="s">
        <v>5216</v>
      </c>
      <c r="B4343" s="433">
        <v>29008</v>
      </c>
      <c r="C4343" s="434">
        <v>9</v>
      </c>
      <c r="D4343" s="434">
        <v>9</v>
      </c>
    </row>
    <row r="4344" spans="1:4" ht="13.2" x14ac:dyDescent="0.25">
      <c r="A4344" s="432" t="s">
        <v>2244</v>
      </c>
      <c r="B4344" s="433">
        <v>19307</v>
      </c>
      <c r="C4344" s="434">
        <v>18</v>
      </c>
      <c r="D4344" s="434">
        <v>14</v>
      </c>
    </row>
    <row r="4345" spans="1:4" ht="13.2" x14ac:dyDescent="0.25">
      <c r="A4345" s="432" t="s">
        <v>2245</v>
      </c>
      <c r="B4345" s="433">
        <v>13736</v>
      </c>
      <c r="C4345" s="434">
        <v>12</v>
      </c>
      <c r="D4345" s="434">
        <v>9</v>
      </c>
    </row>
    <row r="4346" spans="1:4" ht="13.2" x14ac:dyDescent="0.25">
      <c r="A4346" s="432" t="s">
        <v>5217</v>
      </c>
      <c r="B4346" s="433">
        <v>12398</v>
      </c>
      <c r="C4346" s="434">
        <v>5</v>
      </c>
      <c r="D4346" s="434">
        <v>5</v>
      </c>
    </row>
    <row r="4347" spans="1:4" ht="13.2" x14ac:dyDescent="0.25">
      <c r="A4347" s="432" t="s">
        <v>5218</v>
      </c>
      <c r="B4347" s="433">
        <v>19802</v>
      </c>
      <c r="C4347" s="434">
        <v>2</v>
      </c>
      <c r="D4347" s="434">
        <v>2</v>
      </c>
    </row>
    <row r="4348" spans="1:4" ht="13.2" x14ac:dyDescent="0.25">
      <c r="A4348" s="432" t="s">
        <v>2396</v>
      </c>
      <c r="B4348" s="433">
        <v>20814</v>
      </c>
      <c r="C4348" s="434">
        <v>32</v>
      </c>
      <c r="D4348" s="434">
        <v>32</v>
      </c>
    </row>
    <row r="4349" spans="1:4" ht="13.2" x14ac:dyDescent="0.25">
      <c r="A4349" s="432" t="s">
        <v>2397</v>
      </c>
      <c r="B4349" s="433">
        <v>13088</v>
      </c>
      <c r="C4349" s="434">
        <v>12</v>
      </c>
      <c r="D4349" s="434">
        <v>12</v>
      </c>
    </row>
    <row r="4350" spans="1:4" ht="13.2" x14ac:dyDescent="0.25">
      <c r="A4350" s="432" t="s">
        <v>5219</v>
      </c>
      <c r="B4350" s="433">
        <v>27292</v>
      </c>
      <c r="C4350" s="434">
        <v>137</v>
      </c>
      <c r="D4350" s="434">
        <v>80</v>
      </c>
    </row>
    <row r="4351" spans="1:4" ht="13.2" x14ac:dyDescent="0.25">
      <c r="A4351" s="432" t="s">
        <v>5220</v>
      </c>
      <c r="B4351" s="433">
        <v>27986</v>
      </c>
      <c r="C4351" s="434">
        <v>14</v>
      </c>
      <c r="D4351" s="434">
        <v>1</v>
      </c>
    </row>
    <row r="4352" spans="1:4" ht="13.2" x14ac:dyDescent="0.25">
      <c r="A4352" s="432" t="s">
        <v>5221</v>
      </c>
      <c r="B4352" s="433">
        <v>17094</v>
      </c>
      <c r="C4352" s="434">
        <v>25</v>
      </c>
      <c r="D4352" s="434">
        <v>10</v>
      </c>
    </row>
    <row r="4353" spans="1:4" ht="13.2" x14ac:dyDescent="0.25">
      <c r="A4353" s="432" t="s">
        <v>5222</v>
      </c>
      <c r="B4353" s="433">
        <v>17821</v>
      </c>
      <c r="C4353" s="434">
        <v>4</v>
      </c>
      <c r="D4353" s="434">
        <v>4</v>
      </c>
    </row>
    <row r="4354" spans="1:4" ht="13.2" x14ac:dyDescent="0.25">
      <c r="A4354" s="432" t="s">
        <v>2400</v>
      </c>
      <c r="B4354" s="433">
        <v>12113</v>
      </c>
      <c r="C4354" s="434">
        <v>124</v>
      </c>
      <c r="D4354" s="434">
        <v>47</v>
      </c>
    </row>
    <row r="4355" spans="1:4" ht="13.2" x14ac:dyDescent="0.25">
      <c r="A4355" s="432" t="s">
        <v>2401</v>
      </c>
      <c r="B4355" s="433">
        <v>27179</v>
      </c>
      <c r="C4355" s="434">
        <v>6</v>
      </c>
      <c r="D4355" s="434">
        <v>4</v>
      </c>
    </row>
    <row r="4356" spans="1:4" ht="13.2" x14ac:dyDescent="0.25">
      <c r="A4356" s="432" t="s">
        <v>5223</v>
      </c>
      <c r="B4356" s="433">
        <v>18571</v>
      </c>
      <c r="C4356" s="434">
        <v>15</v>
      </c>
      <c r="D4356" s="434">
        <v>15</v>
      </c>
    </row>
    <row r="4357" spans="1:4" ht="13.2" x14ac:dyDescent="0.25">
      <c r="A4357" s="432" t="s">
        <v>2247</v>
      </c>
      <c r="B4357" s="433">
        <v>25178</v>
      </c>
      <c r="C4357" s="434">
        <v>23</v>
      </c>
      <c r="D4357" s="434">
        <v>19</v>
      </c>
    </row>
    <row r="4358" spans="1:4" ht="13.2" x14ac:dyDescent="0.25">
      <c r="A4358" s="432" t="s">
        <v>2248</v>
      </c>
      <c r="B4358" s="433">
        <v>12454</v>
      </c>
      <c r="C4358" s="434">
        <v>10</v>
      </c>
      <c r="D4358" s="434">
        <v>9</v>
      </c>
    </row>
    <row r="4359" spans="1:4" ht="13.2" x14ac:dyDescent="0.25">
      <c r="A4359" s="432" t="s">
        <v>2249</v>
      </c>
      <c r="B4359" s="433">
        <v>11441</v>
      </c>
      <c r="C4359" s="434">
        <v>75</v>
      </c>
      <c r="D4359" s="434">
        <v>72</v>
      </c>
    </row>
    <row r="4360" spans="1:4" ht="13.2" x14ac:dyDescent="0.25">
      <c r="A4360" s="432" t="s">
        <v>2250</v>
      </c>
      <c r="B4360" s="433">
        <v>15033</v>
      </c>
      <c r="C4360" s="434">
        <v>7</v>
      </c>
      <c r="D4360" s="434">
        <v>1</v>
      </c>
    </row>
    <row r="4361" spans="1:4" ht="13.2" x14ac:dyDescent="0.25">
      <c r="A4361" s="432" t="s">
        <v>2251</v>
      </c>
      <c r="B4361" s="433">
        <v>18257</v>
      </c>
      <c r="C4361" s="434">
        <v>5</v>
      </c>
      <c r="D4361" s="434">
        <v>5</v>
      </c>
    </row>
    <row r="4362" spans="1:4" ht="13.2" x14ac:dyDescent="0.25">
      <c r="A4362" s="432" t="s">
        <v>3228</v>
      </c>
      <c r="B4362" s="433">
        <v>15424</v>
      </c>
      <c r="C4362" s="434">
        <v>4</v>
      </c>
      <c r="D4362" s="434">
        <v>4</v>
      </c>
    </row>
    <row r="4363" spans="1:4" ht="13.2" x14ac:dyDescent="0.25">
      <c r="A4363" s="432" t="s">
        <v>4978</v>
      </c>
      <c r="B4363" s="433">
        <v>27875</v>
      </c>
      <c r="C4363" s="434">
        <v>7</v>
      </c>
      <c r="D4363" s="434">
        <v>7</v>
      </c>
    </row>
    <row r="4364" spans="1:4" ht="13.2" x14ac:dyDescent="0.25">
      <c r="A4364" s="432" t="s">
        <v>5224</v>
      </c>
      <c r="B4364" s="433">
        <v>19840</v>
      </c>
      <c r="C4364" s="434">
        <v>2</v>
      </c>
      <c r="D4364" s="434">
        <v>2</v>
      </c>
    </row>
    <row r="4365" spans="1:4" ht="13.2" x14ac:dyDescent="0.25">
      <c r="A4365" s="432" t="s">
        <v>5225</v>
      </c>
      <c r="B4365" s="433">
        <v>26901</v>
      </c>
      <c r="C4365" s="434">
        <v>279</v>
      </c>
      <c r="D4365" s="434">
        <v>192</v>
      </c>
    </row>
    <row r="4366" spans="1:4" ht="13.2" x14ac:dyDescent="0.25">
      <c r="A4366" s="432" t="s">
        <v>5226</v>
      </c>
      <c r="B4366" s="433">
        <v>10454</v>
      </c>
      <c r="C4366" s="434">
        <v>34</v>
      </c>
      <c r="D4366" s="434">
        <v>26</v>
      </c>
    </row>
    <row r="4367" spans="1:4" ht="13.2" x14ac:dyDescent="0.25">
      <c r="A4367" s="432" t="s">
        <v>5227</v>
      </c>
      <c r="B4367" s="433">
        <v>21241</v>
      </c>
      <c r="C4367" s="434">
        <v>233</v>
      </c>
      <c r="D4367" s="434">
        <v>218</v>
      </c>
    </row>
    <row r="4368" spans="1:4" ht="13.2" x14ac:dyDescent="0.25">
      <c r="A4368" s="432" t="s">
        <v>5228</v>
      </c>
      <c r="B4368" s="433">
        <v>14155</v>
      </c>
      <c r="C4368" s="434">
        <v>5</v>
      </c>
      <c r="D4368" s="434">
        <v>5</v>
      </c>
    </row>
    <row r="4369" spans="1:4" ht="13.2" x14ac:dyDescent="0.25">
      <c r="A4369" s="432" t="s">
        <v>5229</v>
      </c>
      <c r="B4369" s="433">
        <v>25618</v>
      </c>
      <c r="C4369" s="434">
        <v>5</v>
      </c>
      <c r="D4369" s="434">
        <v>3</v>
      </c>
    </row>
    <row r="4370" spans="1:4" ht="13.2" x14ac:dyDescent="0.25">
      <c r="A4370" s="432" t="s">
        <v>2274</v>
      </c>
      <c r="B4370" s="433">
        <v>17517</v>
      </c>
      <c r="C4370" s="434">
        <v>424</v>
      </c>
      <c r="D4370" s="434">
        <v>384</v>
      </c>
    </row>
    <row r="4371" spans="1:4" ht="13.2" x14ac:dyDescent="0.25">
      <c r="A4371" s="432" t="s">
        <v>2275</v>
      </c>
      <c r="B4371" s="433">
        <v>27399</v>
      </c>
      <c r="C4371" s="434">
        <v>32</v>
      </c>
      <c r="D4371" s="434">
        <v>30</v>
      </c>
    </row>
    <row r="4372" spans="1:4" ht="13.2" x14ac:dyDescent="0.25">
      <c r="A4372" s="432" t="s">
        <v>2276</v>
      </c>
      <c r="B4372" s="433">
        <v>12112</v>
      </c>
      <c r="C4372" s="434">
        <v>49</v>
      </c>
      <c r="D4372" s="434">
        <v>22</v>
      </c>
    </row>
    <row r="4373" spans="1:4" ht="13.2" x14ac:dyDescent="0.25">
      <c r="A4373" s="432" t="s">
        <v>2277</v>
      </c>
      <c r="B4373" s="433">
        <v>18173</v>
      </c>
      <c r="C4373" s="434">
        <v>400</v>
      </c>
      <c r="D4373" s="434">
        <v>310</v>
      </c>
    </row>
    <row r="4374" spans="1:4" ht="13.2" x14ac:dyDescent="0.25">
      <c r="A4374" s="432" t="s">
        <v>5230</v>
      </c>
      <c r="B4374" s="433">
        <v>10657</v>
      </c>
      <c r="C4374" s="434">
        <v>71</v>
      </c>
      <c r="D4374" s="434">
        <v>28</v>
      </c>
    </row>
    <row r="4375" spans="1:4" ht="13.2" x14ac:dyDescent="0.25">
      <c r="A4375" s="432" t="s">
        <v>2283</v>
      </c>
      <c r="B4375" s="433">
        <v>27354</v>
      </c>
      <c r="C4375" s="434">
        <v>27</v>
      </c>
      <c r="D4375" s="434">
        <v>27</v>
      </c>
    </row>
    <row r="4376" spans="1:4" ht="13.2" x14ac:dyDescent="0.25">
      <c r="A4376" s="432" t="s">
        <v>4573</v>
      </c>
      <c r="B4376" s="433">
        <v>16784</v>
      </c>
      <c r="C4376" s="434">
        <v>318</v>
      </c>
      <c r="D4376" s="434">
        <v>285</v>
      </c>
    </row>
    <row r="4377" spans="1:4" ht="13.2" x14ac:dyDescent="0.25">
      <c r="A4377" s="432" t="s">
        <v>5231</v>
      </c>
      <c r="B4377" s="433">
        <v>27776</v>
      </c>
      <c r="C4377" s="434">
        <v>21</v>
      </c>
      <c r="D4377" s="434">
        <v>21</v>
      </c>
    </row>
    <row r="4378" spans="1:4" ht="13.2" x14ac:dyDescent="0.25">
      <c r="A4378" s="432" t="s">
        <v>4574</v>
      </c>
      <c r="B4378" s="433">
        <v>28196</v>
      </c>
      <c r="C4378" s="434">
        <v>241</v>
      </c>
      <c r="D4378" s="434">
        <v>205</v>
      </c>
    </row>
    <row r="4379" spans="1:4" ht="13.2" x14ac:dyDescent="0.25">
      <c r="A4379" s="432" t="s">
        <v>5232</v>
      </c>
      <c r="B4379" s="433">
        <v>28405</v>
      </c>
      <c r="C4379" s="434">
        <v>23</v>
      </c>
      <c r="D4379" s="434">
        <v>23</v>
      </c>
    </row>
    <row r="4380" spans="1:4" ht="13.2" x14ac:dyDescent="0.25">
      <c r="A4380" s="432" t="s">
        <v>4575</v>
      </c>
      <c r="B4380" s="433">
        <v>26111</v>
      </c>
      <c r="C4380" s="434">
        <v>34</v>
      </c>
      <c r="D4380" s="434">
        <v>33</v>
      </c>
    </row>
    <row r="4381" spans="1:4" ht="13.2" x14ac:dyDescent="0.25">
      <c r="A4381" s="432" t="s">
        <v>5233</v>
      </c>
      <c r="B4381" s="433">
        <v>28030</v>
      </c>
      <c r="C4381" s="434">
        <v>22</v>
      </c>
      <c r="D4381" s="434">
        <v>13</v>
      </c>
    </row>
    <row r="4382" spans="1:4" ht="13.2" x14ac:dyDescent="0.25">
      <c r="A4382" s="432" t="s">
        <v>5234</v>
      </c>
      <c r="B4382" s="433">
        <v>13991</v>
      </c>
      <c r="C4382" s="434">
        <v>2</v>
      </c>
      <c r="D4382" s="434">
        <v>2</v>
      </c>
    </row>
    <row r="4383" spans="1:4" ht="13.2" x14ac:dyDescent="0.25">
      <c r="A4383" s="432" t="s">
        <v>5235</v>
      </c>
      <c r="B4383" s="433">
        <v>18241</v>
      </c>
      <c r="C4383" s="434">
        <v>315</v>
      </c>
      <c r="D4383" s="434">
        <v>213</v>
      </c>
    </row>
    <row r="4384" spans="1:4" ht="13.2" x14ac:dyDescent="0.25">
      <c r="A4384" s="432" t="s">
        <v>5236</v>
      </c>
      <c r="B4384" s="433">
        <v>16125</v>
      </c>
      <c r="C4384" s="434">
        <v>3</v>
      </c>
      <c r="D4384" s="434">
        <v>3</v>
      </c>
    </row>
    <row r="4385" spans="1:4" ht="13.2" x14ac:dyDescent="0.25">
      <c r="A4385" s="432" t="s">
        <v>5237</v>
      </c>
      <c r="B4385" s="433">
        <v>14438</v>
      </c>
      <c r="C4385" s="434">
        <v>343</v>
      </c>
      <c r="D4385" s="434">
        <v>252</v>
      </c>
    </row>
    <row r="4386" spans="1:4" ht="13.2" x14ac:dyDescent="0.25">
      <c r="A4386" s="432" t="s">
        <v>5238</v>
      </c>
      <c r="B4386" s="433">
        <v>22093</v>
      </c>
      <c r="C4386" s="434">
        <v>14</v>
      </c>
      <c r="D4386" s="434">
        <v>14</v>
      </c>
    </row>
    <row r="4387" spans="1:4" ht="13.2" x14ac:dyDescent="0.25">
      <c r="A4387" s="432" t="s">
        <v>5239</v>
      </c>
      <c r="B4387" s="433">
        <v>28529</v>
      </c>
      <c r="C4387" s="434">
        <v>2</v>
      </c>
      <c r="D4387" s="434">
        <v>2</v>
      </c>
    </row>
    <row r="4388" spans="1:4" ht="13.2" x14ac:dyDescent="0.25">
      <c r="A4388" s="432" t="s">
        <v>5240</v>
      </c>
      <c r="B4388" s="433">
        <v>23872</v>
      </c>
      <c r="C4388" s="434">
        <v>27</v>
      </c>
      <c r="D4388" s="434">
        <v>0</v>
      </c>
    </row>
    <row r="4389" spans="1:4" ht="13.2" x14ac:dyDescent="0.25">
      <c r="A4389" s="432" t="s">
        <v>2285</v>
      </c>
      <c r="B4389" s="433">
        <v>14207</v>
      </c>
      <c r="C4389" s="434">
        <v>113</v>
      </c>
      <c r="D4389" s="434">
        <v>104</v>
      </c>
    </row>
    <row r="4390" spans="1:4" ht="13.2" x14ac:dyDescent="0.25">
      <c r="A4390" s="432" t="s">
        <v>5241</v>
      </c>
      <c r="B4390" s="433">
        <v>21722</v>
      </c>
      <c r="C4390" s="434">
        <v>6</v>
      </c>
      <c r="D4390" s="434">
        <v>6</v>
      </c>
    </row>
    <row r="4391" spans="1:4" ht="13.2" x14ac:dyDescent="0.25">
      <c r="A4391" s="432" t="s">
        <v>5242</v>
      </c>
      <c r="B4391" s="433">
        <v>11715</v>
      </c>
      <c r="C4391" s="434">
        <v>86</v>
      </c>
      <c r="D4391" s="434">
        <v>83</v>
      </c>
    </row>
    <row r="4392" spans="1:4" ht="13.2" x14ac:dyDescent="0.25">
      <c r="A4392" s="432" t="s">
        <v>5243</v>
      </c>
      <c r="B4392" s="433">
        <v>28155</v>
      </c>
      <c r="C4392" s="434">
        <v>5</v>
      </c>
      <c r="D4392" s="434">
        <v>5</v>
      </c>
    </row>
    <row r="4393" spans="1:4" ht="13.2" x14ac:dyDescent="0.25">
      <c r="A4393" s="432" t="s">
        <v>5244</v>
      </c>
      <c r="B4393" s="433">
        <v>27989</v>
      </c>
      <c r="C4393" s="434">
        <v>475</v>
      </c>
      <c r="D4393" s="434">
        <v>451</v>
      </c>
    </row>
    <row r="4394" spans="1:4" ht="13.2" x14ac:dyDescent="0.25">
      <c r="A4394" s="432" t="s">
        <v>5245</v>
      </c>
      <c r="B4394" s="433">
        <v>20308</v>
      </c>
      <c r="C4394" s="434">
        <v>3</v>
      </c>
      <c r="D4394" s="434">
        <v>2</v>
      </c>
    </row>
    <row r="4395" spans="1:4" ht="13.2" x14ac:dyDescent="0.25">
      <c r="A4395" s="432" t="s">
        <v>5246</v>
      </c>
      <c r="B4395" s="433">
        <v>21160</v>
      </c>
      <c r="C4395" s="434">
        <v>27</v>
      </c>
      <c r="D4395" s="434">
        <v>27</v>
      </c>
    </row>
    <row r="4396" spans="1:4" ht="13.2" x14ac:dyDescent="0.25">
      <c r="A4396" s="432" t="s">
        <v>5247</v>
      </c>
      <c r="B4396" s="433">
        <v>22880</v>
      </c>
      <c r="C4396" s="434">
        <v>4</v>
      </c>
      <c r="D4396" s="434">
        <v>3</v>
      </c>
    </row>
    <row r="4397" spans="1:4" ht="13.2" x14ac:dyDescent="0.25">
      <c r="A4397" s="432" t="s">
        <v>5248</v>
      </c>
      <c r="B4397" s="433">
        <v>24120</v>
      </c>
      <c r="C4397" s="434">
        <v>9</v>
      </c>
      <c r="D4397" s="434">
        <v>8</v>
      </c>
    </row>
    <row r="4398" spans="1:4" ht="13.2" x14ac:dyDescent="0.25">
      <c r="A4398" s="432" t="s">
        <v>5249</v>
      </c>
      <c r="B4398" s="433">
        <v>18348</v>
      </c>
      <c r="C4398" s="434">
        <v>15</v>
      </c>
      <c r="D4398" s="434">
        <v>13</v>
      </c>
    </row>
    <row r="4399" spans="1:4" ht="13.2" x14ac:dyDescent="0.25">
      <c r="A4399" s="432" t="s">
        <v>5250</v>
      </c>
      <c r="B4399" s="433">
        <v>11244</v>
      </c>
      <c r="C4399" s="434">
        <v>279</v>
      </c>
      <c r="D4399" s="434">
        <v>239</v>
      </c>
    </row>
    <row r="4400" spans="1:4" ht="13.2" x14ac:dyDescent="0.25">
      <c r="A4400" s="432" t="s">
        <v>5251</v>
      </c>
      <c r="B4400" s="433">
        <v>15401</v>
      </c>
      <c r="C4400" s="434">
        <v>14</v>
      </c>
      <c r="D4400" s="434">
        <v>13</v>
      </c>
    </row>
    <row r="4401" spans="1:4" ht="13.2" x14ac:dyDescent="0.25">
      <c r="A4401" s="432" t="s">
        <v>5252</v>
      </c>
      <c r="B4401" s="433">
        <v>19310</v>
      </c>
      <c r="C4401" s="434">
        <v>65</v>
      </c>
      <c r="D4401" s="434">
        <v>65</v>
      </c>
    </row>
    <row r="4402" spans="1:4" ht="13.2" x14ac:dyDescent="0.25">
      <c r="A4402" s="432" t="s">
        <v>2294</v>
      </c>
      <c r="B4402" s="433">
        <v>15978</v>
      </c>
      <c r="C4402" s="434">
        <v>72</v>
      </c>
      <c r="D4402" s="434">
        <v>41</v>
      </c>
    </row>
    <row r="4403" spans="1:4" ht="13.2" x14ac:dyDescent="0.25">
      <c r="A4403" s="432" t="s">
        <v>5253</v>
      </c>
      <c r="B4403" s="433">
        <v>15771</v>
      </c>
      <c r="C4403" s="434">
        <v>317</v>
      </c>
      <c r="D4403" s="434">
        <v>239</v>
      </c>
    </row>
    <row r="4404" spans="1:4" ht="13.2" x14ac:dyDescent="0.25">
      <c r="A4404" s="432" t="s">
        <v>5254</v>
      </c>
      <c r="B4404" s="433">
        <v>17620</v>
      </c>
      <c r="C4404" s="434">
        <v>9</v>
      </c>
      <c r="D4404" s="434">
        <v>9</v>
      </c>
    </row>
    <row r="4405" spans="1:4" ht="13.2" x14ac:dyDescent="0.25">
      <c r="A4405" s="432" t="s">
        <v>5255</v>
      </c>
      <c r="B4405" s="433">
        <v>12982</v>
      </c>
      <c r="C4405" s="434">
        <v>2</v>
      </c>
      <c r="D4405" s="434">
        <v>2</v>
      </c>
    </row>
    <row r="4406" spans="1:4" ht="13.2" x14ac:dyDescent="0.25">
      <c r="A4406" s="432" t="s">
        <v>5256</v>
      </c>
      <c r="B4406" s="433">
        <v>11699</v>
      </c>
      <c r="C4406" s="434">
        <v>1</v>
      </c>
      <c r="D4406" s="434">
        <v>1</v>
      </c>
    </row>
    <row r="4407" spans="1:4" ht="13.2" x14ac:dyDescent="0.25">
      <c r="A4407" s="432" t="s">
        <v>5257</v>
      </c>
      <c r="B4407" s="433">
        <v>17592</v>
      </c>
      <c r="C4407" s="434">
        <v>50</v>
      </c>
      <c r="D4407" s="434">
        <v>28</v>
      </c>
    </row>
    <row r="4408" spans="1:4" ht="13.2" x14ac:dyDescent="0.25">
      <c r="A4408" s="432" t="s">
        <v>5258</v>
      </c>
      <c r="B4408" s="433">
        <v>13885</v>
      </c>
      <c r="C4408" s="434">
        <v>1</v>
      </c>
      <c r="D4408" s="434">
        <v>1</v>
      </c>
    </row>
    <row r="4409" spans="1:4" ht="13.2" x14ac:dyDescent="0.25">
      <c r="A4409" s="432" t="s">
        <v>5259</v>
      </c>
      <c r="B4409" s="433">
        <v>14157</v>
      </c>
      <c r="C4409" s="434">
        <v>10</v>
      </c>
      <c r="D4409" s="434">
        <v>10</v>
      </c>
    </row>
    <row r="4410" spans="1:4" ht="13.2" x14ac:dyDescent="0.25">
      <c r="A4410" s="432" t="s">
        <v>2307</v>
      </c>
      <c r="B4410" s="433">
        <v>11173</v>
      </c>
      <c r="C4410" s="434">
        <v>564</v>
      </c>
      <c r="D4410" s="434">
        <v>212</v>
      </c>
    </row>
    <row r="4411" spans="1:4" ht="13.2" x14ac:dyDescent="0.25">
      <c r="A4411" s="432" t="s">
        <v>2308</v>
      </c>
      <c r="B4411" s="433">
        <v>27674</v>
      </c>
      <c r="C4411" s="434">
        <v>273</v>
      </c>
      <c r="D4411" s="434">
        <v>214</v>
      </c>
    </row>
    <row r="4412" spans="1:4" ht="13.2" x14ac:dyDescent="0.25">
      <c r="A4412" s="432" t="s">
        <v>5260</v>
      </c>
      <c r="B4412" s="433">
        <v>19984</v>
      </c>
      <c r="C4412" s="434">
        <v>10</v>
      </c>
      <c r="D4412" s="434">
        <v>10</v>
      </c>
    </row>
    <row r="4413" spans="1:4" ht="13.2" x14ac:dyDescent="0.25">
      <c r="A4413" s="432" t="s">
        <v>2309</v>
      </c>
      <c r="B4413" s="433">
        <v>10463</v>
      </c>
      <c r="C4413" s="434">
        <v>200</v>
      </c>
      <c r="D4413" s="434">
        <v>173</v>
      </c>
    </row>
    <row r="4414" spans="1:4" ht="13.2" x14ac:dyDescent="0.25">
      <c r="A4414" s="432" t="s">
        <v>2310</v>
      </c>
      <c r="B4414" s="433">
        <v>11588</v>
      </c>
      <c r="C4414" s="434">
        <v>61</v>
      </c>
      <c r="D4414" s="434">
        <v>60</v>
      </c>
    </row>
    <row r="4415" spans="1:4" ht="13.2" x14ac:dyDescent="0.25">
      <c r="A4415" s="432" t="s">
        <v>4538</v>
      </c>
      <c r="B4415" s="433">
        <v>23918</v>
      </c>
      <c r="C4415" s="434">
        <v>8</v>
      </c>
      <c r="D4415" s="434">
        <v>8</v>
      </c>
    </row>
    <row r="4416" spans="1:4" ht="13.2" x14ac:dyDescent="0.25">
      <c r="A4416" s="432" t="s">
        <v>2311</v>
      </c>
      <c r="B4416" s="433">
        <v>15984</v>
      </c>
      <c r="C4416" s="434">
        <v>19</v>
      </c>
      <c r="D4416" s="434">
        <v>19</v>
      </c>
    </row>
    <row r="4417" spans="1:4" ht="13.2" x14ac:dyDescent="0.25">
      <c r="A4417" s="432" t="s">
        <v>4539</v>
      </c>
      <c r="B4417" s="433">
        <v>29224</v>
      </c>
      <c r="C4417" s="434">
        <v>3</v>
      </c>
      <c r="D4417" s="434">
        <v>3</v>
      </c>
    </row>
    <row r="4418" spans="1:4" ht="13.2" x14ac:dyDescent="0.25">
      <c r="A4418" s="432" t="s">
        <v>5261</v>
      </c>
      <c r="B4418" s="433">
        <v>22141</v>
      </c>
      <c r="C4418" s="434">
        <v>74</v>
      </c>
      <c r="D4418" s="434">
        <v>62</v>
      </c>
    </row>
    <row r="4419" spans="1:4" ht="13.2" x14ac:dyDescent="0.25">
      <c r="A4419" s="432" t="s">
        <v>5262</v>
      </c>
      <c r="B4419" s="433">
        <v>21201</v>
      </c>
      <c r="C4419" s="434">
        <v>5</v>
      </c>
      <c r="D4419" s="434">
        <v>5</v>
      </c>
    </row>
    <row r="4420" spans="1:4" ht="13.2" x14ac:dyDescent="0.25">
      <c r="A4420" s="432" t="s">
        <v>5263</v>
      </c>
      <c r="B4420" s="433">
        <v>24983</v>
      </c>
      <c r="C4420" s="434">
        <v>2</v>
      </c>
      <c r="D4420" s="434">
        <v>2</v>
      </c>
    </row>
    <row r="4421" spans="1:4" ht="13.2" x14ac:dyDescent="0.25">
      <c r="A4421" s="432" t="s">
        <v>2312</v>
      </c>
      <c r="B4421" s="433">
        <v>13715</v>
      </c>
      <c r="C4421" s="434">
        <v>22</v>
      </c>
      <c r="D4421" s="434">
        <v>18</v>
      </c>
    </row>
    <row r="4422" spans="1:4" ht="13.2" x14ac:dyDescent="0.25">
      <c r="A4422" s="432" t="s">
        <v>2313</v>
      </c>
      <c r="B4422" s="433">
        <v>25479</v>
      </c>
      <c r="C4422" s="434">
        <v>1</v>
      </c>
      <c r="D4422" s="434">
        <v>1</v>
      </c>
    </row>
    <row r="4423" spans="1:4" ht="13.2" x14ac:dyDescent="0.25">
      <c r="A4423" s="432" t="s">
        <v>5264</v>
      </c>
      <c r="B4423" s="433">
        <v>18070</v>
      </c>
      <c r="C4423" s="434">
        <v>1</v>
      </c>
      <c r="D4423" s="434">
        <v>1</v>
      </c>
    </row>
    <row r="4424" spans="1:4" ht="13.2" x14ac:dyDescent="0.25">
      <c r="A4424" s="432" t="s">
        <v>5265</v>
      </c>
      <c r="B4424" s="433">
        <v>15368</v>
      </c>
      <c r="C4424" s="434">
        <v>1</v>
      </c>
      <c r="D4424" s="434">
        <v>1</v>
      </c>
    </row>
    <row r="4425" spans="1:4" ht="13.2" x14ac:dyDescent="0.25">
      <c r="A4425" s="432" t="s">
        <v>4540</v>
      </c>
      <c r="B4425" s="433">
        <v>13558</v>
      </c>
      <c r="C4425" s="434">
        <v>134</v>
      </c>
      <c r="D4425" s="434">
        <v>95</v>
      </c>
    </row>
    <row r="4426" spans="1:4" ht="13.2" x14ac:dyDescent="0.25">
      <c r="A4426" s="432" t="s">
        <v>4541</v>
      </c>
      <c r="B4426" s="433">
        <v>27424</v>
      </c>
      <c r="C4426" s="434">
        <v>7</v>
      </c>
      <c r="D4426" s="434">
        <v>7</v>
      </c>
    </row>
    <row r="4427" spans="1:4" ht="13.2" x14ac:dyDescent="0.25">
      <c r="A4427" s="432" t="s">
        <v>4542</v>
      </c>
      <c r="B4427" s="433">
        <v>21801</v>
      </c>
      <c r="C4427" s="434">
        <v>4</v>
      </c>
      <c r="D4427" s="434">
        <v>4</v>
      </c>
    </row>
    <row r="4428" spans="1:4" ht="13.2" x14ac:dyDescent="0.25">
      <c r="A4428" s="432" t="s">
        <v>4543</v>
      </c>
      <c r="B4428" s="433">
        <v>29011</v>
      </c>
      <c r="C4428" s="434">
        <v>116</v>
      </c>
      <c r="D4428" s="434">
        <v>60</v>
      </c>
    </row>
    <row r="4429" spans="1:4" ht="13.2" x14ac:dyDescent="0.25">
      <c r="A4429" s="432" t="s">
        <v>4544</v>
      </c>
      <c r="B4429" s="433">
        <v>10615</v>
      </c>
      <c r="C4429" s="434">
        <v>66</v>
      </c>
      <c r="D4429" s="434">
        <v>47</v>
      </c>
    </row>
    <row r="4430" spans="1:4" ht="13.2" x14ac:dyDescent="0.25">
      <c r="A4430" s="432" t="s">
        <v>5266</v>
      </c>
      <c r="B4430" s="433">
        <v>24776</v>
      </c>
      <c r="C4430" s="434">
        <v>26</v>
      </c>
      <c r="D4430" s="434">
        <v>22</v>
      </c>
    </row>
    <row r="4431" spans="1:4" ht="13.2" x14ac:dyDescent="0.25">
      <c r="A4431" s="432" t="s">
        <v>5267</v>
      </c>
      <c r="B4431" s="433">
        <v>27375</v>
      </c>
      <c r="C4431" s="434">
        <v>4</v>
      </c>
      <c r="D4431" s="434">
        <v>4</v>
      </c>
    </row>
    <row r="4432" spans="1:4" ht="13.2" x14ac:dyDescent="0.25">
      <c r="A4432" s="432" t="s">
        <v>2413</v>
      </c>
      <c r="B4432" s="433">
        <v>20726</v>
      </c>
      <c r="C4432" s="434">
        <v>56</v>
      </c>
      <c r="D4432" s="434">
        <v>56</v>
      </c>
    </row>
    <row r="4433" spans="1:4" ht="13.2" x14ac:dyDescent="0.25">
      <c r="A4433" s="432" t="s">
        <v>2414</v>
      </c>
      <c r="B4433" s="433">
        <v>15988</v>
      </c>
      <c r="C4433" s="434">
        <v>10</v>
      </c>
      <c r="D4433" s="434">
        <v>10</v>
      </c>
    </row>
    <row r="4434" spans="1:4" ht="13.2" x14ac:dyDescent="0.25">
      <c r="A4434" s="432" t="s">
        <v>2415</v>
      </c>
      <c r="B4434" s="433">
        <v>27986</v>
      </c>
      <c r="C4434" s="434">
        <v>2</v>
      </c>
      <c r="D4434" s="434">
        <v>2</v>
      </c>
    </row>
    <row r="4435" spans="1:4" ht="13.2" x14ac:dyDescent="0.25">
      <c r="A4435" s="432" t="s">
        <v>4546</v>
      </c>
      <c r="B4435" s="433">
        <v>16310</v>
      </c>
      <c r="C4435" s="434">
        <v>3</v>
      </c>
      <c r="D4435" s="434">
        <v>0</v>
      </c>
    </row>
    <row r="4436" spans="1:4" ht="13.2" x14ac:dyDescent="0.25">
      <c r="A4436" s="432" t="s">
        <v>2416</v>
      </c>
      <c r="B4436" s="433">
        <v>24927</v>
      </c>
      <c r="C4436" s="434">
        <v>59</v>
      </c>
      <c r="D4436" s="434">
        <v>50</v>
      </c>
    </row>
    <row r="4437" spans="1:4" ht="13.2" x14ac:dyDescent="0.25">
      <c r="A4437" s="432" t="s">
        <v>2417</v>
      </c>
      <c r="B4437" s="433">
        <v>20511</v>
      </c>
      <c r="C4437" s="434">
        <v>7</v>
      </c>
      <c r="D4437" s="434">
        <v>7</v>
      </c>
    </row>
    <row r="4438" spans="1:4" ht="13.2" x14ac:dyDescent="0.25">
      <c r="A4438" s="432" t="s">
        <v>2418</v>
      </c>
      <c r="B4438" s="433">
        <v>23881</v>
      </c>
      <c r="C4438" s="434">
        <v>21</v>
      </c>
      <c r="D4438" s="434">
        <v>20</v>
      </c>
    </row>
    <row r="4439" spans="1:4" ht="13.2" x14ac:dyDescent="0.25">
      <c r="A4439" s="432" t="s">
        <v>5268</v>
      </c>
      <c r="B4439" s="433">
        <v>26667</v>
      </c>
      <c r="C4439" s="434">
        <v>2</v>
      </c>
      <c r="D4439" s="434">
        <v>1</v>
      </c>
    </row>
    <row r="4440" spans="1:4" ht="13.2" x14ac:dyDescent="0.25">
      <c r="A4440" s="432" t="s">
        <v>2326</v>
      </c>
      <c r="B4440" s="433">
        <v>19516</v>
      </c>
      <c r="C4440" s="434">
        <v>218</v>
      </c>
      <c r="D4440" s="434">
        <v>178</v>
      </c>
    </row>
    <row r="4441" spans="1:4" ht="13.2" x14ac:dyDescent="0.25">
      <c r="A4441" s="432" t="s">
        <v>2328</v>
      </c>
      <c r="B4441" s="433">
        <v>14695</v>
      </c>
      <c r="C4441" s="434">
        <v>152</v>
      </c>
      <c r="D4441" s="434">
        <v>120</v>
      </c>
    </row>
    <row r="4442" spans="1:4" ht="13.2" x14ac:dyDescent="0.25">
      <c r="A4442" s="432" t="s">
        <v>5269</v>
      </c>
      <c r="B4442" s="433">
        <v>15771</v>
      </c>
      <c r="C4442" s="434">
        <v>3</v>
      </c>
      <c r="D4442" s="434">
        <v>1</v>
      </c>
    </row>
    <row r="4443" spans="1:4" ht="13.2" x14ac:dyDescent="0.25">
      <c r="A4443" s="432" t="s">
        <v>5270</v>
      </c>
      <c r="B4443" s="433">
        <v>11367</v>
      </c>
      <c r="C4443" s="434">
        <v>9</v>
      </c>
      <c r="D4443" s="434">
        <v>9</v>
      </c>
    </row>
    <row r="4444" spans="1:4" ht="13.2" x14ac:dyDescent="0.25">
      <c r="A4444" s="432" t="s">
        <v>5271</v>
      </c>
      <c r="B4444" s="433">
        <v>12041</v>
      </c>
      <c r="C4444" s="434">
        <v>2</v>
      </c>
      <c r="D4444" s="434">
        <v>2</v>
      </c>
    </row>
    <row r="4445" spans="1:4" ht="13.2" x14ac:dyDescent="0.25">
      <c r="A4445" s="432" t="s">
        <v>2336</v>
      </c>
      <c r="B4445" s="433">
        <v>10364</v>
      </c>
      <c r="C4445" s="434">
        <v>5</v>
      </c>
      <c r="D4445" s="434">
        <v>5</v>
      </c>
    </row>
    <row r="4446" spans="1:4" ht="13.2" x14ac:dyDescent="0.25">
      <c r="A4446" s="432" t="s">
        <v>2337</v>
      </c>
      <c r="B4446" s="433">
        <v>27520</v>
      </c>
      <c r="C4446" s="434">
        <v>2</v>
      </c>
      <c r="D4446" s="434">
        <v>2</v>
      </c>
    </row>
    <row r="4447" spans="1:4" ht="13.2" x14ac:dyDescent="0.25">
      <c r="A4447" s="432" t="s">
        <v>2338</v>
      </c>
      <c r="B4447" s="433">
        <v>16681</v>
      </c>
      <c r="C4447" s="434">
        <v>10</v>
      </c>
      <c r="D4447" s="434">
        <v>10</v>
      </c>
    </row>
    <row r="4448" spans="1:4" ht="13.2" x14ac:dyDescent="0.25">
      <c r="A4448" s="432" t="s">
        <v>1643</v>
      </c>
      <c r="B4448" s="433">
        <v>12368</v>
      </c>
      <c r="C4448" s="434">
        <v>10</v>
      </c>
      <c r="D4448" s="434">
        <v>9</v>
      </c>
    </row>
    <row r="4449" spans="1:4" ht="13.2" x14ac:dyDescent="0.25">
      <c r="A4449" s="432" t="s">
        <v>5272</v>
      </c>
      <c r="B4449" s="433">
        <v>27283</v>
      </c>
      <c r="C4449" s="434">
        <v>350</v>
      </c>
      <c r="D4449" s="434">
        <v>0</v>
      </c>
    </row>
    <row r="4450" spans="1:4" ht="13.2" x14ac:dyDescent="0.25">
      <c r="A4450" s="432" t="s">
        <v>5273</v>
      </c>
      <c r="B4450" s="433">
        <v>19201</v>
      </c>
      <c r="C4450" s="434">
        <v>6</v>
      </c>
      <c r="D4450" s="434">
        <v>6</v>
      </c>
    </row>
    <row r="4451" spans="1:4" ht="13.2" x14ac:dyDescent="0.25">
      <c r="A4451" s="432" t="s">
        <v>5274</v>
      </c>
      <c r="B4451" s="433">
        <v>26639</v>
      </c>
      <c r="C4451" s="434">
        <v>190</v>
      </c>
      <c r="D4451" s="434">
        <v>190</v>
      </c>
    </row>
    <row r="4452" spans="1:4" ht="13.2" x14ac:dyDescent="0.25">
      <c r="A4452" s="432" t="s">
        <v>5275</v>
      </c>
      <c r="B4452" s="433">
        <v>22653</v>
      </c>
      <c r="C4452" s="434">
        <v>58</v>
      </c>
      <c r="D4452" s="434">
        <v>40</v>
      </c>
    </row>
    <row r="4453" spans="1:4" ht="13.2" x14ac:dyDescent="0.25">
      <c r="A4453" s="432" t="s">
        <v>5276</v>
      </c>
      <c r="B4453" s="433">
        <v>20527</v>
      </c>
      <c r="C4453" s="434">
        <v>2</v>
      </c>
      <c r="D4453" s="434">
        <v>2</v>
      </c>
    </row>
    <row r="4454" spans="1:4" ht="13.2" x14ac:dyDescent="0.25">
      <c r="A4454" s="432" t="s">
        <v>5277</v>
      </c>
      <c r="B4454" s="433">
        <v>21974</v>
      </c>
      <c r="C4454" s="434">
        <v>277</v>
      </c>
      <c r="D4454" s="434">
        <v>275</v>
      </c>
    </row>
    <row r="4455" spans="1:4" ht="13.2" x14ac:dyDescent="0.25">
      <c r="A4455" s="432" t="s">
        <v>5278</v>
      </c>
      <c r="B4455" s="433">
        <v>11110</v>
      </c>
      <c r="C4455" s="434">
        <v>368</v>
      </c>
      <c r="D4455" s="434">
        <v>337</v>
      </c>
    </row>
    <row r="4456" spans="1:4" ht="13.2" x14ac:dyDescent="0.25">
      <c r="A4456" s="432" t="s">
        <v>5279</v>
      </c>
      <c r="B4456" s="433">
        <v>14912</v>
      </c>
      <c r="C4456" s="434">
        <v>23</v>
      </c>
      <c r="D4456" s="434">
        <v>23</v>
      </c>
    </row>
    <row r="4457" spans="1:4" ht="13.2" x14ac:dyDescent="0.25">
      <c r="A4457" s="432" t="s">
        <v>5280</v>
      </c>
      <c r="B4457" s="433">
        <v>15552</v>
      </c>
      <c r="C4457" s="434">
        <v>2</v>
      </c>
      <c r="D4457" s="434">
        <v>2</v>
      </c>
    </row>
    <row r="4458" spans="1:4" ht="13.2" x14ac:dyDescent="0.25">
      <c r="A4458" s="432" t="s">
        <v>5281</v>
      </c>
      <c r="B4458" s="433">
        <v>27329</v>
      </c>
      <c r="C4458" s="434">
        <v>3</v>
      </c>
      <c r="D4458" s="434">
        <v>3</v>
      </c>
    </row>
    <row r="4459" spans="1:4" ht="13.2" x14ac:dyDescent="0.25">
      <c r="A4459" s="432" t="s">
        <v>5282</v>
      </c>
      <c r="B4459" s="433">
        <v>13823</v>
      </c>
      <c r="C4459" s="434">
        <v>31</v>
      </c>
      <c r="D4459" s="434">
        <v>27</v>
      </c>
    </row>
    <row r="4460" spans="1:4" ht="13.2" x14ac:dyDescent="0.25">
      <c r="A4460" s="432" t="s">
        <v>5283</v>
      </c>
      <c r="B4460" s="433">
        <v>14876</v>
      </c>
      <c r="C4460" s="434">
        <v>58</v>
      </c>
      <c r="D4460" s="434">
        <v>22</v>
      </c>
    </row>
    <row r="4461" spans="1:4" ht="13.2" x14ac:dyDescent="0.25">
      <c r="A4461" s="432" t="s">
        <v>5284</v>
      </c>
      <c r="B4461" s="433">
        <v>16109</v>
      </c>
      <c r="C4461" s="434">
        <v>24</v>
      </c>
      <c r="D4461" s="434">
        <v>24</v>
      </c>
    </row>
    <row r="4462" spans="1:4" ht="13.2" x14ac:dyDescent="0.25">
      <c r="A4462" s="432" t="s">
        <v>5285</v>
      </c>
      <c r="B4462" s="433">
        <v>26756</v>
      </c>
      <c r="C4462" s="434">
        <v>6</v>
      </c>
      <c r="D4462" s="434">
        <v>6</v>
      </c>
    </row>
    <row r="4463" spans="1:4" ht="13.2" x14ac:dyDescent="0.25">
      <c r="A4463" s="432" t="s">
        <v>5286</v>
      </c>
      <c r="B4463" s="433">
        <v>11555</v>
      </c>
      <c r="C4463" s="434">
        <v>5</v>
      </c>
      <c r="D4463" s="434">
        <v>5</v>
      </c>
    </row>
    <row r="4464" spans="1:4" ht="13.2" x14ac:dyDescent="0.25">
      <c r="A4464" s="432" t="s">
        <v>5287</v>
      </c>
      <c r="B4464" s="433">
        <v>24992</v>
      </c>
      <c r="C4464" s="434">
        <v>8</v>
      </c>
      <c r="D4464" s="434">
        <v>8</v>
      </c>
    </row>
    <row r="4465" spans="1:4" ht="13.2" x14ac:dyDescent="0.25">
      <c r="A4465" s="432" t="s">
        <v>5288</v>
      </c>
      <c r="B4465" s="433">
        <v>16808</v>
      </c>
      <c r="C4465" s="434">
        <v>86</v>
      </c>
      <c r="D4465" s="434">
        <v>74</v>
      </c>
    </row>
    <row r="4466" spans="1:4" ht="13.2" x14ac:dyDescent="0.25">
      <c r="A4466" s="432" t="s">
        <v>5289</v>
      </c>
      <c r="B4466" s="433">
        <v>15686</v>
      </c>
      <c r="C4466" s="434">
        <v>7</v>
      </c>
      <c r="D4466" s="434">
        <v>7</v>
      </c>
    </row>
    <row r="4467" spans="1:4" ht="13.2" x14ac:dyDescent="0.25">
      <c r="A4467" s="432" t="s">
        <v>5290</v>
      </c>
      <c r="B4467" s="433">
        <v>16139</v>
      </c>
      <c r="C4467" s="434">
        <v>5</v>
      </c>
      <c r="D4467" s="434">
        <v>5</v>
      </c>
    </row>
    <row r="4468" spans="1:4" ht="13.2" x14ac:dyDescent="0.25">
      <c r="A4468" s="432" t="s">
        <v>5291</v>
      </c>
      <c r="B4468" s="433">
        <v>15361</v>
      </c>
      <c r="C4468" s="434">
        <v>30</v>
      </c>
      <c r="D4468" s="434">
        <v>30</v>
      </c>
    </row>
    <row r="4469" spans="1:4" ht="13.2" x14ac:dyDescent="0.25">
      <c r="A4469" s="432" t="s">
        <v>5292</v>
      </c>
      <c r="B4469" s="433">
        <v>20045</v>
      </c>
      <c r="C4469" s="434">
        <v>42</v>
      </c>
      <c r="D4469" s="434">
        <v>44</v>
      </c>
    </row>
    <row r="4470" spans="1:4" ht="13.2" x14ac:dyDescent="0.25">
      <c r="A4470" s="432" t="s">
        <v>5293</v>
      </c>
      <c r="B4470" s="433">
        <v>14259</v>
      </c>
      <c r="C4470" s="434">
        <v>4</v>
      </c>
      <c r="D4470" s="434">
        <v>4</v>
      </c>
    </row>
    <row r="4471" spans="1:4" ht="13.2" x14ac:dyDescent="0.25">
      <c r="A4471" s="432" t="s">
        <v>5294</v>
      </c>
      <c r="B4471" s="433">
        <v>19985</v>
      </c>
      <c r="C4471" s="434">
        <v>4</v>
      </c>
      <c r="D4471" s="434">
        <v>4</v>
      </c>
    </row>
    <row r="4472" spans="1:4" ht="13.2" x14ac:dyDescent="0.25">
      <c r="A4472" s="432" t="s">
        <v>5295</v>
      </c>
      <c r="B4472" s="433">
        <v>26858</v>
      </c>
      <c r="C4472" s="434">
        <v>461</v>
      </c>
      <c r="D4472" s="434">
        <v>275</v>
      </c>
    </row>
    <row r="4473" spans="1:4" ht="13.2" x14ac:dyDescent="0.25">
      <c r="A4473" s="432" t="s">
        <v>5296</v>
      </c>
      <c r="B4473" s="433">
        <v>24996</v>
      </c>
      <c r="C4473" s="434">
        <v>174</v>
      </c>
      <c r="D4473" s="434">
        <v>85</v>
      </c>
    </row>
    <row r="4474" spans="1:4" ht="13.2" x14ac:dyDescent="0.25">
      <c r="A4474" s="432" t="s">
        <v>5297</v>
      </c>
      <c r="B4474" s="433">
        <v>29846</v>
      </c>
      <c r="C4474" s="434">
        <v>200</v>
      </c>
      <c r="D4474" s="434">
        <v>196</v>
      </c>
    </row>
    <row r="4475" spans="1:4" ht="13.2" x14ac:dyDescent="0.25">
      <c r="A4475" s="432" t="s">
        <v>5298</v>
      </c>
      <c r="B4475" s="433">
        <v>27625</v>
      </c>
      <c r="C4475" s="434">
        <v>301</v>
      </c>
      <c r="D4475" s="434">
        <v>250</v>
      </c>
    </row>
    <row r="4476" spans="1:4" ht="13.2" x14ac:dyDescent="0.25">
      <c r="A4476" s="432" t="s">
        <v>4734</v>
      </c>
      <c r="B4476" s="433">
        <v>10710</v>
      </c>
      <c r="C4476" s="434">
        <v>94</v>
      </c>
      <c r="D4476" s="434">
        <v>83</v>
      </c>
    </row>
    <row r="4477" spans="1:4" ht="13.2" x14ac:dyDescent="0.25">
      <c r="A4477" s="432" t="s">
        <v>5299</v>
      </c>
      <c r="B4477" s="433">
        <v>16059</v>
      </c>
      <c r="C4477" s="434">
        <v>932</v>
      </c>
      <c r="D4477" s="434">
        <v>576</v>
      </c>
    </row>
    <row r="4478" spans="1:4" ht="13.2" x14ac:dyDescent="0.25">
      <c r="A4478" s="432" t="s">
        <v>5300</v>
      </c>
      <c r="B4478" s="433">
        <v>14759</v>
      </c>
      <c r="C4478" s="435">
        <v>1407</v>
      </c>
      <c r="D4478" s="435">
        <v>1278</v>
      </c>
    </row>
    <row r="4479" spans="1:4" ht="13.2" x14ac:dyDescent="0.25">
      <c r="A4479" s="432" t="s">
        <v>4738</v>
      </c>
      <c r="B4479" s="433">
        <v>22773</v>
      </c>
      <c r="C4479" s="434">
        <v>161</v>
      </c>
      <c r="D4479" s="434">
        <v>153</v>
      </c>
    </row>
    <row r="4480" spans="1:4" ht="13.2" x14ac:dyDescent="0.25">
      <c r="A4480" s="432" t="s">
        <v>5301</v>
      </c>
      <c r="B4480" s="433">
        <v>29388</v>
      </c>
      <c r="C4480" s="434">
        <v>328</v>
      </c>
      <c r="D4480" s="434">
        <v>225</v>
      </c>
    </row>
    <row r="4481" spans="1:4" ht="13.2" x14ac:dyDescent="0.25">
      <c r="A4481" s="432" t="s">
        <v>5302</v>
      </c>
      <c r="B4481" s="433">
        <v>10226</v>
      </c>
      <c r="C4481" s="434">
        <v>161</v>
      </c>
      <c r="D4481" s="434">
        <v>47</v>
      </c>
    </row>
    <row r="4482" spans="1:4" ht="13.2" x14ac:dyDescent="0.25">
      <c r="A4482" s="432" t="s">
        <v>4746</v>
      </c>
      <c r="B4482" s="433">
        <v>13821</v>
      </c>
      <c r="C4482" s="434">
        <v>750</v>
      </c>
      <c r="D4482" s="434">
        <v>320</v>
      </c>
    </row>
    <row r="4483" spans="1:4" ht="13.2" x14ac:dyDescent="0.25">
      <c r="A4483" s="432" t="s">
        <v>5303</v>
      </c>
      <c r="B4483" s="433">
        <v>27458</v>
      </c>
      <c r="C4483" s="434">
        <v>60</v>
      </c>
      <c r="D4483" s="434">
        <v>40</v>
      </c>
    </row>
    <row r="4484" spans="1:4" ht="13.2" x14ac:dyDescent="0.25">
      <c r="A4484" s="432" t="s">
        <v>4754</v>
      </c>
      <c r="B4484" s="433">
        <v>15533</v>
      </c>
      <c r="C4484" s="434">
        <v>80</v>
      </c>
      <c r="D4484" s="434">
        <v>80</v>
      </c>
    </row>
    <row r="4485" spans="1:4" ht="13.2" x14ac:dyDescent="0.25">
      <c r="A4485" s="432" t="s">
        <v>4756</v>
      </c>
      <c r="B4485" s="433">
        <v>28202</v>
      </c>
      <c r="C4485" s="434">
        <v>25</v>
      </c>
      <c r="D4485" s="434">
        <v>10</v>
      </c>
    </row>
    <row r="4486" spans="1:4" ht="13.2" x14ac:dyDescent="0.25">
      <c r="A4486" s="432" t="s">
        <v>5304</v>
      </c>
      <c r="B4486" s="433">
        <v>19148</v>
      </c>
      <c r="C4486" s="434">
        <v>60</v>
      </c>
      <c r="D4486" s="434">
        <v>60</v>
      </c>
    </row>
    <row r="4487" spans="1:4" ht="13.2" x14ac:dyDescent="0.25">
      <c r="A4487" s="432" t="s">
        <v>5305</v>
      </c>
      <c r="B4487" s="433">
        <v>22636</v>
      </c>
      <c r="C4487" s="434">
        <v>270</v>
      </c>
      <c r="D4487" s="434">
        <v>200</v>
      </c>
    </row>
    <row r="4488" spans="1:4" ht="13.2" x14ac:dyDescent="0.25">
      <c r="A4488" s="432" t="s">
        <v>4769</v>
      </c>
      <c r="B4488" s="433">
        <v>19782</v>
      </c>
      <c r="C4488" s="434">
        <v>100</v>
      </c>
      <c r="D4488" s="434">
        <v>60</v>
      </c>
    </row>
    <row r="4489" spans="1:4" ht="13.2" x14ac:dyDescent="0.25">
      <c r="A4489" s="432" t="s">
        <v>5306</v>
      </c>
      <c r="B4489" s="433">
        <v>23878</v>
      </c>
      <c r="C4489" s="434">
        <v>120</v>
      </c>
      <c r="D4489" s="434">
        <v>90</v>
      </c>
    </row>
    <row r="4490" spans="1:4" ht="13.2" x14ac:dyDescent="0.25">
      <c r="A4490" s="432" t="s">
        <v>3704</v>
      </c>
      <c r="B4490" s="433">
        <v>17313</v>
      </c>
      <c r="C4490" s="434">
        <v>805</v>
      </c>
      <c r="D4490" s="434">
        <v>315</v>
      </c>
    </row>
    <row r="4491" spans="1:4" ht="13.2" x14ac:dyDescent="0.25">
      <c r="A4491" s="432" t="s">
        <v>5307</v>
      </c>
      <c r="B4491" s="433">
        <v>20446</v>
      </c>
      <c r="C4491" s="435">
        <v>10060</v>
      </c>
      <c r="D4491" s="435">
        <v>6910</v>
      </c>
    </row>
    <row r="4492" spans="1:4" ht="13.2" x14ac:dyDescent="0.25">
      <c r="A4492" s="432" t="s">
        <v>5308</v>
      </c>
      <c r="B4492" s="433">
        <v>18351</v>
      </c>
      <c r="C4492" s="434">
        <v>8</v>
      </c>
      <c r="D4492" s="434">
        <v>8</v>
      </c>
    </row>
    <row r="4493" spans="1:4" ht="13.2" x14ac:dyDescent="0.25">
      <c r="A4493" s="432" t="s">
        <v>5309</v>
      </c>
      <c r="B4493" s="433">
        <v>27313</v>
      </c>
      <c r="C4493" s="434">
        <v>5</v>
      </c>
      <c r="D4493" s="434">
        <v>2</v>
      </c>
    </row>
    <row r="4494" spans="1:4" ht="13.2" x14ac:dyDescent="0.25">
      <c r="A4494" s="432" t="s">
        <v>5058</v>
      </c>
      <c r="B4494" s="433">
        <v>18724</v>
      </c>
      <c r="C4494" s="434">
        <v>21</v>
      </c>
      <c r="D4494" s="434">
        <v>7</v>
      </c>
    </row>
    <row r="4495" spans="1:4" ht="13.2" x14ac:dyDescent="0.25">
      <c r="A4495" s="432" t="s">
        <v>5310</v>
      </c>
      <c r="B4495" s="433">
        <v>12644</v>
      </c>
      <c r="C4495" s="434">
        <v>30</v>
      </c>
      <c r="D4495" s="434">
        <v>0</v>
      </c>
    </row>
    <row r="4496" spans="1:4" ht="13.2" x14ac:dyDescent="0.25">
      <c r="A4496" s="432" t="s">
        <v>5311</v>
      </c>
      <c r="B4496" s="433">
        <v>23866</v>
      </c>
      <c r="C4496" s="434">
        <v>360</v>
      </c>
      <c r="D4496" s="434">
        <v>170</v>
      </c>
    </row>
    <row r="4497" spans="1:4" ht="13.2" x14ac:dyDescent="0.25">
      <c r="A4497" s="432" t="s">
        <v>2413</v>
      </c>
      <c r="B4497" s="433">
        <v>12842</v>
      </c>
      <c r="C4497" s="434">
        <v>13</v>
      </c>
      <c r="D4497" s="434">
        <v>12</v>
      </c>
    </row>
    <row r="4498" spans="1:4" ht="13.2" x14ac:dyDescent="0.25">
      <c r="A4498" s="432" t="s">
        <v>2414</v>
      </c>
      <c r="B4498" s="433">
        <v>24814</v>
      </c>
      <c r="C4498" s="434">
        <v>5</v>
      </c>
      <c r="D4498" s="434">
        <v>5</v>
      </c>
    </row>
    <row r="4499" spans="1:4" ht="13.2" x14ac:dyDescent="0.25">
      <c r="A4499" s="432" t="s">
        <v>2416</v>
      </c>
      <c r="B4499" s="433">
        <v>13366</v>
      </c>
      <c r="C4499" s="434">
        <v>17</v>
      </c>
      <c r="D4499" s="434">
        <v>15</v>
      </c>
    </row>
    <row r="4500" spans="1:4" ht="13.2" x14ac:dyDescent="0.25">
      <c r="A4500" s="432" t="s">
        <v>2417</v>
      </c>
      <c r="B4500" s="433">
        <v>10688</v>
      </c>
      <c r="C4500" s="434">
        <v>5</v>
      </c>
      <c r="D4500" s="434">
        <v>5</v>
      </c>
    </row>
    <row r="4501" spans="1:4" ht="13.2" x14ac:dyDescent="0.25">
      <c r="A4501" s="432" t="s">
        <v>2418</v>
      </c>
      <c r="B4501" s="433">
        <v>25018</v>
      </c>
      <c r="C4501" s="434">
        <v>6</v>
      </c>
      <c r="D4501" s="434">
        <v>6</v>
      </c>
    </row>
    <row r="4502" spans="1:4" ht="13.2" x14ac:dyDescent="0.25">
      <c r="A4502" s="432" t="s">
        <v>5312</v>
      </c>
      <c r="B4502" s="433">
        <v>22771</v>
      </c>
      <c r="C4502" s="434">
        <v>6</v>
      </c>
      <c r="D4502" s="434">
        <v>6</v>
      </c>
    </row>
    <row r="4503" spans="1:4" ht="13.2" x14ac:dyDescent="0.25">
      <c r="A4503" s="432" t="s">
        <v>5313</v>
      </c>
      <c r="B4503" s="433">
        <v>22868</v>
      </c>
      <c r="C4503" s="434">
        <v>5</v>
      </c>
      <c r="D4503" s="434">
        <v>5</v>
      </c>
    </row>
    <row r="4504" spans="1:4" ht="13.2" x14ac:dyDescent="0.25">
      <c r="A4504" s="432" t="s">
        <v>5314</v>
      </c>
      <c r="B4504" s="433">
        <v>10913</v>
      </c>
      <c r="C4504" s="434">
        <v>4</v>
      </c>
      <c r="D4504" s="434">
        <v>4</v>
      </c>
    </row>
    <row r="4505" spans="1:4" ht="13.2" x14ac:dyDescent="0.25">
      <c r="A4505" s="432" t="s">
        <v>5315</v>
      </c>
      <c r="B4505" s="433">
        <v>27181</v>
      </c>
      <c r="C4505" s="434">
        <v>4</v>
      </c>
      <c r="D4505" s="434">
        <v>4</v>
      </c>
    </row>
    <row r="4506" spans="1:4" ht="13.2" x14ac:dyDescent="0.25">
      <c r="A4506" s="432" t="s">
        <v>5316</v>
      </c>
      <c r="B4506" s="433">
        <v>15337</v>
      </c>
      <c r="C4506" s="434">
        <v>4</v>
      </c>
      <c r="D4506" s="434">
        <v>4</v>
      </c>
    </row>
    <row r="4507" spans="1:4" ht="13.2" x14ac:dyDescent="0.25">
      <c r="A4507" s="432" t="s">
        <v>5317</v>
      </c>
      <c r="B4507" s="433">
        <v>25973</v>
      </c>
      <c r="C4507" s="434">
        <v>5</v>
      </c>
      <c r="D4507" s="434">
        <v>5</v>
      </c>
    </row>
    <row r="4508" spans="1:4" ht="13.2" x14ac:dyDescent="0.25">
      <c r="A4508" s="432" t="s">
        <v>2233</v>
      </c>
      <c r="B4508" s="433">
        <v>11355</v>
      </c>
      <c r="C4508" s="435">
        <v>1314</v>
      </c>
      <c r="D4508" s="435">
        <v>1250</v>
      </c>
    </row>
    <row r="4509" spans="1:4" ht="13.2" x14ac:dyDescent="0.25">
      <c r="A4509" s="432" t="s">
        <v>2234</v>
      </c>
      <c r="B4509" s="433">
        <v>27279</v>
      </c>
      <c r="C4509" s="434">
        <v>562</v>
      </c>
      <c r="D4509" s="434">
        <v>506</v>
      </c>
    </row>
    <row r="4510" spans="1:4" ht="13.2" x14ac:dyDescent="0.25">
      <c r="A4510" s="432" t="s">
        <v>4965</v>
      </c>
      <c r="B4510" s="433">
        <v>26854</v>
      </c>
      <c r="C4510" s="434">
        <v>36</v>
      </c>
      <c r="D4510" s="434">
        <v>36</v>
      </c>
    </row>
    <row r="4511" spans="1:4" ht="13.2" x14ac:dyDescent="0.25">
      <c r="A4511" s="432" t="s">
        <v>5318</v>
      </c>
      <c r="B4511" s="433">
        <v>15592</v>
      </c>
      <c r="C4511" s="434">
        <v>36</v>
      </c>
      <c r="D4511" s="434">
        <v>38</v>
      </c>
    </row>
    <row r="4512" spans="1:4" ht="13.2" x14ac:dyDescent="0.25">
      <c r="A4512" s="432" t="s">
        <v>2235</v>
      </c>
      <c r="B4512" s="433">
        <v>29575</v>
      </c>
      <c r="C4512" s="434">
        <v>72</v>
      </c>
      <c r="D4512" s="434">
        <v>72</v>
      </c>
    </row>
    <row r="4513" spans="1:4" ht="13.2" x14ac:dyDescent="0.25">
      <c r="A4513" s="432" t="s">
        <v>5319</v>
      </c>
      <c r="B4513" s="433">
        <v>12630</v>
      </c>
      <c r="C4513" s="434">
        <v>8</v>
      </c>
      <c r="D4513" s="434">
        <v>8</v>
      </c>
    </row>
    <row r="4514" spans="1:4" ht="13.2" x14ac:dyDescent="0.25">
      <c r="A4514" s="432" t="s">
        <v>5207</v>
      </c>
      <c r="B4514" s="433">
        <v>26887</v>
      </c>
      <c r="C4514" s="434">
        <v>2</v>
      </c>
      <c r="D4514" s="434">
        <v>2</v>
      </c>
    </row>
    <row r="4515" spans="1:4" ht="13.2" x14ac:dyDescent="0.25">
      <c r="A4515" s="432" t="s">
        <v>2236</v>
      </c>
      <c r="B4515" s="433">
        <v>22788</v>
      </c>
      <c r="C4515" s="434">
        <v>48</v>
      </c>
      <c r="D4515" s="434">
        <v>48</v>
      </c>
    </row>
    <row r="4516" spans="1:4" ht="13.2" x14ac:dyDescent="0.25">
      <c r="A4516" s="432" t="s">
        <v>2240</v>
      </c>
      <c r="B4516" s="433">
        <v>22004</v>
      </c>
      <c r="C4516" s="434">
        <v>172</v>
      </c>
      <c r="D4516" s="434">
        <v>118</v>
      </c>
    </row>
    <row r="4517" spans="1:4" ht="13.2" x14ac:dyDescent="0.25">
      <c r="A4517" s="432" t="s">
        <v>5208</v>
      </c>
      <c r="B4517" s="433">
        <v>23334</v>
      </c>
      <c r="C4517" s="434">
        <v>42</v>
      </c>
      <c r="D4517" s="434">
        <v>40</v>
      </c>
    </row>
    <row r="4518" spans="1:4" ht="13.2" x14ac:dyDescent="0.25">
      <c r="A4518" s="432" t="s">
        <v>5209</v>
      </c>
      <c r="B4518" s="433">
        <v>16627</v>
      </c>
      <c r="C4518" s="434">
        <v>8</v>
      </c>
      <c r="D4518" s="434">
        <v>8</v>
      </c>
    </row>
    <row r="4519" spans="1:4" ht="13.2" x14ac:dyDescent="0.25">
      <c r="A4519" s="432" t="s">
        <v>5212</v>
      </c>
      <c r="B4519" s="433">
        <v>15484</v>
      </c>
      <c r="C4519" s="434">
        <v>16</v>
      </c>
      <c r="D4519" s="434">
        <v>16</v>
      </c>
    </row>
    <row r="4520" spans="1:4" ht="13.2" x14ac:dyDescent="0.25">
      <c r="A4520" s="432" t="s">
        <v>5213</v>
      </c>
      <c r="B4520" s="433">
        <v>10821</v>
      </c>
      <c r="C4520" s="434">
        <v>10</v>
      </c>
      <c r="D4520" s="434">
        <v>10</v>
      </c>
    </row>
    <row r="4521" spans="1:4" ht="13.2" x14ac:dyDescent="0.25">
      <c r="A4521" s="432" t="s">
        <v>2388</v>
      </c>
      <c r="B4521" s="433">
        <v>11673</v>
      </c>
      <c r="C4521" s="434">
        <v>19</v>
      </c>
      <c r="D4521" s="434">
        <v>0</v>
      </c>
    </row>
    <row r="4522" spans="1:4" ht="13.2" x14ac:dyDescent="0.25">
      <c r="A4522" s="432" t="s">
        <v>5320</v>
      </c>
      <c r="B4522" s="433">
        <v>27271</v>
      </c>
      <c r="C4522" s="434">
        <v>11</v>
      </c>
      <c r="D4522" s="434">
        <v>6</v>
      </c>
    </row>
    <row r="4523" spans="1:4" ht="13.2" x14ac:dyDescent="0.25">
      <c r="A4523" s="432" t="s">
        <v>5215</v>
      </c>
      <c r="B4523" s="433">
        <v>27482</v>
      </c>
      <c r="C4523" s="434">
        <v>5</v>
      </c>
      <c r="D4523" s="434">
        <v>1</v>
      </c>
    </row>
    <row r="4524" spans="1:4" ht="13.2" x14ac:dyDescent="0.25">
      <c r="A4524" s="432" t="s">
        <v>2389</v>
      </c>
      <c r="B4524" s="433">
        <v>27706</v>
      </c>
      <c r="C4524" s="434">
        <v>10</v>
      </c>
      <c r="D4524" s="434">
        <v>10</v>
      </c>
    </row>
    <row r="4525" spans="1:4" ht="13.2" x14ac:dyDescent="0.25">
      <c r="A4525" s="432" t="s">
        <v>4112</v>
      </c>
      <c r="B4525" s="433">
        <v>15684</v>
      </c>
      <c r="C4525" s="434">
        <v>13</v>
      </c>
      <c r="D4525" s="434">
        <v>13</v>
      </c>
    </row>
    <row r="4526" spans="1:4" ht="13.2" x14ac:dyDescent="0.25">
      <c r="A4526" s="432" t="s">
        <v>5321</v>
      </c>
      <c r="B4526" s="433">
        <v>20386</v>
      </c>
      <c r="C4526" s="434">
        <v>17</v>
      </c>
      <c r="D4526" s="434">
        <v>12</v>
      </c>
    </row>
    <row r="4527" spans="1:4" ht="13.2" x14ac:dyDescent="0.25">
      <c r="A4527" s="432" t="s">
        <v>5322</v>
      </c>
      <c r="B4527" s="433">
        <v>24062</v>
      </c>
      <c r="C4527" s="434">
        <v>9</v>
      </c>
      <c r="D4527" s="434">
        <v>4</v>
      </c>
    </row>
    <row r="4528" spans="1:4" ht="13.2" x14ac:dyDescent="0.25">
      <c r="A4528" s="432" t="s">
        <v>5323</v>
      </c>
      <c r="B4528" s="433">
        <v>21547</v>
      </c>
      <c r="C4528" s="434">
        <v>10</v>
      </c>
      <c r="D4528" s="434">
        <v>10</v>
      </c>
    </row>
    <row r="4529" spans="1:4" ht="13.2" x14ac:dyDescent="0.25">
      <c r="A4529" s="432" t="s">
        <v>5324</v>
      </c>
      <c r="B4529" s="433">
        <v>27165</v>
      </c>
      <c r="C4529" s="434">
        <v>2</v>
      </c>
      <c r="D4529" s="434">
        <v>2</v>
      </c>
    </row>
    <row r="4530" spans="1:4" ht="13.2" x14ac:dyDescent="0.25">
      <c r="A4530" s="432" t="s">
        <v>2241</v>
      </c>
      <c r="B4530" s="433">
        <v>11386</v>
      </c>
      <c r="C4530" s="434">
        <v>68</v>
      </c>
      <c r="D4530" s="434">
        <v>67</v>
      </c>
    </row>
    <row r="4531" spans="1:4" ht="13.2" x14ac:dyDescent="0.25">
      <c r="A4531" s="432" t="s">
        <v>2242</v>
      </c>
      <c r="B4531" s="433">
        <v>24200</v>
      </c>
      <c r="C4531" s="434">
        <v>28</v>
      </c>
      <c r="D4531" s="434">
        <v>28</v>
      </c>
    </row>
    <row r="4532" spans="1:4" ht="13.2" x14ac:dyDescent="0.25">
      <c r="A4532" s="432" t="s">
        <v>2243</v>
      </c>
      <c r="B4532" s="433">
        <v>15759</v>
      </c>
      <c r="C4532" s="434">
        <v>20</v>
      </c>
      <c r="D4532" s="434">
        <v>19</v>
      </c>
    </row>
    <row r="4533" spans="1:4" ht="13.2" x14ac:dyDescent="0.25">
      <c r="A4533" s="432" t="s">
        <v>5216</v>
      </c>
      <c r="B4533" s="433">
        <v>10578</v>
      </c>
      <c r="C4533" s="434">
        <v>3</v>
      </c>
      <c r="D4533" s="434">
        <v>3</v>
      </c>
    </row>
    <row r="4534" spans="1:4" ht="13.2" x14ac:dyDescent="0.25">
      <c r="A4534" s="432" t="s">
        <v>2244</v>
      </c>
      <c r="B4534" s="433">
        <v>15128</v>
      </c>
      <c r="C4534" s="434">
        <v>20</v>
      </c>
      <c r="D4534" s="434">
        <v>15</v>
      </c>
    </row>
    <row r="4535" spans="1:4" ht="13.2" x14ac:dyDescent="0.25">
      <c r="A4535" s="432" t="s">
        <v>2245</v>
      </c>
      <c r="B4535" s="433">
        <v>14699</v>
      </c>
      <c r="C4535" s="434">
        <v>15</v>
      </c>
      <c r="D4535" s="434">
        <v>15</v>
      </c>
    </row>
    <row r="4536" spans="1:4" ht="13.2" x14ac:dyDescent="0.25">
      <c r="A4536" s="432" t="s">
        <v>5217</v>
      </c>
      <c r="B4536" s="433">
        <v>12481</v>
      </c>
      <c r="C4536" s="434">
        <v>2</v>
      </c>
      <c r="D4536" s="434">
        <v>2</v>
      </c>
    </row>
    <row r="4537" spans="1:4" ht="13.2" x14ac:dyDescent="0.25">
      <c r="A4537" s="432" t="s">
        <v>2274</v>
      </c>
      <c r="B4537" s="433">
        <v>17626</v>
      </c>
      <c r="C4537" s="434">
        <v>111</v>
      </c>
      <c r="D4537" s="434">
        <v>109</v>
      </c>
    </row>
    <row r="4538" spans="1:4" ht="13.2" x14ac:dyDescent="0.25">
      <c r="A4538" s="432" t="s">
        <v>2275</v>
      </c>
      <c r="B4538" s="433">
        <v>18212</v>
      </c>
      <c r="C4538" s="434">
        <v>71</v>
      </c>
      <c r="D4538" s="434">
        <v>68</v>
      </c>
    </row>
    <row r="4539" spans="1:4" ht="13.2" x14ac:dyDescent="0.25">
      <c r="A4539" s="432" t="s">
        <v>2276</v>
      </c>
      <c r="B4539" s="433">
        <v>20362</v>
      </c>
      <c r="C4539" s="434">
        <v>20</v>
      </c>
      <c r="D4539" s="434">
        <v>8</v>
      </c>
    </row>
    <row r="4540" spans="1:4" ht="13.2" x14ac:dyDescent="0.25">
      <c r="A4540" s="432" t="s">
        <v>2277</v>
      </c>
      <c r="B4540" s="433">
        <v>24172</v>
      </c>
      <c r="C4540" s="434">
        <v>207</v>
      </c>
      <c r="D4540" s="434">
        <v>87</v>
      </c>
    </row>
    <row r="4541" spans="1:4" ht="13.2" x14ac:dyDescent="0.25">
      <c r="A4541" s="432" t="s">
        <v>2278</v>
      </c>
      <c r="B4541" s="433">
        <v>17758</v>
      </c>
      <c r="C4541" s="434">
        <v>73</v>
      </c>
      <c r="D4541" s="434">
        <v>66</v>
      </c>
    </row>
    <row r="4542" spans="1:4" ht="13.2" x14ac:dyDescent="0.25">
      <c r="A4542" s="432" t="s">
        <v>2279</v>
      </c>
      <c r="B4542" s="433">
        <v>24961</v>
      </c>
      <c r="C4542" s="434">
        <v>570</v>
      </c>
      <c r="D4542" s="434">
        <v>554</v>
      </c>
    </row>
    <row r="4543" spans="1:4" ht="13.2" x14ac:dyDescent="0.25">
      <c r="A4543" s="432" t="s">
        <v>2280</v>
      </c>
      <c r="B4543" s="433">
        <v>11229</v>
      </c>
      <c r="C4543" s="434">
        <v>489</v>
      </c>
      <c r="D4543" s="434">
        <v>461</v>
      </c>
    </row>
    <row r="4544" spans="1:4" ht="13.2" x14ac:dyDescent="0.25">
      <c r="A4544" s="432" t="s">
        <v>2281</v>
      </c>
      <c r="B4544" s="433">
        <v>29629</v>
      </c>
      <c r="C4544" s="434">
        <v>91</v>
      </c>
      <c r="D4544" s="434">
        <v>47</v>
      </c>
    </row>
    <row r="4545" spans="1:4" ht="13.2" x14ac:dyDescent="0.25">
      <c r="A4545" s="432" t="s">
        <v>2282</v>
      </c>
      <c r="B4545" s="433">
        <v>29585</v>
      </c>
      <c r="C4545" s="434">
        <v>890</v>
      </c>
      <c r="D4545" s="434">
        <v>859</v>
      </c>
    </row>
    <row r="4546" spans="1:4" ht="13.2" x14ac:dyDescent="0.25">
      <c r="A4546" s="432" t="s">
        <v>2283</v>
      </c>
      <c r="B4546" s="433">
        <v>26309</v>
      </c>
      <c r="C4546" s="434">
        <v>124</v>
      </c>
      <c r="D4546" s="434">
        <v>117</v>
      </c>
    </row>
    <row r="4547" spans="1:4" ht="13.2" x14ac:dyDescent="0.25">
      <c r="A4547" s="432" t="s">
        <v>2284</v>
      </c>
      <c r="B4547" s="433">
        <v>19502</v>
      </c>
      <c r="C4547" s="434">
        <v>181</v>
      </c>
      <c r="D4547" s="434">
        <v>139</v>
      </c>
    </row>
    <row r="4548" spans="1:4" ht="13.2" x14ac:dyDescent="0.25">
      <c r="A4548" s="432" t="s">
        <v>4573</v>
      </c>
      <c r="B4548" s="433">
        <v>26234</v>
      </c>
      <c r="C4548" s="434">
        <v>354</v>
      </c>
      <c r="D4548" s="434">
        <v>332</v>
      </c>
    </row>
    <row r="4549" spans="1:4" ht="13.2" x14ac:dyDescent="0.25">
      <c r="A4549" s="432" t="s">
        <v>5325</v>
      </c>
      <c r="B4549" s="433">
        <v>17697</v>
      </c>
      <c r="C4549" s="434">
        <v>269</v>
      </c>
      <c r="D4549" s="434">
        <v>249</v>
      </c>
    </row>
    <row r="4550" spans="1:4" ht="13.2" x14ac:dyDescent="0.25">
      <c r="A4550" s="432" t="s">
        <v>5326</v>
      </c>
      <c r="B4550" s="433">
        <v>16489</v>
      </c>
      <c r="C4550" s="434">
        <v>253</v>
      </c>
      <c r="D4550" s="434">
        <v>236</v>
      </c>
    </row>
    <row r="4551" spans="1:4" ht="13.2" x14ac:dyDescent="0.25">
      <c r="A4551" s="432" t="s">
        <v>5231</v>
      </c>
      <c r="B4551" s="433">
        <v>16079</v>
      </c>
      <c r="C4551" s="434">
        <v>77</v>
      </c>
      <c r="D4551" s="434">
        <v>75</v>
      </c>
    </row>
    <row r="4552" spans="1:4" ht="13.2" x14ac:dyDescent="0.25">
      <c r="A4552" s="432" t="s">
        <v>4574</v>
      </c>
      <c r="B4552" s="433">
        <v>29493</v>
      </c>
      <c r="C4552" s="434">
        <v>596</v>
      </c>
      <c r="D4552" s="434">
        <v>491</v>
      </c>
    </row>
    <row r="4553" spans="1:4" ht="13.2" x14ac:dyDescent="0.25">
      <c r="A4553" s="432" t="s">
        <v>5232</v>
      </c>
      <c r="B4553" s="433">
        <v>22237</v>
      </c>
      <c r="C4553" s="434">
        <v>60</v>
      </c>
      <c r="D4553" s="434">
        <v>41</v>
      </c>
    </row>
    <row r="4554" spans="1:4" ht="13.2" x14ac:dyDescent="0.25">
      <c r="A4554" s="432" t="s">
        <v>4575</v>
      </c>
      <c r="B4554" s="433">
        <v>25538</v>
      </c>
      <c r="C4554" s="434">
        <v>112</v>
      </c>
      <c r="D4554" s="434">
        <v>83</v>
      </c>
    </row>
    <row r="4555" spans="1:4" ht="13.2" x14ac:dyDescent="0.25">
      <c r="A4555" s="432" t="s">
        <v>2294</v>
      </c>
      <c r="B4555" s="433">
        <v>11491</v>
      </c>
      <c r="C4555" s="434">
        <v>142</v>
      </c>
      <c r="D4555" s="434">
        <v>88</v>
      </c>
    </row>
    <row r="4556" spans="1:4" ht="13.2" x14ac:dyDescent="0.25">
      <c r="A4556" s="432" t="s">
        <v>2295</v>
      </c>
      <c r="B4556" s="433">
        <v>14393</v>
      </c>
      <c r="C4556" s="434">
        <v>59</v>
      </c>
      <c r="D4556" s="434">
        <v>56</v>
      </c>
    </row>
    <row r="4557" spans="1:4" ht="13.2" x14ac:dyDescent="0.25">
      <c r="A4557" s="432" t="s">
        <v>2296</v>
      </c>
      <c r="B4557" s="433">
        <v>27515</v>
      </c>
      <c r="C4557" s="434">
        <v>88</v>
      </c>
      <c r="D4557" s="434">
        <v>79</v>
      </c>
    </row>
    <row r="4558" spans="1:4" ht="13.2" x14ac:dyDescent="0.25">
      <c r="A4558" s="432" t="s">
        <v>5327</v>
      </c>
      <c r="B4558" s="433">
        <v>25770</v>
      </c>
      <c r="C4558" s="434">
        <v>161</v>
      </c>
      <c r="D4558" s="434">
        <v>153</v>
      </c>
    </row>
    <row r="4559" spans="1:4" ht="13.2" x14ac:dyDescent="0.25">
      <c r="A4559" s="432" t="s">
        <v>5328</v>
      </c>
      <c r="B4559" s="433">
        <v>24465</v>
      </c>
      <c r="C4559" s="434">
        <v>6</v>
      </c>
      <c r="D4559" s="434">
        <v>6</v>
      </c>
    </row>
    <row r="4560" spans="1:4" ht="13.2" x14ac:dyDescent="0.25">
      <c r="A4560" s="432" t="s">
        <v>5329</v>
      </c>
      <c r="B4560" s="433">
        <v>22325</v>
      </c>
      <c r="C4560" s="434">
        <v>97</v>
      </c>
      <c r="D4560" s="434">
        <v>95</v>
      </c>
    </row>
    <row r="4561" spans="1:4" ht="13.2" x14ac:dyDescent="0.25">
      <c r="A4561" s="432" t="s">
        <v>5330</v>
      </c>
      <c r="B4561" s="433">
        <v>12447</v>
      </c>
      <c r="C4561" s="434">
        <v>87</v>
      </c>
      <c r="D4561" s="434">
        <v>79</v>
      </c>
    </row>
    <row r="4562" spans="1:4" ht="13.2" x14ac:dyDescent="0.25">
      <c r="A4562" s="432" t="s">
        <v>5331</v>
      </c>
      <c r="B4562" s="433">
        <v>21805</v>
      </c>
      <c r="C4562" s="434">
        <v>126</v>
      </c>
      <c r="D4562" s="434">
        <v>85</v>
      </c>
    </row>
    <row r="4563" spans="1:4" ht="13.2" x14ac:dyDescent="0.25">
      <c r="A4563" s="432" t="s">
        <v>2403</v>
      </c>
      <c r="B4563" s="433">
        <v>20762</v>
      </c>
      <c r="C4563" s="434">
        <v>175</v>
      </c>
      <c r="D4563" s="434">
        <v>174</v>
      </c>
    </row>
    <row r="4564" spans="1:4" ht="13.2" x14ac:dyDescent="0.25">
      <c r="A4564" s="432" t="s">
        <v>5332</v>
      </c>
      <c r="B4564" s="433">
        <v>25720</v>
      </c>
      <c r="C4564" s="434">
        <v>11</v>
      </c>
      <c r="D4564" s="434">
        <v>7</v>
      </c>
    </row>
    <row r="4565" spans="1:4" ht="13.2" x14ac:dyDescent="0.25">
      <c r="A4565" s="432" t="s">
        <v>5333</v>
      </c>
      <c r="B4565" s="433">
        <v>29585</v>
      </c>
      <c r="C4565" s="434">
        <v>37</v>
      </c>
      <c r="D4565" s="434">
        <v>2</v>
      </c>
    </row>
    <row r="4566" spans="1:4" ht="13.2" x14ac:dyDescent="0.25">
      <c r="A4566" s="432" t="s">
        <v>5253</v>
      </c>
      <c r="B4566" s="433">
        <v>13650</v>
      </c>
      <c r="C4566" s="434">
        <v>25</v>
      </c>
      <c r="D4566" s="434">
        <v>3</v>
      </c>
    </row>
    <row r="4567" spans="1:4" ht="13.2" x14ac:dyDescent="0.25">
      <c r="A4567" s="432" t="s">
        <v>5334</v>
      </c>
      <c r="B4567" s="433">
        <v>11693</v>
      </c>
      <c r="C4567" s="434">
        <v>8</v>
      </c>
      <c r="D4567" s="434">
        <v>5</v>
      </c>
    </row>
    <row r="4568" spans="1:4" ht="13.2" x14ac:dyDescent="0.25">
      <c r="A4568" s="432" t="s">
        <v>5254</v>
      </c>
      <c r="B4568" s="433">
        <v>11433</v>
      </c>
      <c r="C4568" s="434">
        <v>3</v>
      </c>
      <c r="D4568" s="434">
        <v>3</v>
      </c>
    </row>
    <row r="4569" spans="1:4" ht="13.2" x14ac:dyDescent="0.25">
      <c r="A4569" s="432" t="s">
        <v>5255</v>
      </c>
      <c r="B4569" s="433">
        <v>12044</v>
      </c>
      <c r="C4569" s="434">
        <v>6</v>
      </c>
      <c r="D4569" s="434">
        <v>6</v>
      </c>
    </row>
    <row r="4570" spans="1:4" ht="13.2" x14ac:dyDescent="0.25">
      <c r="A4570" s="432" t="s">
        <v>5256</v>
      </c>
      <c r="B4570" s="433">
        <v>25025</v>
      </c>
      <c r="C4570" s="434">
        <v>3</v>
      </c>
      <c r="D4570" s="434">
        <v>3</v>
      </c>
    </row>
    <row r="4571" spans="1:4" ht="13.2" x14ac:dyDescent="0.25">
      <c r="A4571" s="432" t="s">
        <v>5335</v>
      </c>
      <c r="B4571" s="433">
        <v>23611</v>
      </c>
      <c r="C4571" s="434">
        <v>3</v>
      </c>
      <c r="D4571" s="434">
        <v>3</v>
      </c>
    </row>
    <row r="4572" spans="1:4" ht="13.2" x14ac:dyDescent="0.25">
      <c r="A4572" s="432" t="s">
        <v>5257</v>
      </c>
      <c r="B4572" s="433">
        <v>20436</v>
      </c>
      <c r="C4572" s="434">
        <v>25</v>
      </c>
      <c r="D4572" s="434">
        <v>2</v>
      </c>
    </row>
    <row r="4573" spans="1:4" ht="13.2" x14ac:dyDescent="0.25">
      <c r="A4573" s="432" t="s">
        <v>5258</v>
      </c>
      <c r="B4573" s="433">
        <v>14495</v>
      </c>
      <c r="C4573" s="434">
        <v>1</v>
      </c>
      <c r="D4573" s="434">
        <v>1</v>
      </c>
    </row>
    <row r="4574" spans="1:4" ht="13.2" x14ac:dyDescent="0.25">
      <c r="A4574" s="432" t="s">
        <v>5336</v>
      </c>
      <c r="B4574" s="433">
        <v>14236</v>
      </c>
      <c r="C4574" s="434">
        <v>2</v>
      </c>
      <c r="D4574" s="434">
        <v>0</v>
      </c>
    </row>
    <row r="4575" spans="1:4" ht="13.2" x14ac:dyDescent="0.25">
      <c r="A4575" s="432" t="s">
        <v>5259</v>
      </c>
      <c r="B4575" s="433">
        <v>26252</v>
      </c>
      <c r="C4575" s="434">
        <v>8</v>
      </c>
      <c r="D4575" s="434">
        <v>4</v>
      </c>
    </row>
    <row r="4576" spans="1:4" ht="13.2" x14ac:dyDescent="0.25">
      <c r="A4576" s="432" t="s">
        <v>4576</v>
      </c>
      <c r="B4576" s="433">
        <v>29683</v>
      </c>
      <c r="C4576" s="434">
        <v>6</v>
      </c>
      <c r="D4576" s="434">
        <v>0</v>
      </c>
    </row>
    <row r="4577" spans="1:4" ht="13.2" x14ac:dyDescent="0.25">
      <c r="A4577" s="432" t="s">
        <v>2301</v>
      </c>
      <c r="B4577" s="433">
        <v>26074</v>
      </c>
      <c r="C4577" s="434">
        <v>166</v>
      </c>
      <c r="D4577" s="434">
        <v>96</v>
      </c>
    </row>
    <row r="4578" spans="1:4" ht="13.2" x14ac:dyDescent="0.25">
      <c r="A4578" s="432" t="s">
        <v>2302</v>
      </c>
      <c r="B4578" s="433">
        <v>25345</v>
      </c>
      <c r="C4578" s="434">
        <v>79</v>
      </c>
      <c r="D4578" s="434">
        <v>12</v>
      </c>
    </row>
    <row r="4579" spans="1:4" ht="13.2" x14ac:dyDescent="0.25">
      <c r="A4579" s="432" t="s">
        <v>2303</v>
      </c>
      <c r="B4579" s="433">
        <v>21780</v>
      </c>
      <c r="C4579" s="434">
        <v>43</v>
      </c>
      <c r="D4579" s="434">
        <v>43</v>
      </c>
    </row>
    <row r="4580" spans="1:4" ht="13.2" x14ac:dyDescent="0.25">
      <c r="A4580" s="432" t="s">
        <v>2304</v>
      </c>
      <c r="B4580" s="433">
        <v>13298</v>
      </c>
      <c r="C4580" s="434">
        <v>200</v>
      </c>
      <c r="D4580" s="434">
        <v>123</v>
      </c>
    </row>
    <row r="4581" spans="1:4" ht="13.2" x14ac:dyDescent="0.25">
      <c r="A4581" s="432" t="s">
        <v>2305</v>
      </c>
      <c r="B4581" s="433">
        <v>18939</v>
      </c>
      <c r="C4581" s="434">
        <v>22</v>
      </c>
      <c r="D4581" s="434">
        <v>22</v>
      </c>
    </row>
    <row r="4582" spans="1:4" ht="13.2" x14ac:dyDescent="0.25">
      <c r="A4582" s="432" t="s">
        <v>2306</v>
      </c>
      <c r="B4582" s="433">
        <v>15649</v>
      </c>
      <c r="C4582" s="434">
        <v>44</v>
      </c>
      <c r="D4582" s="434">
        <v>28</v>
      </c>
    </row>
    <row r="4583" spans="1:4" ht="13.2" x14ac:dyDescent="0.25">
      <c r="A4583" s="432" t="s">
        <v>2307</v>
      </c>
      <c r="B4583" s="433">
        <v>23196</v>
      </c>
      <c r="C4583" s="434">
        <v>704</v>
      </c>
      <c r="D4583" s="434">
        <v>210</v>
      </c>
    </row>
    <row r="4584" spans="1:4" ht="13.2" x14ac:dyDescent="0.25">
      <c r="A4584" s="432" t="s">
        <v>5337</v>
      </c>
      <c r="B4584" s="433">
        <v>23558</v>
      </c>
      <c r="C4584" s="434">
        <v>318</v>
      </c>
      <c r="D4584" s="434">
        <v>253</v>
      </c>
    </row>
    <row r="4585" spans="1:4" ht="13.2" x14ac:dyDescent="0.25">
      <c r="A4585" s="432" t="s">
        <v>5338</v>
      </c>
      <c r="B4585" s="433">
        <v>16002</v>
      </c>
      <c r="C4585" s="434">
        <v>304</v>
      </c>
      <c r="D4585" s="434">
        <v>189</v>
      </c>
    </row>
    <row r="4586" spans="1:4" ht="13.2" x14ac:dyDescent="0.25">
      <c r="A4586" s="432" t="s">
        <v>2308</v>
      </c>
      <c r="B4586" s="433">
        <v>20568</v>
      </c>
      <c r="C4586" s="434">
        <v>700</v>
      </c>
      <c r="D4586" s="434">
        <v>494</v>
      </c>
    </row>
    <row r="4587" spans="1:4" ht="13.2" x14ac:dyDescent="0.25">
      <c r="A4587" s="432" t="s">
        <v>5339</v>
      </c>
      <c r="B4587" s="433">
        <v>13109</v>
      </c>
      <c r="C4587" s="434">
        <v>168</v>
      </c>
      <c r="D4587" s="434">
        <v>111</v>
      </c>
    </row>
    <row r="4588" spans="1:4" ht="13.2" x14ac:dyDescent="0.25">
      <c r="A4588" s="432" t="s">
        <v>5260</v>
      </c>
      <c r="B4588" s="433">
        <v>16848</v>
      </c>
      <c r="C4588" s="434">
        <v>15</v>
      </c>
      <c r="D4588" s="434">
        <v>14</v>
      </c>
    </row>
    <row r="4589" spans="1:4" ht="13.2" x14ac:dyDescent="0.25">
      <c r="A4589" s="432" t="s">
        <v>2407</v>
      </c>
      <c r="B4589" s="433">
        <v>15244</v>
      </c>
      <c r="C4589" s="434">
        <v>5</v>
      </c>
      <c r="D4589" s="434">
        <v>0</v>
      </c>
    </row>
    <row r="4590" spans="1:4" ht="13.2" x14ac:dyDescent="0.25">
      <c r="A4590" s="432" t="s">
        <v>2314</v>
      </c>
      <c r="B4590" s="433">
        <v>11080</v>
      </c>
      <c r="C4590" s="435">
        <v>1193</v>
      </c>
      <c r="D4590" s="434">
        <v>696</v>
      </c>
    </row>
    <row r="4591" spans="1:4" ht="13.2" x14ac:dyDescent="0.25">
      <c r="A4591" s="432" t="s">
        <v>2315</v>
      </c>
      <c r="B4591" s="433">
        <v>20840</v>
      </c>
      <c r="C4591" s="434">
        <v>346</v>
      </c>
      <c r="D4591" s="434">
        <v>340</v>
      </c>
    </row>
    <row r="4592" spans="1:4" ht="13.2" x14ac:dyDescent="0.25">
      <c r="A4592" s="432" t="s">
        <v>5340</v>
      </c>
      <c r="B4592" s="433">
        <v>22158</v>
      </c>
      <c r="C4592" s="434">
        <v>19</v>
      </c>
      <c r="D4592" s="434">
        <v>7</v>
      </c>
    </row>
    <row r="4593" spans="1:4" ht="13.2" x14ac:dyDescent="0.25">
      <c r="A4593" s="432" t="s">
        <v>5341</v>
      </c>
      <c r="B4593" s="433">
        <v>20454</v>
      </c>
      <c r="C4593" s="434">
        <v>35</v>
      </c>
      <c r="D4593" s="434">
        <v>30</v>
      </c>
    </row>
    <row r="4594" spans="1:4" ht="13.2" x14ac:dyDescent="0.25">
      <c r="A4594" s="432" t="s">
        <v>5342</v>
      </c>
      <c r="B4594" s="433">
        <v>11313</v>
      </c>
      <c r="C4594" s="434">
        <v>24</v>
      </c>
      <c r="D4594" s="434">
        <v>10</v>
      </c>
    </row>
    <row r="4595" spans="1:4" ht="13.2" x14ac:dyDescent="0.25">
      <c r="A4595" s="432" t="s">
        <v>5343</v>
      </c>
      <c r="B4595" s="433">
        <v>27591</v>
      </c>
      <c r="C4595" s="434">
        <v>23</v>
      </c>
      <c r="D4595" s="434">
        <v>13</v>
      </c>
    </row>
    <row r="4596" spans="1:4" ht="13.2" x14ac:dyDescent="0.25">
      <c r="A4596" s="432" t="s">
        <v>5344</v>
      </c>
      <c r="B4596" s="433">
        <v>22789</v>
      </c>
      <c r="C4596" s="434">
        <v>4</v>
      </c>
      <c r="D4596" s="434">
        <v>4</v>
      </c>
    </row>
    <row r="4597" spans="1:4" ht="13.2" x14ac:dyDescent="0.25">
      <c r="A4597" s="432" t="s">
        <v>5345</v>
      </c>
      <c r="B4597" s="433">
        <v>22189</v>
      </c>
      <c r="C4597" s="434">
        <v>9</v>
      </c>
      <c r="D4597" s="434">
        <v>9</v>
      </c>
    </row>
    <row r="4598" spans="1:4" ht="13.2" x14ac:dyDescent="0.25">
      <c r="A4598" s="432" t="s">
        <v>5346</v>
      </c>
      <c r="B4598" s="433">
        <v>23280</v>
      </c>
      <c r="C4598" s="434">
        <v>83</v>
      </c>
      <c r="D4598" s="434">
        <v>72</v>
      </c>
    </row>
    <row r="4599" spans="1:4" ht="13.2" x14ac:dyDescent="0.25">
      <c r="A4599" s="432" t="s">
        <v>5347</v>
      </c>
      <c r="B4599" s="433">
        <v>22771</v>
      </c>
      <c r="C4599" s="434">
        <v>4</v>
      </c>
      <c r="D4599" s="434">
        <v>4</v>
      </c>
    </row>
    <row r="4600" spans="1:4" ht="13.2" x14ac:dyDescent="0.25">
      <c r="A4600" s="432" t="s">
        <v>5348</v>
      </c>
      <c r="B4600" s="433">
        <v>26573</v>
      </c>
      <c r="C4600" s="434">
        <v>2</v>
      </c>
      <c r="D4600" s="434">
        <v>0</v>
      </c>
    </row>
    <row r="4601" spans="1:4" ht="13.2" x14ac:dyDescent="0.25">
      <c r="A4601" s="432" t="s">
        <v>5349</v>
      </c>
      <c r="B4601" s="433">
        <v>19264</v>
      </c>
      <c r="C4601" s="434">
        <v>2</v>
      </c>
      <c r="D4601" s="434">
        <v>2</v>
      </c>
    </row>
    <row r="4602" spans="1:4" ht="13.2" x14ac:dyDescent="0.25">
      <c r="A4602" s="432" t="s">
        <v>5350</v>
      </c>
      <c r="B4602" s="433">
        <v>24117</v>
      </c>
      <c r="C4602" s="434">
        <v>6</v>
      </c>
      <c r="D4602" s="434">
        <v>6</v>
      </c>
    </row>
    <row r="4603" spans="1:4" ht="13.2" x14ac:dyDescent="0.25">
      <c r="A4603" s="432" t="s">
        <v>5351</v>
      </c>
      <c r="B4603" s="433">
        <v>11768</v>
      </c>
      <c r="C4603" s="434">
        <v>18</v>
      </c>
      <c r="D4603" s="434">
        <v>7</v>
      </c>
    </row>
    <row r="4604" spans="1:4" ht="13.2" x14ac:dyDescent="0.25">
      <c r="A4604" s="432" t="s">
        <v>5352</v>
      </c>
      <c r="B4604" s="433">
        <v>10139</v>
      </c>
      <c r="C4604" s="434">
        <v>10</v>
      </c>
      <c r="D4604" s="434">
        <v>7</v>
      </c>
    </row>
    <row r="4605" spans="1:4" ht="13.2" x14ac:dyDescent="0.25">
      <c r="A4605" s="432" t="s">
        <v>5353</v>
      </c>
      <c r="B4605" s="433">
        <v>10705</v>
      </c>
      <c r="C4605" s="434">
        <v>19</v>
      </c>
      <c r="D4605" s="434">
        <v>17</v>
      </c>
    </row>
    <row r="4606" spans="1:4" ht="13.2" x14ac:dyDescent="0.25">
      <c r="A4606" s="432" t="s">
        <v>5354</v>
      </c>
      <c r="B4606" s="433">
        <v>29281</v>
      </c>
      <c r="C4606" s="434">
        <v>28</v>
      </c>
      <c r="D4606" s="434">
        <v>23</v>
      </c>
    </row>
    <row r="4607" spans="1:4" ht="13.2" x14ac:dyDescent="0.25">
      <c r="A4607" s="432" t="s">
        <v>2413</v>
      </c>
      <c r="B4607" s="433">
        <v>20386</v>
      </c>
      <c r="C4607" s="434">
        <v>16</v>
      </c>
      <c r="D4607" s="434">
        <v>14</v>
      </c>
    </row>
    <row r="4608" spans="1:4" ht="13.2" x14ac:dyDescent="0.25">
      <c r="A4608" s="432" t="s">
        <v>2414</v>
      </c>
      <c r="B4608" s="433">
        <v>21299</v>
      </c>
      <c r="C4608" s="434">
        <v>2</v>
      </c>
      <c r="D4608" s="434">
        <v>2</v>
      </c>
    </row>
    <row r="4609" spans="1:4" ht="13.2" x14ac:dyDescent="0.25">
      <c r="A4609" s="432" t="s">
        <v>4546</v>
      </c>
      <c r="B4609" s="433">
        <v>23601</v>
      </c>
      <c r="C4609" s="434">
        <v>2</v>
      </c>
      <c r="D4609" s="434">
        <v>2</v>
      </c>
    </row>
    <row r="4610" spans="1:4" ht="13.2" x14ac:dyDescent="0.25">
      <c r="A4610" s="432" t="s">
        <v>2416</v>
      </c>
      <c r="B4610" s="433">
        <v>10108</v>
      </c>
      <c r="C4610" s="434">
        <v>34</v>
      </c>
      <c r="D4610" s="434">
        <v>33</v>
      </c>
    </row>
    <row r="4611" spans="1:4" ht="13.2" x14ac:dyDescent="0.25">
      <c r="A4611" s="432" t="s">
        <v>2417</v>
      </c>
      <c r="B4611" s="433">
        <v>26455</v>
      </c>
      <c r="C4611" s="434">
        <v>2</v>
      </c>
      <c r="D4611" s="434">
        <v>2</v>
      </c>
    </row>
    <row r="4612" spans="1:4" ht="13.2" x14ac:dyDescent="0.25">
      <c r="A4612" s="432" t="s">
        <v>2418</v>
      </c>
      <c r="B4612" s="433">
        <v>10476</v>
      </c>
      <c r="C4612" s="434">
        <v>5</v>
      </c>
      <c r="D4612" s="434">
        <v>5</v>
      </c>
    </row>
    <row r="4613" spans="1:4" ht="13.2" x14ac:dyDescent="0.25">
      <c r="A4613" s="432" t="s">
        <v>2419</v>
      </c>
      <c r="B4613" s="433">
        <v>24554</v>
      </c>
      <c r="C4613" s="434">
        <v>4</v>
      </c>
      <c r="D4613" s="434">
        <v>4</v>
      </c>
    </row>
    <row r="4614" spans="1:4" ht="13.2" x14ac:dyDescent="0.25">
      <c r="A4614" s="432" t="s">
        <v>2420</v>
      </c>
      <c r="B4614" s="433">
        <v>29817</v>
      </c>
      <c r="C4614" s="434">
        <v>3</v>
      </c>
      <c r="D4614" s="434">
        <v>3</v>
      </c>
    </row>
    <row r="4615" spans="1:4" ht="13.2" x14ac:dyDescent="0.25">
      <c r="A4615" s="432" t="s">
        <v>2421</v>
      </c>
      <c r="B4615" s="433">
        <v>10902</v>
      </c>
      <c r="C4615" s="434">
        <v>3</v>
      </c>
      <c r="D4615" s="434">
        <v>2</v>
      </c>
    </row>
    <row r="4616" spans="1:4" ht="13.2" x14ac:dyDescent="0.25">
      <c r="A4616" s="432" t="s">
        <v>2422</v>
      </c>
      <c r="B4616" s="433">
        <v>10449</v>
      </c>
      <c r="C4616" s="434">
        <v>11</v>
      </c>
      <c r="D4616" s="434">
        <v>11</v>
      </c>
    </row>
    <row r="4617" spans="1:4" ht="13.2" x14ac:dyDescent="0.25">
      <c r="A4617" s="432" t="s">
        <v>5355</v>
      </c>
      <c r="B4617" s="433">
        <v>28356</v>
      </c>
      <c r="C4617" s="434">
        <v>330</v>
      </c>
      <c r="D4617" s="434">
        <v>150</v>
      </c>
    </row>
    <row r="4618" spans="1:4" ht="13.2" x14ac:dyDescent="0.25">
      <c r="A4618" s="432" t="s">
        <v>5356</v>
      </c>
      <c r="B4618" s="433">
        <v>25819</v>
      </c>
      <c r="C4618" s="434">
        <v>790</v>
      </c>
      <c r="D4618" s="434">
        <v>520</v>
      </c>
    </row>
    <row r="4619" spans="1:4" ht="13.2" x14ac:dyDescent="0.25">
      <c r="A4619" s="432" t="s">
        <v>5357</v>
      </c>
      <c r="B4619" s="433">
        <v>17048</v>
      </c>
      <c r="C4619" s="434">
        <v>11</v>
      </c>
      <c r="D4619" s="434">
        <v>11</v>
      </c>
    </row>
    <row r="4620" spans="1:4" ht="13.2" x14ac:dyDescent="0.25">
      <c r="A4620" s="432" t="s">
        <v>5358</v>
      </c>
      <c r="B4620" s="433">
        <v>14509</v>
      </c>
      <c r="C4620" s="434">
        <v>199</v>
      </c>
      <c r="D4620" s="434">
        <v>60</v>
      </c>
    </row>
    <row r="4621" spans="1:4" ht="13.2" x14ac:dyDescent="0.25">
      <c r="A4621" s="432" t="s">
        <v>5359</v>
      </c>
      <c r="B4621" s="433">
        <v>15334</v>
      </c>
      <c r="C4621" s="434">
        <v>8</v>
      </c>
      <c r="D4621" s="434">
        <v>7</v>
      </c>
    </row>
    <row r="4622" spans="1:4" ht="13.2" x14ac:dyDescent="0.25">
      <c r="A4622" s="432" t="s">
        <v>5360</v>
      </c>
      <c r="B4622" s="433">
        <v>27490</v>
      </c>
      <c r="C4622" s="434">
        <v>2</v>
      </c>
      <c r="D4622" s="434">
        <v>2</v>
      </c>
    </row>
    <row r="4623" spans="1:4" ht="13.2" x14ac:dyDescent="0.25">
      <c r="A4623" s="432" t="s">
        <v>5361</v>
      </c>
      <c r="B4623" s="433">
        <v>12259</v>
      </c>
      <c r="C4623" s="434">
        <v>6</v>
      </c>
      <c r="D4623" s="434">
        <v>6</v>
      </c>
    </row>
    <row r="4624" spans="1:4" ht="13.2" x14ac:dyDescent="0.25">
      <c r="A4624" s="432" t="s">
        <v>5362</v>
      </c>
      <c r="B4624" s="433">
        <v>24212</v>
      </c>
      <c r="C4624" s="434">
        <v>2</v>
      </c>
      <c r="D4624" s="434">
        <v>2</v>
      </c>
    </row>
    <row r="4625" spans="1:4" ht="13.2" x14ac:dyDescent="0.25">
      <c r="A4625" s="432" t="s">
        <v>5363</v>
      </c>
      <c r="B4625" s="433">
        <v>27916</v>
      </c>
      <c r="C4625" s="434">
        <v>28</v>
      </c>
      <c r="D4625" s="434">
        <v>28</v>
      </c>
    </row>
    <row r="4626" spans="1:4" ht="13.2" x14ac:dyDescent="0.25">
      <c r="A4626" s="432" t="s">
        <v>5364</v>
      </c>
      <c r="B4626" s="433">
        <v>14575</v>
      </c>
      <c r="C4626" s="434">
        <v>1</v>
      </c>
      <c r="D4626" s="434">
        <v>1</v>
      </c>
    </row>
    <row r="4627" spans="1:4" ht="13.2" x14ac:dyDescent="0.25">
      <c r="A4627" s="432" t="s">
        <v>5365</v>
      </c>
      <c r="B4627" s="433">
        <v>17141</v>
      </c>
      <c r="C4627" s="434">
        <v>5</v>
      </c>
      <c r="D4627" s="434">
        <v>4</v>
      </c>
    </row>
    <row r="4628" spans="1:4" ht="13.2" x14ac:dyDescent="0.25">
      <c r="A4628" s="432" t="s">
        <v>5366</v>
      </c>
      <c r="B4628" s="433">
        <v>26667</v>
      </c>
      <c r="C4628" s="434">
        <v>8</v>
      </c>
      <c r="D4628" s="434">
        <v>7</v>
      </c>
    </row>
    <row r="4629" spans="1:4" ht="13.2" x14ac:dyDescent="0.25">
      <c r="A4629" s="432" t="s">
        <v>5367</v>
      </c>
      <c r="B4629" s="433">
        <v>19760</v>
      </c>
      <c r="C4629" s="434">
        <v>4</v>
      </c>
      <c r="D4629" s="434">
        <v>1</v>
      </c>
    </row>
    <row r="4630" spans="1:4" ht="13.2" x14ac:dyDescent="0.25">
      <c r="A4630" s="432" t="s">
        <v>5368</v>
      </c>
      <c r="B4630" s="433">
        <v>18655</v>
      </c>
      <c r="C4630" s="434">
        <v>7</v>
      </c>
      <c r="D4630" s="434">
        <v>7</v>
      </c>
    </row>
    <row r="4631" spans="1:4" ht="13.2" x14ac:dyDescent="0.25">
      <c r="A4631" s="432" t="s">
        <v>5369</v>
      </c>
      <c r="B4631" s="433">
        <v>20531</v>
      </c>
      <c r="C4631" s="434">
        <v>4</v>
      </c>
      <c r="D4631" s="434">
        <v>4</v>
      </c>
    </row>
    <row r="4632" spans="1:4" ht="13.2" x14ac:dyDescent="0.25">
      <c r="A4632" s="432" t="s">
        <v>5370</v>
      </c>
      <c r="B4632" s="433">
        <v>29025</v>
      </c>
      <c r="C4632" s="434">
        <v>32</v>
      </c>
      <c r="D4632" s="434">
        <v>30</v>
      </c>
    </row>
    <row r="4633" spans="1:4" ht="13.2" x14ac:dyDescent="0.25">
      <c r="A4633" s="432" t="s">
        <v>5371</v>
      </c>
      <c r="B4633" s="433">
        <v>26975</v>
      </c>
      <c r="C4633" s="434">
        <v>1</v>
      </c>
      <c r="D4633" s="434">
        <v>1</v>
      </c>
    </row>
    <row r="4634" spans="1:4" ht="13.2" x14ac:dyDescent="0.25">
      <c r="A4634" s="432" t="s">
        <v>5372</v>
      </c>
      <c r="B4634" s="433">
        <v>13829</v>
      </c>
      <c r="C4634" s="434">
        <v>29</v>
      </c>
      <c r="D4634" s="434">
        <v>29</v>
      </c>
    </row>
    <row r="4635" spans="1:4" ht="13.2" x14ac:dyDescent="0.25">
      <c r="A4635" s="432" t="s">
        <v>5373</v>
      </c>
      <c r="B4635" s="433">
        <v>12240</v>
      </c>
      <c r="C4635" s="434">
        <v>2</v>
      </c>
      <c r="D4635" s="434">
        <v>2</v>
      </c>
    </row>
    <row r="4636" spans="1:4" ht="13.2" x14ac:dyDescent="0.25">
      <c r="A4636" s="432" t="s">
        <v>5374</v>
      </c>
      <c r="B4636" s="433">
        <v>22718</v>
      </c>
      <c r="C4636" s="434">
        <v>1</v>
      </c>
      <c r="D4636" s="434">
        <v>1</v>
      </c>
    </row>
    <row r="4637" spans="1:4" ht="13.2" x14ac:dyDescent="0.25">
      <c r="A4637" s="432" t="s">
        <v>5375</v>
      </c>
      <c r="B4637" s="433">
        <v>11262</v>
      </c>
      <c r="C4637" s="434">
        <v>352</v>
      </c>
      <c r="D4637" s="434">
        <v>286</v>
      </c>
    </row>
    <row r="4638" spans="1:4" ht="13.2" x14ac:dyDescent="0.25">
      <c r="A4638" s="432" t="s">
        <v>5376</v>
      </c>
      <c r="B4638" s="433">
        <v>10877</v>
      </c>
      <c r="C4638" s="434">
        <v>139</v>
      </c>
      <c r="D4638" s="434">
        <v>127</v>
      </c>
    </row>
    <row r="4639" spans="1:4" ht="13.2" x14ac:dyDescent="0.25">
      <c r="A4639" s="432" t="s">
        <v>5377</v>
      </c>
      <c r="B4639" s="433">
        <v>26553</v>
      </c>
      <c r="C4639" s="434">
        <v>7</v>
      </c>
      <c r="D4639" s="434">
        <v>5</v>
      </c>
    </row>
    <row r="4640" spans="1:4" ht="13.2" x14ac:dyDescent="0.25">
      <c r="A4640" s="432" t="s">
        <v>5378</v>
      </c>
      <c r="B4640" s="433">
        <v>27218</v>
      </c>
      <c r="C4640" s="434">
        <v>86</v>
      </c>
      <c r="D4640" s="434">
        <v>86</v>
      </c>
    </row>
    <row r="4641" spans="1:4" ht="13.2" x14ac:dyDescent="0.25">
      <c r="A4641" s="432" t="s">
        <v>5379</v>
      </c>
      <c r="B4641" s="433">
        <v>12456</v>
      </c>
      <c r="C4641" s="434">
        <v>2</v>
      </c>
      <c r="D4641" s="434">
        <v>2</v>
      </c>
    </row>
    <row r="4642" spans="1:4" ht="13.2" x14ac:dyDescent="0.25">
      <c r="A4642" s="432" t="s">
        <v>5380</v>
      </c>
      <c r="B4642" s="433">
        <v>29485</v>
      </c>
      <c r="C4642" s="434">
        <v>444</v>
      </c>
      <c r="D4642" s="434">
        <v>304</v>
      </c>
    </row>
    <row r="4643" spans="1:4" ht="13.2" x14ac:dyDescent="0.25">
      <c r="A4643" s="432" t="s">
        <v>5381</v>
      </c>
      <c r="B4643" s="433">
        <v>12359</v>
      </c>
      <c r="C4643" s="434">
        <v>16</v>
      </c>
      <c r="D4643" s="434">
        <v>15</v>
      </c>
    </row>
    <row r="4644" spans="1:4" ht="13.2" x14ac:dyDescent="0.25">
      <c r="A4644" s="432" t="s">
        <v>5382</v>
      </c>
      <c r="B4644" s="433">
        <v>14084</v>
      </c>
      <c r="C4644" s="434">
        <v>18</v>
      </c>
      <c r="D4644" s="434">
        <v>12</v>
      </c>
    </row>
    <row r="4645" spans="1:4" ht="13.2" x14ac:dyDescent="0.25">
      <c r="A4645" s="432" t="s">
        <v>5383</v>
      </c>
      <c r="B4645" s="433">
        <v>28295</v>
      </c>
      <c r="C4645" s="434">
        <v>207</v>
      </c>
      <c r="D4645" s="434">
        <v>188</v>
      </c>
    </row>
    <row r="4646" spans="1:4" ht="13.2" x14ac:dyDescent="0.25">
      <c r="A4646" s="432" t="s">
        <v>5384</v>
      </c>
      <c r="B4646" s="433">
        <v>17889</v>
      </c>
      <c r="C4646" s="434">
        <v>23</v>
      </c>
      <c r="D4646" s="434">
        <v>4</v>
      </c>
    </row>
    <row r="4647" spans="1:4" ht="13.2" x14ac:dyDescent="0.25">
      <c r="A4647" s="432" t="s">
        <v>5385</v>
      </c>
      <c r="B4647" s="433">
        <v>27124</v>
      </c>
      <c r="C4647" s="434">
        <v>100</v>
      </c>
      <c r="D4647" s="434">
        <v>100</v>
      </c>
    </row>
    <row r="4648" spans="1:4" ht="13.2" x14ac:dyDescent="0.25">
      <c r="A4648" s="432" t="s">
        <v>5386</v>
      </c>
      <c r="B4648" s="433">
        <v>22215</v>
      </c>
      <c r="C4648" s="434">
        <v>42</v>
      </c>
      <c r="D4648" s="434">
        <v>14</v>
      </c>
    </row>
    <row r="4649" spans="1:4" ht="13.2" x14ac:dyDescent="0.25">
      <c r="A4649" s="432" t="s">
        <v>5387</v>
      </c>
      <c r="B4649" s="433">
        <v>11437</v>
      </c>
      <c r="C4649" s="434">
        <v>19</v>
      </c>
      <c r="D4649" s="434">
        <v>0</v>
      </c>
    </row>
    <row r="4650" spans="1:4" ht="13.2" x14ac:dyDescent="0.25">
      <c r="A4650" s="432" t="s">
        <v>5388</v>
      </c>
      <c r="B4650" s="433">
        <v>27209</v>
      </c>
      <c r="C4650" s="434">
        <v>61</v>
      </c>
      <c r="D4650" s="434">
        <v>21</v>
      </c>
    </row>
    <row r="4651" spans="1:4" ht="13.2" x14ac:dyDescent="0.25">
      <c r="A4651" s="432" t="s">
        <v>5389</v>
      </c>
      <c r="B4651" s="433">
        <v>13245</v>
      </c>
      <c r="C4651" s="434">
        <v>32</v>
      </c>
      <c r="D4651" s="434">
        <v>0</v>
      </c>
    </row>
    <row r="4652" spans="1:4" ht="13.2" x14ac:dyDescent="0.25">
      <c r="A4652" s="432" t="s">
        <v>5390</v>
      </c>
      <c r="B4652" s="433">
        <v>25912</v>
      </c>
      <c r="C4652" s="434">
        <v>445</v>
      </c>
      <c r="D4652" s="434">
        <v>215</v>
      </c>
    </row>
    <row r="4653" spans="1:4" ht="13.2" x14ac:dyDescent="0.25">
      <c r="A4653" s="432" t="s">
        <v>5391</v>
      </c>
      <c r="B4653" s="433">
        <v>21203</v>
      </c>
      <c r="C4653" s="434">
        <v>8</v>
      </c>
      <c r="D4653" s="434">
        <v>0</v>
      </c>
    </row>
    <row r="4654" spans="1:4" ht="13.2" x14ac:dyDescent="0.25">
      <c r="A4654" s="432" t="s">
        <v>2102</v>
      </c>
      <c r="B4654" s="433">
        <v>12687</v>
      </c>
      <c r="C4654" s="434">
        <v>48</v>
      </c>
      <c r="D4654" s="434">
        <v>27</v>
      </c>
    </row>
    <row r="4655" spans="1:4" ht="13.2" x14ac:dyDescent="0.25">
      <c r="A4655" s="432" t="s">
        <v>5392</v>
      </c>
      <c r="B4655" s="433">
        <v>17622</v>
      </c>
      <c r="C4655" s="434">
        <v>430</v>
      </c>
      <c r="D4655" s="434">
        <v>285</v>
      </c>
    </row>
    <row r="4656" spans="1:4" ht="13.2" x14ac:dyDescent="0.25">
      <c r="A4656" s="432" t="s">
        <v>5393</v>
      </c>
      <c r="B4656" s="433">
        <v>24446</v>
      </c>
      <c r="C4656" s="434">
        <v>12</v>
      </c>
      <c r="D4656" s="434">
        <v>5</v>
      </c>
    </row>
    <row r="4657" spans="1:4" ht="13.2" x14ac:dyDescent="0.25">
      <c r="A4657" s="432" t="s">
        <v>5394</v>
      </c>
      <c r="B4657" s="433">
        <v>23981</v>
      </c>
      <c r="C4657" s="434">
        <v>12</v>
      </c>
      <c r="D4657" s="434">
        <v>8</v>
      </c>
    </row>
    <row r="4658" spans="1:4" ht="13.2" x14ac:dyDescent="0.25">
      <c r="A4658" s="432" t="s">
        <v>5395</v>
      </c>
      <c r="B4658" s="433">
        <v>28412</v>
      </c>
      <c r="C4658" s="434">
        <v>8</v>
      </c>
      <c r="D4658" s="434">
        <v>8</v>
      </c>
    </row>
    <row r="4659" spans="1:4" ht="13.2" x14ac:dyDescent="0.25">
      <c r="A4659" s="432" t="s">
        <v>5396</v>
      </c>
      <c r="B4659" s="433">
        <v>29353</v>
      </c>
      <c r="C4659" s="434">
        <v>336</v>
      </c>
      <c r="D4659" s="434">
        <v>336</v>
      </c>
    </row>
    <row r="4660" spans="1:4" ht="13.2" x14ac:dyDescent="0.25">
      <c r="A4660" s="432" t="s">
        <v>5397</v>
      </c>
      <c r="B4660" s="433">
        <v>28280</v>
      </c>
      <c r="C4660" s="434">
        <v>62</v>
      </c>
      <c r="D4660" s="434">
        <v>54</v>
      </c>
    </row>
    <row r="4661" spans="1:4" ht="13.2" x14ac:dyDescent="0.25">
      <c r="A4661" s="432" t="s">
        <v>5398</v>
      </c>
      <c r="B4661" s="433">
        <v>23890</v>
      </c>
      <c r="C4661" s="434">
        <v>542</v>
      </c>
      <c r="D4661" s="434">
        <v>262</v>
      </c>
    </row>
    <row r="4662" spans="1:4" ht="13.2" x14ac:dyDescent="0.25">
      <c r="A4662" s="432" t="s">
        <v>5399</v>
      </c>
      <c r="B4662" s="433">
        <v>19816</v>
      </c>
      <c r="C4662" s="434">
        <v>7</v>
      </c>
      <c r="D4662" s="434">
        <v>7</v>
      </c>
    </row>
    <row r="4663" spans="1:4" ht="13.2" x14ac:dyDescent="0.25">
      <c r="A4663" s="432" t="s">
        <v>2285</v>
      </c>
      <c r="B4663" s="433">
        <v>11769</v>
      </c>
      <c r="C4663" s="434">
        <v>177</v>
      </c>
      <c r="D4663" s="434">
        <v>106</v>
      </c>
    </row>
    <row r="4664" spans="1:4" ht="13.2" x14ac:dyDescent="0.25">
      <c r="A4664" s="432" t="s">
        <v>2286</v>
      </c>
      <c r="B4664" s="433">
        <v>10942</v>
      </c>
      <c r="C4664" s="434">
        <v>40</v>
      </c>
      <c r="D4664" s="434">
        <v>26</v>
      </c>
    </row>
    <row r="4665" spans="1:4" ht="13.2" x14ac:dyDescent="0.25">
      <c r="A4665" s="432" t="s">
        <v>2287</v>
      </c>
      <c r="B4665" s="433">
        <v>14796</v>
      </c>
      <c r="C4665" s="434">
        <v>40</v>
      </c>
      <c r="D4665" s="434">
        <v>37</v>
      </c>
    </row>
    <row r="4666" spans="1:4" ht="13.2" x14ac:dyDescent="0.25">
      <c r="A4666" s="432" t="s">
        <v>2288</v>
      </c>
      <c r="B4666" s="433">
        <v>22447</v>
      </c>
      <c r="C4666" s="434">
        <v>9</v>
      </c>
      <c r="D4666" s="434">
        <v>9</v>
      </c>
    </row>
    <row r="4667" spans="1:4" ht="13.2" x14ac:dyDescent="0.25">
      <c r="A4667" s="432" t="s">
        <v>2289</v>
      </c>
      <c r="B4667" s="433">
        <v>26657</v>
      </c>
      <c r="C4667" s="434">
        <v>121</v>
      </c>
      <c r="D4667" s="434">
        <v>102</v>
      </c>
    </row>
    <row r="4668" spans="1:4" ht="13.2" x14ac:dyDescent="0.25">
      <c r="A4668" s="432" t="s">
        <v>5241</v>
      </c>
      <c r="B4668" s="433">
        <v>16043</v>
      </c>
      <c r="C4668" s="434">
        <v>2</v>
      </c>
      <c r="D4668" s="434">
        <v>2</v>
      </c>
    </row>
    <row r="4669" spans="1:4" ht="13.2" x14ac:dyDescent="0.25">
      <c r="A4669" s="432" t="s">
        <v>2290</v>
      </c>
      <c r="B4669" s="433">
        <v>25438</v>
      </c>
      <c r="C4669" s="434">
        <v>18</v>
      </c>
      <c r="D4669" s="434">
        <v>18</v>
      </c>
    </row>
    <row r="4670" spans="1:4" ht="13.2" x14ac:dyDescent="0.25">
      <c r="A4670" s="432" t="s">
        <v>2291</v>
      </c>
      <c r="B4670" s="433">
        <v>17724</v>
      </c>
      <c r="C4670" s="434">
        <v>14</v>
      </c>
      <c r="D4670" s="434">
        <v>14</v>
      </c>
    </row>
    <row r="4671" spans="1:4" ht="13.2" x14ac:dyDescent="0.25">
      <c r="A4671" s="432" t="s">
        <v>5400</v>
      </c>
      <c r="B4671" s="433">
        <v>24767</v>
      </c>
      <c r="C4671" s="434">
        <v>2</v>
      </c>
      <c r="D4671" s="434">
        <v>0</v>
      </c>
    </row>
    <row r="4672" spans="1:4" ht="13.2" x14ac:dyDescent="0.25">
      <c r="A4672" s="432" t="s">
        <v>5401</v>
      </c>
      <c r="B4672" s="433">
        <v>12446</v>
      </c>
      <c r="C4672" s="434">
        <v>1</v>
      </c>
      <c r="D4672" s="434">
        <v>1</v>
      </c>
    </row>
    <row r="4673" spans="1:4" ht="13.2" x14ac:dyDescent="0.25">
      <c r="A4673" s="432" t="s">
        <v>2292</v>
      </c>
      <c r="B4673" s="433">
        <v>17937</v>
      </c>
      <c r="C4673" s="434">
        <v>64</v>
      </c>
      <c r="D4673" s="434">
        <v>64</v>
      </c>
    </row>
    <row r="4674" spans="1:4" ht="13.2" x14ac:dyDescent="0.25">
      <c r="A4674" s="432" t="s">
        <v>5402</v>
      </c>
      <c r="B4674" s="433">
        <v>17785</v>
      </c>
      <c r="C4674" s="434">
        <v>289</v>
      </c>
      <c r="D4674" s="434">
        <v>289</v>
      </c>
    </row>
    <row r="4675" spans="1:4" ht="13.2" x14ac:dyDescent="0.25">
      <c r="A4675" s="432" t="s">
        <v>5403</v>
      </c>
      <c r="B4675" s="433">
        <v>22585</v>
      </c>
      <c r="C4675" s="434">
        <v>478</v>
      </c>
      <c r="D4675" s="434">
        <v>449</v>
      </c>
    </row>
    <row r="4676" spans="1:4" ht="13.2" x14ac:dyDescent="0.25">
      <c r="A4676" s="432" t="s">
        <v>5404</v>
      </c>
      <c r="B4676" s="433">
        <v>28215</v>
      </c>
      <c r="C4676" s="434">
        <v>133</v>
      </c>
      <c r="D4676" s="434">
        <v>127</v>
      </c>
    </row>
    <row r="4677" spans="1:4" ht="13.2" x14ac:dyDescent="0.25">
      <c r="A4677" s="432" t="s">
        <v>5405</v>
      </c>
      <c r="B4677" s="433">
        <v>22464</v>
      </c>
      <c r="C4677" s="434">
        <v>22</v>
      </c>
      <c r="D4677" s="434">
        <v>22</v>
      </c>
    </row>
    <row r="4678" spans="1:4" ht="13.2" x14ac:dyDescent="0.25">
      <c r="A4678" s="432" t="s">
        <v>5406</v>
      </c>
      <c r="B4678" s="433">
        <v>15273</v>
      </c>
      <c r="C4678" s="434">
        <v>6</v>
      </c>
      <c r="D4678" s="434">
        <v>1</v>
      </c>
    </row>
    <row r="4679" spans="1:4" ht="13.2" x14ac:dyDescent="0.25">
      <c r="A4679" s="432" t="s">
        <v>5407</v>
      </c>
      <c r="B4679" s="433">
        <v>12395</v>
      </c>
      <c r="C4679" s="434">
        <v>157</v>
      </c>
      <c r="D4679" s="434">
        <v>107</v>
      </c>
    </row>
    <row r="4680" spans="1:4" ht="13.2" x14ac:dyDescent="0.25">
      <c r="A4680" s="432" t="s">
        <v>5408</v>
      </c>
      <c r="B4680" s="433">
        <v>13042</v>
      </c>
      <c r="C4680" s="434">
        <v>786</v>
      </c>
      <c r="D4680" s="434">
        <v>601</v>
      </c>
    </row>
    <row r="4681" spans="1:4" ht="13.2" x14ac:dyDescent="0.25">
      <c r="A4681" s="432" t="s">
        <v>5409</v>
      </c>
      <c r="B4681" s="433">
        <v>13862</v>
      </c>
      <c r="C4681" s="434">
        <v>604</v>
      </c>
      <c r="D4681" s="434">
        <v>454</v>
      </c>
    </row>
    <row r="4682" spans="1:4" ht="13.2" x14ac:dyDescent="0.25">
      <c r="A4682" s="432" t="s">
        <v>5410</v>
      </c>
      <c r="B4682" s="433">
        <v>17131</v>
      </c>
      <c r="C4682" s="434">
        <v>6</v>
      </c>
      <c r="D4682" s="434">
        <v>6</v>
      </c>
    </row>
    <row r="4683" spans="1:4" ht="13.2" x14ac:dyDescent="0.25">
      <c r="A4683" s="432" t="s">
        <v>5411</v>
      </c>
      <c r="B4683" s="433">
        <v>22841</v>
      </c>
      <c r="C4683" s="434">
        <v>520</v>
      </c>
      <c r="D4683" s="434">
        <v>455</v>
      </c>
    </row>
    <row r="4684" spans="1:4" ht="13.2" x14ac:dyDescent="0.25">
      <c r="A4684" s="432" t="s">
        <v>5412</v>
      </c>
      <c r="B4684" s="433">
        <v>20485</v>
      </c>
      <c r="C4684" s="434">
        <v>460</v>
      </c>
      <c r="D4684" s="434">
        <v>397</v>
      </c>
    </row>
    <row r="4685" spans="1:4" ht="13.2" x14ac:dyDescent="0.25">
      <c r="A4685" s="432" t="s">
        <v>5413</v>
      </c>
      <c r="B4685" s="433">
        <v>17976</v>
      </c>
      <c r="C4685" s="434">
        <v>293</v>
      </c>
      <c r="D4685" s="434">
        <v>165</v>
      </c>
    </row>
    <row r="4686" spans="1:4" ht="13.2" x14ac:dyDescent="0.25">
      <c r="A4686" s="432" t="s">
        <v>5414</v>
      </c>
      <c r="B4686" s="433">
        <v>29576</v>
      </c>
      <c r="C4686" s="434">
        <v>501</v>
      </c>
      <c r="D4686" s="434">
        <v>456</v>
      </c>
    </row>
    <row r="4687" spans="1:4" ht="13.2" x14ac:dyDescent="0.25">
      <c r="A4687" s="432" t="s">
        <v>5415</v>
      </c>
      <c r="B4687" s="433">
        <v>13415</v>
      </c>
      <c r="C4687" s="434">
        <v>138</v>
      </c>
      <c r="D4687" s="434">
        <v>103</v>
      </c>
    </row>
    <row r="4688" spans="1:4" ht="13.2" x14ac:dyDescent="0.25">
      <c r="A4688" s="432" t="s">
        <v>5416</v>
      </c>
      <c r="B4688" s="433">
        <v>17451</v>
      </c>
      <c r="C4688" s="434">
        <v>370</v>
      </c>
      <c r="D4688" s="434">
        <v>281</v>
      </c>
    </row>
    <row r="4689" spans="1:4" ht="13.2" x14ac:dyDescent="0.25">
      <c r="A4689" s="432" t="s">
        <v>5417</v>
      </c>
      <c r="B4689" s="433">
        <v>18553</v>
      </c>
      <c r="C4689" s="434">
        <v>113</v>
      </c>
      <c r="D4689" s="434">
        <v>104</v>
      </c>
    </row>
    <row r="4690" spans="1:4" ht="13.2" x14ac:dyDescent="0.25">
      <c r="A4690" s="432" t="s">
        <v>5418</v>
      </c>
      <c r="B4690" s="433">
        <v>18742</v>
      </c>
      <c r="C4690" s="434">
        <v>100</v>
      </c>
      <c r="D4690" s="434">
        <v>73</v>
      </c>
    </row>
    <row r="4691" spans="1:4" ht="13.2" x14ac:dyDescent="0.25">
      <c r="A4691" s="432" t="s">
        <v>5419</v>
      </c>
      <c r="B4691" s="433">
        <v>23749</v>
      </c>
      <c r="C4691" s="434">
        <v>1</v>
      </c>
      <c r="D4691" s="434">
        <v>1</v>
      </c>
    </row>
    <row r="4692" spans="1:4" ht="13.2" x14ac:dyDescent="0.25">
      <c r="A4692" s="432" t="s">
        <v>5420</v>
      </c>
      <c r="B4692" s="433">
        <v>19172</v>
      </c>
      <c r="C4692" s="435">
        <v>10000</v>
      </c>
      <c r="D4692" s="435">
        <v>9660</v>
      </c>
    </row>
    <row r="4693" spans="1:4" ht="13.2" x14ac:dyDescent="0.25">
      <c r="A4693" s="432" t="s">
        <v>5421</v>
      </c>
      <c r="B4693" s="433">
        <v>22378</v>
      </c>
      <c r="C4693" s="434">
        <v>35</v>
      </c>
      <c r="D4693" s="434">
        <v>20</v>
      </c>
    </row>
    <row r="4694" spans="1:4" ht="13.2" x14ac:dyDescent="0.25">
      <c r="A4694" s="432" t="s">
        <v>5422</v>
      </c>
      <c r="B4694" s="433">
        <v>11815</v>
      </c>
      <c r="C4694" s="434">
        <v>855</v>
      </c>
      <c r="D4694" s="434">
        <v>785</v>
      </c>
    </row>
    <row r="4695" spans="1:4" ht="13.2" x14ac:dyDescent="0.25">
      <c r="A4695" s="432" t="s">
        <v>5423</v>
      </c>
      <c r="B4695" s="433">
        <v>20650</v>
      </c>
      <c r="C4695" s="434">
        <v>26</v>
      </c>
      <c r="D4695" s="434">
        <v>26</v>
      </c>
    </row>
    <row r="4696" spans="1:4" ht="13.2" x14ac:dyDescent="0.25">
      <c r="A4696" s="432" t="s">
        <v>5424</v>
      </c>
      <c r="B4696" s="433">
        <v>24617</v>
      </c>
      <c r="C4696" s="434">
        <v>134</v>
      </c>
      <c r="D4696" s="434">
        <v>91</v>
      </c>
    </row>
    <row r="4697" spans="1:4" ht="13.2" x14ac:dyDescent="0.25">
      <c r="A4697" s="432" t="s">
        <v>5425</v>
      </c>
      <c r="B4697" s="433">
        <v>24982</v>
      </c>
      <c r="C4697" s="434">
        <v>60</v>
      </c>
      <c r="D4697" s="434">
        <v>20</v>
      </c>
    </row>
    <row r="4698" spans="1:4" ht="13.2" x14ac:dyDescent="0.25">
      <c r="A4698" s="432" t="s">
        <v>5426</v>
      </c>
      <c r="B4698" s="433">
        <v>22191</v>
      </c>
      <c r="C4698" s="434">
        <v>337</v>
      </c>
      <c r="D4698" s="434">
        <v>232</v>
      </c>
    </row>
    <row r="4699" spans="1:4" ht="13.2" x14ac:dyDescent="0.25">
      <c r="A4699" s="432" t="s">
        <v>5427</v>
      </c>
      <c r="B4699" s="433">
        <v>20670</v>
      </c>
      <c r="C4699" s="434">
        <v>258</v>
      </c>
      <c r="D4699" s="434">
        <v>174</v>
      </c>
    </row>
    <row r="4700" spans="1:4" ht="13.2" x14ac:dyDescent="0.25">
      <c r="A4700" s="432" t="s">
        <v>4213</v>
      </c>
      <c r="B4700" s="433">
        <v>14251</v>
      </c>
      <c r="C4700" s="434">
        <v>3</v>
      </c>
      <c r="D4700" s="434">
        <v>3</v>
      </c>
    </row>
    <row r="4701" spans="1:4" ht="13.2" x14ac:dyDescent="0.25">
      <c r="A4701" s="432" t="s">
        <v>5428</v>
      </c>
      <c r="B4701" s="433">
        <v>14108</v>
      </c>
      <c r="C4701" s="434">
        <v>440</v>
      </c>
      <c r="D4701" s="434">
        <v>220</v>
      </c>
    </row>
    <row r="4702" spans="1:4" ht="13.2" x14ac:dyDescent="0.25">
      <c r="A4702" s="432" t="s">
        <v>5429</v>
      </c>
      <c r="B4702" s="433">
        <v>28221</v>
      </c>
      <c r="C4702" s="434">
        <v>340</v>
      </c>
      <c r="D4702" s="434">
        <v>180</v>
      </c>
    </row>
    <row r="4703" spans="1:4" ht="13.2" x14ac:dyDescent="0.25">
      <c r="A4703" s="432" t="s">
        <v>5430</v>
      </c>
      <c r="B4703" s="433">
        <v>22297</v>
      </c>
      <c r="C4703" s="434">
        <v>1</v>
      </c>
      <c r="D4703" s="434">
        <v>1</v>
      </c>
    </row>
    <row r="4704" spans="1:4" ht="13.2" x14ac:dyDescent="0.25">
      <c r="A4704" s="432" t="s">
        <v>5431</v>
      </c>
      <c r="B4704" s="433">
        <v>19077</v>
      </c>
      <c r="C4704" s="434">
        <v>19</v>
      </c>
      <c r="D4704" s="434">
        <v>19</v>
      </c>
    </row>
    <row r="4705" spans="1:4" ht="13.2" x14ac:dyDescent="0.25">
      <c r="A4705" s="432" t="s">
        <v>5432</v>
      </c>
      <c r="B4705" s="433">
        <v>20891</v>
      </c>
      <c r="C4705" s="434">
        <v>62</v>
      </c>
      <c r="D4705" s="434">
        <v>9</v>
      </c>
    </row>
    <row r="4706" spans="1:4" ht="13.2" x14ac:dyDescent="0.25">
      <c r="A4706" s="432" t="s">
        <v>5433</v>
      </c>
      <c r="B4706" s="433">
        <v>16163</v>
      </c>
      <c r="C4706" s="434">
        <v>19</v>
      </c>
      <c r="D4706" s="434">
        <v>10</v>
      </c>
    </row>
    <row r="4707" spans="1:4" ht="13.2" x14ac:dyDescent="0.25">
      <c r="A4707" s="432" t="s">
        <v>5434</v>
      </c>
      <c r="B4707" s="433">
        <v>23711</v>
      </c>
      <c r="C4707" s="434">
        <v>57</v>
      </c>
      <c r="D4707" s="434">
        <v>10</v>
      </c>
    </row>
    <row r="4708" spans="1:4" ht="13.2" x14ac:dyDescent="0.25">
      <c r="A4708" s="432" t="s">
        <v>5435</v>
      </c>
      <c r="B4708" s="433">
        <v>27862</v>
      </c>
      <c r="C4708" s="434">
        <v>48</v>
      </c>
      <c r="D4708" s="434">
        <v>38</v>
      </c>
    </row>
    <row r="4709" spans="1:4" ht="13.2" x14ac:dyDescent="0.25">
      <c r="A4709" s="432" t="s">
        <v>5436</v>
      </c>
      <c r="B4709" s="433">
        <v>12777</v>
      </c>
      <c r="C4709" s="434">
        <v>40</v>
      </c>
      <c r="D4709" s="434">
        <v>0</v>
      </c>
    </row>
    <row r="4710" spans="1:4" ht="13.2" x14ac:dyDescent="0.25">
      <c r="A4710" s="432" t="s">
        <v>1557</v>
      </c>
      <c r="B4710" s="433">
        <v>20487</v>
      </c>
      <c r="C4710" s="434">
        <v>14</v>
      </c>
      <c r="D4710" s="434">
        <v>13</v>
      </c>
    </row>
    <row r="4711" spans="1:4" ht="13.2" x14ac:dyDescent="0.25">
      <c r="A4711" s="432" t="s">
        <v>1558</v>
      </c>
      <c r="B4711" s="433">
        <v>16487</v>
      </c>
      <c r="C4711" s="434">
        <v>11</v>
      </c>
      <c r="D4711" s="434">
        <v>10</v>
      </c>
    </row>
    <row r="4712" spans="1:4" ht="13.2" x14ac:dyDescent="0.25">
      <c r="A4712" s="432" t="s">
        <v>5437</v>
      </c>
      <c r="B4712" s="433">
        <v>11764</v>
      </c>
      <c r="C4712" s="434">
        <v>244</v>
      </c>
      <c r="D4712" s="434">
        <v>212</v>
      </c>
    </row>
    <row r="4713" spans="1:4" ht="13.2" x14ac:dyDescent="0.25">
      <c r="A4713" s="432" t="s">
        <v>1560</v>
      </c>
      <c r="B4713" s="433">
        <v>24756</v>
      </c>
      <c r="C4713" s="434">
        <v>18</v>
      </c>
      <c r="D4713" s="434">
        <v>16</v>
      </c>
    </row>
    <row r="4714" spans="1:4" ht="13.2" x14ac:dyDescent="0.25">
      <c r="A4714" s="432" t="s">
        <v>5438</v>
      </c>
      <c r="B4714" s="433">
        <v>19390</v>
      </c>
      <c r="C4714" s="434">
        <v>576</v>
      </c>
      <c r="D4714" s="434">
        <v>537</v>
      </c>
    </row>
    <row r="4715" spans="1:4" ht="13.2" x14ac:dyDescent="0.25">
      <c r="A4715" s="432" t="s">
        <v>3786</v>
      </c>
      <c r="B4715" s="433">
        <v>17632</v>
      </c>
      <c r="C4715" s="434">
        <v>61</v>
      </c>
      <c r="D4715" s="434">
        <v>5</v>
      </c>
    </row>
    <row r="4716" spans="1:4" ht="13.2" x14ac:dyDescent="0.25">
      <c r="A4716" s="432" t="s">
        <v>5439</v>
      </c>
      <c r="B4716" s="433">
        <v>11803</v>
      </c>
      <c r="C4716" s="434">
        <v>45</v>
      </c>
      <c r="D4716" s="434">
        <v>5</v>
      </c>
    </row>
    <row r="4717" spans="1:4" ht="13.2" x14ac:dyDescent="0.25">
      <c r="A4717" s="432" t="s">
        <v>2544</v>
      </c>
      <c r="B4717" s="433">
        <v>19332</v>
      </c>
      <c r="C4717" s="434">
        <v>13</v>
      </c>
      <c r="D4717" s="434">
        <v>13</v>
      </c>
    </row>
    <row r="4718" spans="1:4" ht="13.2" x14ac:dyDescent="0.25">
      <c r="A4718" s="432" t="s">
        <v>2545</v>
      </c>
      <c r="B4718" s="433">
        <v>21457</v>
      </c>
      <c r="C4718" s="434">
        <v>50</v>
      </c>
      <c r="D4718" s="434">
        <v>47</v>
      </c>
    </row>
    <row r="4719" spans="1:4" ht="13.2" x14ac:dyDescent="0.25">
      <c r="A4719" s="432" t="s">
        <v>2546</v>
      </c>
      <c r="B4719" s="433">
        <v>24651</v>
      </c>
      <c r="C4719" s="434">
        <v>75</v>
      </c>
      <c r="D4719" s="434">
        <v>63</v>
      </c>
    </row>
    <row r="4720" spans="1:4" ht="13.2" x14ac:dyDescent="0.25">
      <c r="A4720" s="432" t="s">
        <v>5440</v>
      </c>
      <c r="B4720" s="433">
        <v>20103</v>
      </c>
      <c r="C4720" s="434">
        <v>13</v>
      </c>
      <c r="D4720" s="434">
        <v>13</v>
      </c>
    </row>
    <row r="4721" spans="1:4" ht="13.2" x14ac:dyDescent="0.25">
      <c r="A4721" s="432" t="s">
        <v>5441</v>
      </c>
      <c r="B4721" s="433">
        <v>21649</v>
      </c>
      <c r="C4721" s="434">
        <v>35</v>
      </c>
      <c r="D4721" s="434">
        <v>35</v>
      </c>
    </row>
    <row r="4722" spans="1:4" ht="13.2" x14ac:dyDescent="0.25">
      <c r="A4722" s="432" t="s">
        <v>5442</v>
      </c>
      <c r="B4722" s="433">
        <v>11385</v>
      </c>
      <c r="C4722" s="434">
        <v>65</v>
      </c>
      <c r="D4722" s="434">
        <v>7</v>
      </c>
    </row>
    <row r="4723" spans="1:4" ht="13.2" x14ac:dyDescent="0.25">
      <c r="A4723" s="432" t="s">
        <v>5443</v>
      </c>
      <c r="B4723" s="433">
        <v>22793</v>
      </c>
      <c r="C4723" s="434">
        <v>5</v>
      </c>
      <c r="D4723" s="434">
        <v>5</v>
      </c>
    </row>
    <row r="4724" spans="1:4" ht="13.2" x14ac:dyDescent="0.25">
      <c r="A4724" s="432" t="s">
        <v>5444</v>
      </c>
      <c r="B4724" s="433">
        <v>18723</v>
      </c>
      <c r="C4724" s="434">
        <v>250</v>
      </c>
      <c r="D4724" s="434">
        <v>17</v>
      </c>
    </row>
    <row r="4725" spans="1:4" ht="13.2" x14ac:dyDescent="0.25">
      <c r="A4725" s="432" t="s">
        <v>5445</v>
      </c>
      <c r="B4725" s="433">
        <v>21129</v>
      </c>
      <c r="C4725" s="434">
        <v>11</v>
      </c>
      <c r="D4725" s="434">
        <v>11</v>
      </c>
    </row>
    <row r="4726" spans="1:4" ht="13.2" x14ac:dyDescent="0.25">
      <c r="A4726" s="432" t="s">
        <v>5446</v>
      </c>
      <c r="B4726" s="433">
        <v>24827</v>
      </c>
      <c r="C4726" s="434">
        <v>368</v>
      </c>
      <c r="D4726" s="434">
        <v>351</v>
      </c>
    </row>
    <row r="4727" spans="1:4" ht="13.2" x14ac:dyDescent="0.25">
      <c r="A4727" s="432" t="s">
        <v>5447</v>
      </c>
      <c r="B4727" s="433">
        <v>10822</v>
      </c>
      <c r="C4727" s="434">
        <v>568</v>
      </c>
      <c r="D4727" s="434">
        <v>352</v>
      </c>
    </row>
    <row r="4728" spans="1:4" ht="13.2" x14ac:dyDescent="0.25">
      <c r="A4728" s="432" t="s">
        <v>5441</v>
      </c>
      <c r="B4728" s="433">
        <v>22570</v>
      </c>
      <c r="C4728" s="434">
        <v>41</v>
      </c>
      <c r="D4728" s="434">
        <v>41</v>
      </c>
    </row>
    <row r="4729" spans="1:4" ht="13.2" x14ac:dyDescent="0.25">
      <c r="A4729" s="432" t="s">
        <v>5442</v>
      </c>
      <c r="B4729" s="433">
        <v>12469</v>
      </c>
      <c r="C4729" s="434">
        <v>25</v>
      </c>
      <c r="D4729" s="434">
        <v>25</v>
      </c>
    </row>
    <row r="4730" spans="1:4" ht="13.2" x14ac:dyDescent="0.25">
      <c r="A4730" s="432" t="s">
        <v>5443</v>
      </c>
      <c r="B4730" s="433">
        <v>22924</v>
      </c>
      <c r="C4730" s="434">
        <v>3</v>
      </c>
      <c r="D4730" s="434">
        <v>3</v>
      </c>
    </row>
    <row r="4731" spans="1:4" ht="13.2" x14ac:dyDescent="0.25">
      <c r="A4731" s="432" t="s">
        <v>2575</v>
      </c>
      <c r="B4731" s="433">
        <v>19817</v>
      </c>
      <c r="C4731" s="434">
        <v>307</v>
      </c>
      <c r="D4731" s="434">
        <v>288</v>
      </c>
    </row>
    <row r="4732" spans="1:4" ht="13.2" x14ac:dyDescent="0.25">
      <c r="A4732" s="432" t="s">
        <v>2576</v>
      </c>
      <c r="B4732" s="433">
        <v>24978</v>
      </c>
      <c r="C4732" s="434">
        <v>7</v>
      </c>
      <c r="D4732" s="434">
        <v>7</v>
      </c>
    </row>
    <row r="4733" spans="1:4" ht="13.2" x14ac:dyDescent="0.25">
      <c r="A4733" s="432" t="s">
        <v>5448</v>
      </c>
      <c r="B4733" s="433">
        <v>14290</v>
      </c>
      <c r="C4733" s="434">
        <v>629</v>
      </c>
      <c r="D4733" s="434">
        <v>394</v>
      </c>
    </row>
    <row r="4734" spans="1:4" ht="13.2" x14ac:dyDescent="0.25">
      <c r="A4734" s="432" t="s">
        <v>5329</v>
      </c>
      <c r="B4734" s="433">
        <v>22502</v>
      </c>
      <c r="C4734" s="434">
        <v>175</v>
      </c>
      <c r="D4734" s="434">
        <v>96</v>
      </c>
    </row>
    <row r="4735" spans="1:4" ht="13.2" x14ac:dyDescent="0.25">
      <c r="A4735" s="432" t="s">
        <v>2403</v>
      </c>
      <c r="B4735" s="433">
        <v>29294</v>
      </c>
      <c r="C4735" s="434">
        <v>138</v>
      </c>
      <c r="D4735" s="434">
        <v>0</v>
      </c>
    </row>
    <row r="4736" spans="1:4" ht="13.2" x14ac:dyDescent="0.25">
      <c r="A4736" s="432" t="s">
        <v>5332</v>
      </c>
      <c r="B4736" s="433">
        <v>10537</v>
      </c>
      <c r="C4736" s="434">
        <v>5</v>
      </c>
      <c r="D4736" s="434">
        <v>5</v>
      </c>
    </row>
    <row r="4737" spans="1:4" ht="13.2" x14ac:dyDescent="0.25">
      <c r="A4737" s="432" t="s">
        <v>2301</v>
      </c>
      <c r="B4737" s="433">
        <v>25488</v>
      </c>
      <c r="C4737" s="434">
        <v>118</v>
      </c>
      <c r="D4737" s="434">
        <v>75</v>
      </c>
    </row>
    <row r="4738" spans="1:4" ht="13.2" x14ac:dyDescent="0.25">
      <c r="A4738" s="432" t="s">
        <v>2304</v>
      </c>
      <c r="B4738" s="433">
        <v>23675</v>
      </c>
      <c r="C4738" s="434">
        <v>82</v>
      </c>
      <c r="D4738" s="434">
        <v>50</v>
      </c>
    </row>
    <row r="4739" spans="1:4" ht="13.2" x14ac:dyDescent="0.25">
      <c r="A4739" s="432" t="s">
        <v>2305</v>
      </c>
      <c r="B4739" s="433">
        <v>22798</v>
      </c>
      <c r="C4739" s="434">
        <v>14</v>
      </c>
      <c r="D4739" s="434">
        <v>10</v>
      </c>
    </row>
    <row r="4740" spans="1:4" ht="13.2" x14ac:dyDescent="0.25">
      <c r="A4740" s="432" t="s">
        <v>5449</v>
      </c>
      <c r="B4740" s="433">
        <v>16640</v>
      </c>
      <c r="C4740" s="434">
        <v>11</v>
      </c>
      <c r="D4740" s="434">
        <v>8</v>
      </c>
    </row>
    <row r="4741" spans="1:4" ht="13.2" x14ac:dyDescent="0.25">
      <c r="A4741" s="432" t="s">
        <v>5450</v>
      </c>
      <c r="B4741" s="433">
        <v>27287</v>
      </c>
      <c r="C4741" s="434">
        <v>2</v>
      </c>
      <c r="D4741" s="434">
        <v>2</v>
      </c>
    </row>
    <row r="4742" spans="1:4" ht="13.2" x14ac:dyDescent="0.25">
      <c r="A4742" s="432" t="s">
        <v>5451</v>
      </c>
      <c r="B4742" s="433">
        <v>26009</v>
      </c>
      <c r="C4742" s="434">
        <v>3</v>
      </c>
      <c r="D4742" s="434">
        <v>2</v>
      </c>
    </row>
    <row r="4743" spans="1:4" ht="13.2" x14ac:dyDescent="0.25">
      <c r="A4743" s="432" t="s">
        <v>5452</v>
      </c>
      <c r="B4743" s="433">
        <v>25231</v>
      </c>
      <c r="C4743" s="434">
        <v>33</v>
      </c>
      <c r="D4743" s="434">
        <v>0</v>
      </c>
    </row>
    <row r="4744" spans="1:4" ht="13.2" x14ac:dyDescent="0.25">
      <c r="A4744" s="432" t="s">
        <v>5453</v>
      </c>
      <c r="B4744" s="433">
        <v>25995</v>
      </c>
      <c r="C4744" s="434">
        <v>51</v>
      </c>
      <c r="D4744" s="434">
        <v>36</v>
      </c>
    </row>
    <row r="4745" spans="1:4" ht="13.2" x14ac:dyDescent="0.25">
      <c r="A4745" s="432" t="s">
        <v>5454</v>
      </c>
      <c r="B4745" s="433">
        <v>12315</v>
      </c>
      <c r="C4745" s="434">
        <v>9</v>
      </c>
      <c r="D4745" s="434">
        <v>8</v>
      </c>
    </row>
    <row r="4746" spans="1:4" ht="13.2" x14ac:dyDescent="0.25">
      <c r="A4746" s="432" t="s">
        <v>5455</v>
      </c>
      <c r="B4746" s="433">
        <v>18239</v>
      </c>
      <c r="C4746" s="434">
        <v>4</v>
      </c>
      <c r="D4746" s="434">
        <v>3</v>
      </c>
    </row>
    <row r="4747" spans="1:4" ht="13.2" x14ac:dyDescent="0.25">
      <c r="A4747" s="432" t="s">
        <v>5456</v>
      </c>
      <c r="B4747" s="433">
        <v>25798</v>
      </c>
      <c r="C4747" s="434">
        <v>28</v>
      </c>
      <c r="D4747" s="434">
        <v>22</v>
      </c>
    </row>
    <row r="4748" spans="1:4" ht="13.2" x14ac:dyDescent="0.25">
      <c r="A4748" s="432" t="s">
        <v>5457</v>
      </c>
      <c r="B4748" s="433">
        <v>17222</v>
      </c>
      <c r="C4748" s="434">
        <v>20</v>
      </c>
      <c r="D4748" s="434">
        <v>0</v>
      </c>
    </row>
    <row r="4749" spans="1:4" ht="13.2" x14ac:dyDescent="0.25">
      <c r="A4749" s="432" t="s">
        <v>5458</v>
      </c>
      <c r="B4749" s="433">
        <v>24285</v>
      </c>
      <c r="C4749" s="434">
        <v>25</v>
      </c>
      <c r="D4749" s="434">
        <v>0</v>
      </c>
    </row>
    <row r="4750" spans="1:4" ht="13.2" x14ac:dyDescent="0.25">
      <c r="A4750" s="432" t="s">
        <v>5459</v>
      </c>
      <c r="B4750" s="433">
        <v>23903</v>
      </c>
      <c r="C4750" s="434">
        <v>10</v>
      </c>
      <c r="D4750" s="434">
        <v>0</v>
      </c>
    </row>
    <row r="4751" spans="1:4" ht="13.2" x14ac:dyDescent="0.25">
      <c r="A4751" s="432" t="s">
        <v>5460</v>
      </c>
      <c r="B4751" s="433">
        <v>22570</v>
      </c>
      <c r="C4751" s="434">
        <v>15</v>
      </c>
      <c r="D4751" s="434">
        <v>0</v>
      </c>
    </row>
    <row r="4752" spans="1:4" ht="13.2" x14ac:dyDescent="0.25">
      <c r="A4752" s="432" t="s">
        <v>5461</v>
      </c>
      <c r="B4752" s="433">
        <v>21778</v>
      </c>
      <c r="C4752" s="434">
        <v>101</v>
      </c>
      <c r="D4752" s="434">
        <v>0</v>
      </c>
    </row>
    <row r="4753" spans="1:4" ht="13.2" x14ac:dyDescent="0.25">
      <c r="A4753" s="432" t="s">
        <v>5462</v>
      </c>
      <c r="B4753" s="433">
        <v>12348</v>
      </c>
      <c r="C4753" s="434">
        <v>101</v>
      </c>
      <c r="D4753" s="434">
        <v>0</v>
      </c>
    </row>
    <row r="4754" spans="1:4" ht="13.2" x14ac:dyDescent="0.25">
      <c r="A4754" s="432" t="s">
        <v>5463</v>
      </c>
      <c r="B4754" s="433">
        <v>21633</v>
      </c>
      <c r="C4754" s="434">
        <v>11</v>
      </c>
      <c r="D4754" s="434">
        <v>0</v>
      </c>
    </row>
    <row r="4755" spans="1:4" ht="13.2" x14ac:dyDescent="0.25">
      <c r="A4755" s="432" t="s">
        <v>1944</v>
      </c>
      <c r="B4755" s="433">
        <v>22203</v>
      </c>
      <c r="C4755" s="434">
        <v>222</v>
      </c>
      <c r="D4755" s="434">
        <v>190</v>
      </c>
    </row>
    <row r="4756" spans="1:4" ht="13.2" x14ac:dyDescent="0.25">
      <c r="A4756" s="432" t="s">
        <v>3226</v>
      </c>
      <c r="B4756" s="433">
        <v>19286</v>
      </c>
      <c r="C4756" s="434">
        <v>31</v>
      </c>
      <c r="D4756" s="434">
        <v>0</v>
      </c>
    </row>
    <row r="4757" spans="1:4" ht="13.2" x14ac:dyDescent="0.25">
      <c r="A4757" s="432" t="s">
        <v>5219</v>
      </c>
      <c r="B4757" s="433">
        <v>17750</v>
      </c>
      <c r="C4757" s="434">
        <v>82</v>
      </c>
      <c r="D4757" s="434">
        <v>75</v>
      </c>
    </row>
    <row r="4758" spans="1:4" ht="13.2" x14ac:dyDescent="0.25">
      <c r="A4758" s="432" t="s">
        <v>5220</v>
      </c>
      <c r="B4758" s="433">
        <v>13445</v>
      </c>
      <c r="C4758" s="434">
        <v>20</v>
      </c>
      <c r="D4758" s="434">
        <v>0</v>
      </c>
    </row>
    <row r="4759" spans="1:4" ht="13.2" x14ac:dyDescent="0.25">
      <c r="A4759" s="432" t="s">
        <v>1493</v>
      </c>
      <c r="B4759" s="433">
        <v>10768</v>
      </c>
      <c r="C4759" s="434">
        <v>216</v>
      </c>
      <c r="D4759" s="434">
        <v>209</v>
      </c>
    </row>
    <row r="4760" spans="1:4" ht="13.2" x14ac:dyDescent="0.25">
      <c r="A4760" s="432" t="s">
        <v>3227</v>
      </c>
      <c r="B4760" s="433">
        <v>15103</v>
      </c>
      <c r="C4760" s="434">
        <v>125</v>
      </c>
      <c r="D4760" s="434">
        <v>54</v>
      </c>
    </row>
    <row r="4761" spans="1:4" ht="13.2" x14ac:dyDescent="0.25">
      <c r="A4761" s="432" t="s">
        <v>1637</v>
      </c>
      <c r="B4761" s="433">
        <v>25625</v>
      </c>
      <c r="C4761" s="434">
        <v>470</v>
      </c>
      <c r="D4761" s="434">
        <v>403</v>
      </c>
    </row>
    <row r="4762" spans="1:4" ht="13.2" x14ac:dyDescent="0.25">
      <c r="A4762" s="432" t="s">
        <v>5464</v>
      </c>
      <c r="B4762" s="433">
        <v>20891</v>
      </c>
      <c r="C4762" s="434">
        <v>53</v>
      </c>
      <c r="D4762" s="434">
        <v>48</v>
      </c>
    </row>
    <row r="4763" spans="1:4" ht="13.2" x14ac:dyDescent="0.25">
      <c r="A4763" s="432" t="s">
        <v>4523</v>
      </c>
      <c r="B4763" s="433">
        <v>17953</v>
      </c>
      <c r="C4763" s="434">
        <v>697</v>
      </c>
      <c r="D4763" s="434">
        <v>648</v>
      </c>
    </row>
    <row r="4764" spans="1:4" ht="13.2" x14ac:dyDescent="0.25">
      <c r="A4764" s="432" t="s">
        <v>1495</v>
      </c>
      <c r="B4764" s="433">
        <v>29189</v>
      </c>
      <c r="C4764" s="435">
        <v>1136</v>
      </c>
      <c r="D4764" s="434">
        <v>548</v>
      </c>
    </row>
    <row r="4765" spans="1:4" ht="13.2" x14ac:dyDescent="0.25">
      <c r="A4765" s="432" t="s">
        <v>3234</v>
      </c>
      <c r="B4765" s="433">
        <v>16545</v>
      </c>
      <c r="C4765" s="434">
        <v>554</v>
      </c>
      <c r="D4765" s="434">
        <v>477</v>
      </c>
    </row>
    <row r="4766" spans="1:4" ht="13.2" x14ac:dyDescent="0.25">
      <c r="A4766" s="432" t="s">
        <v>5465</v>
      </c>
      <c r="B4766" s="433">
        <v>18710</v>
      </c>
      <c r="C4766" s="434">
        <v>28</v>
      </c>
      <c r="D4766" s="434">
        <v>11</v>
      </c>
    </row>
    <row r="4767" spans="1:4" ht="13.2" x14ac:dyDescent="0.25">
      <c r="A4767" s="432" t="s">
        <v>1639</v>
      </c>
      <c r="B4767" s="433">
        <v>18492</v>
      </c>
      <c r="C4767" s="434">
        <v>394</v>
      </c>
      <c r="D4767" s="434">
        <v>254</v>
      </c>
    </row>
    <row r="4768" spans="1:4" ht="13.2" x14ac:dyDescent="0.25">
      <c r="A4768" s="432" t="s">
        <v>1640</v>
      </c>
      <c r="B4768" s="433">
        <v>23283</v>
      </c>
      <c r="C4768" s="434">
        <v>238</v>
      </c>
      <c r="D4768" s="434">
        <v>225</v>
      </c>
    </row>
    <row r="4769" spans="1:4" ht="13.2" x14ac:dyDescent="0.25">
      <c r="A4769" s="432" t="s">
        <v>1497</v>
      </c>
      <c r="B4769" s="433">
        <v>24501</v>
      </c>
      <c r="C4769" s="434">
        <v>93</v>
      </c>
      <c r="D4769" s="434">
        <v>57</v>
      </c>
    </row>
    <row r="4770" spans="1:4" ht="13.2" x14ac:dyDescent="0.25">
      <c r="A4770" s="432" t="s">
        <v>2662</v>
      </c>
      <c r="B4770" s="433">
        <v>14399</v>
      </c>
      <c r="C4770" s="434">
        <v>385</v>
      </c>
      <c r="D4770" s="434">
        <v>351</v>
      </c>
    </row>
    <row r="4771" spans="1:4" ht="13.2" x14ac:dyDescent="0.25">
      <c r="A4771" s="432" t="s">
        <v>1498</v>
      </c>
      <c r="B4771" s="433">
        <v>22917</v>
      </c>
      <c r="C4771" s="434">
        <v>210</v>
      </c>
      <c r="D4771" s="434">
        <v>205</v>
      </c>
    </row>
    <row r="4772" spans="1:4" ht="13.2" x14ac:dyDescent="0.25">
      <c r="A4772" s="432" t="s">
        <v>2314</v>
      </c>
      <c r="B4772" s="433">
        <v>17840</v>
      </c>
      <c r="C4772" s="434">
        <v>340</v>
      </c>
      <c r="D4772" s="434">
        <v>293</v>
      </c>
    </row>
    <row r="4773" spans="1:4" ht="13.2" x14ac:dyDescent="0.25">
      <c r="A4773" s="432" t="s">
        <v>2315</v>
      </c>
      <c r="B4773" s="433">
        <v>25720</v>
      </c>
      <c r="C4773" s="434">
        <v>103</v>
      </c>
      <c r="D4773" s="434">
        <v>25</v>
      </c>
    </row>
    <row r="4774" spans="1:4" ht="13.2" x14ac:dyDescent="0.25">
      <c r="A4774" s="432" t="s">
        <v>5340</v>
      </c>
      <c r="B4774" s="433">
        <v>24604</v>
      </c>
      <c r="C4774" s="434">
        <v>11</v>
      </c>
      <c r="D4774" s="434">
        <v>0</v>
      </c>
    </row>
    <row r="4775" spans="1:4" ht="13.2" x14ac:dyDescent="0.25">
      <c r="A4775" s="432" t="s">
        <v>3245</v>
      </c>
      <c r="B4775" s="433">
        <v>28309</v>
      </c>
      <c r="C4775" s="434">
        <v>225</v>
      </c>
      <c r="D4775" s="434">
        <v>178</v>
      </c>
    </row>
    <row r="4776" spans="1:4" ht="13.2" x14ac:dyDescent="0.25">
      <c r="A4776" s="432" t="s">
        <v>5466</v>
      </c>
      <c r="B4776" s="433">
        <v>14626</v>
      </c>
      <c r="C4776" s="434">
        <v>86</v>
      </c>
      <c r="D4776" s="434">
        <v>84</v>
      </c>
    </row>
    <row r="4777" spans="1:4" ht="13.2" x14ac:dyDescent="0.25">
      <c r="A4777" s="432" t="s">
        <v>3246</v>
      </c>
      <c r="B4777" s="433">
        <v>13351</v>
      </c>
      <c r="C4777" s="434">
        <v>294</v>
      </c>
      <c r="D4777" s="434">
        <v>151</v>
      </c>
    </row>
    <row r="4778" spans="1:4" ht="13.2" x14ac:dyDescent="0.25">
      <c r="A4778" s="432" t="s">
        <v>5467</v>
      </c>
      <c r="B4778" s="433">
        <v>29710</v>
      </c>
      <c r="C4778" s="434">
        <v>13</v>
      </c>
      <c r="D4778" s="434">
        <v>13</v>
      </c>
    </row>
    <row r="4779" spans="1:4" ht="13.2" x14ac:dyDescent="0.25">
      <c r="A4779" s="432" t="s">
        <v>5468</v>
      </c>
      <c r="B4779" s="433">
        <v>15123</v>
      </c>
      <c r="C4779" s="434">
        <v>30</v>
      </c>
      <c r="D4779" s="434">
        <v>0</v>
      </c>
    </row>
    <row r="4780" spans="1:4" ht="13.2" x14ac:dyDescent="0.25">
      <c r="A4780" s="432" t="s">
        <v>5469</v>
      </c>
      <c r="B4780" s="433">
        <v>28166</v>
      </c>
      <c r="C4780" s="434">
        <v>7</v>
      </c>
      <c r="D4780" s="434">
        <v>7</v>
      </c>
    </row>
    <row r="4781" spans="1:4" ht="13.2" x14ac:dyDescent="0.25">
      <c r="A4781" s="432" t="s">
        <v>5470</v>
      </c>
      <c r="B4781" s="433">
        <v>15199</v>
      </c>
      <c r="C4781" s="434">
        <v>2</v>
      </c>
      <c r="D4781" s="434">
        <v>0</v>
      </c>
    </row>
    <row r="4782" spans="1:4" ht="13.2" x14ac:dyDescent="0.25">
      <c r="A4782" s="432" t="s">
        <v>5471</v>
      </c>
      <c r="B4782" s="433">
        <v>14854</v>
      </c>
      <c r="C4782" s="434">
        <v>36</v>
      </c>
      <c r="D4782" s="434">
        <v>36</v>
      </c>
    </row>
    <row r="4783" spans="1:4" ht="13.2" x14ac:dyDescent="0.25">
      <c r="A4783" s="432" t="s">
        <v>5472</v>
      </c>
      <c r="B4783" s="433">
        <v>12211</v>
      </c>
      <c r="C4783" s="434">
        <v>257</v>
      </c>
      <c r="D4783" s="434">
        <v>252</v>
      </c>
    </row>
    <row r="4784" spans="1:4" ht="13.2" x14ac:dyDescent="0.25">
      <c r="A4784" s="432" t="s">
        <v>5473</v>
      </c>
      <c r="B4784" s="433">
        <v>16278</v>
      </c>
      <c r="C4784" s="435">
        <v>1523</v>
      </c>
      <c r="D4784" s="435">
        <v>1110</v>
      </c>
    </row>
    <row r="4785" spans="1:4" ht="13.2" x14ac:dyDescent="0.25">
      <c r="A4785" s="432" t="s">
        <v>5474</v>
      </c>
      <c r="B4785" s="433">
        <v>12415</v>
      </c>
      <c r="C4785" s="435">
        <v>1022</v>
      </c>
      <c r="D4785" s="434">
        <v>744</v>
      </c>
    </row>
    <row r="4786" spans="1:4" ht="13.2" x14ac:dyDescent="0.25">
      <c r="A4786" s="432" t="s">
        <v>3308</v>
      </c>
      <c r="B4786" s="433">
        <v>23465</v>
      </c>
      <c r="C4786" s="435">
        <v>1099</v>
      </c>
      <c r="D4786" s="434">
        <v>753</v>
      </c>
    </row>
    <row r="4787" spans="1:4" ht="13.2" x14ac:dyDescent="0.25">
      <c r="A4787" s="432" t="s">
        <v>5475</v>
      </c>
      <c r="B4787" s="433">
        <v>14100</v>
      </c>
      <c r="C4787" s="434">
        <v>93</v>
      </c>
      <c r="D4787" s="434">
        <v>87</v>
      </c>
    </row>
    <row r="4788" spans="1:4" ht="13.2" x14ac:dyDescent="0.25">
      <c r="A4788" s="432" t="s">
        <v>2247</v>
      </c>
      <c r="B4788" s="433">
        <v>22505</v>
      </c>
      <c r="C4788" s="434">
        <v>39</v>
      </c>
      <c r="D4788" s="434">
        <v>37</v>
      </c>
    </row>
    <row r="4789" spans="1:4" ht="13.2" x14ac:dyDescent="0.25">
      <c r="A4789" s="432" t="s">
        <v>2248</v>
      </c>
      <c r="B4789" s="433">
        <v>16209</v>
      </c>
      <c r="C4789" s="434">
        <v>20</v>
      </c>
      <c r="D4789" s="434">
        <v>4</v>
      </c>
    </row>
    <row r="4790" spans="1:4" ht="13.2" x14ac:dyDescent="0.25">
      <c r="A4790" s="432" t="s">
        <v>2249</v>
      </c>
      <c r="B4790" s="433">
        <v>12748</v>
      </c>
      <c r="C4790" s="434">
        <v>51</v>
      </c>
      <c r="D4790" s="434">
        <v>49</v>
      </c>
    </row>
    <row r="4791" spans="1:4" ht="13.2" x14ac:dyDescent="0.25">
      <c r="A4791" s="432" t="s">
        <v>2250</v>
      </c>
      <c r="B4791" s="433">
        <v>11999</v>
      </c>
      <c r="C4791" s="434">
        <v>5</v>
      </c>
      <c r="D4791" s="434">
        <v>5</v>
      </c>
    </row>
    <row r="4792" spans="1:4" ht="13.2" x14ac:dyDescent="0.25">
      <c r="A4792" s="432" t="s">
        <v>2251</v>
      </c>
      <c r="B4792" s="433">
        <v>15572</v>
      </c>
      <c r="C4792" s="434">
        <v>7</v>
      </c>
      <c r="D4792" s="434">
        <v>7</v>
      </c>
    </row>
    <row r="4793" spans="1:4" ht="13.2" x14ac:dyDescent="0.25">
      <c r="A4793" s="432" t="s">
        <v>5476</v>
      </c>
      <c r="B4793" s="433">
        <v>21855</v>
      </c>
      <c r="C4793" s="434">
        <v>13</v>
      </c>
      <c r="D4793" s="434">
        <v>13</v>
      </c>
    </row>
    <row r="4794" spans="1:4" ht="13.2" x14ac:dyDescent="0.25">
      <c r="A4794" s="432" t="s">
        <v>5477</v>
      </c>
      <c r="B4794" s="433">
        <v>22877</v>
      </c>
      <c r="C4794" s="434">
        <v>3</v>
      </c>
      <c r="D4794" s="434">
        <v>3</v>
      </c>
    </row>
    <row r="4795" spans="1:4" ht="13.2" x14ac:dyDescent="0.25">
      <c r="A4795" s="432" t="s">
        <v>5478</v>
      </c>
      <c r="B4795" s="433">
        <v>12506</v>
      </c>
      <c r="C4795" s="434">
        <v>157</v>
      </c>
      <c r="D4795" s="434">
        <v>133</v>
      </c>
    </row>
    <row r="4796" spans="1:4" ht="13.2" x14ac:dyDescent="0.25">
      <c r="A4796" s="432" t="s">
        <v>5479</v>
      </c>
      <c r="B4796" s="433">
        <v>28953</v>
      </c>
      <c r="C4796" s="434">
        <v>18</v>
      </c>
      <c r="D4796" s="434">
        <v>16</v>
      </c>
    </row>
    <row r="4797" spans="1:4" ht="13.2" x14ac:dyDescent="0.25">
      <c r="A4797" s="432" t="s">
        <v>5480</v>
      </c>
      <c r="B4797" s="433">
        <v>22406</v>
      </c>
      <c r="C4797" s="434">
        <v>7</v>
      </c>
      <c r="D4797" s="434">
        <v>2</v>
      </c>
    </row>
    <row r="4798" spans="1:4" ht="13.2" x14ac:dyDescent="0.25">
      <c r="A4798" s="432" t="s">
        <v>5481</v>
      </c>
      <c r="B4798" s="433">
        <v>17124</v>
      </c>
      <c r="C4798" s="434">
        <v>9</v>
      </c>
      <c r="D4798" s="434">
        <v>4</v>
      </c>
    </row>
    <row r="4799" spans="1:4" ht="13.2" x14ac:dyDescent="0.25">
      <c r="A4799" s="432" t="s">
        <v>5482</v>
      </c>
      <c r="B4799" s="433">
        <v>15891</v>
      </c>
      <c r="C4799" s="434">
        <v>11</v>
      </c>
      <c r="D4799" s="434">
        <v>8</v>
      </c>
    </row>
    <row r="4800" spans="1:4" ht="13.2" x14ac:dyDescent="0.25">
      <c r="A4800" s="432" t="s">
        <v>5483</v>
      </c>
      <c r="B4800" s="433">
        <v>19711</v>
      </c>
      <c r="C4800" s="434">
        <v>119</v>
      </c>
      <c r="D4800" s="434">
        <v>86</v>
      </c>
    </row>
    <row r="4801" spans="1:4" ht="13.2" x14ac:dyDescent="0.25">
      <c r="A4801" s="432" t="s">
        <v>5484</v>
      </c>
      <c r="B4801" s="433">
        <v>12984</v>
      </c>
      <c r="C4801" s="434">
        <v>26</v>
      </c>
      <c r="D4801" s="434">
        <v>12</v>
      </c>
    </row>
    <row r="4802" spans="1:4" ht="13.2" x14ac:dyDescent="0.25">
      <c r="A4802" s="432" t="s">
        <v>5485</v>
      </c>
      <c r="B4802" s="433">
        <v>29311</v>
      </c>
      <c r="C4802" s="434">
        <v>15</v>
      </c>
      <c r="D4802" s="434">
        <v>10</v>
      </c>
    </row>
    <row r="4803" spans="1:4" ht="13.2" x14ac:dyDescent="0.25">
      <c r="A4803" s="432" t="s">
        <v>5251</v>
      </c>
      <c r="B4803" s="433">
        <v>22085</v>
      </c>
      <c r="C4803" s="434">
        <v>21</v>
      </c>
      <c r="D4803" s="434">
        <v>21</v>
      </c>
    </row>
    <row r="4804" spans="1:4" ht="13.2" x14ac:dyDescent="0.25">
      <c r="A4804" s="432" t="s">
        <v>5486</v>
      </c>
      <c r="B4804" s="433">
        <v>21758</v>
      </c>
      <c r="C4804" s="434">
        <v>81</v>
      </c>
      <c r="D4804" s="434">
        <v>71</v>
      </c>
    </row>
    <row r="4805" spans="1:4" ht="13.2" x14ac:dyDescent="0.25">
      <c r="A4805" s="432" t="s">
        <v>5487</v>
      </c>
      <c r="B4805" s="433">
        <v>26051</v>
      </c>
      <c r="C4805" s="434">
        <v>10</v>
      </c>
      <c r="D4805" s="434">
        <v>9</v>
      </c>
    </row>
    <row r="4806" spans="1:4" ht="13.2" x14ac:dyDescent="0.25">
      <c r="A4806" s="432" t="s">
        <v>5488</v>
      </c>
      <c r="B4806" s="433">
        <v>12912</v>
      </c>
      <c r="C4806" s="434">
        <v>4</v>
      </c>
      <c r="D4806" s="434">
        <v>2</v>
      </c>
    </row>
    <row r="4807" spans="1:4" ht="13.2" x14ac:dyDescent="0.25">
      <c r="A4807" s="432" t="s">
        <v>5489</v>
      </c>
      <c r="B4807" s="433">
        <v>25854</v>
      </c>
      <c r="C4807" s="434">
        <v>6</v>
      </c>
      <c r="D4807" s="434">
        <v>5</v>
      </c>
    </row>
    <row r="4808" spans="1:4" ht="13.2" x14ac:dyDescent="0.25">
      <c r="A4808" s="432" t="s">
        <v>5490</v>
      </c>
      <c r="B4808" s="433">
        <v>16040</v>
      </c>
      <c r="C4808" s="434">
        <v>8</v>
      </c>
      <c r="D4808" s="434">
        <v>6</v>
      </c>
    </row>
    <row r="4809" spans="1:4" ht="13.2" x14ac:dyDescent="0.25">
      <c r="A4809" s="432" t="s">
        <v>5491</v>
      </c>
      <c r="B4809" s="433">
        <v>10954</v>
      </c>
      <c r="C4809" s="434">
        <v>74</v>
      </c>
      <c r="D4809" s="434">
        <v>67</v>
      </c>
    </row>
    <row r="4810" spans="1:4" ht="13.2" x14ac:dyDescent="0.25">
      <c r="A4810" s="432" t="s">
        <v>5492</v>
      </c>
      <c r="B4810" s="433">
        <v>25769</v>
      </c>
      <c r="C4810" s="434">
        <v>63</v>
      </c>
      <c r="D4810" s="434">
        <v>57</v>
      </c>
    </row>
    <row r="4811" spans="1:4" ht="13.2" x14ac:dyDescent="0.25">
      <c r="A4811" s="432" t="s">
        <v>5493</v>
      </c>
      <c r="B4811" s="433">
        <v>25533</v>
      </c>
      <c r="C4811" s="434">
        <v>54</v>
      </c>
      <c r="D4811" s="434">
        <v>49</v>
      </c>
    </row>
    <row r="4812" spans="1:4" ht="13.2" x14ac:dyDescent="0.25">
      <c r="A4812" s="432" t="s">
        <v>5494</v>
      </c>
      <c r="B4812" s="433">
        <v>22441</v>
      </c>
      <c r="C4812" s="434">
        <v>132</v>
      </c>
      <c r="D4812" s="434">
        <v>45</v>
      </c>
    </row>
    <row r="4813" spans="1:4" ht="13.2" x14ac:dyDescent="0.25">
      <c r="A4813" s="432" t="s">
        <v>5495</v>
      </c>
      <c r="B4813" s="433">
        <v>13175</v>
      </c>
      <c r="C4813" s="434">
        <v>17</v>
      </c>
      <c r="D4813" s="434">
        <v>11</v>
      </c>
    </row>
    <row r="4814" spans="1:4" ht="13.2" x14ac:dyDescent="0.25">
      <c r="A4814" s="432" t="s">
        <v>5252</v>
      </c>
      <c r="B4814" s="433">
        <v>13318</v>
      </c>
      <c r="C4814" s="434">
        <v>44</v>
      </c>
      <c r="D4814" s="434">
        <v>11</v>
      </c>
    </row>
    <row r="4815" spans="1:4" ht="13.2" x14ac:dyDescent="0.25">
      <c r="A4815" s="432" t="s">
        <v>5496</v>
      </c>
      <c r="B4815" s="433">
        <v>20319</v>
      </c>
      <c r="C4815" s="434">
        <v>6</v>
      </c>
      <c r="D4815" s="434">
        <v>3</v>
      </c>
    </row>
    <row r="4816" spans="1:4" ht="13.2" x14ac:dyDescent="0.25">
      <c r="A4816" s="432" t="s">
        <v>5497</v>
      </c>
      <c r="B4816" s="433">
        <v>24288</v>
      </c>
      <c r="C4816" s="434">
        <v>6</v>
      </c>
      <c r="D4816" s="434">
        <v>6</v>
      </c>
    </row>
    <row r="4817" spans="1:4" ht="13.2" x14ac:dyDescent="0.25">
      <c r="A4817" s="432" t="s">
        <v>5498</v>
      </c>
      <c r="B4817" s="433">
        <v>15788</v>
      </c>
      <c r="C4817" s="434">
        <v>18</v>
      </c>
      <c r="D4817" s="434">
        <v>9</v>
      </c>
    </row>
    <row r="4818" spans="1:4" ht="13.2" x14ac:dyDescent="0.25">
      <c r="A4818" s="432" t="s">
        <v>5499</v>
      </c>
      <c r="B4818" s="433">
        <v>26612</v>
      </c>
      <c r="C4818" s="434">
        <v>4</v>
      </c>
      <c r="D4818" s="434">
        <v>3</v>
      </c>
    </row>
    <row r="4819" spans="1:4" ht="13.2" x14ac:dyDescent="0.25">
      <c r="A4819" s="432" t="s">
        <v>5500</v>
      </c>
      <c r="B4819" s="433">
        <v>29335</v>
      </c>
      <c r="C4819" s="434">
        <v>23</v>
      </c>
      <c r="D4819" s="434">
        <v>9</v>
      </c>
    </row>
    <row r="4820" spans="1:4" ht="13.2" x14ac:dyDescent="0.25">
      <c r="A4820" s="432" t="s">
        <v>5501</v>
      </c>
      <c r="B4820" s="433">
        <v>10250</v>
      </c>
      <c r="C4820" s="434">
        <v>2</v>
      </c>
      <c r="D4820" s="434">
        <v>2</v>
      </c>
    </row>
    <row r="4821" spans="1:4" ht="13.2" x14ac:dyDescent="0.25">
      <c r="A4821" s="432" t="s">
        <v>2294</v>
      </c>
      <c r="B4821" s="433">
        <v>17751</v>
      </c>
      <c r="C4821" s="434">
        <v>15</v>
      </c>
      <c r="D4821" s="434">
        <v>13</v>
      </c>
    </row>
    <row r="4822" spans="1:4" ht="13.2" x14ac:dyDescent="0.25">
      <c r="A4822" s="432" t="s">
        <v>2295</v>
      </c>
      <c r="B4822" s="433">
        <v>19367</v>
      </c>
      <c r="C4822" s="434">
        <v>1</v>
      </c>
      <c r="D4822" s="434">
        <v>0</v>
      </c>
    </row>
    <row r="4823" spans="1:4" ht="13.2" x14ac:dyDescent="0.25">
      <c r="A4823" s="432" t="s">
        <v>2296</v>
      </c>
      <c r="B4823" s="433">
        <v>26248</v>
      </c>
      <c r="C4823" s="434">
        <v>8</v>
      </c>
      <c r="D4823" s="434">
        <v>7</v>
      </c>
    </row>
    <row r="4824" spans="1:4" ht="13.2" x14ac:dyDescent="0.25">
      <c r="A4824" s="432" t="s">
        <v>5327</v>
      </c>
      <c r="B4824" s="433">
        <v>24992</v>
      </c>
      <c r="C4824" s="434">
        <v>13</v>
      </c>
      <c r="D4824" s="434">
        <v>7</v>
      </c>
    </row>
    <row r="4825" spans="1:4" ht="13.2" x14ac:dyDescent="0.25">
      <c r="A4825" s="432" t="s">
        <v>2403</v>
      </c>
      <c r="B4825" s="433">
        <v>18280</v>
      </c>
      <c r="C4825" s="434">
        <v>3</v>
      </c>
      <c r="D4825" s="434">
        <v>3</v>
      </c>
    </row>
    <row r="4826" spans="1:4" ht="13.2" x14ac:dyDescent="0.25">
      <c r="A4826" s="432" t="s">
        <v>2297</v>
      </c>
      <c r="B4826" s="433">
        <v>21682</v>
      </c>
      <c r="C4826" s="434">
        <v>5</v>
      </c>
      <c r="D4826" s="434">
        <v>2</v>
      </c>
    </row>
    <row r="4827" spans="1:4" ht="13.2" x14ac:dyDescent="0.25">
      <c r="A4827" s="432" t="s">
        <v>2298</v>
      </c>
      <c r="B4827" s="433">
        <v>24708</v>
      </c>
      <c r="C4827" s="434">
        <v>4</v>
      </c>
      <c r="D4827" s="434">
        <v>3</v>
      </c>
    </row>
    <row r="4828" spans="1:4" ht="13.2" x14ac:dyDescent="0.25">
      <c r="A4828" s="432" t="s">
        <v>2299</v>
      </c>
      <c r="B4828" s="433">
        <v>14615</v>
      </c>
      <c r="C4828" s="434">
        <v>6</v>
      </c>
      <c r="D4828" s="434">
        <v>6</v>
      </c>
    </row>
    <row r="4829" spans="1:4" ht="13.2" x14ac:dyDescent="0.25">
      <c r="A4829" s="432" t="s">
        <v>2300</v>
      </c>
      <c r="B4829" s="433">
        <v>19686</v>
      </c>
      <c r="C4829" s="434">
        <v>14</v>
      </c>
      <c r="D4829" s="434">
        <v>13</v>
      </c>
    </row>
    <row r="4830" spans="1:4" ht="13.2" x14ac:dyDescent="0.25">
      <c r="A4830" s="432" t="s">
        <v>2301</v>
      </c>
      <c r="B4830" s="433">
        <v>21358</v>
      </c>
      <c r="C4830" s="434">
        <v>15</v>
      </c>
      <c r="D4830" s="434">
        <v>11</v>
      </c>
    </row>
    <row r="4831" spans="1:4" ht="13.2" x14ac:dyDescent="0.25">
      <c r="A4831" s="432" t="s">
        <v>2302</v>
      </c>
      <c r="B4831" s="433">
        <v>29194</v>
      </c>
      <c r="C4831" s="434">
        <v>6</v>
      </c>
      <c r="D4831" s="434">
        <v>3</v>
      </c>
    </row>
    <row r="4832" spans="1:4" ht="13.2" x14ac:dyDescent="0.25">
      <c r="A4832" s="432" t="s">
        <v>2303</v>
      </c>
      <c r="B4832" s="433">
        <v>15130</v>
      </c>
      <c r="C4832" s="434">
        <v>2</v>
      </c>
      <c r="D4832" s="434">
        <v>2</v>
      </c>
    </row>
    <row r="4833" spans="1:4" ht="13.2" x14ac:dyDescent="0.25">
      <c r="A4833" s="432" t="s">
        <v>2304</v>
      </c>
      <c r="B4833" s="433">
        <v>14344</v>
      </c>
      <c r="C4833" s="434">
        <v>12</v>
      </c>
      <c r="D4833" s="434">
        <v>12</v>
      </c>
    </row>
    <row r="4834" spans="1:4" ht="13.2" x14ac:dyDescent="0.25">
      <c r="A4834" s="432" t="s">
        <v>2305</v>
      </c>
      <c r="B4834" s="433">
        <v>19245</v>
      </c>
      <c r="C4834" s="434">
        <v>4</v>
      </c>
      <c r="D4834" s="434">
        <v>4</v>
      </c>
    </row>
    <row r="4835" spans="1:4" ht="13.2" x14ac:dyDescent="0.25">
      <c r="A4835" s="432" t="s">
        <v>2306</v>
      </c>
      <c r="B4835" s="433">
        <v>21344</v>
      </c>
      <c r="C4835" s="434">
        <v>3</v>
      </c>
      <c r="D4835" s="434">
        <v>3</v>
      </c>
    </row>
    <row r="4836" spans="1:4" ht="13.2" x14ac:dyDescent="0.25">
      <c r="A4836" s="432" t="s">
        <v>2307</v>
      </c>
      <c r="B4836" s="433">
        <v>13679</v>
      </c>
      <c r="C4836" s="434">
        <v>51</v>
      </c>
      <c r="D4836" s="434">
        <v>46</v>
      </c>
    </row>
    <row r="4837" spans="1:4" ht="13.2" x14ac:dyDescent="0.25">
      <c r="A4837" s="432" t="s">
        <v>5337</v>
      </c>
      <c r="B4837" s="433">
        <v>12760</v>
      </c>
      <c r="C4837" s="434">
        <v>26</v>
      </c>
      <c r="D4837" s="434">
        <v>26</v>
      </c>
    </row>
    <row r="4838" spans="1:4" ht="13.2" x14ac:dyDescent="0.25">
      <c r="A4838" s="432" t="s">
        <v>5338</v>
      </c>
      <c r="B4838" s="433">
        <v>29237</v>
      </c>
      <c r="C4838" s="434">
        <v>20</v>
      </c>
      <c r="D4838" s="434">
        <v>19</v>
      </c>
    </row>
    <row r="4839" spans="1:4" ht="13.2" x14ac:dyDescent="0.25">
      <c r="A4839" s="432" t="s">
        <v>2308</v>
      </c>
      <c r="B4839" s="433">
        <v>24427</v>
      </c>
      <c r="C4839" s="434">
        <v>45</v>
      </c>
      <c r="D4839" s="434">
        <v>42</v>
      </c>
    </row>
    <row r="4840" spans="1:4" ht="13.2" x14ac:dyDescent="0.25">
      <c r="A4840" s="432" t="s">
        <v>5339</v>
      </c>
      <c r="B4840" s="433">
        <v>16143</v>
      </c>
      <c r="C4840" s="434">
        <v>12</v>
      </c>
      <c r="D4840" s="434">
        <v>9</v>
      </c>
    </row>
    <row r="4841" spans="1:4" ht="13.2" x14ac:dyDescent="0.25">
      <c r="A4841" s="432" t="s">
        <v>2404</v>
      </c>
      <c r="B4841" s="433">
        <v>11571</v>
      </c>
      <c r="C4841" s="434">
        <v>9</v>
      </c>
      <c r="D4841" s="434">
        <v>8</v>
      </c>
    </row>
    <row r="4842" spans="1:4" ht="13.2" x14ac:dyDescent="0.25">
      <c r="A4842" s="432" t="s">
        <v>5502</v>
      </c>
      <c r="B4842" s="433">
        <v>17561</v>
      </c>
      <c r="C4842" s="434">
        <v>5</v>
      </c>
      <c r="D4842" s="434">
        <v>4</v>
      </c>
    </row>
    <row r="4843" spans="1:4" ht="13.2" x14ac:dyDescent="0.25">
      <c r="A4843" s="432" t="s">
        <v>5503</v>
      </c>
      <c r="B4843" s="433">
        <v>26828</v>
      </c>
      <c r="C4843" s="434">
        <v>8</v>
      </c>
      <c r="D4843" s="434">
        <v>4</v>
      </c>
    </row>
    <row r="4844" spans="1:4" ht="13.2" x14ac:dyDescent="0.25">
      <c r="A4844" s="432" t="s">
        <v>2407</v>
      </c>
      <c r="B4844" s="433">
        <v>25432</v>
      </c>
      <c r="C4844" s="434">
        <v>3</v>
      </c>
      <c r="D4844" s="434">
        <v>3</v>
      </c>
    </row>
    <row r="4845" spans="1:4" ht="13.2" x14ac:dyDescent="0.25">
      <c r="A4845" s="432" t="s">
        <v>5504</v>
      </c>
      <c r="B4845" s="433">
        <v>18920</v>
      </c>
      <c r="C4845" s="434">
        <v>43</v>
      </c>
      <c r="D4845" s="434">
        <v>33</v>
      </c>
    </row>
    <row r="4846" spans="1:4" ht="13.2" x14ac:dyDescent="0.25">
      <c r="A4846" s="432" t="s">
        <v>5505</v>
      </c>
      <c r="B4846" s="433">
        <v>13615</v>
      </c>
      <c r="C4846" s="434">
        <v>20</v>
      </c>
      <c r="D4846" s="434">
        <v>19</v>
      </c>
    </row>
    <row r="4847" spans="1:4" ht="13.2" x14ac:dyDescent="0.25">
      <c r="A4847" s="432" t="s">
        <v>5357</v>
      </c>
      <c r="B4847" s="433">
        <v>14562</v>
      </c>
      <c r="C4847" s="434">
        <v>24</v>
      </c>
      <c r="D4847" s="434">
        <v>22</v>
      </c>
    </row>
    <row r="4848" spans="1:4" ht="13.2" x14ac:dyDescent="0.25">
      <c r="A4848" s="432" t="s">
        <v>5506</v>
      </c>
      <c r="B4848" s="433">
        <v>16092</v>
      </c>
      <c r="C4848" s="434">
        <v>5</v>
      </c>
      <c r="D4848" s="434">
        <v>5</v>
      </c>
    </row>
    <row r="4849" spans="1:4" ht="13.2" x14ac:dyDescent="0.25">
      <c r="A4849" s="432" t="s">
        <v>5507</v>
      </c>
      <c r="B4849" s="433">
        <v>29211</v>
      </c>
      <c r="C4849" s="434">
        <v>8</v>
      </c>
      <c r="D4849" s="434">
        <v>6</v>
      </c>
    </row>
    <row r="4850" spans="1:4" ht="13.2" x14ac:dyDescent="0.25">
      <c r="A4850" s="432" t="s">
        <v>5360</v>
      </c>
      <c r="B4850" s="433">
        <v>29968</v>
      </c>
      <c r="C4850" s="434">
        <v>2</v>
      </c>
      <c r="D4850" s="434">
        <v>0</v>
      </c>
    </row>
    <row r="4851" spans="1:4" ht="13.2" x14ac:dyDescent="0.25">
      <c r="A4851" s="432" t="s">
        <v>2424</v>
      </c>
      <c r="B4851" s="433">
        <v>28694</v>
      </c>
      <c r="C4851" s="434">
        <v>22</v>
      </c>
      <c r="D4851" s="434">
        <v>6</v>
      </c>
    </row>
    <row r="4852" spans="1:4" ht="13.2" x14ac:dyDescent="0.25">
      <c r="A4852" s="432" t="s">
        <v>5508</v>
      </c>
      <c r="B4852" s="433">
        <v>12668</v>
      </c>
      <c r="C4852" s="434">
        <v>12</v>
      </c>
      <c r="D4852" s="434">
        <v>10</v>
      </c>
    </row>
    <row r="4853" spans="1:4" ht="13.2" x14ac:dyDescent="0.25">
      <c r="A4853" s="432" t="s">
        <v>5509</v>
      </c>
      <c r="B4853" s="433">
        <v>25091</v>
      </c>
      <c r="C4853" s="434">
        <v>2</v>
      </c>
      <c r="D4853" s="434">
        <v>2</v>
      </c>
    </row>
    <row r="4854" spans="1:4" ht="13.2" x14ac:dyDescent="0.25">
      <c r="A4854" s="432" t="s">
        <v>5510</v>
      </c>
      <c r="B4854" s="433">
        <v>16473</v>
      </c>
      <c r="C4854" s="434">
        <v>13</v>
      </c>
      <c r="D4854" s="434">
        <v>7</v>
      </c>
    </row>
    <row r="4855" spans="1:4" ht="13.2" x14ac:dyDescent="0.25">
      <c r="A4855" s="432" t="s">
        <v>5511</v>
      </c>
      <c r="B4855" s="433">
        <v>24497</v>
      </c>
      <c r="C4855" s="434">
        <v>140</v>
      </c>
      <c r="D4855" s="434">
        <v>132</v>
      </c>
    </row>
    <row r="4856" spans="1:4" ht="13.2" x14ac:dyDescent="0.25">
      <c r="A4856" s="432" t="s">
        <v>5363</v>
      </c>
      <c r="B4856" s="433">
        <v>29407</v>
      </c>
      <c r="C4856" s="434">
        <v>113</v>
      </c>
      <c r="D4856" s="434">
        <v>42</v>
      </c>
    </row>
    <row r="4857" spans="1:4" ht="13.2" x14ac:dyDescent="0.25">
      <c r="A4857" s="432" t="s">
        <v>5364</v>
      </c>
      <c r="B4857" s="433">
        <v>14711</v>
      </c>
      <c r="C4857" s="434">
        <v>10</v>
      </c>
      <c r="D4857" s="434">
        <v>10</v>
      </c>
    </row>
    <row r="4858" spans="1:4" ht="13.2" x14ac:dyDescent="0.25">
      <c r="A4858" s="432" t="s">
        <v>5512</v>
      </c>
      <c r="B4858" s="433">
        <v>17875</v>
      </c>
      <c r="C4858" s="434">
        <v>32</v>
      </c>
      <c r="D4858" s="434">
        <v>2</v>
      </c>
    </row>
    <row r="4859" spans="1:4" ht="13.2" x14ac:dyDescent="0.25">
      <c r="A4859" s="432" t="s">
        <v>5365</v>
      </c>
      <c r="B4859" s="433">
        <v>27328</v>
      </c>
      <c r="C4859" s="434">
        <v>12</v>
      </c>
      <c r="D4859" s="434">
        <v>12</v>
      </c>
    </row>
    <row r="4860" spans="1:4" ht="13.2" x14ac:dyDescent="0.25">
      <c r="A4860" s="432" t="s">
        <v>5513</v>
      </c>
      <c r="B4860" s="433">
        <v>29356</v>
      </c>
      <c r="C4860" s="434">
        <v>7</v>
      </c>
      <c r="D4860" s="434">
        <v>7</v>
      </c>
    </row>
    <row r="4861" spans="1:4" ht="13.2" x14ac:dyDescent="0.25">
      <c r="A4861" s="432" t="s">
        <v>5514</v>
      </c>
      <c r="B4861" s="433">
        <v>11837</v>
      </c>
      <c r="C4861" s="434">
        <v>36</v>
      </c>
      <c r="D4861" s="434">
        <v>34</v>
      </c>
    </row>
    <row r="4862" spans="1:4" ht="13.2" x14ac:dyDescent="0.25">
      <c r="A4862" s="432" t="s">
        <v>5515</v>
      </c>
      <c r="B4862" s="433">
        <v>13175</v>
      </c>
      <c r="C4862" s="434">
        <v>17</v>
      </c>
      <c r="D4862" s="434">
        <v>16</v>
      </c>
    </row>
    <row r="4863" spans="1:4" ht="13.2" x14ac:dyDescent="0.25">
      <c r="A4863" s="432" t="s">
        <v>5516</v>
      </c>
      <c r="B4863" s="433">
        <v>26307</v>
      </c>
      <c r="C4863" s="434">
        <v>41</v>
      </c>
      <c r="D4863" s="434">
        <v>35</v>
      </c>
    </row>
    <row r="4864" spans="1:4" ht="13.2" x14ac:dyDescent="0.25">
      <c r="A4864" s="432" t="s">
        <v>5517</v>
      </c>
      <c r="B4864" s="433">
        <v>26353</v>
      </c>
      <c r="C4864" s="434">
        <v>1</v>
      </c>
      <c r="D4864" s="434">
        <v>1</v>
      </c>
    </row>
    <row r="4865" spans="1:4" ht="13.2" x14ac:dyDescent="0.25">
      <c r="A4865" s="432" t="s">
        <v>5518</v>
      </c>
      <c r="B4865" s="433">
        <v>22625</v>
      </c>
      <c r="C4865" s="434">
        <v>7</v>
      </c>
      <c r="D4865" s="434">
        <v>7</v>
      </c>
    </row>
    <row r="4866" spans="1:4" ht="13.2" x14ac:dyDescent="0.25">
      <c r="A4866" s="432" t="s">
        <v>5519</v>
      </c>
      <c r="B4866" s="433">
        <v>25475</v>
      </c>
      <c r="C4866" s="434">
        <v>2</v>
      </c>
      <c r="D4866" s="434">
        <v>0</v>
      </c>
    </row>
    <row r="4867" spans="1:4" ht="13.2" x14ac:dyDescent="0.25">
      <c r="A4867" s="432" t="s">
        <v>5520</v>
      </c>
      <c r="B4867" s="433">
        <v>19260</v>
      </c>
      <c r="C4867" s="434">
        <v>7</v>
      </c>
      <c r="D4867" s="434">
        <v>6</v>
      </c>
    </row>
    <row r="4868" spans="1:4" ht="13.2" x14ac:dyDescent="0.25">
      <c r="A4868" s="432" t="s">
        <v>5521</v>
      </c>
      <c r="B4868" s="433">
        <v>29984</v>
      </c>
      <c r="C4868" s="434">
        <v>17</v>
      </c>
      <c r="D4868" s="434">
        <v>14</v>
      </c>
    </row>
    <row r="4869" spans="1:4" ht="13.2" x14ac:dyDescent="0.25">
      <c r="A4869" s="432" t="s">
        <v>5522</v>
      </c>
      <c r="B4869" s="433">
        <v>27500</v>
      </c>
      <c r="C4869" s="434">
        <v>2</v>
      </c>
      <c r="D4869" s="434">
        <v>1</v>
      </c>
    </row>
    <row r="4870" spans="1:4" ht="13.2" x14ac:dyDescent="0.25">
      <c r="A4870" s="432" t="s">
        <v>5523</v>
      </c>
      <c r="B4870" s="433">
        <v>16349</v>
      </c>
      <c r="C4870" s="434">
        <v>125</v>
      </c>
      <c r="D4870" s="434">
        <v>98</v>
      </c>
    </row>
    <row r="4871" spans="1:4" ht="13.2" x14ac:dyDescent="0.25">
      <c r="A4871" s="432" t="s">
        <v>5524</v>
      </c>
      <c r="B4871" s="433">
        <v>19005</v>
      </c>
      <c r="C4871" s="434">
        <v>78</v>
      </c>
      <c r="D4871" s="434">
        <v>45</v>
      </c>
    </row>
    <row r="4872" spans="1:4" ht="13.2" x14ac:dyDescent="0.25">
      <c r="A4872" s="432" t="s">
        <v>5525</v>
      </c>
      <c r="B4872" s="433">
        <v>21486</v>
      </c>
      <c r="C4872" s="434">
        <v>10</v>
      </c>
      <c r="D4872" s="434">
        <v>6</v>
      </c>
    </row>
    <row r="4873" spans="1:4" ht="13.2" x14ac:dyDescent="0.25">
      <c r="A4873" s="432" t="s">
        <v>5526</v>
      </c>
      <c r="B4873" s="433">
        <v>22037</v>
      </c>
      <c r="C4873" s="434">
        <v>30</v>
      </c>
      <c r="D4873" s="434">
        <v>16</v>
      </c>
    </row>
    <row r="4874" spans="1:4" ht="13.2" x14ac:dyDescent="0.25">
      <c r="A4874" s="432" t="s">
        <v>5527</v>
      </c>
      <c r="B4874" s="433">
        <v>15536</v>
      </c>
      <c r="C4874" s="434">
        <v>11</v>
      </c>
      <c r="D4874" s="434">
        <v>10</v>
      </c>
    </row>
    <row r="4875" spans="1:4" ht="13.2" x14ac:dyDescent="0.25">
      <c r="A4875" s="432" t="s">
        <v>5528</v>
      </c>
      <c r="B4875" s="433">
        <v>27192</v>
      </c>
      <c r="C4875" s="434">
        <v>2</v>
      </c>
      <c r="D4875" s="434">
        <v>0</v>
      </c>
    </row>
    <row r="4876" spans="1:4" ht="13.2" x14ac:dyDescent="0.25">
      <c r="A4876" s="432" t="s">
        <v>5529</v>
      </c>
      <c r="B4876" s="433">
        <v>14257</v>
      </c>
      <c r="C4876" s="434">
        <v>7</v>
      </c>
      <c r="D4876" s="434">
        <v>6</v>
      </c>
    </row>
    <row r="4877" spans="1:4" ht="13.2" x14ac:dyDescent="0.25">
      <c r="A4877" s="432" t="s">
        <v>5530</v>
      </c>
      <c r="B4877" s="433">
        <v>10713</v>
      </c>
      <c r="C4877" s="434">
        <v>12</v>
      </c>
      <c r="D4877" s="434">
        <v>12</v>
      </c>
    </row>
    <row r="4878" spans="1:4" ht="13.2" x14ac:dyDescent="0.25">
      <c r="A4878" s="432" t="s">
        <v>5531</v>
      </c>
      <c r="B4878" s="433">
        <v>13903</v>
      </c>
      <c r="C4878" s="434">
        <v>23</v>
      </c>
      <c r="D4878" s="434">
        <v>23</v>
      </c>
    </row>
    <row r="4879" spans="1:4" ht="13.2" x14ac:dyDescent="0.25">
      <c r="A4879" s="432" t="s">
        <v>5532</v>
      </c>
      <c r="B4879" s="433">
        <v>19541</v>
      </c>
      <c r="C4879" s="434">
        <v>3</v>
      </c>
      <c r="D4879" s="434">
        <v>2</v>
      </c>
    </row>
    <row r="4880" spans="1:4" ht="13.2" x14ac:dyDescent="0.25">
      <c r="A4880" s="432" t="s">
        <v>5533</v>
      </c>
      <c r="B4880" s="433">
        <v>28591</v>
      </c>
      <c r="C4880" s="434">
        <v>134</v>
      </c>
      <c r="D4880" s="434">
        <v>130</v>
      </c>
    </row>
    <row r="4881" spans="1:4" ht="13.2" x14ac:dyDescent="0.25">
      <c r="A4881" s="432" t="s">
        <v>5534</v>
      </c>
      <c r="B4881" s="433">
        <v>24184</v>
      </c>
      <c r="C4881" s="434">
        <v>3</v>
      </c>
      <c r="D4881" s="434">
        <v>1</v>
      </c>
    </row>
    <row r="4882" spans="1:4" ht="13.2" x14ac:dyDescent="0.25">
      <c r="A4882" s="432" t="s">
        <v>5535</v>
      </c>
      <c r="B4882" s="433">
        <v>22095</v>
      </c>
      <c r="C4882" s="434">
        <v>105</v>
      </c>
      <c r="D4882" s="434">
        <v>96</v>
      </c>
    </row>
    <row r="4883" spans="1:4" ht="13.2" x14ac:dyDescent="0.25">
      <c r="A4883" s="432" t="s">
        <v>5536</v>
      </c>
      <c r="B4883" s="433">
        <v>19772</v>
      </c>
      <c r="C4883" s="434">
        <v>72</v>
      </c>
      <c r="D4883" s="434">
        <v>60</v>
      </c>
    </row>
    <row r="4884" spans="1:4" ht="13.2" x14ac:dyDescent="0.25">
      <c r="A4884" s="432" t="s">
        <v>5537</v>
      </c>
      <c r="B4884" s="433">
        <v>19278</v>
      </c>
      <c r="C4884" s="434">
        <v>50</v>
      </c>
      <c r="D4884" s="434">
        <v>46</v>
      </c>
    </row>
    <row r="4885" spans="1:4" ht="13.2" x14ac:dyDescent="0.25">
      <c r="A4885" s="432" t="s">
        <v>5538</v>
      </c>
      <c r="B4885" s="433">
        <v>15062</v>
      </c>
      <c r="C4885" s="434">
        <v>15</v>
      </c>
      <c r="D4885" s="434">
        <v>11</v>
      </c>
    </row>
    <row r="4886" spans="1:4" ht="13.2" x14ac:dyDescent="0.25">
      <c r="A4886" s="432" t="s">
        <v>5539</v>
      </c>
      <c r="B4886" s="433">
        <v>16543</v>
      </c>
      <c r="C4886" s="434">
        <v>7</v>
      </c>
      <c r="D4886" s="434">
        <v>7</v>
      </c>
    </row>
    <row r="4887" spans="1:4" ht="13.2" x14ac:dyDescent="0.25">
      <c r="A4887" s="432" t="s">
        <v>5540</v>
      </c>
      <c r="B4887" s="433">
        <v>27805</v>
      </c>
      <c r="C4887" s="434">
        <v>138</v>
      </c>
      <c r="D4887" s="434">
        <v>96</v>
      </c>
    </row>
    <row r="4888" spans="1:4" ht="13.2" x14ac:dyDescent="0.25">
      <c r="A4888" s="432" t="s">
        <v>5541</v>
      </c>
      <c r="B4888" s="433">
        <v>21513</v>
      </c>
      <c r="C4888" s="434">
        <v>4</v>
      </c>
      <c r="D4888" s="434">
        <v>2</v>
      </c>
    </row>
    <row r="4889" spans="1:4" ht="13.2" x14ac:dyDescent="0.25">
      <c r="A4889" s="432" t="s">
        <v>5542</v>
      </c>
      <c r="B4889" s="433">
        <v>16276</v>
      </c>
      <c r="C4889" s="434">
        <v>2</v>
      </c>
      <c r="D4889" s="434">
        <v>2</v>
      </c>
    </row>
    <row r="4890" spans="1:4" ht="13.2" x14ac:dyDescent="0.25">
      <c r="A4890" s="432" t="s">
        <v>5543</v>
      </c>
      <c r="B4890" s="433">
        <v>28061</v>
      </c>
      <c r="C4890" s="434">
        <v>25</v>
      </c>
      <c r="D4890" s="434">
        <v>21</v>
      </c>
    </row>
    <row r="4891" spans="1:4" ht="13.2" x14ac:dyDescent="0.25">
      <c r="A4891" s="432" t="s">
        <v>5544</v>
      </c>
      <c r="B4891" s="433">
        <v>29334</v>
      </c>
      <c r="C4891" s="434">
        <v>26</v>
      </c>
      <c r="D4891" s="434">
        <v>22</v>
      </c>
    </row>
    <row r="4892" spans="1:4" ht="13.2" x14ac:dyDescent="0.25">
      <c r="A4892" s="432" t="s">
        <v>5545</v>
      </c>
      <c r="B4892" s="433">
        <v>28507</v>
      </c>
      <c r="C4892" s="434">
        <v>97</v>
      </c>
      <c r="D4892" s="434">
        <v>10</v>
      </c>
    </row>
    <row r="4893" spans="1:4" ht="13.2" x14ac:dyDescent="0.25">
      <c r="A4893" s="432" t="s">
        <v>5546</v>
      </c>
      <c r="B4893" s="433">
        <v>15865</v>
      </c>
      <c r="C4893" s="434">
        <v>18</v>
      </c>
      <c r="D4893" s="434">
        <v>12</v>
      </c>
    </row>
    <row r="4894" spans="1:4" ht="13.2" x14ac:dyDescent="0.25">
      <c r="A4894" s="432" t="s">
        <v>5547</v>
      </c>
      <c r="B4894" s="433">
        <v>28016</v>
      </c>
      <c r="C4894" s="434">
        <v>6</v>
      </c>
      <c r="D4894" s="434">
        <v>6</v>
      </c>
    </row>
    <row r="4895" spans="1:4" ht="13.2" x14ac:dyDescent="0.25">
      <c r="A4895" s="432" t="s">
        <v>5548</v>
      </c>
      <c r="B4895" s="433">
        <v>11843</v>
      </c>
      <c r="C4895" s="434">
        <v>2</v>
      </c>
      <c r="D4895" s="434">
        <v>1</v>
      </c>
    </row>
    <row r="4896" spans="1:4" ht="13.2" x14ac:dyDescent="0.25">
      <c r="A4896" s="432" t="s">
        <v>5549</v>
      </c>
      <c r="B4896" s="433">
        <v>10538</v>
      </c>
      <c r="C4896" s="434">
        <v>5</v>
      </c>
      <c r="D4896" s="434">
        <v>4</v>
      </c>
    </row>
    <row r="4897" spans="1:4" ht="13.2" x14ac:dyDescent="0.25">
      <c r="A4897" s="432" t="s">
        <v>5550</v>
      </c>
      <c r="B4897" s="433">
        <v>13077</v>
      </c>
      <c r="C4897" s="434">
        <v>9</v>
      </c>
      <c r="D4897" s="434">
        <v>9</v>
      </c>
    </row>
    <row r="4898" spans="1:4" ht="13.2" x14ac:dyDescent="0.25">
      <c r="A4898" s="432" t="s">
        <v>5551</v>
      </c>
      <c r="B4898" s="433">
        <v>15283</v>
      </c>
      <c r="C4898" s="434">
        <v>9</v>
      </c>
      <c r="D4898" s="434">
        <v>7</v>
      </c>
    </row>
    <row r="4899" spans="1:4" ht="13.2" x14ac:dyDescent="0.25">
      <c r="A4899" s="432" t="s">
        <v>5552</v>
      </c>
      <c r="B4899" s="433">
        <v>15844</v>
      </c>
      <c r="C4899" s="434">
        <v>1</v>
      </c>
      <c r="D4899" s="434">
        <v>0</v>
      </c>
    </row>
    <row r="4900" spans="1:4" ht="13.2" x14ac:dyDescent="0.25">
      <c r="A4900" s="432" t="s">
        <v>5553</v>
      </c>
      <c r="B4900" s="433">
        <v>16666</v>
      </c>
      <c r="C4900" s="434">
        <v>153</v>
      </c>
      <c r="D4900" s="434">
        <v>149</v>
      </c>
    </row>
    <row r="4901" spans="1:4" ht="13.2" x14ac:dyDescent="0.25">
      <c r="A4901" s="432" t="s">
        <v>5554</v>
      </c>
      <c r="B4901" s="433">
        <v>23119</v>
      </c>
      <c r="C4901" s="434">
        <v>85</v>
      </c>
      <c r="D4901" s="434">
        <v>85</v>
      </c>
    </row>
    <row r="4902" spans="1:4" ht="13.2" x14ac:dyDescent="0.25">
      <c r="A4902" s="432" t="s">
        <v>5555</v>
      </c>
      <c r="B4902" s="433">
        <v>18286</v>
      </c>
      <c r="C4902" s="434">
        <v>3</v>
      </c>
      <c r="D4902" s="434">
        <v>3</v>
      </c>
    </row>
    <row r="4903" spans="1:4" ht="13.2" x14ac:dyDescent="0.25">
      <c r="A4903" s="432" t="s">
        <v>5556</v>
      </c>
      <c r="B4903" s="433">
        <v>16801</v>
      </c>
      <c r="C4903" s="434">
        <v>8</v>
      </c>
      <c r="D4903" s="434">
        <v>8</v>
      </c>
    </row>
    <row r="4904" spans="1:4" ht="13.2" x14ac:dyDescent="0.25">
      <c r="A4904" s="432" t="s">
        <v>5557</v>
      </c>
      <c r="B4904" s="433">
        <v>27040</v>
      </c>
      <c r="C4904" s="434">
        <v>9</v>
      </c>
      <c r="D4904" s="434">
        <v>5</v>
      </c>
    </row>
    <row r="4905" spans="1:4" ht="13.2" x14ac:dyDescent="0.25">
      <c r="A4905" s="432" t="s">
        <v>2152</v>
      </c>
      <c r="B4905" s="433">
        <v>12824</v>
      </c>
      <c r="C4905" s="434">
        <v>33</v>
      </c>
      <c r="D4905" s="434">
        <v>31</v>
      </c>
    </row>
    <row r="4906" spans="1:4" ht="13.2" x14ac:dyDescent="0.25">
      <c r="A4906" s="432" t="s">
        <v>2153</v>
      </c>
      <c r="B4906" s="433">
        <v>12220</v>
      </c>
      <c r="C4906" s="434">
        <v>4</v>
      </c>
      <c r="D4906" s="434">
        <v>4</v>
      </c>
    </row>
    <row r="4907" spans="1:4" ht="13.2" x14ac:dyDescent="0.25">
      <c r="A4907" s="432" t="s">
        <v>5558</v>
      </c>
      <c r="B4907" s="433">
        <v>26360</v>
      </c>
      <c r="C4907" s="434">
        <v>1</v>
      </c>
      <c r="D4907" s="434">
        <v>1</v>
      </c>
    </row>
    <row r="4908" spans="1:4" ht="13.2" x14ac:dyDescent="0.25">
      <c r="A4908" s="432" t="s">
        <v>5559</v>
      </c>
      <c r="B4908" s="433">
        <v>20067</v>
      </c>
      <c r="C4908" s="434">
        <v>55</v>
      </c>
      <c r="D4908" s="434">
        <v>27</v>
      </c>
    </row>
    <row r="4909" spans="1:4" ht="13.2" x14ac:dyDescent="0.25">
      <c r="A4909" s="432" t="s">
        <v>5560</v>
      </c>
      <c r="B4909" s="433">
        <v>28176</v>
      </c>
      <c r="C4909" s="434">
        <v>4</v>
      </c>
      <c r="D4909" s="434">
        <v>4</v>
      </c>
    </row>
    <row r="4910" spans="1:4" ht="13.2" x14ac:dyDescent="0.25">
      <c r="A4910" s="432" t="s">
        <v>2161</v>
      </c>
      <c r="B4910" s="433">
        <v>26421</v>
      </c>
      <c r="C4910" s="434">
        <v>39</v>
      </c>
      <c r="D4910" s="434">
        <v>24</v>
      </c>
    </row>
    <row r="4911" spans="1:4" ht="13.2" x14ac:dyDescent="0.25">
      <c r="A4911" s="432" t="s">
        <v>5561</v>
      </c>
      <c r="B4911" s="433">
        <v>24510</v>
      </c>
      <c r="C4911" s="434">
        <v>1</v>
      </c>
      <c r="D4911" s="434">
        <v>1</v>
      </c>
    </row>
    <row r="4912" spans="1:4" ht="13.2" x14ac:dyDescent="0.25">
      <c r="A4912" s="432" t="s">
        <v>5562</v>
      </c>
      <c r="B4912" s="433">
        <v>13296</v>
      </c>
      <c r="C4912" s="434">
        <v>40</v>
      </c>
      <c r="D4912" s="434">
        <v>40</v>
      </c>
    </row>
    <row r="4913" spans="1:4" ht="13.2" x14ac:dyDescent="0.25">
      <c r="A4913" s="432" t="s">
        <v>5563</v>
      </c>
      <c r="B4913" s="433">
        <v>20708</v>
      </c>
      <c r="C4913" s="434">
        <v>40</v>
      </c>
      <c r="D4913" s="434">
        <v>40</v>
      </c>
    </row>
    <row r="4914" spans="1:4" ht="13.2" x14ac:dyDescent="0.25">
      <c r="A4914" s="432" t="s">
        <v>5564</v>
      </c>
      <c r="B4914" s="433">
        <v>11965</v>
      </c>
      <c r="C4914" s="434">
        <v>7</v>
      </c>
      <c r="D4914" s="434">
        <v>0</v>
      </c>
    </row>
    <row r="4915" spans="1:4" ht="13.2" x14ac:dyDescent="0.25">
      <c r="A4915" s="432" t="s">
        <v>2247</v>
      </c>
      <c r="B4915" s="433">
        <v>18093</v>
      </c>
      <c r="C4915" s="434">
        <v>32</v>
      </c>
      <c r="D4915" s="434">
        <v>27</v>
      </c>
    </row>
    <row r="4916" spans="1:4" ht="13.2" x14ac:dyDescent="0.25">
      <c r="A4916" s="432" t="s">
        <v>2248</v>
      </c>
      <c r="B4916" s="433">
        <v>11968</v>
      </c>
      <c r="C4916" s="434">
        <v>13</v>
      </c>
      <c r="D4916" s="434">
        <v>6</v>
      </c>
    </row>
    <row r="4917" spans="1:4" ht="13.2" x14ac:dyDescent="0.25">
      <c r="A4917" s="432" t="s">
        <v>2249</v>
      </c>
      <c r="B4917" s="433">
        <v>21783</v>
      </c>
      <c r="C4917" s="434">
        <v>38</v>
      </c>
      <c r="D4917" s="434">
        <v>35</v>
      </c>
    </row>
    <row r="4918" spans="1:4" ht="13.2" x14ac:dyDescent="0.25">
      <c r="A4918" s="432" t="s">
        <v>2250</v>
      </c>
      <c r="B4918" s="433">
        <v>11295</v>
      </c>
      <c r="C4918" s="434">
        <v>2</v>
      </c>
      <c r="D4918" s="434">
        <v>2</v>
      </c>
    </row>
    <row r="4919" spans="1:4" ht="13.2" x14ac:dyDescent="0.25">
      <c r="A4919" s="432" t="s">
        <v>2251</v>
      </c>
      <c r="B4919" s="433">
        <v>15928</v>
      </c>
      <c r="C4919" s="434">
        <v>5</v>
      </c>
      <c r="D4919" s="434">
        <v>3</v>
      </c>
    </row>
    <row r="4920" spans="1:4" ht="13.2" x14ac:dyDescent="0.25">
      <c r="A4920" s="432" t="s">
        <v>4593</v>
      </c>
      <c r="B4920" s="433">
        <v>19588</v>
      </c>
      <c r="C4920" s="434">
        <v>2</v>
      </c>
      <c r="D4920" s="434">
        <v>2</v>
      </c>
    </row>
    <row r="4921" spans="1:4" ht="13.2" x14ac:dyDescent="0.25">
      <c r="A4921" s="432" t="s">
        <v>4521</v>
      </c>
      <c r="B4921" s="433">
        <v>20085</v>
      </c>
      <c r="C4921" s="434">
        <v>45</v>
      </c>
      <c r="D4921" s="434">
        <v>44</v>
      </c>
    </row>
    <row r="4922" spans="1:4" ht="13.2" x14ac:dyDescent="0.25">
      <c r="A4922" s="432" t="s">
        <v>4522</v>
      </c>
      <c r="B4922" s="433">
        <v>26586</v>
      </c>
      <c r="C4922" s="434">
        <v>43</v>
      </c>
      <c r="D4922" s="434">
        <v>31</v>
      </c>
    </row>
    <row r="4923" spans="1:4" ht="13.2" x14ac:dyDescent="0.25">
      <c r="A4923" s="432" t="s">
        <v>5565</v>
      </c>
      <c r="B4923" s="433">
        <v>26827</v>
      </c>
      <c r="C4923" s="434">
        <v>2</v>
      </c>
      <c r="D4923" s="434">
        <v>1</v>
      </c>
    </row>
    <row r="4924" spans="1:4" ht="13.2" x14ac:dyDescent="0.25">
      <c r="A4924" s="432" t="s">
        <v>5566</v>
      </c>
      <c r="B4924" s="433">
        <v>22833</v>
      </c>
      <c r="C4924" s="434">
        <v>1</v>
      </c>
      <c r="D4924" s="434">
        <v>1</v>
      </c>
    </row>
    <row r="4925" spans="1:4" ht="13.2" x14ac:dyDescent="0.25">
      <c r="A4925" s="432" t="s">
        <v>2502</v>
      </c>
      <c r="B4925" s="433">
        <v>18032</v>
      </c>
      <c r="C4925" s="434">
        <v>236</v>
      </c>
      <c r="D4925" s="434">
        <v>100</v>
      </c>
    </row>
    <row r="4926" spans="1:4" ht="13.2" x14ac:dyDescent="0.25">
      <c r="A4926" s="432" t="s">
        <v>2247</v>
      </c>
      <c r="B4926" s="433">
        <v>15655</v>
      </c>
      <c r="C4926" s="434">
        <v>16</v>
      </c>
      <c r="D4926" s="434">
        <v>14</v>
      </c>
    </row>
    <row r="4927" spans="1:4" ht="13.2" x14ac:dyDescent="0.25">
      <c r="A4927" s="432" t="s">
        <v>2248</v>
      </c>
      <c r="B4927" s="433">
        <v>26248</v>
      </c>
      <c r="C4927" s="434">
        <v>11</v>
      </c>
      <c r="D4927" s="434">
        <v>3</v>
      </c>
    </row>
    <row r="4928" spans="1:4" ht="13.2" x14ac:dyDescent="0.25">
      <c r="A4928" s="432" t="s">
        <v>2249</v>
      </c>
      <c r="B4928" s="433">
        <v>12499</v>
      </c>
      <c r="C4928" s="434">
        <v>33</v>
      </c>
      <c r="D4928" s="434">
        <v>31</v>
      </c>
    </row>
    <row r="4929" spans="1:4" ht="13.2" x14ac:dyDescent="0.25">
      <c r="A4929" s="432" t="s">
        <v>2250</v>
      </c>
      <c r="B4929" s="433">
        <v>19927</v>
      </c>
      <c r="C4929" s="434">
        <v>4</v>
      </c>
      <c r="D4929" s="434">
        <v>4</v>
      </c>
    </row>
    <row r="4930" spans="1:4" ht="13.2" x14ac:dyDescent="0.25">
      <c r="A4930" s="432" t="s">
        <v>2251</v>
      </c>
      <c r="B4930" s="433">
        <v>11070</v>
      </c>
      <c r="C4930" s="434">
        <v>1</v>
      </c>
      <c r="D4930" s="434">
        <v>0</v>
      </c>
    </row>
    <row r="4931" spans="1:4" ht="13.2" x14ac:dyDescent="0.25">
      <c r="A4931" s="432" t="s">
        <v>5242</v>
      </c>
      <c r="B4931" s="433">
        <v>25687</v>
      </c>
      <c r="C4931" s="434">
        <v>9</v>
      </c>
      <c r="D4931" s="434">
        <v>7</v>
      </c>
    </row>
    <row r="4932" spans="1:4" ht="13.2" x14ac:dyDescent="0.25">
      <c r="A4932" s="432" t="s">
        <v>5243</v>
      </c>
      <c r="B4932" s="433">
        <v>17554</v>
      </c>
      <c r="C4932" s="434">
        <v>1</v>
      </c>
      <c r="D4932" s="434">
        <v>1</v>
      </c>
    </row>
    <row r="4933" spans="1:4" ht="13.2" x14ac:dyDescent="0.25">
      <c r="A4933" s="432" t="s">
        <v>5244</v>
      </c>
      <c r="B4933" s="433">
        <v>22014</v>
      </c>
      <c r="C4933" s="434">
        <v>34</v>
      </c>
      <c r="D4933" s="434">
        <v>26</v>
      </c>
    </row>
    <row r="4934" spans="1:4" ht="13.2" x14ac:dyDescent="0.25">
      <c r="A4934" s="432" t="s">
        <v>5246</v>
      </c>
      <c r="B4934" s="433">
        <v>10702</v>
      </c>
      <c r="C4934" s="434">
        <v>8</v>
      </c>
      <c r="D4934" s="434">
        <v>5</v>
      </c>
    </row>
    <row r="4935" spans="1:4" ht="13.2" x14ac:dyDescent="0.25">
      <c r="A4935" s="432" t="s">
        <v>5248</v>
      </c>
      <c r="B4935" s="433">
        <v>12728</v>
      </c>
      <c r="C4935" s="434">
        <v>4</v>
      </c>
      <c r="D4935" s="434">
        <v>1</v>
      </c>
    </row>
    <row r="4936" spans="1:4" ht="13.2" x14ac:dyDescent="0.25">
      <c r="A4936" s="432" t="s">
        <v>5249</v>
      </c>
      <c r="B4936" s="433">
        <v>24698</v>
      </c>
      <c r="C4936" s="434">
        <v>5</v>
      </c>
      <c r="D4936" s="434">
        <v>3</v>
      </c>
    </row>
    <row r="4937" spans="1:4" ht="13.2" x14ac:dyDescent="0.25">
      <c r="A4937" s="432" t="s">
        <v>5250</v>
      </c>
      <c r="B4937" s="433">
        <v>27709</v>
      </c>
      <c r="C4937" s="434">
        <v>21</v>
      </c>
      <c r="D4937" s="434">
        <v>17</v>
      </c>
    </row>
    <row r="4938" spans="1:4" ht="13.2" x14ac:dyDescent="0.25">
      <c r="A4938" s="432" t="s">
        <v>2294</v>
      </c>
      <c r="B4938" s="433">
        <v>27759</v>
      </c>
      <c r="C4938" s="434">
        <v>26</v>
      </c>
      <c r="D4938" s="434">
        <v>0</v>
      </c>
    </row>
    <row r="4939" spans="1:4" ht="13.2" x14ac:dyDescent="0.25">
      <c r="A4939" s="432" t="s">
        <v>2295</v>
      </c>
      <c r="B4939" s="433">
        <v>14612</v>
      </c>
      <c r="C4939" s="434">
        <v>2</v>
      </c>
      <c r="D4939" s="434">
        <v>2</v>
      </c>
    </row>
    <row r="4940" spans="1:4" ht="13.2" x14ac:dyDescent="0.25">
      <c r="A4940" s="432" t="s">
        <v>2296</v>
      </c>
      <c r="B4940" s="433">
        <v>18316</v>
      </c>
      <c r="C4940" s="434">
        <v>1</v>
      </c>
      <c r="D4940" s="434">
        <v>0</v>
      </c>
    </row>
    <row r="4941" spans="1:4" ht="13.2" x14ac:dyDescent="0.25">
      <c r="A4941" s="432" t="s">
        <v>5327</v>
      </c>
      <c r="B4941" s="433">
        <v>15171</v>
      </c>
      <c r="C4941" s="434">
        <v>6</v>
      </c>
      <c r="D4941" s="434">
        <v>6</v>
      </c>
    </row>
    <row r="4942" spans="1:4" ht="13.2" x14ac:dyDescent="0.25">
      <c r="A4942" s="432" t="s">
        <v>2403</v>
      </c>
      <c r="B4942" s="433">
        <v>23420</v>
      </c>
      <c r="C4942" s="434">
        <v>1</v>
      </c>
      <c r="D4942" s="434">
        <v>1</v>
      </c>
    </row>
    <row r="4943" spans="1:4" ht="13.2" x14ac:dyDescent="0.25">
      <c r="A4943" s="432" t="s">
        <v>2297</v>
      </c>
      <c r="B4943" s="433">
        <v>16417</v>
      </c>
      <c r="C4943" s="434">
        <v>3</v>
      </c>
      <c r="D4943" s="434">
        <v>1</v>
      </c>
    </row>
    <row r="4944" spans="1:4" ht="13.2" x14ac:dyDescent="0.25">
      <c r="A4944" s="432" t="s">
        <v>2298</v>
      </c>
      <c r="B4944" s="433">
        <v>25153</v>
      </c>
      <c r="C4944" s="434">
        <v>3</v>
      </c>
      <c r="D4944" s="434">
        <v>3</v>
      </c>
    </row>
    <row r="4945" spans="1:4" ht="13.2" x14ac:dyDescent="0.25">
      <c r="A4945" s="432" t="s">
        <v>2299</v>
      </c>
      <c r="B4945" s="433">
        <v>22919</v>
      </c>
      <c r="C4945" s="434">
        <v>2</v>
      </c>
      <c r="D4945" s="434">
        <v>2</v>
      </c>
    </row>
    <row r="4946" spans="1:4" ht="13.2" x14ac:dyDescent="0.25">
      <c r="A4946" s="432" t="s">
        <v>2300</v>
      </c>
      <c r="B4946" s="433">
        <v>29211</v>
      </c>
      <c r="C4946" s="434">
        <v>10</v>
      </c>
      <c r="D4946" s="434">
        <v>5</v>
      </c>
    </row>
    <row r="4947" spans="1:4" ht="13.2" x14ac:dyDescent="0.25">
      <c r="A4947" s="432" t="s">
        <v>2301</v>
      </c>
      <c r="B4947" s="433">
        <v>12504</v>
      </c>
      <c r="C4947" s="434">
        <v>4</v>
      </c>
      <c r="D4947" s="434">
        <v>3</v>
      </c>
    </row>
    <row r="4948" spans="1:4" ht="13.2" x14ac:dyDescent="0.25">
      <c r="A4948" s="432" t="s">
        <v>2302</v>
      </c>
      <c r="B4948" s="433">
        <v>11753</v>
      </c>
      <c r="C4948" s="434">
        <v>2</v>
      </c>
      <c r="D4948" s="434">
        <v>2</v>
      </c>
    </row>
    <row r="4949" spans="1:4" ht="13.2" x14ac:dyDescent="0.25">
      <c r="A4949" s="432" t="s">
        <v>2303</v>
      </c>
      <c r="B4949" s="433">
        <v>22257</v>
      </c>
      <c r="C4949" s="434">
        <v>2</v>
      </c>
      <c r="D4949" s="434">
        <v>2</v>
      </c>
    </row>
    <row r="4950" spans="1:4" ht="13.2" x14ac:dyDescent="0.25">
      <c r="A4950" s="432" t="s">
        <v>2304</v>
      </c>
      <c r="B4950" s="433">
        <v>26270</v>
      </c>
      <c r="C4950" s="434">
        <v>5</v>
      </c>
      <c r="D4950" s="434">
        <v>5</v>
      </c>
    </row>
    <row r="4951" spans="1:4" ht="13.2" x14ac:dyDescent="0.25">
      <c r="A4951" s="432" t="s">
        <v>2307</v>
      </c>
      <c r="B4951" s="433">
        <v>24300</v>
      </c>
      <c r="C4951" s="434">
        <v>40</v>
      </c>
      <c r="D4951" s="434">
        <v>36</v>
      </c>
    </row>
    <row r="4952" spans="1:4" ht="13.2" x14ac:dyDescent="0.25">
      <c r="A4952" s="432" t="s">
        <v>5337</v>
      </c>
      <c r="B4952" s="433">
        <v>11036</v>
      </c>
      <c r="C4952" s="434">
        <v>14</v>
      </c>
      <c r="D4952" s="434">
        <v>9</v>
      </c>
    </row>
    <row r="4953" spans="1:4" ht="13.2" x14ac:dyDescent="0.25">
      <c r="A4953" s="432" t="s">
        <v>5338</v>
      </c>
      <c r="B4953" s="433">
        <v>15018</v>
      </c>
      <c r="C4953" s="434">
        <v>17</v>
      </c>
      <c r="D4953" s="434">
        <v>14</v>
      </c>
    </row>
    <row r="4954" spans="1:4" ht="13.2" x14ac:dyDescent="0.25">
      <c r="A4954" s="432" t="s">
        <v>2308</v>
      </c>
      <c r="B4954" s="433">
        <v>17254</v>
      </c>
      <c r="C4954" s="434">
        <v>32</v>
      </c>
      <c r="D4954" s="434">
        <v>21</v>
      </c>
    </row>
    <row r="4955" spans="1:4" ht="13.2" x14ac:dyDescent="0.25">
      <c r="A4955" s="432" t="s">
        <v>5339</v>
      </c>
      <c r="B4955" s="433">
        <v>16905</v>
      </c>
      <c r="C4955" s="434">
        <v>6</v>
      </c>
      <c r="D4955" s="434">
        <v>6</v>
      </c>
    </row>
    <row r="4956" spans="1:4" ht="13.2" x14ac:dyDescent="0.25">
      <c r="A4956" s="432" t="s">
        <v>2404</v>
      </c>
      <c r="B4956" s="433">
        <v>11179</v>
      </c>
      <c r="C4956" s="434">
        <v>8</v>
      </c>
      <c r="D4956" s="434">
        <v>7</v>
      </c>
    </row>
    <row r="4957" spans="1:4" ht="13.2" x14ac:dyDescent="0.25">
      <c r="A4957" s="432" t="s">
        <v>5502</v>
      </c>
      <c r="B4957" s="433">
        <v>24023</v>
      </c>
      <c r="C4957" s="434">
        <v>3</v>
      </c>
      <c r="D4957" s="434">
        <v>2</v>
      </c>
    </row>
    <row r="4958" spans="1:4" ht="13.2" x14ac:dyDescent="0.25">
      <c r="A4958" s="432" t="s">
        <v>2407</v>
      </c>
      <c r="B4958" s="433">
        <v>26755</v>
      </c>
      <c r="C4958" s="434">
        <v>2</v>
      </c>
      <c r="D4958" s="434">
        <v>2</v>
      </c>
    </row>
    <row r="4959" spans="1:4" ht="13.2" x14ac:dyDescent="0.25">
      <c r="A4959" s="432" t="s">
        <v>2309</v>
      </c>
      <c r="B4959" s="433">
        <v>25730</v>
      </c>
      <c r="C4959" s="434">
        <v>8</v>
      </c>
      <c r="D4959" s="434">
        <v>6</v>
      </c>
    </row>
    <row r="4960" spans="1:4" ht="13.2" x14ac:dyDescent="0.25">
      <c r="A4960" s="432" t="s">
        <v>2310</v>
      </c>
      <c r="B4960" s="433">
        <v>22928</v>
      </c>
      <c r="C4960" s="434">
        <v>19</v>
      </c>
      <c r="D4960" s="434">
        <v>14</v>
      </c>
    </row>
    <row r="4961" spans="1:4" ht="13.2" x14ac:dyDescent="0.25">
      <c r="A4961" s="432" t="s">
        <v>2311</v>
      </c>
      <c r="B4961" s="433">
        <v>12673</v>
      </c>
      <c r="C4961" s="434">
        <v>11</v>
      </c>
      <c r="D4961" s="434">
        <v>11</v>
      </c>
    </row>
    <row r="4962" spans="1:4" ht="13.2" x14ac:dyDescent="0.25">
      <c r="A4962" s="432" t="s">
        <v>5567</v>
      </c>
      <c r="B4962" s="433">
        <v>13661</v>
      </c>
      <c r="C4962" s="434">
        <v>8</v>
      </c>
      <c r="D4962" s="434">
        <v>7</v>
      </c>
    </row>
    <row r="4963" spans="1:4" ht="13.2" x14ac:dyDescent="0.25">
      <c r="A4963" s="432" t="s">
        <v>4193</v>
      </c>
      <c r="B4963" s="433">
        <v>24102</v>
      </c>
      <c r="C4963" s="434">
        <v>183</v>
      </c>
      <c r="D4963" s="434">
        <v>160</v>
      </c>
    </row>
    <row r="4964" spans="1:4" ht="13.2" x14ac:dyDescent="0.25">
      <c r="A4964" s="432" t="s">
        <v>5568</v>
      </c>
      <c r="B4964" s="433">
        <v>14703</v>
      </c>
      <c r="C4964" s="434">
        <v>65</v>
      </c>
      <c r="D4964" s="434">
        <v>1</v>
      </c>
    </row>
    <row r="4965" spans="1:4" ht="13.2" x14ac:dyDescent="0.25">
      <c r="A4965" s="432" t="s">
        <v>5569</v>
      </c>
      <c r="B4965" s="433">
        <v>24002</v>
      </c>
      <c r="C4965" s="434">
        <v>8</v>
      </c>
      <c r="D4965" s="434">
        <v>6</v>
      </c>
    </row>
    <row r="4966" spans="1:4" ht="13.2" x14ac:dyDescent="0.25">
      <c r="A4966" s="432" t="s">
        <v>5570</v>
      </c>
      <c r="B4966" s="433">
        <v>28568</v>
      </c>
      <c r="C4966" s="434">
        <v>4</v>
      </c>
      <c r="D4966" s="434">
        <v>4</v>
      </c>
    </row>
    <row r="4967" spans="1:4" ht="13.2" x14ac:dyDescent="0.25">
      <c r="A4967" s="432" t="s">
        <v>5571</v>
      </c>
      <c r="B4967" s="433">
        <v>15312</v>
      </c>
      <c r="C4967" s="434">
        <v>11</v>
      </c>
      <c r="D4967" s="434">
        <v>5</v>
      </c>
    </row>
    <row r="4968" spans="1:4" ht="13.2" x14ac:dyDescent="0.25">
      <c r="A4968" s="432" t="s">
        <v>5572</v>
      </c>
      <c r="B4968" s="433">
        <v>19093</v>
      </c>
      <c r="C4968" s="434">
        <v>1</v>
      </c>
      <c r="D4968" s="434">
        <v>1</v>
      </c>
    </row>
    <row r="4969" spans="1:4" ht="13.2" x14ac:dyDescent="0.25">
      <c r="A4969" s="432" t="s">
        <v>5573</v>
      </c>
      <c r="B4969" s="433">
        <v>19175</v>
      </c>
      <c r="C4969" s="434">
        <v>6</v>
      </c>
      <c r="D4969" s="434">
        <v>6</v>
      </c>
    </row>
    <row r="4970" spans="1:4" ht="13.2" x14ac:dyDescent="0.25">
      <c r="A4970" s="432" t="s">
        <v>5574</v>
      </c>
      <c r="B4970" s="433">
        <v>17449</v>
      </c>
      <c r="C4970" s="434">
        <v>1</v>
      </c>
      <c r="D4970" s="434">
        <v>1</v>
      </c>
    </row>
    <row r="4971" spans="1:4" ht="13.2" x14ac:dyDescent="0.25">
      <c r="A4971" s="432" t="s">
        <v>5575</v>
      </c>
      <c r="B4971" s="433">
        <v>25946</v>
      </c>
      <c r="C4971" s="434">
        <v>114</v>
      </c>
      <c r="D4971" s="434">
        <v>88</v>
      </c>
    </row>
    <row r="4972" spans="1:4" ht="13.2" x14ac:dyDescent="0.25">
      <c r="A4972" s="432" t="s">
        <v>5576</v>
      </c>
      <c r="B4972" s="433">
        <v>15252</v>
      </c>
      <c r="C4972" s="434">
        <v>137</v>
      </c>
      <c r="D4972" s="434">
        <v>2</v>
      </c>
    </row>
    <row r="4973" spans="1:4" ht="13.2" x14ac:dyDescent="0.25">
      <c r="A4973" s="432" t="s">
        <v>4203</v>
      </c>
      <c r="B4973" s="433">
        <v>23152</v>
      </c>
      <c r="C4973" s="434">
        <v>77</v>
      </c>
      <c r="D4973" s="434">
        <v>51</v>
      </c>
    </row>
    <row r="4974" spans="1:4" ht="13.2" x14ac:dyDescent="0.25">
      <c r="A4974" s="432" t="s">
        <v>5577</v>
      </c>
      <c r="B4974" s="433">
        <v>20681</v>
      </c>
      <c r="C4974" s="434">
        <v>16</v>
      </c>
      <c r="D4974" s="434">
        <v>8</v>
      </c>
    </row>
    <row r="4975" spans="1:4" ht="13.2" x14ac:dyDescent="0.25">
      <c r="A4975" s="432" t="s">
        <v>5578</v>
      </c>
      <c r="B4975" s="433">
        <v>21558</v>
      </c>
      <c r="C4975" s="434">
        <v>25</v>
      </c>
      <c r="D4975" s="434">
        <v>20</v>
      </c>
    </row>
    <row r="4976" spans="1:4" ht="13.2" x14ac:dyDescent="0.25">
      <c r="A4976" s="432" t="s">
        <v>5579</v>
      </c>
      <c r="B4976" s="433">
        <v>24469</v>
      </c>
      <c r="C4976" s="434">
        <v>2</v>
      </c>
      <c r="D4976" s="434">
        <v>2</v>
      </c>
    </row>
    <row r="4977" spans="1:4" ht="13.2" x14ac:dyDescent="0.25">
      <c r="A4977" s="432" t="s">
        <v>5390</v>
      </c>
      <c r="B4977" s="433">
        <v>20977</v>
      </c>
      <c r="C4977" s="434">
        <v>198</v>
      </c>
      <c r="D4977" s="434">
        <v>191</v>
      </c>
    </row>
    <row r="4978" spans="1:4" ht="13.2" x14ac:dyDescent="0.25">
      <c r="A4978" s="432" t="s">
        <v>5580</v>
      </c>
      <c r="B4978" s="433">
        <v>28649</v>
      </c>
      <c r="C4978" s="434">
        <v>38</v>
      </c>
      <c r="D4978" s="434">
        <v>38</v>
      </c>
    </row>
    <row r="4979" spans="1:4" ht="13.2" x14ac:dyDescent="0.25">
      <c r="A4979" s="432" t="s">
        <v>5581</v>
      </c>
      <c r="B4979" s="433">
        <v>12717</v>
      </c>
      <c r="C4979" s="434">
        <v>6</v>
      </c>
      <c r="D4979" s="434">
        <v>4</v>
      </c>
    </row>
    <row r="4980" spans="1:4" ht="13.2" x14ac:dyDescent="0.25">
      <c r="A4980" s="432" t="s">
        <v>5582</v>
      </c>
      <c r="B4980" s="433">
        <v>26436</v>
      </c>
      <c r="C4980" s="434">
        <v>3</v>
      </c>
      <c r="D4980" s="434">
        <v>3</v>
      </c>
    </row>
    <row r="4981" spans="1:4" ht="13.2" x14ac:dyDescent="0.25">
      <c r="A4981" s="432" t="s">
        <v>5583</v>
      </c>
      <c r="B4981" s="433">
        <v>28780</v>
      </c>
      <c r="C4981" s="434">
        <v>10</v>
      </c>
      <c r="D4981" s="434">
        <v>5</v>
      </c>
    </row>
    <row r="4982" spans="1:4" ht="13.2" x14ac:dyDescent="0.25">
      <c r="A4982" s="432" t="s">
        <v>5584</v>
      </c>
      <c r="B4982" s="433">
        <v>15451</v>
      </c>
      <c r="C4982" s="434">
        <v>1</v>
      </c>
      <c r="D4982" s="434">
        <v>1</v>
      </c>
    </row>
    <row r="4983" spans="1:4" ht="13.2" x14ac:dyDescent="0.25">
      <c r="A4983" s="432" t="s">
        <v>5585</v>
      </c>
      <c r="B4983" s="433">
        <v>18319</v>
      </c>
      <c r="C4983" s="434">
        <v>4</v>
      </c>
      <c r="D4983" s="434">
        <v>4</v>
      </c>
    </row>
    <row r="4984" spans="1:4" ht="13.2" x14ac:dyDescent="0.25">
      <c r="A4984" s="432" t="s">
        <v>5586</v>
      </c>
      <c r="B4984" s="433">
        <v>15441</v>
      </c>
      <c r="C4984" s="434">
        <v>2</v>
      </c>
      <c r="D4984" s="434">
        <v>2</v>
      </c>
    </row>
    <row r="4985" spans="1:4" ht="13.2" x14ac:dyDescent="0.25">
      <c r="A4985" s="432" t="s">
        <v>5587</v>
      </c>
      <c r="B4985" s="433">
        <v>16269</v>
      </c>
      <c r="C4985" s="434">
        <v>47</v>
      </c>
      <c r="D4985" s="434">
        <v>28</v>
      </c>
    </row>
    <row r="4986" spans="1:4" ht="13.2" x14ac:dyDescent="0.25">
      <c r="A4986" s="432" t="s">
        <v>5588</v>
      </c>
      <c r="B4986" s="433">
        <v>27810</v>
      </c>
      <c r="C4986" s="434">
        <v>11</v>
      </c>
      <c r="D4986" s="434">
        <v>3</v>
      </c>
    </row>
    <row r="4987" spans="1:4" ht="13.2" x14ac:dyDescent="0.25">
      <c r="A4987" s="432" t="s">
        <v>5589</v>
      </c>
      <c r="B4987" s="433">
        <v>13710</v>
      </c>
      <c r="C4987" s="434">
        <v>90</v>
      </c>
      <c r="D4987" s="434">
        <v>53</v>
      </c>
    </row>
    <row r="4988" spans="1:4" ht="13.2" x14ac:dyDescent="0.25">
      <c r="A4988" s="432" t="s">
        <v>5590</v>
      </c>
      <c r="B4988" s="433">
        <v>13199</v>
      </c>
      <c r="C4988" s="434">
        <v>2</v>
      </c>
      <c r="D4988" s="434">
        <v>1</v>
      </c>
    </row>
    <row r="4989" spans="1:4" ht="13.2" x14ac:dyDescent="0.25">
      <c r="A4989" s="432" t="s">
        <v>5591</v>
      </c>
      <c r="B4989" s="433">
        <v>21340</v>
      </c>
      <c r="C4989" s="434">
        <v>8</v>
      </c>
      <c r="D4989" s="434">
        <v>5</v>
      </c>
    </row>
    <row r="4990" spans="1:4" ht="13.2" x14ac:dyDescent="0.25">
      <c r="A4990" s="432" t="s">
        <v>5592</v>
      </c>
      <c r="B4990" s="433">
        <v>13465</v>
      </c>
      <c r="C4990" s="434">
        <v>4</v>
      </c>
      <c r="D4990" s="434">
        <v>3</v>
      </c>
    </row>
    <row r="4991" spans="1:4" ht="13.2" x14ac:dyDescent="0.25">
      <c r="A4991" s="432" t="s">
        <v>5593</v>
      </c>
      <c r="B4991" s="433">
        <v>22873</v>
      </c>
      <c r="C4991" s="434">
        <v>9</v>
      </c>
      <c r="D4991" s="434">
        <v>9</v>
      </c>
    </row>
    <row r="4992" spans="1:4" ht="13.2" x14ac:dyDescent="0.25">
      <c r="A4992" s="432" t="s">
        <v>5594</v>
      </c>
      <c r="B4992" s="433">
        <v>21605</v>
      </c>
      <c r="C4992" s="434">
        <v>75</v>
      </c>
      <c r="D4992" s="434">
        <v>63</v>
      </c>
    </row>
    <row r="4993" spans="1:4" ht="13.2" x14ac:dyDescent="0.25">
      <c r="A4993" s="432" t="s">
        <v>5595</v>
      </c>
      <c r="B4993" s="433">
        <v>18459</v>
      </c>
      <c r="C4993" s="434">
        <v>10</v>
      </c>
      <c r="D4993" s="434">
        <v>8</v>
      </c>
    </row>
    <row r="4994" spans="1:4" ht="13.2" x14ac:dyDescent="0.25">
      <c r="A4994" s="432" t="s">
        <v>5136</v>
      </c>
      <c r="B4994" s="433">
        <v>22079</v>
      </c>
      <c r="C4994" s="434">
        <v>6</v>
      </c>
      <c r="D4994" s="434">
        <v>4</v>
      </c>
    </row>
    <row r="4995" spans="1:4" ht="13.2" x14ac:dyDescent="0.25">
      <c r="A4995" s="432" t="s">
        <v>5137</v>
      </c>
      <c r="B4995" s="433">
        <v>20502</v>
      </c>
      <c r="C4995" s="434">
        <v>6</v>
      </c>
      <c r="D4995" s="434">
        <v>6</v>
      </c>
    </row>
    <row r="4996" spans="1:4" ht="13.2" x14ac:dyDescent="0.25">
      <c r="A4996" s="432" t="s">
        <v>5138</v>
      </c>
      <c r="B4996" s="433">
        <v>24102</v>
      </c>
      <c r="C4996" s="434">
        <v>9</v>
      </c>
      <c r="D4996" s="434">
        <v>4</v>
      </c>
    </row>
    <row r="4997" spans="1:4" ht="13.2" x14ac:dyDescent="0.25">
      <c r="A4997" s="432" t="s">
        <v>5139</v>
      </c>
      <c r="B4997" s="433">
        <v>21510</v>
      </c>
      <c r="C4997" s="434">
        <v>1</v>
      </c>
      <c r="D4997" s="434">
        <v>1</v>
      </c>
    </row>
    <row r="4998" spans="1:4" ht="13.2" x14ac:dyDescent="0.25">
      <c r="A4998" s="432" t="s">
        <v>5140</v>
      </c>
      <c r="B4998" s="433">
        <v>12731</v>
      </c>
      <c r="C4998" s="434">
        <v>5</v>
      </c>
      <c r="D4998" s="434">
        <v>5</v>
      </c>
    </row>
    <row r="4999" spans="1:4" ht="13.2" x14ac:dyDescent="0.25">
      <c r="A4999" s="432" t="s">
        <v>5141</v>
      </c>
      <c r="B4999" s="433">
        <v>11750</v>
      </c>
      <c r="C4999" s="434">
        <v>2</v>
      </c>
      <c r="D4999" s="434">
        <v>2</v>
      </c>
    </row>
    <row r="5000" spans="1:4" ht="13.2" x14ac:dyDescent="0.25">
      <c r="A5000" s="432" t="s">
        <v>5596</v>
      </c>
      <c r="B5000" s="433">
        <v>27160</v>
      </c>
      <c r="C5000" s="434">
        <v>15</v>
      </c>
      <c r="D5000" s="434">
        <v>4</v>
      </c>
    </row>
    <row r="5001" spans="1:4" ht="13.2" x14ac:dyDescent="0.25">
      <c r="A5001" s="432" t="s">
        <v>5597</v>
      </c>
      <c r="B5001" s="433">
        <v>16136</v>
      </c>
      <c r="C5001" s="434">
        <v>56</v>
      </c>
      <c r="D5001" s="434">
        <v>4</v>
      </c>
    </row>
    <row r="5002" spans="1:4" ht="13.2" x14ac:dyDescent="0.25">
      <c r="A5002" s="432" t="s">
        <v>5598</v>
      </c>
      <c r="B5002" s="433">
        <v>22250</v>
      </c>
      <c r="C5002" s="434">
        <v>374</v>
      </c>
      <c r="D5002" s="434">
        <v>111</v>
      </c>
    </row>
    <row r="5003" spans="1:4" ht="13.2" x14ac:dyDescent="0.25">
      <c r="A5003" s="432" t="s">
        <v>5599</v>
      </c>
      <c r="B5003" s="433">
        <v>16314</v>
      </c>
      <c r="C5003" s="434">
        <v>47</v>
      </c>
      <c r="D5003" s="434">
        <v>39</v>
      </c>
    </row>
    <row r="5004" spans="1:4" ht="13.2" x14ac:dyDescent="0.25">
      <c r="A5004" s="432" t="s">
        <v>5600</v>
      </c>
      <c r="B5004" s="433">
        <v>16654</v>
      </c>
      <c r="C5004" s="434">
        <v>4</v>
      </c>
      <c r="D5004" s="434">
        <v>0</v>
      </c>
    </row>
    <row r="5005" spans="1:4" ht="13.2" x14ac:dyDescent="0.25">
      <c r="A5005" s="432" t="s">
        <v>5601</v>
      </c>
      <c r="B5005" s="433">
        <v>23240</v>
      </c>
      <c r="C5005" s="434">
        <v>1</v>
      </c>
      <c r="D5005" s="434">
        <v>1</v>
      </c>
    </row>
    <row r="5006" spans="1:4" ht="13.2" x14ac:dyDescent="0.25">
      <c r="A5006" s="432" t="s">
        <v>5404</v>
      </c>
      <c r="B5006" s="433">
        <v>14953</v>
      </c>
      <c r="C5006" s="434">
        <v>67</v>
      </c>
      <c r="D5006" s="434">
        <v>27</v>
      </c>
    </row>
    <row r="5007" spans="1:4" ht="13.2" x14ac:dyDescent="0.25">
      <c r="A5007" s="432" t="s">
        <v>5405</v>
      </c>
      <c r="B5007" s="433">
        <v>20730</v>
      </c>
      <c r="C5007" s="434">
        <v>25</v>
      </c>
      <c r="D5007" s="434">
        <v>18</v>
      </c>
    </row>
    <row r="5008" spans="1:4" ht="13.2" x14ac:dyDescent="0.25">
      <c r="A5008" s="432" t="s">
        <v>5602</v>
      </c>
      <c r="B5008" s="433">
        <v>24711</v>
      </c>
      <c r="C5008" s="434">
        <v>72</v>
      </c>
      <c r="D5008" s="434">
        <v>66</v>
      </c>
    </row>
    <row r="5009" spans="1:4" ht="13.2" x14ac:dyDescent="0.25">
      <c r="A5009" s="432" t="s">
        <v>5407</v>
      </c>
      <c r="B5009" s="433">
        <v>15631</v>
      </c>
      <c r="C5009" s="434">
        <v>5</v>
      </c>
      <c r="D5009" s="434">
        <v>5</v>
      </c>
    </row>
    <row r="5010" spans="1:4" ht="13.2" x14ac:dyDescent="0.25">
      <c r="A5010" s="432" t="s">
        <v>5411</v>
      </c>
      <c r="B5010" s="433">
        <v>14809</v>
      </c>
      <c r="C5010" s="434">
        <v>21</v>
      </c>
      <c r="D5010" s="434">
        <v>2</v>
      </c>
    </row>
    <row r="5011" spans="1:4" ht="13.2" x14ac:dyDescent="0.25">
      <c r="A5011" s="432" t="s">
        <v>5414</v>
      </c>
      <c r="B5011" s="433">
        <v>15448</v>
      </c>
      <c r="C5011" s="434">
        <v>31</v>
      </c>
      <c r="D5011" s="434">
        <v>29</v>
      </c>
    </row>
    <row r="5012" spans="1:4" ht="13.2" x14ac:dyDescent="0.25">
      <c r="A5012" s="432" t="s">
        <v>5603</v>
      </c>
      <c r="B5012" s="433">
        <v>26350</v>
      </c>
      <c r="C5012" s="434">
        <v>12</v>
      </c>
      <c r="D5012" s="434">
        <v>0</v>
      </c>
    </row>
    <row r="5013" spans="1:4" ht="13.2" x14ac:dyDescent="0.25">
      <c r="A5013" s="432" t="s">
        <v>2520</v>
      </c>
      <c r="B5013" s="433">
        <v>16727</v>
      </c>
      <c r="C5013" s="434">
        <v>138</v>
      </c>
      <c r="D5013" s="434">
        <v>88</v>
      </c>
    </row>
    <row r="5014" spans="1:4" ht="13.2" x14ac:dyDescent="0.25">
      <c r="A5014" s="432" t="s">
        <v>2521</v>
      </c>
      <c r="B5014" s="433">
        <v>23701</v>
      </c>
      <c r="C5014" s="434">
        <v>245</v>
      </c>
      <c r="D5014" s="434">
        <v>229</v>
      </c>
    </row>
    <row r="5015" spans="1:4" ht="13.2" x14ac:dyDescent="0.25">
      <c r="A5015" s="432" t="s">
        <v>2522</v>
      </c>
      <c r="B5015" s="433">
        <v>15551</v>
      </c>
      <c r="C5015" s="434">
        <v>694</v>
      </c>
      <c r="D5015" s="434">
        <v>632</v>
      </c>
    </row>
    <row r="5016" spans="1:4" ht="13.2" x14ac:dyDescent="0.25">
      <c r="A5016" s="432" t="s">
        <v>5604</v>
      </c>
      <c r="B5016" s="433">
        <v>20822</v>
      </c>
      <c r="C5016" s="434">
        <v>147</v>
      </c>
      <c r="D5016" s="434">
        <v>117</v>
      </c>
    </row>
    <row r="5017" spans="1:4" ht="13.2" x14ac:dyDescent="0.25">
      <c r="A5017" s="432" t="s">
        <v>5605</v>
      </c>
      <c r="B5017" s="433">
        <v>26407</v>
      </c>
      <c r="C5017" s="434">
        <v>84</v>
      </c>
      <c r="D5017" s="434">
        <v>38</v>
      </c>
    </row>
    <row r="5018" spans="1:4" ht="13.2" x14ac:dyDescent="0.25">
      <c r="A5018" s="432" t="s">
        <v>5606</v>
      </c>
      <c r="B5018" s="433">
        <v>21802</v>
      </c>
      <c r="C5018" s="434">
        <v>170</v>
      </c>
      <c r="D5018" s="434">
        <v>40</v>
      </c>
    </row>
    <row r="5019" spans="1:4" ht="13.2" x14ac:dyDescent="0.25">
      <c r="A5019" s="432" t="s">
        <v>5607</v>
      </c>
      <c r="B5019" s="433">
        <v>24838</v>
      </c>
      <c r="C5019" s="434">
        <v>110</v>
      </c>
      <c r="D5019" s="434">
        <v>75</v>
      </c>
    </row>
    <row r="5020" spans="1:4" ht="13.2" x14ac:dyDescent="0.25">
      <c r="A5020" s="432" t="s">
        <v>5608</v>
      </c>
      <c r="B5020" s="433">
        <v>23891</v>
      </c>
      <c r="C5020" s="434">
        <v>120</v>
      </c>
      <c r="D5020" s="434">
        <v>30</v>
      </c>
    </row>
    <row r="5021" spans="1:4" ht="13.2" x14ac:dyDescent="0.25">
      <c r="A5021" s="432" t="s">
        <v>5609</v>
      </c>
      <c r="B5021" s="433">
        <v>25558</v>
      </c>
      <c r="C5021" s="434">
        <v>28</v>
      </c>
      <c r="D5021" s="434">
        <v>18</v>
      </c>
    </row>
    <row r="5022" spans="1:4" ht="13.2" x14ac:dyDescent="0.25">
      <c r="A5022" s="432" t="s">
        <v>5610</v>
      </c>
      <c r="B5022" s="433">
        <v>29646</v>
      </c>
      <c r="C5022" s="434">
        <v>33</v>
      </c>
      <c r="D5022" s="434">
        <v>23</v>
      </c>
    </row>
    <row r="5023" spans="1:4" ht="13.2" x14ac:dyDescent="0.25">
      <c r="A5023" s="432" t="s">
        <v>5611</v>
      </c>
      <c r="B5023" s="433">
        <v>29250</v>
      </c>
      <c r="C5023" s="434">
        <v>13</v>
      </c>
      <c r="D5023" s="434">
        <v>10</v>
      </c>
    </row>
    <row r="5024" spans="1:4" ht="13.2" x14ac:dyDescent="0.25">
      <c r="A5024" s="432" t="s">
        <v>5432</v>
      </c>
      <c r="B5024" s="433">
        <v>11160</v>
      </c>
      <c r="C5024" s="434">
        <v>8</v>
      </c>
      <c r="D5024" s="434">
        <v>8</v>
      </c>
    </row>
    <row r="5025" spans="1:4" ht="13.2" x14ac:dyDescent="0.25">
      <c r="A5025" s="432" t="s">
        <v>5612</v>
      </c>
      <c r="B5025" s="433">
        <v>23010</v>
      </c>
      <c r="C5025" s="434">
        <v>10</v>
      </c>
      <c r="D5025" s="434">
        <v>6</v>
      </c>
    </row>
    <row r="5026" spans="1:4" ht="13.2" x14ac:dyDescent="0.25">
      <c r="A5026" s="432" t="s">
        <v>5613</v>
      </c>
      <c r="B5026" s="433">
        <v>15736</v>
      </c>
      <c r="C5026" s="434">
        <v>14</v>
      </c>
      <c r="D5026" s="434">
        <v>5</v>
      </c>
    </row>
    <row r="5027" spans="1:4" ht="13.2" x14ac:dyDescent="0.25">
      <c r="A5027" s="432" t="s">
        <v>5614</v>
      </c>
      <c r="B5027" s="433">
        <v>22458</v>
      </c>
      <c r="C5027" s="434">
        <v>51</v>
      </c>
      <c r="D5027" s="434">
        <v>0</v>
      </c>
    </row>
    <row r="5028" spans="1:4" ht="13.2" x14ac:dyDescent="0.25">
      <c r="A5028" s="432" t="s">
        <v>5615</v>
      </c>
      <c r="B5028" s="433">
        <v>27080</v>
      </c>
      <c r="C5028" s="434">
        <v>31</v>
      </c>
      <c r="D5028" s="434">
        <v>16</v>
      </c>
    </row>
    <row r="5029" spans="1:4" ht="13.2" x14ac:dyDescent="0.25">
      <c r="A5029" s="432" t="s">
        <v>5616</v>
      </c>
      <c r="B5029" s="433">
        <v>20659</v>
      </c>
      <c r="C5029" s="434">
        <v>17</v>
      </c>
      <c r="D5029" s="434">
        <v>10</v>
      </c>
    </row>
    <row r="5030" spans="1:4" ht="13.2" x14ac:dyDescent="0.25">
      <c r="A5030" s="432" t="s">
        <v>5617</v>
      </c>
      <c r="B5030" s="433">
        <v>17675</v>
      </c>
      <c r="C5030" s="434">
        <v>13</v>
      </c>
      <c r="D5030" s="434">
        <v>13</v>
      </c>
    </row>
    <row r="5031" spans="1:4" ht="13.2" x14ac:dyDescent="0.25">
      <c r="A5031" s="432" t="s">
        <v>5244</v>
      </c>
      <c r="B5031" s="433">
        <v>17825</v>
      </c>
      <c r="C5031" s="434">
        <v>64</v>
      </c>
      <c r="D5031" s="434">
        <v>35</v>
      </c>
    </row>
    <row r="5032" spans="1:4" ht="13.2" x14ac:dyDescent="0.25">
      <c r="A5032" s="432" t="s">
        <v>5245</v>
      </c>
      <c r="B5032" s="433">
        <v>17792</v>
      </c>
      <c r="C5032" s="434">
        <v>2</v>
      </c>
      <c r="D5032" s="434">
        <v>2</v>
      </c>
    </row>
    <row r="5033" spans="1:4" ht="13.2" x14ac:dyDescent="0.25">
      <c r="A5033" s="432" t="s">
        <v>5247</v>
      </c>
      <c r="B5033" s="433">
        <v>13270</v>
      </c>
      <c r="C5033" s="434">
        <v>4</v>
      </c>
      <c r="D5033" s="434">
        <v>4</v>
      </c>
    </row>
    <row r="5034" spans="1:4" ht="13.2" x14ac:dyDescent="0.25">
      <c r="A5034" s="432" t="s">
        <v>5248</v>
      </c>
      <c r="B5034" s="433">
        <v>21185</v>
      </c>
      <c r="C5034" s="434">
        <v>4</v>
      </c>
      <c r="D5034" s="434">
        <v>2</v>
      </c>
    </row>
    <row r="5035" spans="1:4" ht="13.2" x14ac:dyDescent="0.25">
      <c r="A5035" s="432" t="s">
        <v>5249</v>
      </c>
      <c r="B5035" s="433">
        <v>21775</v>
      </c>
      <c r="C5035" s="434">
        <v>5</v>
      </c>
      <c r="D5035" s="434">
        <v>4</v>
      </c>
    </row>
    <row r="5036" spans="1:4" ht="13.2" x14ac:dyDescent="0.25">
      <c r="A5036" s="432" t="s">
        <v>5250</v>
      </c>
      <c r="B5036" s="433">
        <v>17261</v>
      </c>
      <c r="C5036" s="434">
        <v>34</v>
      </c>
      <c r="D5036" s="434">
        <v>27</v>
      </c>
    </row>
    <row r="5037" spans="1:4" ht="13.2" x14ac:dyDescent="0.25">
      <c r="A5037" s="432" t="s">
        <v>5252</v>
      </c>
      <c r="B5037" s="433">
        <v>13772</v>
      </c>
      <c r="C5037" s="434">
        <v>9</v>
      </c>
      <c r="D5037" s="434">
        <v>8</v>
      </c>
    </row>
    <row r="5038" spans="1:4" ht="13.2" x14ac:dyDescent="0.25">
      <c r="A5038" s="432" t="s">
        <v>5618</v>
      </c>
      <c r="B5038" s="433">
        <v>22408</v>
      </c>
      <c r="C5038" s="434">
        <v>4</v>
      </c>
      <c r="D5038" s="434">
        <v>0</v>
      </c>
    </row>
    <row r="5039" spans="1:4" ht="13.2" x14ac:dyDescent="0.25">
      <c r="A5039" s="432" t="s">
        <v>5619</v>
      </c>
      <c r="B5039" s="433">
        <v>18722</v>
      </c>
      <c r="C5039" s="434">
        <v>4</v>
      </c>
      <c r="D5039" s="434">
        <v>4</v>
      </c>
    </row>
    <row r="5040" spans="1:4" ht="13.2" x14ac:dyDescent="0.25">
      <c r="A5040" s="432" t="s">
        <v>5620</v>
      </c>
      <c r="B5040" s="433">
        <v>22637</v>
      </c>
      <c r="C5040" s="434">
        <v>1</v>
      </c>
      <c r="D5040" s="434">
        <v>1</v>
      </c>
    </row>
    <row r="5041" spans="1:4" ht="13.2" x14ac:dyDescent="0.25">
      <c r="A5041" s="432" t="s">
        <v>5621</v>
      </c>
      <c r="B5041" s="433">
        <v>28733</v>
      </c>
      <c r="C5041" s="434">
        <v>5</v>
      </c>
      <c r="D5041" s="434">
        <v>2</v>
      </c>
    </row>
    <row r="5042" spans="1:4" ht="13.2" x14ac:dyDescent="0.25">
      <c r="A5042" s="432" t="s">
        <v>5622</v>
      </c>
      <c r="B5042" s="433">
        <v>15584</v>
      </c>
      <c r="C5042" s="434">
        <v>1</v>
      </c>
      <c r="D5042" s="434">
        <v>1</v>
      </c>
    </row>
    <row r="5043" spans="1:4" ht="13.2" x14ac:dyDescent="0.25">
      <c r="A5043" s="432" t="s">
        <v>5623</v>
      </c>
      <c r="B5043" s="433">
        <v>21010</v>
      </c>
      <c r="C5043" s="434">
        <v>2</v>
      </c>
      <c r="D5043" s="434">
        <v>2</v>
      </c>
    </row>
    <row r="5044" spans="1:4" ht="13.2" x14ac:dyDescent="0.25">
      <c r="A5044" s="432" t="s">
        <v>5624</v>
      </c>
      <c r="B5044" s="433">
        <v>21147</v>
      </c>
      <c r="C5044" s="434">
        <v>1</v>
      </c>
      <c r="D5044" s="434">
        <v>1</v>
      </c>
    </row>
    <row r="5045" spans="1:4" ht="13.2" x14ac:dyDescent="0.25">
      <c r="A5045" s="432" t="s">
        <v>5625</v>
      </c>
      <c r="B5045" s="433">
        <v>22623</v>
      </c>
      <c r="C5045" s="434">
        <v>27</v>
      </c>
      <c r="D5045" s="434">
        <v>9</v>
      </c>
    </row>
    <row r="5046" spans="1:4" ht="13.2" x14ac:dyDescent="0.25">
      <c r="A5046" s="432" t="s">
        <v>5626</v>
      </c>
      <c r="B5046" s="433">
        <v>25171</v>
      </c>
      <c r="C5046" s="434">
        <v>10</v>
      </c>
      <c r="D5046" s="434">
        <v>8</v>
      </c>
    </row>
    <row r="5047" spans="1:4" ht="13.2" x14ac:dyDescent="0.25">
      <c r="A5047" s="432" t="s">
        <v>5627</v>
      </c>
      <c r="B5047" s="433">
        <v>15504</v>
      </c>
      <c r="C5047" s="434">
        <v>9</v>
      </c>
      <c r="D5047" s="434">
        <v>9</v>
      </c>
    </row>
    <row r="5048" spans="1:4" ht="13.2" x14ac:dyDescent="0.25">
      <c r="A5048" s="432" t="s">
        <v>5628</v>
      </c>
      <c r="B5048" s="433">
        <v>22919</v>
      </c>
      <c r="C5048" s="434">
        <v>10</v>
      </c>
      <c r="D5048" s="434">
        <v>10</v>
      </c>
    </row>
    <row r="5049" spans="1:4" ht="13.2" x14ac:dyDescent="0.25">
      <c r="A5049" s="432" t="s">
        <v>5242</v>
      </c>
      <c r="B5049" s="433">
        <v>16775</v>
      </c>
      <c r="C5049" s="434">
        <v>17</v>
      </c>
      <c r="D5049" s="434">
        <v>6</v>
      </c>
    </row>
    <row r="5050" spans="1:4" ht="13.2" x14ac:dyDescent="0.25">
      <c r="A5050" s="432" t="s">
        <v>5244</v>
      </c>
      <c r="B5050" s="433">
        <v>27585</v>
      </c>
      <c r="C5050" s="434">
        <v>94</v>
      </c>
      <c r="D5050" s="434">
        <v>70</v>
      </c>
    </row>
    <row r="5051" spans="1:4" ht="13.2" x14ac:dyDescent="0.25">
      <c r="A5051" s="432" t="s">
        <v>5245</v>
      </c>
      <c r="B5051" s="433">
        <v>17580</v>
      </c>
      <c r="C5051" s="434">
        <v>4</v>
      </c>
      <c r="D5051" s="434">
        <v>3</v>
      </c>
    </row>
    <row r="5052" spans="1:4" ht="13.2" x14ac:dyDescent="0.25">
      <c r="A5052" s="432" t="s">
        <v>5246</v>
      </c>
      <c r="B5052" s="433">
        <v>23250</v>
      </c>
      <c r="C5052" s="434">
        <v>12</v>
      </c>
      <c r="D5052" s="434">
        <v>6</v>
      </c>
    </row>
    <row r="5053" spans="1:4" ht="13.2" x14ac:dyDescent="0.25">
      <c r="A5053" s="432" t="s">
        <v>5247</v>
      </c>
      <c r="B5053" s="433">
        <v>13117</v>
      </c>
      <c r="C5053" s="434">
        <v>5</v>
      </c>
      <c r="D5053" s="434">
        <v>0</v>
      </c>
    </row>
    <row r="5054" spans="1:4" ht="13.2" x14ac:dyDescent="0.25">
      <c r="A5054" s="432" t="s">
        <v>5248</v>
      </c>
      <c r="B5054" s="433">
        <v>22535</v>
      </c>
      <c r="C5054" s="434">
        <v>2</v>
      </c>
      <c r="D5054" s="434">
        <v>2</v>
      </c>
    </row>
    <row r="5055" spans="1:4" ht="13.2" x14ac:dyDescent="0.25">
      <c r="A5055" s="432" t="s">
        <v>5249</v>
      </c>
      <c r="B5055" s="433">
        <v>16913</v>
      </c>
      <c r="C5055" s="434">
        <v>2</v>
      </c>
      <c r="D5055" s="434">
        <v>1</v>
      </c>
    </row>
    <row r="5056" spans="1:4" ht="13.2" x14ac:dyDescent="0.25">
      <c r="A5056" s="432" t="s">
        <v>5250</v>
      </c>
      <c r="B5056" s="433">
        <v>21205</v>
      </c>
      <c r="C5056" s="434">
        <v>24</v>
      </c>
      <c r="D5056" s="434">
        <v>19</v>
      </c>
    </row>
    <row r="5057" spans="1:4" ht="13.2" x14ac:dyDescent="0.25">
      <c r="A5057" s="432" t="s">
        <v>5492</v>
      </c>
      <c r="B5057" s="433">
        <v>29196</v>
      </c>
      <c r="C5057" s="434">
        <v>23</v>
      </c>
      <c r="D5057" s="434">
        <v>9</v>
      </c>
    </row>
    <row r="5058" spans="1:4" ht="13.2" x14ac:dyDescent="0.25">
      <c r="A5058" s="432" t="s">
        <v>5494</v>
      </c>
      <c r="B5058" s="433">
        <v>12749</v>
      </c>
      <c r="C5058" s="434">
        <v>21</v>
      </c>
      <c r="D5058" s="434">
        <v>15</v>
      </c>
    </row>
    <row r="5059" spans="1:4" ht="13.2" x14ac:dyDescent="0.25">
      <c r="A5059" s="432" t="s">
        <v>5252</v>
      </c>
      <c r="B5059" s="433">
        <v>21522</v>
      </c>
      <c r="C5059" s="434">
        <v>4</v>
      </c>
      <c r="D5059" s="434">
        <v>4</v>
      </c>
    </row>
    <row r="5060" spans="1:4" ht="13.2" x14ac:dyDescent="0.25">
      <c r="A5060" s="432" t="s">
        <v>1558</v>
      </c>
      <c r="B5060" s="433">
        <v>27725</v>
      </c>
      <c r="C5060" s="434">
        <v>18</v>
      </c>
      <c r="D5060" s="434">
        <v>0</v>
      </c>
    </row>
    <row r="5061" spans="1:4" ht="13.2" x14ac:dyDescent="0.25">
      <c r="A5061" s="432" t="s">
        <v>5619</v>
      </c>
      <c r="B5061" s="433">
        <v>26778</v>
      </c>
      <c r="C5061" s="434">
        <v>5</v>
      </c>
      <c r="D5061" s="434">
        <v>5</v>
      </c>
    </row>
    <row r="5062" spans="1:4" ht="13.2" x14ac:dyDescent="0.25">
      <c r="A5062" s="432" t="s">
        <v>5620</v>
      </c>
      <c r="B5062" s="433">
        <v>29041</v>
      </c>
      <c r="C5062" s="434">
        <v>1</v>
      </c>
      <c r="D5062" s="434">
        <v>1</v>
      </c>
    </row>
    <row r="5063" spans="1:4" ht="13.2" x14ac:dyDescent="0.25">
      <c r="A5063" s="432" t="s">
        <v>5621</v>
      </c>
      <c r="B5063" s="433">
        <v>25254</v>
      </c>
      <c r="C5063" s="434">
        <v>8</v>
      </c>
      <c r="D5063" s="434">
        <v>7</v>
      </c>
    </row>
    <row r="5064" spans="1:4" ht="13.2" x14ac:dyDescent="0.25">
      <c r="A5064" s="432" t="s">
        <v>5622</v>
      </c>
      <c r="B5064" s="433">
        <v>10155</v>
      </c>
      <c r="C5064" s="434">
        <v>1</v>
      </c>
      <c r="D5064" s="434">
        <v>1</v>
      </c>
    </row>
    <row r="5065" spans="1:4" ht="13.2" x14ac:dyDescent="0.25">
      <c r="A5065" s="432" t="s">
        <v>5623</v>
      </c>
      <c r="B5065" s="433">
        <v>16403</v>
      </c>
      <c r="C5065" s="434">
        <v>2</v>
      </c>
      <c r="D5065" s="434">
        <v>2</v>
      </c>
    </row>
    <row r="5066" spans="1:4" ht="13.2" x14ac:dyDescent="0.25">
      <c r="A5066" s="432" t="s">
        <v>5624</v>
      </c>
      <c r="B5066" s="433">
        <v>24051</v>
      </c>
      <c r="C5066" s="434">
        <v>1</v>
      </c>
      <c r="D5066" s="434">
        <v>1</v>
      </c>
    </row>
    <row r="5067" spans="1:4" ht="13.2" x14ac:dyDescent="0.25">
      <c r="A5067" s="432" t="s">
        <v>5629</v>
      </c>
      <c r="B5067" s="433">
        <v>15254</v>
      </c>
      <c r="C5067" s="434">
        <v>26</v>
      </c>
      <c r="D5067" s="434">
        <v>12</v>
      </c>
    </row>
    <row r="5068" spans="1:4" ht="13.2" x14ac:dyDescent="0.25">
      <c r="A5068" s="432" t="s">
        <v>5630</v>
      </c>
      <c r="B5068" s="433">
        <v>19389</v>
      </c>
      <c r="C5068" s="434">
        <v>6</v>
      </c>
      <c r="D5068" s="434">
        <v>1</v>
      </c>
    </row>
    <row r="5069" spans="1:4" ht="13.2" x14ac:dyDescent="0.25">
      <c r="A5069" s="432" t="s">
        <v>5631</v>
      </c>
      <c r="B5069" s="433">
        <v>19553</v>
      </c>
      <c r="C5069" s="434">
        <v>37</v>
      </c>
      <c r="D5069" s="434">
        <v>33</v>
      </c>
    </row>
    <row r="5070" spans="1:4" ht="13.2" x14ac:dyDescent="0.25">
      <c r="A5070" s="432" t="s">
        <v>5632</v>
      </c>
      <c r="B5070" s="433">
        <v>16606</v>
      </c>
      <c r="C5070" s="434">
        <v>48</v>
      </c>
      <c r="D5070" s="434">
        <v>35</v>
      </c>
    </row>
    <row r="5071" spans="1:4" ht="13.2" x14ac:dyDescent="0.25">
      <c r="A5071" s="432" t="s">
        <v>5633</v>
      </c>
      <c r="B5071" s="433">
        <v>27397</v>
      </c>
      <c r="C5071" s="434">
        <v>18</v>
      </c>
      <c r="D5071" s="434">
        <v>5</v>
      </c>
    </row>
    <row r="5072" spans="1:4" ht="13.2" x14ac:dyDescent="0.25">
      <c r="A5072" s="432" t="s">
        <v>2545</v>
      </c>
      <c r="B5072" s="433">
        <v>22473</v>
      </c>
      <c r="C5072" s="434">
        <v>18</v>
      </c>
      <c r="D5072" s="434">
        <v>8</v>
      </c>
    </row>
    <row r="5073" spans="1:4" ht="13.2" x14ac:dyDescent="0.25">
      <c r="A5073" s="432" t="s">
        <v>5634</v>
      </c>
      <c r="B5073" s="433">
        <v>19996</v>
      </c>
      <c r="C5073" s="434">
        <v>0</v>
      </c>
      <c r="D5073" s="434">
        <v>2</v>
      </c>
    </row>
    <row r="5074" spans="1:4" ht="13.2" x14ac:dyDescent="0.25">
      <c r="A5074" s="432" t="s">
        <v>5635</v>
      </c>
      <c r="B5074" s="433">
        <v>24168</v>
      </c>
      <c r="C5074" s="434">
        <v>2</v>
      </c>
      <c r="D5074" s="434">
        <v>2</v>
      </c>
    </row>
    <row r="5075" spans="1:4" ht="13.2" x14ac:dyDescent="0.25">
      <c r="A5075" s="432" t="s">
        <v>5636</v>
      </c>
      <c r="B5075" s="433">
        <v>29607</v>
      </c>
      <c r="C5075" s="434">
        <v>23</v>
      </c>
      <c r="D5075" s="434">
        <v>11</v>
      </c>
    </row>
    <row r="5076" spans="1:4" ht="13.2" x14ac:dyDescent="0.25">
      <c r="A5076" s="432" t="s">
        <v>2247</v>
      </c>
      <c r="B5076" s="433">
        <v>18774</v>
      </c>
      <c r="C5076" s="434">
        <v>20</v>
      </c>
      <c r="D5076" s="434">
        <v>16</v>
      </c>
    </row>
    <row r="5077" spans="1:4" ht="13.2" x14ac:dyDescent="0.25">
      <c r="A5077" s="432" t="s">
        <v>2248</v>
      </c>
      <c r="B5077" s="433">
        <v>12633</v>
      </c>
      <c r="C5077" s="434">
        <v>11</v>
      </c>
      <c r="D5077" s="434">
        <v>11</v>
      </c>
    </row>
    <row r="5078" spans="1:4" ht="13.2" x14ac:dyDescent="0.25">
      <c r="A5078" s="432" t="s">
        <v>2249</v>
      </c>
      <c r="B5078" s="433">
        <v>23598</v>
      </c>
      <c r="C5078" s="434">
        <v>29</v>
      </c>
      <c r="D5078" s="434">
        <v>24</v>
      </c>
    </row>
    <row r="5079" spans="1:4" ht="13.2" x14ac:dyDescent="0.25">
      <c r="A5079" s="432" t="s">
        <v>2250</v>
      </c>
      <c r="B5079" s="433">
        <v>15418</v>
      </c>
      <c r="C5079" s="434">
        <v>6</v>
      </c>
      <c r="D5079" s="434">
        <v>4</v>
      </c>
    </row>
    <row r="5080" spans="1:4" ht="13.2" x14ac:dyDescent="0.25">
      <c r="A5080" s="432" t="s">
        <v>2251</v>
      </c>
      <c r="B5080" s="433">
        <v>25965</v>
      </c>
      <c r="C5080" s="434">
        <v>7</v>
      </c>
      <c r="D5080" s="434">
        <v>1</v>
      </c>
    </row>
    <row r="5081" spans="1:4" ht="13.2" x14ac:dyDescent="0.25">
      <c r="A5081" s="432" t="s">
        <v>5476</v>
      </c>
      <c r="B5081" s="433">
        <v>29974</v>
      </c>
      <c r="C5081" s="434">
        <v>2</v>
      </c>
      <c r="D5081" s="434">
        <v>0</v>
      </c>
    </row>
    <row r="5082" spans="1:4" ht="13.2" x14ac:dyDescent="0.25">
      <c r="A5082" s="432" t="s">
        <v>5478</v>
      </c>
      <c r="B5082" s="433">
        <v>17679</v>
      </c>
      <c r="C5082" s="434">
        <v>87</v>
      </c>
      <c r="D5082" s="434">
        <v>52</v>
      </c>
    </row>
    <row r="5083" spans="1:4" ht="13.2" x14ac:dyDescent="0.25">
      <c r="A5083" s="432" t="s">
        <v>5479</v>
      </c>
      <c r="B5083" s="433">
        <v>21399</v>
      </c>
      <c r="C5083" s="434">
        <v>6</v>
      </c>
      <c r="D5083" s="434">
        <v>4</v>
      </c>
    </row>
    <row r="5084" spans="1:4" ht="13.2" x14ac:dyDescent="0.25">
      <c r="A5084" s="432" t="s">
        <v>5480</v>
      </c>
      <c r="B5084" s="433">
        <v>14789</v>
      </c>
      <c r="C5084" s="434">
        <v>4</v>
      </c>
      <c r="D5084" s="434">
        <v>0</v>
      </c>
    </row>
    <row r="5085" spans="1:4" ht="13.2" x14ac:dyDescent="0.25">
      <c r="A5085" s="432" t="s">
        <v>5481</v>
      </c>
      <c r="B5085" s="433">
        <v>27420</v>
      </c>
      <c r="C5085" s="434">
        <v>7</v>
      </c>
      <c r="D5085" s="434">
        <v>4</v>
      </c>
    </row>
    <row r="5086" spans="1:4" ht="13.2" x14ac:dyDescent="0.25">
      <c r="A5086" s="432" t="s">
        <v>5482</v>
      </c>
      <c r="B5086" s="433">
        <v>20940</v>
      </c>
      <c r="C5086" s="434">
        <v>6</v>
      </c>
      <c r="D5086" s="434">
        <v>0</v>
      </c>
    </row>
    <row r="5087" spans="1:4" ht="13.2" x14ac:dyDescent="0.25">
      <c r="A5087" s="432" t="s">
        <v>5484</v>
      </c>
      <c r="B5087" s="433">
        <v>25011</v>
      </c>
      <c r="C5087" s="434">
        <v>23</v>
      </c>
      <c r="D5087" s="434">
        <v>15</v>
      </c>
    </row>
    <row r="5088" spans="1:4" ht="13.2" x14ac:dyDescent="0.25">
      <c r="A5088" s="432" t="s">
        <v>5485</v>
      </c>
      <c r="B5088" s="433">
        <v>25328</v>
      </c>
      <c r="C5088" s="434">
        <v>10</v>
      </c>
      <c r="D5088" s="434">
        <v>9</v>
      </c>
    </row>
    <row r="5089" spans="1:4" ht="13.2" x14ac:dyDescent="0.25">
      <c r="A5089" s="432" t="s">
        <v>5637</v>
      </c>
      <c r="B5089" s="433">
        <v>24956</v>
      </c>
      <c r="C5089" s="434">
        <v>18</v>
      </c>
      <c r="D5089" s="434">
        <v>13</v>
      </c>
    </row>
    <row r="5090" spans="1:4" ht="13.2" x14ac:dyDescent="0.25">
      <c r="A5090" s="432" t="s">
        <v>5638</v>
      </c>
      <c r="B5090" s="433">
        <v>14961</v>
      </c>
      <c r="C5090" s="434">
        <v>13</v>
      </c>
      <c r="D5090" s="434">
        <v>11</v>
      </c>
    </row>
    <row r="5091" spans="1:4" ht="13.2" x14ac:dyDescent="0.25">
      <c r="A5091" s="432" t="s">
        <v>5493</v>
      </c>
      <c r="B5091" s="433">
        <v>21133</v>
      </c>
      <c r="C5091" s="434">
        <v>45</v>
      </c>
      <c r="D5091" s="434">
        <v>26</v>
      </c>
    </row>
    <row r="5092" spans="1:4" ht="13.2" x14ac:dyDescent="0.25">
      <c r="A5092" s="432" t="s">
        <v>5495</v>
      </c>
      <c r="B5092" s="433">
        <v>17276</v>
      </c>
      <c r="C5092" s="434">
        <v>12</v>
      </c>
      <c r="D5092" s="434">
        <v>9</v>
      </c>
    </row>
    <row r="5093" spans="1:4" ht="13.2" x14ac:dyDescent="0.25">
      <c r="A5093" s="432" t="s">
        <v>5496</v>
      </c>
      <c r="B5093" s="433">
        <v>10848</v>
      </c>
      <c r="C5093" s="434">
        <v>6</v>
      </c>
      <c r="D5093" s="434">
        <v>0</v>
      </c>
    </row>
    <row r="5094" spans="1:4" ht="13.2" x14ac:dyDescent="0.25">
      <c r="A5094" s="432" t="s">
        <v>5497</v>
      </c>
      <c r="B5094" s="433">
        <v>20710</v>
      </c>
      <c r="C5094" s="434">
        <v>5</v>
      </c>
      <c r="D5094" s="434">
        <v>3</v>
      </c>
    </row>
    <row r="5095" spans="1:4" ht="13.2" x14ac:dyDescent="0.25">
      <c r="A5095" s="432" t="s">
        <v>5498</v>
      </c>
      <c r="B5095" s="433">
        <v>27467</v>
      </c>
      <c r="C5095" s="434">
        <v>51</v>
      </c>
      <c r="D5095" s="434">
        <v>3</v>
      </c>
    </row>
    <row r="5096" spans="1:4" ht="13.2" x14ac:dyDescent="0.25">
      <c r="A5096" s="432" t="s">
        <v>5499</v>
      </c>
      <c r="B5096" s="433">
        <v>21782</v>
      </c>
      <c r="C5096" s="434">
        <v>4</v>
      </c>
      <c r="D5096" s="434">
        <v>4</v>
      </c>
    </row>
    <row r="5097" spans="1:4" ht="13.2" x14ac:dyDescent="0.25">
      <c r="A5097" s="432" t="s">
        <v>2309</v>
      </c>
      <c r="B5097" s="433">
        <v>20248</v>
      </c>
      <c r="C5097" s="434">
        <v>29</v>
      </c>
      <c r="D5097" s="434">
        <v>25</v>
      </c>
    </row>
    <row r="5098" spans="1:4" ht="13.2" x14ac:dyDescent="0.25">
      <c r="A5098" s="432" t="s">
        <v>2310</v>
      </c>
      <c r="B5098" s="433">
        <v>12485</v>
      </c>
      <c r="C5098" s="434">
        <v>4</v>
      </c>
      <c r="D5098" s="434">
        <v>4</v>
      </c>
    </row>
    <row r="5099" spans="1:4" ht="13.2" x14ac:dyDescent="0.25">
      <c r="A5099" s="432" t="s">
        <v>2311</v>
      </c>
      <c r="B5099" s="433">
        <v>17216</v>
      </c>
      <c r="C5099" s="434">
        <v>6</v>
      </c>
      <c r="D5099" s="434">
        <v>6</v>
      </c>
    </row>
    <row r="5100" spans="1:4" ht="13.2" x14ac:dyDescent="0.25">
      <c r="A5100" s="432" t="s">
        <v>5639</v>
      </c>
      <c r="B5100" s="433">
        <v>20300</v>
      </c>
      <c r="C5100" s="434">
        <v>4</v>
      </c>
      <c r="D5100" s="434">
        <v>4</v>
      </c>
    </row>
    <row r="5101" spans="1:4" ht="13.2" x14ac:dyDescent="0.25">
      <c r="A5101" s="432" t="s">
        <v>5493</v>
      </c>
      <c r="B5101" s="433">
        <v>23689</v>
      </c>
      <c r="C5101" s="434">
        <v>7</v>
      </c>
      <c r="D5101" s="434">
        <v>2</v>
      </c>
    </row>
    <row r="5102" spans="1:4" ht="13.2" x14ac:dyDescent="0.25">
      <c r="A5102" s="432" t="s">
        <v>5496</v>
      </c>
      <c r="B5102" s="433">
        <v>23782</v>
      </c>
      <c r="C5102" s="434">
        <v>3</v>
      </c>
      <c r="D5102" s="434">
        <v>1</v>
      </c>
    </row>
    <row r="5103" spans="1:4" ht="13.2" x14ac:dyDescent="0.25">
      <c r="A5103" s="432" t="s">
        <v>5497</v>
      </c>
      <c r="B5103" s="433">
        <v>24162</v>
      </c>
      <c r="C5103" s="434">
        <v>5</v>
      </c>
      <c r="D5103" s="434">
        <v>0</v>
      </c>
    </row>
    <row r="5104" spans="1:4" ht="13.2" x14ac:dyDescent="0.25">
      <c r="A5104" s="432" t="s">
        <v>5498</v>
      </c>
      <c r="B5104" s="433">
        <v>27334</v>
      </c>
      <c r="C5104" s="434">
        <v>7</v>
      </c>
      <c r="D5104" s="434">
        <v>6</v>
      </c>
    </row>
    <row r="5105" spans="1:4" ht="13.2" x14ac:dyDescent="0.25">
      <c r="A5105" s="432" t="s">
        <v>5499</v>
      </c>
      <c r="B5105" s="433">
        <v>19648</v>
      </c>
      <c r="C5105" s="434">
        <v>2</v>
      </c>
      <c r="D5105" s="434">
        <v>0</v>
      </c>
    </row>
    <row r="5106" spans="1:4" ht="13.2" x14ac:dyDescent="0.25">
      <c r="A5106" s="432" t="s">
        <v>5640</v>
      </c>
      <c r="B5106" s="433">
        <v>26156</v>
      </c>
      <c r="C5106" s="434">
        <v>1</v>
      </c>
      <c r="D5106" s="434">
        <v>1</v>
      </c>
    </row>
    <row r="5107" spans="1:4" ht="13.2" x14ac:dyDescent="0.25">
      <c r="A5107" s="432" t="s">
        <v>5493</v>
      </c>
      <c r="B5107" s="433">
        <v>20598</v>
      </c>
      <c r="C5107" s="434">
        <v>8</v>
      </c>
      <c r="D5107" s="434">
        <v>3</v>
      </c>
    </row>
    <row r="5108" spans="1:4" ht="13.2" x14ac:dyDescent="0.25">
      <c r="A5108" s="432" t="s">
        <v>5496</v>
      </c>
      <c r="B5108" s="433">
        <v>20226</v>
      </c>
      <c r="C5108" s="434">
        <v>4</v>
      </c>
      <c r="D5108" s="434">
        <v>0</v>
      </c>
    </row>
    <row r="5109" spans="1:4" ht="13.2" x14ac:dyDescent="0.25">
      <c r="A5109" s="432" t="s">
        <v>5497</v>
      </c>
      <c r="B5109" s="433">
        <v>15101</v>
      </c>
      <c r="C5109" s="434">
        <v>1</v>
      </c>
      <c r="D5109" s="434">
        <v>0</v>
      </c>
    </row>
    <row r="5110" spans="1:4" ht="13.2" x14ac:dyDescent="0.25">
      <c r="A5110" s="432" t="s">
        <v>5498</v>
      </c>
      <c r="B5110" s="433">
        <v>28230</v>
      </c>
      <c r="C5110" s="434">
        <v>6</v>
      </c>
      <c r="D5110" s="434">
        <v>3</v>
      </c>
    </row>
    <row r="5111" spans="1:4" ht="13.2" x14ac:dyDescent="0.25">
      <c r="A5111" s="432" t="s">
        <v>5499</v>
      </c>
      <c r="B5111" s="433">
        <v>12730</v>
      </c>
      <c r="C5111" s="434">
        <v>3</v>
      </c>
      <c r="D5111" s="434">
        <v>0</v>
      </c>
    </row>
    <row r="5112" spans="1:4" ht="13.2" x14ac:dyDescent="0.25">
      <c r="A5112" s="432" t="s">
        <v>2309</v>
      </c>
      <c r="B5112" s="433">
        <v>29831</v>
      </c>
      <c r="C5112" s="434">
        <v>35</v>
      </c>
      <c r="D5112" s="434">
        <v>33</v>
      </c>
    </row>
    <row r="5113" spans="1:4" ht="13.2" x14ac:dyDescent="0.25">
      <c r="A5113" s="432" t="s">
        <v>2310</v>
      </c>
      <c r="B5113" s="433">
        <v>20476</v>
      </c>
      <c r="C5113" s="434">
        <v>11</v>
      </c>
      <c r="D5113" s="434">
        <v>8</v>
      </c>
    </row>
    <row r="5114" spans="1:4" ht="13.2" x14ac:dyDescent="0.25">
      <c r="A5114" s="432" t="s">
        <v>2311</v>
      </c>
      <c r="B5114" s="433">
        <v>11208</v>
      </c>
      <c r="C5114" s="434">
        <v>11</v>
      </c>
      <c r="D5114" s="434">
        <v>11</v>
      </c>
    </row>
    <row r="5115" spans="1:4" ht="13.2" x14ac:dyDescent="0.25">
      <c r="A5115" s="432" t="s">
        <v>5641</v>
      </c>
      <c r="B5115" s="433">
        <v>10778</v>
      </c>
      <c r="C5115" s="434">
        <v>68</v>
      </c>
      <c r="D5115" s="434">
        <v>60</v>
      </c>
    </row>
    <row r="5116" spans="1:4" ht="13.2" x14ac:dyDescent="0.25">
      <c r="A5116" s="432" t="s">
        <v>4114</v>
      </c>
      <c r="B5116" s="433">
        <v>25371</v>
      </c>
      <c r="C5116" s="434">
        <v>1</v>
      </c>
      <c r="D5116" s="434">
        <v>1</v>
      </c>
    </row>
    <row r="5117" spans="1:4" ht="13.2" x14ac:dyDescent="0.25">
      <c r="A5117" s="432" t="s">
        <v>3072</v>
      </c>
      <c r="B5117" s="433">
        <v>18915</v>
      </c>
      <c r="C5117" s="434">
        <v>54</v>
      </c>
      <c r="D5117" s="434">
        <v>46</v>
      </c>
    </row>
    <row r="5118" spans="1:4" ht="13.2" x14ac:dyDescent="0.25">
      <c r="A5118" s="432" t="s">
        <v>1966</v>
      </c>
      <c r="B5118" s="433">
        <v>13001</v>
      </c>
      <c r="C5118" s="434">
        <v>35</v>
      </c>
      <c r="D5118" s="434">
        <v>32</v>
      </c>
    </row>
    <row r="5119" spans="1:4" ht="13.2" x14ac:dyDescent="0.25">
      <c r="A5119" s="432" t="s">
        <v>4136</v>
      </c>
      <c r="B5119" s="433">
        <v>10096</v>
      </c>
      <c r="C5119" s="434">
        <v>14</v>
      </c>
      <c r="D5119" s="434">
        <v>13</v>
      </c>
    </row>
    <row r="5120" spans="1:4" ht="13.2" x14ac:dyDescent="0.25">
      <c r="A5120" s="432" t="s">
        <v>5642</v>
      </c>
      <c r="B5120" s="433">
        <v>19840</v>
      </c>
      <c r="C5120" s="435">
        <v>2120</v>
      </c>
      <c r="D5120" s="435">
        <v>1920</v>
      </c>
    </row>
    <row r="5121" spans="1:4" ht="13.2" x14ac:dyDescent="0.25">
      <c r="A5121" s="432" t="s">
        <v>5643</v>
      </c>
      <c r="B5121" s="433">
        <v>15985</v>
      </c>
      <c r="C5121" s="434">
        <v>30</v>
      </c>
      <c r="D5121" s="434">
        <v>0</v>
      </c>
    </row>
    <row r="5122" spans="1:4" ht="13.2" x14ac:dyDescent="0.25">
      <c r="A5122" s="432" t="s">
        <v>2662</v>
      </c>
      <c r="B5122" s="433">
        <v>22654</v>
      </c>
      <c r="C5122" s="434">
        <v>1</v>
      </c>
      <c r="D5122" s="434">
        <v>1</v>
      </c>
    </row>
    <row r="5123" spans="1:4" ht="13.2" x14ac:dyDescent="0.25">
      <c r="A5123" s="432" t="s">
        <v>5644</v>
      </c>
      <c r="B5123" s="433">
        <v>29674</v>
      </c>
      <c r="C5123" s="434">
        <v>2</v>
      </c>
      <c r="D5123" s="434">
        <v>1</v>
      </c>
    </row>
    <row r="5124" spans="1:4" ht="13.2" x14ac:dyDescent="0.25">
      <c r="A5124" s="432" t="s">
        <v>3654</v>
      </c>
      <c r="B5124" s="433">
        <v>10154</v>
      </c>
      <c r="C5124" s="434">
        <v>4</v>
      </c>
      <c r="D5124" s="434">
        <v>2</v>
      </c>
    </row>
    <row r="5125" spans="1:4" ht="13.2" x14ac:dyDescent="0.25">
      <c r="A5125" s="432" t="s">
        <v>5645</v>
      </c>
      <c r="B5125" s="433">
        <v>19746</v>
      </c>
      <c r="C5125" s="434">
        <v>2</v>
      </c>
      <c r="D5125" s="434">
        <v>2</v>
      </c>
    </row>
    <row r="5126" spans="1:4" ht="13.2" x14ac:dyDescent="0.25">
      <c r="A5126" s="432" t="s">
        <v>5646</v>
      </c>
      <c r="B5126" s="433">
        <v>12414</v>
      </c>
      <c r="C5126" s="434">
        <v>34</v>
      </c>
      <c r="D5126" s="434">
        <v>0</v>
      </c>
    </row>
    <row r="5127" spans="1:4" ht="13.2" x14ac:dyDescent="0.25">
      <c r="A5127" s="432" t="s">
        <v>5647</v>
      </c>
      <c r="B5127" s="433">
        <v>18690</v>
      </c>
      <c r="C5127" s="434">
        <v>5</v>
      </c>
      <c r="D5127" s="434">
        <v>5</v>
      </c>
    </row>
    <row r="5128" spans="1:4" ht="13.2" x14ac:dyDescent="0.25">
      <c r="A5128" s="432" t="s">
        <v>5648</v>
      </c>
      <c r="B5128" s="433">
        <v>15412</v>
      </c>
      <c r="C5128" s="434">
        <v>1</v>
      </c>
      <c r="D5128" s="434">
        <v>1</v>
      </c>
    </row>
    <row r="5129" spans="1:4" ht="13.2" x14ac:dyDescent="0.25">
      <c r="A5129" s="432" t="s">
        <v>5649</v>
      </c>
      <c r="B5129" s="433">
        <v>14105</v>
      </c>
      <c r="C5129" s="434">
        <v>108</v>
      </c>
      <c r="D5129" s="434">
        <v>0</v>
      </c>
    </row>
    <row r="5130" spans="1:4" ht="13.2" x14ac:dyDescent="0.25">
      <c r="A5130" s="432" t="s">
        <v>5650</v>
      </c>
      <c r="B5130" s="433">
        <v>23378</v>
      </c>
      <c r="C5130" s="434">
        <v>14</v>
      </c>
      <c r="D5130" s="434">
        <v>10</v>
      </c>
    </row>
    <row r="5131" spans="1:4" ht="13.2" x14ac:dyDescent="0.25">
      <c r="A5131" s="432" t="s">
        <v>5651</v>
      </c>
      <c r="B5131" s="433">
        <v>23056</v>
      </c>
      <c r="C5131" s="434">
        <v>19</v>
      </c>
      <c r="D5131" s="434">
        <v>8</v>
      </c>
    </row>
    <row r="5132" spans="1:4" ht="13.2" x14ac:dyDescent="0.25">
      <c r="A5132" s="432" t="s">
        <v>5652</v>
      </c>
      <c r="B5132" s="433">
        <v>18800</v>
      </c>
      <c r="C5132" s="434">
        <v>2</v>
      </c>
      <c r="D5132" s="434">
        <v>2</v>
      </c>
    </row>
    <row r="5133" spans="1:4" ht="13.2" x14ac:dyDescent="0.25">
      <c r="A5133" s="432" t="s">
        <v>5653</v>
      </c>
      <c r="B5133" s="433">
        <v>20815</v>
      </c>
      <c r="C5133" s="434">
        <v>1</v>
      </c>
      <c r="D5133" s="434">
        <v>0</v>
      </c>
    </row>
    <row r="5134" spans="1:4" ht="13.2" x14ac:dyDescent="0.25">
      <c r="A5134" s="432" t="s">
        <v>5654</v>
      </c>
      <c r="B5134" s="433">
        <v>18112</v>
      </c>
      <c r="C5134" s="434">
        <v>2</v>
      </c>
      <c r="D5134" s="434">
        <v>0</v>
      </c>
    </row>
    <row r="5135" spans="1:4" ht="13.2" x14ac:dyDescent="0.25">
      <c r="A5135" s="432" t="s">
        <v>5655</v>
      </c>
      <c r="B5135" s="433">
        <v>28393</v>
      </c>
      <c r="C5135" s="434">
        <v>232</v>
      </c>
      <c r="D5135" s="434">
        <v>156</v>
      </c>
    </row>
    <row r="5136" spans="1:4" ht="13.2" x14ac:dyDescent="0.25">
      <c r="A5136" s="432" t="s">
        <v>5122</v>
      </c>
      <c r="B5136" s="433">
        <v>12827</v>
      </c>
      <c r="C5136" s="434">
        <v>14</v>
      </c>
      <c r="D5136" s="434">
        <v>14</v>
      </c>
    </row>
    <row r="5137" spans="1:4" ht="13.2" x14ac:dyDescent="0.25">
      <c r="A5137" s="432" t="s">
        <v>5656</v>
      </c>
      <c r="B5137" s="433">
        <v>26656</v>
      </c>
      <c r="C5137" s="434">
        <v>12</v>
      </c>
      <c r="D5137" s="434">
        <v>6</v>
      </c>
    </row>
    <row r="5138" spans="1:4" ht="13.2" x14ac:dyDescent="0.25">
      <c r="A5138" s="432" t="s">
        <v>5657</v>
      </c>
      <c r="B5138" s="433">
        <v>18600</v>
      </c>
      <c r="C5138" s="434">
        <v>10</v>
      </c>
      <c r="D5138" s="434">
        <v>8</v>
      </c>
    </row>
    <row r="5139" spans="1:4" ht="13.2" x14ac:dyDescent="0.25">
      <c r="A5139" s="432" t="s">
        <v>3755</v>
      </c>
      <c r="B5139" s="433">
        <v>18020</v>
      </c>
      <c r="C5139" s="434">
        <v>1</v>
      </c>
      <c r="D5139" s="434">
        <v>1</v>
      </c>
    </row>
    <row r="5140" spans="1:4" ht="13.2" x14ac:dyDescent="0.25">
      <c r="A5140" s="432" t="s">
        <v>5658</v>
      </c>
      <c r="B5140" s="433">
        <v>16222</v>
      </c>
      <c r="C5140" s="434">
        <v>2</v>
      </c>
      <c r="D5140" s="434">
        <v>0</v>
      </c>
    </row>
    <row r="5141" spans="1:4" ht="13.2" x14ac:dyDescent="0.25">
      <c r="A5141" s="432" t="s">
        <v>5126</v>
      </c>
      <c r="B5141" s="433">
        <v>12490</v>
      </c>
      <c r="C5141" s="434">
        <v>1</v>
      </c>
      <c r="D5141" s="434">
        <v>0</v>
      </c>
    </row>
    <row r="5142" spans="1:4" ht="13.2" x14ac:dyDescent="0.25">
      <c r="A5142" s="432" t="s">
        <v>1660</v>
      </c>
      <c r="B5142" s="433">
        <v>18688</v>
      </c>
      <c r="C5142" s="434">
        <v>5</v>
      </c>
      <c r="D5142" s="434">
        <v>1</v>
      </c>
    </row>
    <row r="5143" spans="1:4" ht="13.2" x14ac:dyDescent="0.25">
      <c r="A5143" s="432" t="s">
        <v>3763</v>
      </c>
      <c r="B5143" s="433">
        <v>25293</v>
      </c>
      <c r="C5143" s="434">
        <v>2</v>
      </c>
      <c r="D5143" s="434">
        <v>2</v>
      </c>
    </row>
    <row r="5144" spans="1:4" ht="13.2" x14ac:dyDescent="0.25">
      <c r="A5144" s="432" t="s">
        <v>1516</v>
      </c>
      <c r="B5144" s="433">
        <v>11563</v>
      </c>
      <c r="C5144" s="434">
        <v>11</v>
      </c>
      <c r="D5144" s="434">
        <v>11</v>
      </c>
    </row>
    <row r="5145" spans="1:4" ht="13.2" x14ac:dyDescent="0.25">
      <c r="A5145" s="432" t="s">
        <v>3765</v>
      </c>
      <c r="B5145" s="433">
        <v>22016</v>
      </c>
      <c r="C5145" s="434">
        <v>2</v>
      </c>
      <c r="D5145" s="434">
        <v>1</v>
      </c>
    </row>
    <row r="5146" spans="1:4" ht="13.2" x14ac:dyDescent="0.25">
      <c r="A5146" s="432" t="s">
        <v>1517</v>
      </c>
      <c r="B5146" s="433">
        <v>25249</v>
      </c>
      <c r="C5146" s="434">
        <v>6</v>
      </c>
      <c r="D5146" s="434">
        <v>4</v>
      </c>
    </row>
    <row r="5147" spans="1:4" ht="13.2" x14ac:dyDescent="0.25">
      <c r="A5147" s="432" t="s">
        <v>1663</v>
      </c>
      <c r="B5147" s="433">
        <v>29571</v>
      </c>
      <c r="C5147" s="434">
        <v>6</v>
      </c>
      <c r="D5147" s="434">
        <v>0</v>
      </c>
    </row>
    <row r="5148" spans="1:4" ht="13.2" x14ac:dyDescent="0.25">
      <c r="A5148" s="432" t="s">
        <v>1519</v>
      </c>
      <c r="B5148" s="433">
        <v>21197</v>
      </c>
      <c r="C5148" s="434">
        <v>15</v>
      </c>
      <c r="D5148" s="434">
        <v>5</v>
      </c>
    </row>
    <row r="5149" spans="1:4" ht="13.2" x14ac:dyDescent="0.25">
      <c r="A5149" s="432" t="s">
        <v>2309</v>
      </c>
      <c r="B5149" s="433">
        <v>28247</v>
      </c>
      <c r="C5149" s="434">
        <v>58</v>
      </c>
      <c r="D5149" s="434">
        <v>55</v>
      </c>
    </row>
    <row r="5150" spans="1:4" ht="13.2" x14ac:dyDescent="0.25">
      <c r="A5150" s="432" t="s">
        <v>2310</v>
      </c>
      <c r="B5150" s="433">
        <v>14143</v>
      </c>
      <c r="C5150" s="434">
        <v>23</v>
      </c>
      <c r="D5150" s="434">
        <v>7</v>
      </c>
    </row>
    <row r="5151" spans="1:4" ht="13.2" x14ac:dyDescent="0.25">
      <c r="A5151" s="432" t="s">
        <v>2311</v>
      </c>
      <c r="B5151" s="433">
        <v>25044</v>
      </c>
      <c r="C5151" s="434">
        <v>3</v>
      </c>
      <c r="D5151" s="434">
        <v>3</v>
      </c>
    </row>
    <row r="5152" spans="1:4" ht="13.2" x14ac:dyDescent="0.25">
      <c r="A5152" s="432" t="s">
        <v>4539</v>
      </c>
      <c r="B5152" s="433">
        <v>20700</v>
      </c>
      <c r="C5152" s="434">
        <v>1</v>
      </c>
      <c r="D5152" s="434">
        <v>0</v>
      </c>
    </row>
    <row r="5153" spans="1:4" ht="13.2" x14ac:dyDescent="0.25">
      <c r="A5153" s="432" t="s">
        <v>1521</v>
      </c>
      <c r="B5153" s="433">
        <v>25359</v>
      </c>
      <c r="C5153" s="434">
        <v>7</v>
      </c>
      <c r="D5153" s="434">
        <v>3</v>
      </c>
    </row>
    <row r="5154" spans="1:4" ht="13.2" x14ac:dyDescent="0.25">
      <c r="A5154" s="432" t="s">
        <v>3770</v>
      </c>
      <c r="B5154" s="433">
        <v>17158</v>
      </c>
      <c r="C5154" s="434">
        <v>3</v>
      </c>
      <c r="D5154" s="434">
        <v>1</v>
      </c>
    </row>
    <row r="5155" spans="1:4" ht="13.2" x14ac:dyDescent="0.25">
      <c r="A5155" s="432" t="s">
        <v>3771</v>
      </c>
      <c r="B5155" s="433">
        <v>22529</v>
      </c>
      <c r="C5155" s="434">
        <v>4</v>
      </c>
      <c r="D5155" s="434">
        <v>4</v>
      </c>
    </row>
    <row r="5156" spans="1:4" ht="13.2" x14ac:dyDescent="0.25">
      <c r="A5156" s="432" t="s">
        <v>5659</v>
      </c>
      <c r="B5156" s="433">
        <v>19848</v>
      </c>
      <c r="C5156" s="434">
        <v>6</v>
      </c>
      <c r="D5156" s="434">
        <v>5</v>
      </c>
    </row>
    <row r="5157" spans="1:4" ht="13.2" x14ac:dyDescent="0.25">
      <c r="A5157" s="432" t="s">
        <v>1670</v>
      </c>
      <c r="B5157" s="433">
        <v>27006</v>
      </c>
      <c r="C5157" s="434">
        <v>3</v>
      </c>
      <c r="D5157" s="434">
        <v>3</v>
      </c>
    </row>
    <row r="5158" spans="1:4" ht="13.2" x14ac:dyDescent="0.25">
      <c r="A5158" s="432" t="s">
        <v>1524</v>
      </c>
      <c r="B5158" s="433">
        <v>21860</v>
      </c>
      <c r="C5158" s="434">
        <v>3</v>
      </c>
      <c r="D5158" s="434">
        <v>1</v>
      </c>
    </row>
    <row r="5159" spans="1:4" ht="13.2" x14ac:dyDescent="0.25">
      <c r="A5159" s="432" t="s">
        <v>5660</v>
      </c>
      <c r="B5159" s="433">
        <v>18781</v>
      </c>
      <c r="C5159" s="434">
        <v>210</v>
      </c>
      <c r="D5159" s="434">
        <v>150</v>
      </c>
    </row>
    <row r="5160" spans="1:4" ht="13.2" x14ac:dyDescent="0.25">
      <c r="A5160" s="432" t="s">
        <v>5661</v>
      </c>
      <c r="B5160" s="433">
        <v>26229</v>
      </c>
      <c r="C5160" s="434">
        <v>4</v>
      </c>
      <c r="D5160" s="434">
        <v>0</v>
      </c>
    </row>
    <row r="5161" spans="1:4" ht="13.2" x14ac:dyDescent="0.25">
      <c r="A5161" s="432" t="s">
        <v>2345</v>
      </c>
      <c r="B5161" s="433">
        <v>21312</v>
      </c>
      <c r="C5161" s="434">
        <v>4</v>
      </c>
      <c r="D5161" s="434">
        <v>4</v>
      </c>
    </row>
    <row r="5162" spans="1:4" ht="13.2" x14ac:dyDescent="0.25">
      <c r="A5162" s="432" t="s">
        <v>2346</v>
      </c>
      <c r="B5162" s="433">
        <v>21125</v>
      </c>
      <c r="C5162" s="434">
        <v>2</v>
      </c>
      <c r="D5162" s="434">
        <v>2</v>
      </c>
    </row>
    <row r="5163" spans="1:4" ht="13.2" x14ac:dyDescent="0.25">
      <c r="A5163" s="432" t="s">
        <v>2347</v>
      </c>
      <c r="B5163" s="433">
        <v>24528</v>
      </c>
      <c r="C5163" s="434">
        <v>2</v>
      </c>
      <c r="D5163" s="434">
        <v>2</v>
      </c>
    </row>
    <row r="5164" spans="1:4" ht="13.2" x14ac:dyDescent="0.25">
      <c r="A5164" s="432" t="s">
        <v>2348</v>
      </c>
      <c r="B5164" s="433">
        <v>28305</v>
      </c>
      <c r="C5164" s="434">
        <v>1</v>
      </c>
      <c r="D5164" s="434">
        <v>1</v>
      </c>
    </row>
    <row r="5165" spans="1:4" ht="13.2" x14ac:dyDescent="0.25">
      <c r="A5165" s="432" t="s">
        <v>2349</v>
      </c>
      <c r="B5165" s="433">
        <v>28180</v>
      </c>
      <c r="C5165" s="434">
        <v>1</v>
      </c>
      <c r="D5165" s="434">
        <v>1</v>
      </c>
    </row>
    <row r="5166" spans="1:4" ht="13.2" x14ac:dyDescent="0.25">
      <c r="A5166" s="432" t="s">
        <v>2350</v>
      </c>
      <c r="B5166" s="433">
        <v>25535</v>
      </c>
      <c r="C5166" s="434">
        <v>2</v>
      </c>
      <c r="D5166" s="434">
        <v>2</v>
      </c>
    </row>
    <row r="5167" spans="1:4" ht="13.2" x14ac:dyDescent="0.25">
      <c r="A5167" s="432" t="s">
        <v>2363</v>
      </c>
      <c r="B5167" s="433">
        <v>23050</v>
      </c>
      <c r="C5167" s="434">
        <v>7</v>
      </c>
      <c r="D5167" s="434">
        <v>7</v>
      </c>
    </row>
    <row r="5168" spans="1:4" ht="13.2" x14ac:dyDescent="0.25">
      <c r="A5168" s="432" t="s">
        <v>2366</v>
      </c>
      <c r="B5168" s="433">
        <v>18241</v>
      </c>
      <c r="C5168" s="434">
        <v>1</v>
      </c>
      <c r="D5168" s="434">
        <v>1</v>
      </c>
    </row>
    <row r="5169" spans="1:4" ht="13.2" x14ac:dyDescent="0.25">
      <c r="A5169" s="432" t="s">
        <v>5662</v>
      </c>
      <c r="B5169" s="433">
        <v>21891</v>
      </c>
      <c r="C5169" s="434">
        <v>2</v>
      </c>
      <c r="D5169" s="434">
        <v>1</v>
      </c>
    </row>
    <row r="5170" spans="1:4" ht="13.2" x14ac:dyDescent="0.25">
      <c r="A5170" s="432" t="s">
        <v>5663</v>
      </c>
      <c r="B5170" s="433">
        <v>27353</v>
      </c>
      <c r="C5170" s="434">
        <v>2</v>
      </c>
      <c r="D5170" s="434">
        <v>0</v>
      </c>
    </row>
    <row r="5171" spans="1:4" ht="13.2" x14ac:dyDescent="0.25">
      <c r="A5171" s="432" t="s">
        <v>5664</v>
      </c>
      <c r="B5171" s="433">
        <v>21723</v>
      </c>
      <c r="C5171" s="434">
        <v>1</v>
      </c>
      <c r="D5171" s="434">
        <v>0</v>
      </c>
    </row>
    <row r="5172" spans="1:4" ht="13.2" x14ac:dyDescent="0.25">
      <c r="A5172" s="432" t="s">
        <v>5665</v>
      </c>
      <c r="B5172" s="433">
        <v>20416</v>
      </c>
      <c r="C5172" s="434">
        <v>4</v>
      </c>
      <c r="D5172" s="434">
        <v>3</v>
      </c>
    </row>
    <row r="5173" spans="1:4" ht="13.2" x14ac:dyDescent="0.25">
      <c r="A5173" s="432" t="s">
        <v>5666</v>
      </c>
      <c r="B5173" s="433">
        <v>18150</v>
      </c>
      <c r="C5173" s="434">
        <v>35</v>
      </c>
      <c r="D5173" s="434">
        <v>0</v>
      </c>
    </row>
    <row r="5174" spans="1:4" ht="13.2" x14ac:dyDescent="0.25">
      <c r="A5174" s="432" t="s">
        <v>5667</v>
      </c>
      <c r="B5174" s="433">
        <v>27087</v>
      </c>
      <c r="C5174" s="434">
        <v>15</v>
      </c>
      <c r="D5174" s="434">
        <v>0</v>
      </c>
    </row>
    <row r="5175" spans="1:4" ht="13.2" x14ac:dyDescent="0.25">
      <c r="A5175" s="432" t="s">
        <v>5668</v>
      </c>
      <c r="B5175" s="433">
        <v>11728</v>
      </c>
      <c r="C5175" s="434">
        <v>4</v>
      </c>
      <c r="D5175" s="434">
        <v>3</v>
      </c>
    </row>
    <row r="5176" spans="1:4" ht="13.2" x14ac:dyDescent="0.25">
      <c r="A5176" s="432" t="s">
        <v>5669</v>
      </c>
      <c r="B5176" s="433">
        <v>25334</v>
      </c>
      <c r="C5176" s="434">
        <v>90</v>
      </c>
      <c r="D5176" s="434">
        <v>70</v>
      </c>
    </row>
    <row r="5177" spans="1:4" ht="13.2" x14ac:dyDescent="0.25">
      <c r="A5177" s="432" t="s">
        <v>5670</v>
      </c>
      <c r="B5177" s="433">
        <v>17880</v>
      </c>
      <c r="C5177" s="434">
        <v>37</v>
      </c>
      <c r="D5177" s="434">
        <v>32</v>
      </c>
    </row>
    <row r="5178" spans="1:4" ht="13.2" x14ac:dyDescent="0.25">
      <c r="A5178" s="432" t="s">
        <v>5671</v>
      </c>
      <c r="B5178" s="433">
        <v>27310</v>
      </c>
      <c r="C5178" s="434">
        <v>1</v>
      </c>
      <c r="D5178" s="434">
        <v>1</v>
      </c>
    </row>
    <row r="5179" spans="1:4" ht="13.2" x14ac:dyDescent="0.25">
      <c r="A5179" s="432" t="s">
        <v>5672</v>
      </c>
      <c r="B5179" s="433">
        <v>26949</v>
      </c>
      <c r="C5179" s="434">
        <v>1</v>
      </c>
      <c r="D5179" s="434">
        <v>0</v>
      </c>
    </row>
    <row r="5180" spans="1:4" ht="13.2" x14ac:dyDescent="0.25">
      <c r="A5180" s="432" t="s">
        <v>5673</v>
      </c>
      <c r="B5180" s="433">
        <v>11541</v>
      </c>
      <c r="C5180" s="434">
        <v>1</v>
      </c>
      <c r="D5180" s="434">
        <v>1</v>
      </c>
    </row>
    <row r="5181" spans="1:4" ht="13.2" x14ac:dyDescent="0.25">
      <c r="A5181" s="432" t="s">
        <v>5674</v>
      </c>
      <c r="B5181" s="433">
        <v>20665</v>
      </c>
      <c r="C5181" s="434">
        <v>1</v>
      </c>
      <c r="D5181" s="434">
        <v>1</v>
      </c>
    </row>
    <row r="5182" spans="1:4" ht="13.2" x14ac:dyDescent="0.25">
      <c r="A5182" s="432" t="s">
        <v>5675</v>
      </c>
      <c r="B5182" s="433">
        <v>10245</v>
      </c>
      <c r="C5182" s="434">
        <v>2</v>
      </c>
      <c r="D5182" s="434">
        <v>2</v>
      </c>
    </row>
    <row r="5183" spans="1:4" ht="13.2" x14ac:dyDescent="0.25">
      <c r="A5183" s="432" t="s">
        <v>5676</v>
      </c>
      <c r="B5183" s="433">
        <v>28406</v>
      </c>
      <c r="C5183" s="434">
        <v>5</v>
      </c>
      <c r="D5183" s="434">
        <v>5</v>
      </c>
    </row>
    <row r="5184" spans="1:4" ht="13.2" x14ac:dyDescent="0.25">
      <c r="A5184" s="432" t="s">
        <v>2252</v>
      </c>
      <c r="B5184" s="433">
        <v>12169</v>
      </c>
      <c r="C5184" s="434">
        <v>6</v>
      </c>
      <c r="D5184" s="434">
        <v>5</v>
      </c>
    </row>
    <row r="5185" spans="1:4" ht="13.2" x14ac:dyDescent="0.25">
      <c r="A5185" s="432" t="s">
        <v>2254</v>
      </c>
      <c r="B5185" s="433">
        <v>28735</v>
      </c>
      <c r="C5185" s="434">
        <v>4</v>
      </c>
      <c r="D5185" s="434">
        <v>4</v>
      </c>
    </row>
    <row r="5186" spans="1:4" ht="13.2" x14ac:dyDescent="0.25">
      <c r="A5186" s="432" t="s">
        <v>2260</v>
      </c>
      <c r="B5186" s="433">
        <v>12702</v>
      </c>
      <c r="C5186" s="434">
        <v>7</v>
      </c>
      <c r="D5186" s="434">
        <v>5</v>
      </c>
    </row>
    <row r="5187" spans="1:4" ht="13.2" x14ac:dyDescent="0.25">
      <c r="A5187" s="432" t="s">
        <v>2261</v>
      </c>
      <c r="B5187" s="433">
        <v>22988</v>
      </c>
      <c r="C5187" s="434">
        <v>3</v>
      </c>
      <c r="D5187" s="434">
        <v>3</v>
      </c>
    </row>
    <row r="5188" spans="1:4" ht="13.2" x14ac:dyDescent="0.25">
      <c r="A5188" s="432" t="s">
        <v>2262</v>
      </c>
      <c r="B5188" s="433">
        <v>12511</v>
      </c>
      <c r="C5188" s="434">
        <v>3</v>
      </c>
      <c r="D5188" s="434">
        <v>1</v>
      </c>
    </row>
    <row r="5189" spans="1:4" ht="13.2" x14ac:dyDescent="0.25">
      <c r="A5189" s="432" t="s">
        <v>2263</v>
      </c>
      <c r="B5189" s="433">
        <v>15219</v>
      </c>
      <c r="C5189" s="434">
        <v>6</v>
      </c>
      <c r="D5189" s="434">
        <v>1</v>
      </c>
    </row>
    <row r="5190" spans="1:4" ht="13.2" x14ac:dyDescent="0.25">
      <c r="A5190" s="432" t="s">
        <v>2266</v>
      </c>
      <c r="B5190" s="433">
        <v>14966</v>
      </c>
      <c r="C5190" s="434">
        <v>6</v>
      </c>
      <c r="D5190" s="434">
        <v>6</v>
      </c>
    </row>
    <row r="5191" spans="1:4" ht="13.2" x14ac:dyDescent="0.25">
      <c r="A5191" s="432" t="s">
        <v>2267</v>
      </c>
      <c r="B5191" s="433">
        <v>13180</v>
      </c>
      <c r="C5191" s="434">
        <v>3</v>
      </c>
      <c r="D5191" s="434">
        <v>0</v>
      </c>
    </row>
    <row r="5192" spans="1:4" ht="13.2" x14ac:dyDescent="0.25">
      <c r="A5192" s="432" t="s">
        <v>2268</v>
      </c>
      <c r="B5192" s="433">
        <v>14304</v>
      </c>
      <c r="C5192" s="434">
        <v>1</v>
      </c>
      <c r="D5192" s="434">
        <v>1</v>
      </c>
    </row>
    <row r="5193" spans="1:4" ht="13.2" x14ac:dyDescent="0.25">
      <c r="A5193" s="432" t="s">
        <v>2269</v>
      </c>
      <c r="B5193" s="433">
        <v>25527</v>
      </c>
      <c r="C5193" s="434">
        <v>3</v>
      </c>
      <c r="D5193" s="434">
        <v>2</v>
      </c>
    </row>
    <row r="5194" spans="1:4" ht="13.2" x14ac:dyDescent="0.25">
      <c r="A5194" s="432" t="s">
        <v>5677</v>
      </c>
      <c r="B5194" s="433">
        <v>17205</v>
      </c>
      <c r="C5194" s="434">
        <v>1</v>
      </c>
      <c r="D5194" s="434">
        <v>1</v>
      </c>
    </row>
    <row r="5195" spans="1:4" ht="13.2" x14ac:dyDescent="0.25">
      <c r="A5195" s="432" t="s">
        <v>2146</v>
      </c>
      <c r="B5195" s="433">
        <v>24993</v>
      </c>
      <c r="C5195" s="434">
        <v>31</v>
      </c>
      <c r="D5195" s="434">
        <v>11</v>
      </c>
    </row>
    <row r="5196" spans="1:4" ht="13.2" x14ac:dyDescent="0.25">
      <c r="A5196" s="432" t="s">
        <v>5261</v>
      </c>
      <c r="B5196" s="433">
        <v>28999</v>
      </c>
      <c r="C5196" s="434">
        <v>17</v>
      </c>
      <c r="D5196" s="434">
        <v>6</v>
      </c>
    </row>
    <row r="5197" spans="1:4" ht="13.2" x14ac:dyDescent="0.25">
      <c r="A5197" s="432" t="s">
        <v>5262</v>
      </c>
      <c r="B5197" s="433">
        <v>26984</v>
      </c>
      <c r="C5197" s="434">
        <v>2</v>
      </c>
      <c r="D5197" s="434">
        <v>2</v>
      </c>
    </row>
    <row r="5198" spans="1:4" ht="13.2" x14ac:dyDescent="0.25">
      <c r="A5198" s="432" t="s">
        <v>5263</v>
      </c>
      <c r="B5198" s="433">
        <v>22560</v>
      </c>
      <c r="C5198" s="434">
        <v>1</v>
      </c>
      <c r="D5198" s="434">
        <v>1</v>
      </c>
    </row>
    <row r="5199" spans="1:4" ht="13.2" x14ac:dyDescent="0.25">
      <c r="A5199" s="432" t="s">
        <v>2312</v>
      </c>
      <c r="B5199" s="433">
        <v>21430</v>
      </c>
      <c r="C5199" s="434">
        <v>13</v>
      </c>
      <c r="D5199" s="434">
        <v>6</v>
      </c>
    </row>
    <row r="5200" spans="1:4" ht="13.2" x14ac:dyDescent="0.25">
      <c r="A5200" s="432" t="s">
        <v>2313</v>
      </c>
      <c r="B5200" s="433">
        <v>25739</v>
      </c>
      <c r="C5200" s="434">
        <v>2</v>
      </c>
      <c r="D5200" s="434">
        <v>0</v>
      </c>
    </row>
    <row r="5201" spans="1:4" ht="13.2" x14ac:dyDescent="0.25">
      <c r="A5201" s="432" t="s">
        <v>2153</v>
      </c>
      <c r="B5201" s="433">
        <v>22516</v>
      </c>
      <c r="C5201" s="434">
        <v>20</v>
      </c>
      <c r="D5201" s="434">
        <v>0</v>
      </c>
    </row>
    <row r="5202" spans="1:4" ht="13.2" x14ac:dyDescent="0.25">
      <c r="A5202" s="432" t="s">
        <v>2345</v>
      </c>
      <c r="B5202" s="433">
        <v>26487</v>
      </c>
      <c r="C5202" s="434">
        <v>2</v>
      </c>
      <c r="D5202" s="434">
        <v>2</v>
      </c>
    </row>
    <row r="5203" spans="1:4" ht="13.2" x14ac:dyDescent="0.25">
      <c r="A5203" s="432" t="s">
        <v>2346</v>
      </c>
      <c r="B5203" s="433">
        <v>20312</v>
      </c>
      <c r="C5203" s="434">
        <v>2</v>
      </c>
      <c r="D5203" s="434">
        <v>2</v>
      </c>
    </row>
    <row r="5204" spans="1:4" ht="13.2" x14ac:dyDescent="0.25">
      <c r="A5204" s="432" t="s">
        <v>2347</v>
      </c>
      <c r="B5204" s="433">
        <v>25551</v>
      </c>
      <c r="C5204" s="434">
        <v>2</v>
      </c>
      <c r="D5204" s="434">
        <v>2</v>
      </c>
    </row>
    <row r="5205" spans="1:4" ht="13.2" x14ac:dyDescent="0.25">
      <c r="A5205" s="432" t="s">
        <v>2348</v>
      </c>
      <c r="B5205" s="433">
        <v>23886</v>
      </c>
      <c r="C5205" s="434">
        <v>1</v>
      </c>
      <c r="D5205" s="434">
        <v>1</v>
      </c>
    </row>
    <row r="5206" spans="1:4" ht="13.2" x14ac:dyDescent="0.25">
      <c r="A5206" s="432" t="s">
        <v>2349</v>
      </c>
      <c r="B5206" s="433">
        <v>29304</v>
      </c>
      <c r="C5206" s="434">
        <v>1</v>
      </c>
      <c r="D5206" s="434">
        <v>1</v>
      </c>
    </row>
    <row r="5207" spans="1:4" ht="13.2" x14ac:dyDescent="0.25">
      <c r="A5207" s="432" t="s">
        <v>2350</v>
      </c>
      <c r="B5207" s="433">
        <v>26550</v>
      </c>
      <c r="C5207" s="434">
        <v>2</v>
      </c>
      <c r="D5207" s="434">
        <v>2</v>
      </c>
    </row>
    <row r="5208" spans="1:4" ht="13.2" x14ac:dyDescent="0.25">
      <c r="A5208" s="432" t="s">
        <v>5678</v>
      </c>
      <c r="B5208" s="433">
        <v>18819</v>
      </c>
      <c r="C5208" s="434">
        <v>1</v>
      </c>
      <c r="D5208" s="434">
        <v>1</v>
      </c>
    </row>
    <row r="5209" spans="1:4" ht="13.2" x14ac:dyDescent="0.25">
      <c r="A5209" s="432" t="s">
        <v>5679</v>
      </c>
      <c r="B5209" s="433">
        <v>21074</v>
      </c>
      <c r="C5209" s="434">
        <v>1</v>
      </c>
      <c r="D5209" s="434">
        <v>1</v>
      </c>
    </row>
    <row r="5210" spans="1:4" ht="13.2" x14ac:dyDescent="0.25">
      <c r="A5210" s="432" t="s">
        <v>5680</v>
      </c>
      <c r="B5210" s="433">
        <v>19161</v>
      </c>
      <c r="C5210" s="434">
        <v>2</v>
      </c>
      <c r="D5210" s="434">
        <v>2</v>
      </c>
    </row>
    <row r="5211" spans="1:4" ht="13.2" x14ac:dyDescent="0.25">
      <c r="A5211" s="432" t="s">
        <v>5681</v>
      </c>
      <c r="B5211" s="433">
        <v>18778</v>
      </c>
      <c r="C5211" s="434">
        <v>7</v>
      </c>
      <c r="D5211" s="434">
        <v>1</v>
      </c>
    </row>
    <row r="5212" spans="1:4" ht="13.2" x14ac:dyDescent="0.25">
      <c r="A5212" s="432" t="s">
        <v>5682</v>
      </c>
      <c r="B5212" s="433">
        <v>12592</v>
      </c>
      <c r="C5212" s="434">
        <v>1</v>
      </c>
      <c r="D5212" s="434">
        <v>1</v>
      </c>
    </row>
    <row r="5213" spans="1:4" ht="13.2" x14ac:dyDescent="0.25">
      <c r="A5213" s="432" t="s">
        <v>5683</v>
      </c>
      <c r="B5213" s="433">
        <v>16216</v>
      </c>
      <c r="C5213" s="434">
        <v>10</v>
      </c>
      <c r="D5213" s="434">
        <v>9</v>
      </c>
    </row>
    <row r="5214" spans="1:4" ht="13.2" x14ac:dyDescent="0.25">
      <c r="A5214" s="432" t="s">
        <v>5684</v>
      </c>
      <c r="B5214" s="433">
        <v>16058</v>
      </c>
      <c r="C5214" s="434">
        <v>5</v>
      </c>
      <c r="D5214" s="434">
        <v>4</v>
      </c>
    </row>
    <row r="5215" spans="1:4" ht="13.2" x14ac:dyDescent="0.25">
      <c r="A5215" s="432" t="s">
        <v>5685</v>
      </c>
      <c r="B5215" s="433">
        <v>11754</v>
      </c>
      <c r="C5215" s="434">
        <v>1</v>
      </c>
      <c r="D5215" s="434">
        <v>1</v>
      </c>
    </row>
    <row r="5216" spans="1:4" ht="13.2" x14ac:dyDescent="0.25">
      <c r="A5216" s="432" t="s">
        <v>5686</v>
      </c>
      <c r="B5216" s="433">
        <v>16064</v>
      </c>
      <c r="C5216" s="434">
        <v>11</v>
      </c>
      <c r="D5216" s="434">
        <v>7</v>
      </c>
    </row>
    <row r="5217" spans="1:4" ht="13.2" x14ac:dyDescent="0.25">
      <c r="A5217" s="432" t="s">
        <v>5687</v>
      </c>
      <c r="B5217" s="433">
        <v>19104</v>
      </c>
      <c r="C5217" s="434">
        <v>13</v>
      </c>
      <c r="D5217" s="434">
        <v>11</v>
      </c>
    </row>
    <row r="5218" spans="1:4" ht="13.2" x14ac:dyDescent="0.25">
      <c r="A5218" s="432" t="s">
        <v>5688</v>
      </c>
      <c r="B5218" s="433">
        <v>26333</v>
      </c>
      <c r="C5218" s="434">
        <v>8</v>
      </c>
      <c r="D5218" s="434">
        <v>7</v>
      </c>
    </row>
    <row r="5219" spans="1:4" ht="13.2" x14ac:dyDescent="0.25">
      <c r="A5219" s="432" t="s">
        <v>5689</v>
      </c>
      <c r="B5219" s="433">
        <v>11811</v>
      </c>
      <c r="C5219" s="434">
        <v>18</v>
      </c>
      <c r="D5219" s="434">
        <v>15</v>
      </c>
    </row>
    <row r="5220" spans="1:4" ht="13.2" x14ac:dyDescent="0.25">
      <c r="A5220" s="432" t="s">
        <v>5690</v>
      </c>
      <c r="B5220" s="433">
        <v>29920</v>
      </c>
      <c r="C5220" s="434">
        <v>1</v>
      </c>
      <c r="D5220" s="434">
        <v>1</v>
      </c>
    </row>
    <row r="5221" spans="1:4" ht="13.2" x14ac:dyDescent="0.25">
      <c r="A5221" s="432" t="s">
        <v>5691</v>
      </c>
      <c r="B5221" s="433">
        <v>15222</v>
      </c>
      <c r="C5221" s="434">
        <v>11</v>
      </c>
      <c r="D5221" s="434">
        <v>10</v>
      </c>
    </row>
    <row r="5222" spans="1:4" ht="13.2" x14ac:dyDescent="0.25">
      <c r="A5222" s="432" t="s">
        <v>5692</v>
      </c>
      <c r="B5222" s="433">
        <v>11360</v>
      </c>
      <c r="C5222" s="434">
        <v>7</v>
      </c>
      <c r="D5222" s="434">
        <v>7</v>
      </c>
    </row>
    <row r="5223" spans="1:4" ht="13.2" x14ac:dyDescent="0.25">
      <c r="A5223" s="432" t="s">
        <v>5693</v>
      </c>
      <c r="B5223" s="433">
        <v>16482</v>
      </c>
      <c r="C5223" s="434">
        <v>15</v>
      </c>
      <c r="D5223" s="434">
        <v>11</v>
      </c>
    </row>
    <row r="5224" spans="1:4" ht="13.2" x14ac:dyDescent="0.25">
      <c r="A5224" s="432" t="s">
        <v>5694</v>
      </c>
      <c r="B5224" s="433">
        <v>27828</v>
      </c>
      <c r="C5224" s="434">
        <v>9</v>
      </c>
      <c r="D5224" s="434">
        <v>6</v>
      </c>
    </row>
    <row r="5225" spans="1:4" ht="13.2" x14ac:dyDescent="0.25">
      <c r="A5225" s="432" t="s">
        <v>5695</v>
      </c>
      <c r="B5225" s="433">
        <v>29822</v>
      </c>
      <c r="C5225" s="434">
        <v>1</v>
      </c>
      <c r="D5225" s="434">
        <v>0</v>
      </c>
    </row>
    <row r="5226" spans="1:4" ht="13.2" x14ac:dyDescent="0.25">
      <c r="A5226" s="432" t="s">
        <v>5696</v>
      </c>
      <c r="B5226" s="433">
        <v>23545</v>
      </c>
      <c r="C5226" s="434">
        <v>68</v>
      </c>
      <c r="D5226" s="434">
        <v>45</v>
      </c>
    </row>
    <row r="5227" spans="1:4" ht="13.2" x14ac:dyDescent="0.25">
      <c r="A5227" s="432" t="s">
        <v>5697</v>
      </c>
      <c r="B5227" s="433">
        <v>28196</v>
      </c>
      <c r="C5227" s="434">
        <v>45</v>
      </c>
      <c r="D5227" s="434">
        <v>30</v>
      </c>
    </row>
    <row r="5228" spans="1:4" ht="13.2" x14ac:dyDescent="0.25">
      <c r="A5228" s="432" t="s">
        <v>5698</v>
      </c>
      <c r="B5228" s="433">
        <v>20542</v>
      </c>
      <c r="C5228" s="434">
        <v>7</v>
      </c>
      <c r="D5228" s="434">
        <v>4</v>
      </c>
    </row>
    <row r="5229" spans="1:4" ht="13.2" x14ac:dyDescent="0.25">
      <c r="A5229" s="432" t="s">
        <v>5699</v>
      </c>
      <c r="B5229" s="433">
        <v>26574</v>
      </c>
      <c r="C5229" s="434">
        <v>1</v>
      </c>
      <c r="D5229" s="434">
        <v>0</v>
      </c>
    </row>
    <row r="5230" spans="1:4" ht="13.2" x14ac:dyDescent="0.25">
      <c r="A5230" s="432" t="s">
        <v>5700</v>
      </c>
      <c r="B5230" s="433">
        <v>19273</v>
      </c>
      <c r="C5230" s="434">
        <v>6</v>
      </c>
      <c r="D5230" s="434">
        <v>6</v>
      </c>
    </row>
    <row r="5231" spans="1:4" ht="13.2" x14ac:dyDescent="0.25">
      <c r="A5231" s="432" t="s">
        <v>5626</v>
      </c>
      <c r="B5231" s="433">
        <v>29296</v>
      </c>
      <c r="C5231" s="434">
        <v>5</v>
      </c>
      <c r="D5231" s="434">
        <v>5</v>
      </c>
    </row>
    <row r="5232" spans="1:4" ht="13.2" x14ac:dyDescent="0.25">
      <c r="A5232" s="432" t="s">
        <v>5627</v>
      </c>
      <c r="B5232" s="433">
        <v>18102</v>
      </c>
      <c r="C5232" s="434">
        <v>4</v>
      </c>
      <c r="D5232" s="434">
        <v>0</v>
      </c>
    </row>
    <row r="5233" spans="1:4" ht="13.2" x14ac:dyDescent="0.25">
      <c r="A5233" s="432" t="s">
        <v>5628</v>
      </c>
      <c r="B5233" s="433">
        <v>29128</v>
      </c>
      <c r="C5233" s="434">
        <v>10</v>
      </c>
      <c r="D5233" s="434">
        <v>6</v>
      </c>
    </row>
    <row r="5234" spans="1:4" ht="13.2" x14ac:dyDescent="0.25">
      <c r="A5234" s="432" t="s">
        <v>5701</v>
      </c>
      <c r="B5234" s="433">
        <v>12858</v>
      </c>
      <c r="C5234" s="434">
        <v>2</v>
      </c>
      <c r="D5234" s="434">
        <v>2</v>
      </c>
    </row>
    <row r="5235" spans="1:4" ht="13.2" x14ac:dyDescent="0.25">
      <c r="A5235" s="432" t="s">
        <v>5702</v>
      </c>
      <c r="B5235" s="433">
        <v>26884</v>
      </c>
      <c r="C5235" s="434">
        <v>1</v>
      </c>
      <c r="D5235" s="434">
        <v>1</v>
      </c>
    </row>
    <row r="5236" spans="1:4" ht="13.2" x14ac:dyDescent="0.25">
      <c r="A5236" s="432" t="s">
        <v>2360</v>
      </c>
      <c r="B5236" s="433">
        <v>10074</v>
      </c>
      <c r="C5236" s="434">
        <v>4</v>
      </c>
      <c r="D5236" s="434">
        <v>3</v>
      </c>
    </row>
    <row r="5237" spans="1:4" ht="13.2" x14ac:dyDescent="0.25">
      <c r="A5237" s="432" t="s">
        <v>2361</v>
      </c>
      <c r="B5237" s="433">
        <v>15109</v>
      </c>
      <c r="C5237" s="434">
        <v>6</v>
      </c>
      <c r="D5237" s="434">
        <v>0</v>
      </c>
    </row>
    <row r="5238" spans="1:4" ht="13.2" x14ac:dyDescent="0.25">
      <c r="A5238" s="432" t="s">
        <v>2363</v>
      </c>
      <c r="B5238" s="433">
        <v>20445</v>
      </c>
      <c r="C5238" s="434">
        <v>3</v>
      </c>
      <c r="D5238" s="434">
        <v>3</v>
      </c>
    </row>
    <row r="5239" spans="1:4" ht="13.2" x14ac:dyDescent="0.25">
      <c r="A5239" s="432" t="s">
        <v>2366</v>
      </c>
      <c r="B5239" s="433">
        <v>11204</v>
      </c>
      <c r="C5239" s="434">
        <v>1</v>
      </c>
      <c r="D5239" s="434">
        <v>1</v>
      </c>
    </row>
    <row r="5240" spans="1:4" ht="13.2" x14ac:dyDescent="0.25">
      <c r="A5240" s="432" t="s">
        <v>5662</v>
      </c>
      <c r="B5240" s="433">
        <v>19206</v>
      </c>
      <c r="C5240" s="434">
        <v>2</v>
      </c>
      <c r="D5240" s="434">
        <v>1</v>
      </c>
    </row>
    <row r="5241" spans="1:4" ht="13.2" x14ac:dyDescent="0.25">
      <c r="A5241" s="432" t="s">
        <v>5703</v>
      </c>
      <c r="B5241" s="433">
        <v>24986</v>
      </c>
      <c r="C5241" s="434">
        <v>1</v>
      </c>
      <c r="D5241" s="434">
        <v>0</v>
      </c>
    </row>
    <row r="5242" spans="1:4" ht="13.2" x14ac:dyDescent="0.25">
      <c r="A5242" s="432" t="s">
        <v>5663</v>
      </c>
      <c r="B5242" s="433">
        <v>13713</v>
      </c>
      <c r="C5242" s="434">
        <v>2</v>
      </c>
      <c r="D5242" s="434">
        <v>1</v>
      </c>
    </row>
    <row r="5243" spans="1:4" ht="13.2" x14ac:dyDescent="0.25">
      <c r="A5243" s="432" t="s">
        <v>5664</v>
      </c>
      <c r="B5243" s="433">
        <v>14236</v>
      </c>
      <c r="C5243" s="434">
        <v>1</v>
      </c>
      <c r="D5243" s="434">
        <v>1</v>
      </c>
    </row>
    <row r="5244" spans="1:4" ht="13.2" x14ac:dyDescent="0.25">
      <c r="A5244" s="432" t="s">
        <v>2367</v>
      </c>
      <c r="B5244" s="433">
        <v>18680</v>
      </c>
      <c r="C5244" s="434">
        <v>2</v>
      </c>
      <c r="D5244" s="434">
        <v>1</v>
      </c>
    </row>
    <row r="5245" spans="1:4" ht="13.2" x14ac:dyDescent="0.25">
      <c r="A5245" s="432" t="s">
        <v>5665</v>
      </c>
      <c r="B5245" s="433">
        <v>25836</v>
      </c>
      <c r="C5245" s="434">
        <v>10</v>
      </c>
      <c r="D5245" s="434">
        <v>7</v>
      </c>
    </row>
    <row r="5246" spans="1:4" ht="13.2" x14ac:dyDescent="0.25">
      <c r="A5246" s="432" t="s">
        <v>5704</v>
      </c>
      <c r="B5246" s="433">
        <v>13289</v>
      </c>
      <c r="C5246" s="434">
        <v>6</v>
      </c>
      <c r="D5246" s="434">
        <v>6</v>
      </c>
    </row>
    <row r="5247" spans="1:4" ht="13.2" x14ac:dyDescent="0.25">
      <c r="A5247" s="432" t="s">
        <v>5705</v>
      </c>
      <c r="B5247" s="433">
        <v>27648</v>
      </c>
      <c r="C5247" s="434">
        <v>7</v>
      </c>
      <c r="D5247" s="434">
        <v>7</v>
      </c>
    </row>
    <row r="5248" spans="1:4" ht="13.2" x14ac:dyDescent="0.25">
      <c r="A5248" s="432" t="s">
        <v>5706</v>
      </c>
      <c r="B5248" s="433">
        <v>20199</v>
      </c>
      <c r="C5248" s="434">
        <v>1</v>
      </c>
      <c r="D5248" s="434">
        <v>1</v>
      </c>
    </row>
    <row r="5249" spans="1:4" ht="13.2" x14ac:dyDescent="0.25">
      <c r="A5249" s="432" t="s">
        <v>5707</v>
      </c>
      <c r="B5249" s="433">
        <v>18992</v>
      </c>
      <c r="C5249" s="434">
        <v>2</v>
      </c>
      <c r="D5249" s="434">
        <v>2</v>
      </c>
    </row>
    <row r="5250" spans="1:4" ht="13.2" x14ac:dyDescent="0.25">
      <c r="A5250" s="432" t="s">
        <v>2252</v>
      </c>
      <c r="B5250" s="433">
        <v>11554</v>
      </c>
      <c r="C5250" s="434">
        <v>7</v>
      </c>
      <c r="D5250" s="434">
        <v>6</v>
      </c>
    </row>
    <row r="5251" spans="1:4" ht="13.2" x14ac:dyDescent="0.25">
      <c r="A5251" s="432" t="s">
        <v>2254</v>
      </c>
      <c r="B5251" s="433">
        <v>15298</v>
      </c>
      <c r="C5251" s="434">
        <v>4</v>
      </c>
      <c r="D5251" s="434">
        <v>4</v>
      </c>
    </row>
    <row r="5252" spans="1:4" ht="13.2" x14ac:dyDescent="0.25">
      <c r="A5252" s="432" t="s">
        <v>2260</v>
      </c>
      <c r="B5252" s="433">
        <v>13609</v>
      </c>
      <c r="C5252" s="434">
        <v>4</v>
      </c>
      <c r="D5252" s="434">
        <v>4</v>
      </c>
    </row>
    <row r="5253" spans="1:4" ht="13.2" x14ac:dyDescent="0.25">
      <c r="A5253" s="432" t="s">
        <v>2261</v>
      </c>
      <c r="B5253" s="433">
        <v>24198</v>
      </c>
      <c r="C5253" s="434">
        <v>6</v>
      </c>
      <c r="D5253" s="434">
        <v>4</v>
      </c>
    </row>
    <row r="5254" spans="1:4" ht="13.2" x14ac:dyDescent="0.25">
      <c r="A5254" s="432" t="s">
        <v>2262</v>
      </c>
      <c r="B5254" s="433">
        <v>22487</v>
      </c>
      <c r="C5254" s="434">
        <v>2</v>
      </c>
      <c r="D5254" s="434">
        <v>1</v>
      </c>
    </row>
    <row r="5255" spans="1:4" ht="13.2" x14ac:dyDescent="0.25">
      <c r="A5255" s="432" t="s">
        <v>2266</v>
      </c>
      <c r="B5255" s="433">
        <v>24989</v>
      </c>
      <c r="C5255" s="434">
        <v>6</v>
      </c>
      <c r="D5255" s="434">
        <v>6</v>
      </c>
    </row>
    <row r="5256" spans="1:4" ht="13.2" x14ac:dyDescent="0.25">
      <c r="A5256" s="432" t="s">
        <v>2267</v>
      </c>
      <c r="B5256" s="433">
        <v>22580</v>
      </c>
      <c r="C5256" s="434">
        <v>3</v>
      </c>
      <c r="D5256" s="434">
        <v>2</v>
      </c>
    </row>
    <row r="5257" spans="1:4" ht="13.2" x14ac:dyDescent="0.25">
      <c r="A5257" s="432" t="s">
        <v>2268</v>
      </c>
      <c r="B5257" s="433">
        <v>26399</v>
      </c>
      <c r="C5257" s="434">
        <v>1</v>
      </c>
      <c r="D5257" s="434">
        <v>1</v>
      </c>
    </row>
    <row r="5258" spans="1:4" ht="13.2" x14ac:dyDescent="0.25">
      <c r="A5258" s="432" t="s">
        <v>2269</v>
      </c>
      <c r="B5258" s="433">
        <v>16666</v>
      </c>
      <c r="C5258" s="434">
        <v>4</v>
      </c>
      <c r="D5258" s="434">
        <v>2</v>
      </c>
    </row>
    <row r="5259" spans="1:4" ht="13.2" x14ac:dyDescent="0.25">
      <c r="A5259" s="432" t="s">
        <v>5677</v>
      </c>
      <c r="B5259" s="433">
        <v>23471</v>
      </c>
      <c r="C5259" s="434">
        <v>1</v>
      </c>
      <c r="D5259" s="434">
        <v>1</v>
      </c>
    </row>
    <row r="5260" spans="1:4" ht="13.2" x14ac:dyDescent="0.25">
      <c r="A5260" s="432" t="s">
        <v>5261</v>
      </c>
      <c r="B5260" s="433">
        <v>26521</v>
      </c>
      <c r="C5260" s="434">
        <v>15</v>
      </c>
      <c r="D5260" s="434">
        <v>9</v>
      </c>
    </row>
    <row r="5261" spans="1:4" ht="13.2" x14ac:dyDescent="0.25">
      <c r="A5261" s="432" t="s">
        <v>5262</v>
      </c>
      <c r="B5261" s="433">
        <v>21979</v>
      </c>
      <c r="C5261" s="434">
        <v>2</v>
      </c>
      <c r="D5261" s="434">
        <v>2</v>
      </c>
    </row>
    <row r="5262" spans="1:4" ht="13.2" x14ac:dyDescent="0.25">
      <c r="A5262" s="432" t="s">
        <v>5263</v>
      </c>
      <c r="B5262" s="433">
        <v>15253</v>
      </c>
      <c r="C5262" s="434">
        <v>2</v>
      </c>
      <c r="D5262" s="434">
        <v>1</v>
      </c>
    </row>
    <row r="5263" spans="1:4" ht="13.2" x14ac:dyDescent="0.25">
      <c r="A5263" s="432" t="s">
        <v>2312</v>
      </c>
      <c r="B5263" s="433">
        <v>12038</v>
      </c>
      <c r="C5263" s="434">
        <v>12</v>
      </c>
      <c r="D5263" s="434">
        <v>11</v>
      </c>
    </row>
    <row r="5264" spans="1:4" ht="13.2" x14ac:dyDescent="0.25">
      <c r="A5264" s="432" t="s">
        <v>2313</v>
      </c>
      <c r="B5264" s="433">
        <v>13793</v>
      </c>
      <c r="C5264" s="434">
        <v>1</v>
      </c>
      <c r="D5264" s="434">
        <v>0</v>
      </c>
    </row>
    <row r="5265" spans="1:4" ht="13.2" x14ac:dyDescent="0.25">
      <c r="A5265" s="432" t="s">
        <v>5708</v>
      </c>
      <c r="B5265" s="433">
        <v>28470</v>
      </c>
      <c r="C5265" s="435">
        <v>1940</v>
      </c>
      <c r="D5265" s="435">
        <v>1870</v>
      </c>
    </row>
    <row r="5266" spans="1:4" ht="13.2" x14ac:dyDescent="0.25">
      <c r="A5266" s="432" t="s">
        <v>5709</v>
      </c>
      <c r="B5266" s="433">
        <v>11551</v>
      </c>
      <c r="C5266" s="434">
        <v>49</v>
      </c>
      <c r="D5266" s="434">
        <v>39</v>
      </c>
    </row>
    <row r="5267" spans="1:4" ht="13.2" x14ac:dyDescent="0.25">
      <c r="A5267" s="432" t="s">
        <v>5678</v>
      </c>
      <c r="B5267" s="433">
        <v>27274</v>
      </c>
      <c r="C5267" s="434">
        <v>2</v>
      </c>
      <c r="D5267" s="434">
        <v>2</v>
      </c>
    </row>
    <row r="5268" spans="1:4" ht="13.2" x14ac:dyDescent="0.25">
      <c r="A5268" s="432" t="s">
        <v>5679</v>
      </c>
      <c r="B5268" s="433">
        <v>17718</v>
      </c>
      <c r="C5268" s="434">
        <v>1</v>
      </c>
      <c r="D5268" s="434">
        <v>0</v>
      </c>
    </row>
    <row r="5269" spans="1:4" ht="13.2" x14ac:dyDescent="0.25">
      <c r="A5269" s="432" t="s">
        <v>5680</v>
      </c>
      <c r="B5269" s="433">
        <v>29121</v>
      </c>
      <c r="C5269" s="434">
        <v>4</v>
      </c>
      <c r="D5269" s="434">
        <v>0</v>
      </c>
    </row>
    <row r="5270" spans="1:4" ht="13.2" x14ac:dyDescent="0.25">
      <c r="A5270" s="432" t="s">
        <v>5681</v>
      </c>
      <c r="B5270" s="433">
        <v>19361</v>
      </c>
      <c r="C5270" s="434">
        <v>10</v>
      </c>
      <c r="D5270" s="434">
        <v>0</v>
      </c>
    </row>
    <row r="5271" spans="1:4" ht="13.2" x14ac:dyDescent="0.25">
      <c r="A5271" s="432" t="s">
        <v>5683</v>
      </c>
      <c r="B5271" s="433">
        <v>22912</v>
      </c>
      <c r="C5271" s="434">
        <v>14</v>
      </c>
      <c r="D5271" s="434">
        <v>13</v>
      </c>
    </row>
    <row r="5272" spans="1:4" ht="13.2" x14ac:dyDescent="0.25">
      <c r="A5272" s="432" t="s">
        <v>5684</v>
      </c>
      <c r="B5272" s="433">
        <v>22493</v>
      </c>
      <c r="C5272" s="434">
        <v>5</v>
      </c>
      <c r="D5272" s="434">
        <v>5</v>
      </c>
    </row>
    <row r="5273" spans="1:4" ht="13.2" x14ac:dyDescent="0.25">
      <c r="A5273" s="432" t="s">
        <v>5710</v>
      </c>
      <c r="B5273" s="433">
        <v>26860</v>
      </c>
      <c r="C5273" s="434">
        <v>1</v>
      </c>
      <c r="D5273" s="434">
        <v>1</v>
      </c>
    </row>
    <row r="5274" spans="1:4" ht="13.2" x14ac:dyDescent="0.25">
      <c r="A5274" s="432" t="s">
        <v>5685</v>
      </c>
      <c r="B5274" s="433">
        <v>12620</v>
      </c>
      <c r="C5274" s="434">
        <v>1</v>
      </c>
      <c r="D5274" s="434">
        <v>1</v>
      </c>
    </row>
    <row r="5275" spans="1:4" ht="13.2" x14ac:dyDescent="0.25">
      <c r="A5275" s="432" t="s">
        <v>5711</v>
      </c>
      <c r="B5275" s="433">
        <v>11147</v>
      </c>
      <c r="C5275" s="434">
        <v>10</v>
      </c>
      <c r="D5275" s="434">
        <v>7</v>
      </c>
    </row>
    <row r="5276" spans="1:4" ht="13.2" x14ac:dyDescent="0.25">
      <c r="A5276" s="432" t="s">
        <v>5687</v>
      </c>
      <c r="B5276" s="433">
        <v>10659</v>
      </c>
      <c r="C5276" s="434">
        <v>20</v>
      </c>
      <c r="D5276" s="434">
        <v>18</v>
      </c>
    </row>
    <row r="5277" spans="1:4" ht="13.2" x14ac:dyDescent="0.25">
      <c r="A5277" s="432" t="s">
        <v>5688</v>
      </c>
      <c r="B5277" s="433">
        <v>19893</v>
      </c>
      <c r="C5277" s="434">
        <v>8</v>
      </c>
      <c r="D5277" s="434">
        <v>8</v>
      </c>
    </row>
    <row r="5278" spans="1:4" ht="13.2" x14ac:dyDescent="0.25">
      <c r="A5278" s="432" t="s">
        <v>5689</v>
      </c>
      <c r="B5278" s="433">
        <v>24637</v>
      </c>
      <c r="C5278" s="434">
        <v>18</v>
      </c>
      <c r="D5278" s="434">
        <v>14</v>
      </c>
    </row>
    <row r="5279" spans="1:4" ht="13.2" x14ac:dyDescent="0.25">
      <c r="A5279" s="432" t="s">
        <v>5691</v>
      </c>
      <c r="B5279" s="433">
        <v>25147</v>
      </c>
      <c r="C5279" s="434">
        <v>9</v>
      </c>
      <c r="D5279" s="434">
        <v>8</v>
      </c>
    </row>
    <row r="5280" spans="1:4" ht="13.2" x14ac:dyDescent="0.25">
      <c r="A5280" s="432" t="s">
        <v>5712</v>
      </c>
      <c r="B5280" s="433">
        <v>26895</v>
      </c>
      <c r="C5280" s="434">
        <v>2</v>
      </c>
      <c r="D5280" s="434">
        <v>1</v>
      </c>
    </row>
    <row r="5281" spans="1:4" ht="13.2" x14ac:dyDescent="0.25">
      <c r="A5281" s="432" t="s">
        <v>5693</v>
      </c>
      <c r="B5281" s="433">
        <v>24621</v>
      </c>
      <c r="C5281" s="434">
        <v>20</v>
      </c>
      <c r="D5281" s="434">
        <v>13</v>
      </c>
    </row>
    <row r="5282" spans="1:4" ht="13.2" x14ac:dyDescent="0.25">
      <c r="A5282" s="432" t="s">
        <v>5694</v>
      </c>
      <c r="B5282" s="433">
        <v>26385</v>
      </c>
      <c r="C5282" s="434">
        <v>15</v>
      </c>
      <c r="D5282" s="434">
        <v>11</v>
      </c>
    </row>
    <row r="5283" spans="1:4" ht="13.2" x14ac:dyDescent="0.25">
      <c r="A5283" s="432" t="s">
        <v>5695</v>
      </c>
      <c r="B5283" s="433">
        <v>23933</v>
      </c>
      <c r="C5283" s="434">
        <v>2</v>
      </c>
      <c r="D5283" s="434">
        <v>1</v>
      </c>
    </row>
    <row r="5284" spans="1:4" ht="13.2" x14ac:dyDescent="0.25">
      <c r="A5284" s="432" t="s">
        <v>5696</v>
      </c>
      <c r="B5284" s="433">
        <v>11584</v>
      </c>
      <c r="C5284" s="434">
        <v>82</v>
      </c>
      <c r="D5284" s="434">
        <v>59</v>
      </c>
    </row>
    <row r="5285" spans="1:4" ht="13.2" x14ac:dyDescent="0.25">
      <c r="A5285" s="432" t="s">
        <v>5697</v>
      </c>
      <c r="B5285" s="433">
        <v>24820</v>
      </c>
      <c r="C5285" s="434">
        <v>57</v>
      </c>
      <c r="D5285" s="434">
        <v>15</v>
      </c>
    </row>
    <row r="5286" spans="1:4" ht="13.2" x14ac:dyDescent="0.25">
      <c r="A5286" s="432" t="s">
        <v>5713</v>
      </c>
      <c r="B5286" s="433">
        <v>27595</v>
      </c>
      <c r="C5286" s="434">
        <v>5</v>
      </c>
      <c r="D5286" s="434">
        <v>4</v>
      </c>
    </row>
    <row r="5287" spans="1:4" ht="13.2" x14ac:dyDescent="0.25">
      <c r="A5287" s="432" t="s">
        <v>5698</v>
      </c>
      <c r="B5287" s="433">
        <v>10186</v>
      </c>
      <c r="C5287" s="434">
        <v>20</v>
      </c>
      <c r="D5287" s="434">
        <v>12</v>
      </c>
    </row>
    <row r="5288" spans="1:4" ht="13.2" x14ac:dyDescent="0.25">
      <c r="A5288" s="432" t="s">
        <v>5699</v>
      </c>
      <c r="B5288" s="433">
        <v>17688</v>
      </c>
      <c r="C5288" s="434">
        <v>5</v>
      </c>
      <c r="D5288" s="434">
        <v>3</v>
      </c>
    </row>
    <row r="5289" spans="1:4" ht="13.2" x14ac:dyDescent="0.25">
      <c r="A5289" s="432" t="s">
        <v>5626</v>
      </c>
      <c r="B5289" s="433">
        <v>29758</v>
      </c>
      <c r="C5289" s="434">
        <v>7</v>
      </c>
      <c r="D5289" s="434">
        <v>6</v>
      </c>
    </row>
    <row r="5290" spans="1:4" ht="13.2" x14ac:dyDescent="0.25">
      <c r="A5290" s="432" t="s">
        <v>5627</v>
      </c>
      <c r="B5290" s="433">
        <v>18475</v>
      </c>
      <c r="C5290" s="434">
        <v>1</v>
      </c>
      <c r="D5290" s="434">
        <v>1</v>
      </c>
    </row>
    <row r="5291" spans="1:4" ht="13.2" x14ac:dyDescent="0.25">
      <c r="A5291" s="432" t="s">
        <v>5628</v>
      </c>
      <c r="B5291" s="433">
        <v>16815</v>
      </c>
      <c r="C5291" s="434">
        <v>10</v>
      </c>
      <c r="D5291" s="434">
        <v>5</v>
      </c>
    </row>
    <row r="5292" spans="1:4" ht="13.2" x14ac:dyDescent="0.25">
      <c r="A5292" s="432" t="s">
        <v>5701</v>
      </c>
      <c r="B5292" s="433">
        <v>21418</v>
      </c>
      <c r="C5292" s="434">
        <v>1</v>
      </c>
      <c r="D5292" s="434">
        <v>1</v>
      </c>
    </row>
    <row r="5293" spans="1:4" ht="13.2" x14ac:dyDescent="0.25">
      <c r="A5293" s="432" t="s">
        <v>5702</v>
      </c>
      <c r="B5293" s="433">
        <v>15600</v>
      </c>
      <c r="C5293" s="434">
        <v>2</v>
      </c>
      <c r="D5293" s="434">
        <v>0</v>
      </c>
    </row>
    <row r="5294" spans="1:4" ht="13.2" x14ac:dyDescent="0.25">
      <c r="A5294" s="432" t="s">
        <v>5714</v>
      </c>
      <c r="B5294" s="433">
        <v>11609</v>
      </c>
      <c r="C5294" s="434">
        <v>1</v>
      </c>
      <c r="D5294" s="434">
        <v>1</v>
      </c>
    </row>
    <row r="5295" spans="1:4" ht="13.2" x14ac:dyDescent="0.25">
      <c r="A5295" s="432" t="s">
        <v>5704</v>
      </c>
      <c r="B5295" s="433">
        <v>13212</v>
      </c>
      <c r="C5295" s="434">
        <v>25</v>
      </c>
      <c r="D5295" s="434">
        <v>22</v>
      </c>
    </row>
    <row r="5296" spans="1:4" ht="13.2" x14ac:dyDescent="0.25">
      <c r="A5296" s="432" t="s">
        <v>5705</v>
      </c>
      <c r="B5296" s="433">
        <v>16424</v>
      </c>
      <c r="C5296" s="434">
        <v>13</v>
      </c>
      <c r="D5296" s="434">
        <v>13</v>
      </c>
    </row>
    <row r="5297" spans="1:4" ht="13.2" x14ac:dyDescent="0.25">
      <c r="A5297" s="432" t="s">
        <v>5715</v>
      </c>
      <c r="B5297" s="433">
        <v>26473</v>
      </c>
      <c r="C5297" s="434">
        <v>2</v>
      </c>
      <c r="D5297" s="434">
        <v>1</v>
      </c>
    </row>
    <row r="5298" spans="1:4" ht="13.2" x14ac:dyDescent="0.25">
      <c r="A5298" s="432" t="s">
        <v>5707</v>
      </c>
      <c r="B5298" s="433">
        <v>11802</v>
      </c>
      <c r="C5298" s="434">
        <v>2</v>
      </c>
      <c r="D5298" s="434">
        <v>2</v>
      </c>
    </row>
    <row r="5299" spans="1:4" ht="13.2" x14ac:dyDescent="0.25">
      <c r="A5299" s="432" t="s">
        <v>5716</v>
      </c>
      <c r="B5299" s="433">
        <v>17308</v>
      </c>
      <c r="C5299" s="434">
        <v>5</v>
      </c>
      <c r="D5299" s="434">
        <v>0</v>
      </c>
    </row>
    <row r="5300" spans="1:4" ht="13.2" x14ac:dyDescent="0.25">
      <c r="A5300" s="432" t="s">
        <v>5717</v>
      </c>
      <c r="B5300" s="433">
        <v>16508</v>
      </c>
      <c r="C5300" s="434">
        <v>5</v>
      </c>
      <c r="D5300" s="434">
        <v>0</v>
      </c>
    </row>
    <row r="5301" spans="1:4" ht="13.2" x14ac:dyDescent="0.25">
      <c r="A5301" s="432" t="s">
        <v>5718</v>
      </c>
      <c r="B5301" s="433">
        <v>15631</v>
      </c>
      <c r="C5301" s="434">
        <v>5</v>
      </c>
      <c r="D5301" s="434">
        <v>0</v>
      </c>
    </row>
    <row r="5302" spans="1:4" ht="13.2" x14ac:dyDescent="0.25">
      <c r="A5302" s="432" t="s">
        <v>5719</v>
      </c>
      <c r="B5302" s="433">
        <v>24321</v>
      </c>
      <c r="C5302" s="434">
        <v>2</v>
      </c>
      <c r="D5302" s="434">
        <v>0</v>
      </c>
    </row>
    <row r="5303" spans="1:4" ht="13.2" x14ac:dyDescent="0.25">
      <c r="A5303" s="432" t="s">
        <v>5720</v>
      </c>
      <c r="B5303" s="433">
        <v>16131</v>
      </c>
      <c r="C5303" s="434">
        <v>2</v>
      </c>
      <c r="D5303" s="434">
        <v>0</v>
      </c>
    </row>
    <row r="5304" spans="1:4" ht="13.2" x14ac:dyDescent="0.25">
      <c r="A5304" s="432" t="s">
        <v>5721</v>
      </c>
      <c r="B5304" s="433">
        <v>10833</v>
      </c>
      <c r="C5304" s="434">
        <v>4</v>
      </c>
      <c r="D5304" s="434">
        <v>0</v>
      </c>
    </row>
    <row r="5305" spans="1:4" ht="13.2" x14ac:dyDescent="0.25">
      <c r="A5305" s="432" t="s">
        <v>5722</v>
      </c>
      <c r="B5305" s="433">
        <v>26444</v>
      </c>
      <c r="C5305" s="434">
        <v>50</v>
      </c>
      <c r="D5305" s="434">
        <v>50</v>
      </c>
    </row>
    <row r="5306" spans="1:4" ht="13.2" x14ac:dyDescent="0.25">
      <c r="A5306" s="432" t="s">
        <v>4978</v>
      </c>
      <c r="B5306" s="433">
        <v>10867</v>
      </c>
      <c r="C5306" s="434">
        <v>1</v>
      </c>
      <c r="D5306" s="434">
        <v>0</v>
      </c>
    </row>
    <row r="5307" spans="1:4" ht="13.2" x14ac:dyDescent="0.25">
      <c r="A5307" s="432" t="s">
        <v>5224</v>
      </c>
      <c r="B5307" s="433">
        <v>17752</v>
      </c>
      <c r="C5307" s="434">
        <v>7</v>
      </c>
      <c r="D5307" s="434">
        <v>7</v>
      </c>
    </row>
    <row r="5308" spans="1:4" ht="13.2" x14ac:dyDescent="0.25">
      <c r="A5308" s="432" t="s">
        <v>2258</v>
      </c>
      <c r="B5308" s="433">
        <v>19091</v>
      </c>
      <c r="C5308" s="434">
        <v>2</v>
      </c>
      <c r="D5308" s="434">
        <v>2</v>
      </c>
    </row>
    <row r="5309" spans="1:4" ht="13.2" x14ac:dyDescent="0.25">
      <c r="A5309" s="432" t="s">
        <v>2260</v>
      </c>
      <c r="B5309" s="433">
        <v>14444</v>
      </c>
      <c r="C5309" s="434">
        <v>11</v>
      </c>
      <c r="D5309" s="434">
        <v>1</v>
      </c>
    </row>
    <row r="5310" spans="1:4" ht="13.2" x14ac:dyDescent="0.25">
      <c r="A5310" s="432" t="s">
        <v>2262</v>
      </c>
      <c r="B5310" s="433">
        <v>16516</v>
      </c>
      <c r="C5310" s="434">
        <v>3</v>
      </c>
      <c r="D5310" s="434">
        <v>3</v>
      </c>
    </row>
    <row r="5311" spans="1:4" ht="13.2" x14ac:dyDescent="0.25">
      <c r="A5311" s="432" t="s">
        <v>2263</v>
      </c>
      <c r="B5311" s="433">
        <v>12951</v>
      </c>
      <c r="C5311" s="434">
        <v>11</v>
      </c>
      <c r="D5311" s="434">
        <v>10</v>
      </c>
    </row>
    <row r="5312" spans="1:4" ht="13.2" x14ac:dyDescent="0.25">
      <c r="A5312" s="432" t="s">
        <v>2264</v>
      </c>
      <c r="B5312" s="433">
        <v>19342</v>
      </c>
      <c r="C5312" s="434">
        <v>1</v>
      </c>
      <c r="D5312" s="434">
        <v>0</v>
      </c>
    </row>
    <row r="5313" spans="1:4" ht="13.2" x14ac:dyDescent="0.25">
      <c r="A5313" s="432" t="s">
        <v>2294</v>
      </c>
      <c r="B5313" s="433">
        <v>18923</v>
      </c>
      <c r="C5313" s="434">
        <v>235</v>
      </c>
      <c r="D5313" s="434">
        <v>144</v>
      </c>
    </row>
    <row r="5314" spans="1:4" ht="13.2" x14ac:dyDescent="0.25">
      <c r="A5314" s="432" t="s">
        <v>2295</v>
      </c>
      <c r="B5314" s="433">
        <v>25472</v>
      </c>
      <c r="C5314" s="434">
        <v>380</v>
      </c>
      <c r="D5314" s="434">
        <v>269</v>
      </c>
    </row>
    <row r="5315" spans="1:4" ht="13.2" x14ac:dyDescent="0.25">
      <c r="A5315" s="432" t="s">
        <v>2296</v>
      </c>
      <c r="B5315" s="433">
        <v>24967</v>
      </c>
      <c r="C5315" s="434">
        <v>79</v>
      </c>
      <c r="D5315" s="434">
        <v>67</v>
      </c>
    </row>
    <row r="5316" spans="1:4" ht="13.2" x14ac:dyDescent="0.25">
      <c r="A5316" s="432" t="s">
        <v>5327</v>
      </c>
      <c r="B5316" s="433">
        <v>22979</v>
      </c>
      <c r="C5316" s="434">
        <v>96</v>
      </c>
      <c r="D5316" s="434">
        <v>59</v>
      </c>
    </row>
    <row r="5317" spans="1:4" ht="13.2" x14ac:dyDescent="0.25">
      <c r="A5317" s="432" t="s">
        <v>5333</v>
      </c>
      <c r="B5317" s="433">
        <v>19737</v>
      </c>
      <c r="C5317" s="434">
        <v>1</v>
      </c>
      <c r="D5317" s="434">
        <v>1</v>
      </c>
    </row>
    <row r="5318" spans="1:4" ht="13.2" x14ac:dyDescent="0.25">
      <c r="A5318" s="432" t="s">
        <v>5253</v>
      </c>
      <c r="B5318" s="433">
        <v>27782</v>
      </c>
      <c r="C5318" s="434">
        <v>252</v>
      </c>
      <c r="D5318" s="434">
        <v>152</v>
      </c>
    </row>
    <row r="5319" spans="1:4" ht="13.2" x14ac:dyDescent="0.25">
      <c r="A5319" s="432" t="s">
        <v>5254</v>
      </c>
      <c r="B5319" s="433">
        <v>23555</v>
      </c>
      <c r="C5319" s="434">
        <v>54</v>
      </c>
      <c r="D5319" s="434">
        <v>49</v>
      </c>
    </row>
    <row r="5320" spans="1:4" ht="13.2" x14ac:dyDescent="0.25">
      <c r="A5320" s="432" t="s">
        <v>2301</v>
      </c>
      <c r="B5320" s="433">
        <v>17071</v>
      </c>
      <c r="C5320" s="434">
        <v>46</v>
      </c>
      <c r="D5320" s="434">
        <v>0</v>
      </c>
    </row>
    <row r="5321" spans="1:4" ht="13.2" x14ac:dyDescent="0.25">
      <c r="A5321" s="432" t="s">
        <v>2302</v>
      </c>
      <c r="B5321" s="433">
        <v>25200</v>
      </c>
      <c r="C5321" s="434">
        <v>23</v>
      </c>
      <c r="D5321" s="434">
        <v>1</v>
      </c>
    </row>
    <row r="5322" spans="1:4" ht="13.2" x14ac:dyDescent="0.25">
      <c r="A5322" s="432" t="s">
        <v>2306</v>
      </c>
      <c r="B5322" s="433">
        <v>15345</v>
      </c>
      <c r="C5322" s="434">
        <v>23</v>
      </c>
      <c r="D5322" s="434">
        <v>11</v>
      </c>
    </row>
    <row r="5323" spans="1:4" ht="13.2" x14ac:dyDescent="0.25">
      <c r="A5323" s="432" t="s">
        <v>2307</v>
      </c>
      <c r="B5323" s="433">
        <v>15035</v>
      </c>
      <c r="C5323" s="434">
        <v>63</v>
      </c>
      <c r="D5323" s="434">
        <v>62</v>
      </c>
    </row>
    <row r="5324" spans="1:4" ht="13.2" x14ac:dyDescent="0.25">
      <c r="A5324" s="432" t="s">
        <v>5337</v>
      </c>
      <c r="B5324" s="433">
        <v>18404</v>
      </c>
      <c r="C5324" s="434">
        <v>34</v>
      </c>
      <c r="D5324" s="434">
        <v>33</v>
      </c>
    </row>
    <row r="5325" spans="1:4" ht="13.2" x14ac:dyDescent="0.25">
      <c r="A5325" s="432" t="s">
        <v>5338</v>
      </c>
      <c r="B5325" s="433">
        <v>14046</v>
      </c>
      <c r="C5325" s="434">
        <v>54</v>
      </c>
      <c r="D5325" s="434">
        <v>52</v>
      </c>
    </row>
    <row r="5326" spans="1:4" ht="13.2" x14ac:dyDescent="0.25">
      <c r="A5326" s="432" t="s">
        <v>2308</v>
      </c>
      <c r="B5326" s="433">
        <v>26224</v>
      </c>
      <c r="C5326" s="434">
        <v>114</v>
      </c>
      <c r="D5326" s="434">
        <v>100</v>
      </c>
    </row>
    <row r="5327" spans="1:4" ht="13.2" x14ac:dyDescent="0.25">
      <c r="A5327" s="432" t="s">
        <v>5339</v>
      </c>
      <c r="B5327" s="433">
        <v>10259</v>
      </c>
      <c r="C5327" s="434">
        <v>45</v>
      </c>
      <c r="D5327" s="434">
        <v>15</v>
      </c>
    </row>
    <row r="5328" spans="1:4" ht="13.2" x14ac:dyDescent="0.25">
      <c r="A5328" s="432" t="s">
        <v>5260</v>
      </c>
      <c r="B5328" s="433">
        <v>11782</v>
      </c>
      <c r="C5328" s="434">
        <v>6</v>
      </c>
      <c r="D5328" s="434">
        <v>6</v>
      </c>
    </row>
    <row r="5329" spans="1:4" ht="13.2" x14ac:dyDescent="0.25">
      <c r="A5329" s="432" t="s">
        <v>5193</v>
      </c>
      <c r="B5329" s="433">
        <v>22782</v>
      </c>
      <c r="C5329" s="434">
        <v>36</v>
      </c>
      <c r="D5329" s="434">
        <v>2</v>
      </c>
    </row>
    <row r="5330" spans="1:4" ht="13.2" x14ac:dyDescent="0.25">
      <c r="A5330" s="432" t="s">
        <v>2312</v>
      </c>
      <c r="B5330" s="433">
        <v>19417</v>
      </c>
      <c r="C5330" s="434">
        <v>31</v>
      </c>
      <c r="D5330" s="434">
        <v>27</v>
      </c>
    </row>
    <row r="5331" spans="1:4" ht="13.2" x14ac:dyDescent="0.25">
      <c r="A5331" s="432" t="s">
        <v>5723</v>
      </c>
      <c r="B5331" s="433">
        <v>11995</v>
      </c>
      <c r="C5331" s="434">
        <v>17</v>
      </c>
      <c r="D5331" s="434">
        <v>14</v>
      </c>
    </row>
    <row r="5332" spans="1:4" ht="13.2" x14ac:dyDescent="0.25">
      <c r="A5332" s="432" t="s">
        <v>5347</v>
      </c>
      <c r="B5332" s="433">
        <v>15935</v>
      </c>
      <c r="C5332" s="434">
        <v>14</v>
      </c>
      <c r="D5332" s="434">
        <v>9</v>
      </c>
    </row>
    <row r="5333" spans="1:4" ht="13.2" x14ac:dyDescent="0.25">
      <c r="A5333" s="432" t="s">
        <v>5350</v>
      </c>
      <c r="B5333" s="433">
        <v>26136</v>
      </c>
      <c r="C5333" s="434">
        <v>2</v>
      </c>
      <c r="D5333" s="434">
        <v>2</v>
      </c>
    </row>
    <row r="5334" spans="1:4" ht="13.2" x14ac:dyDescent="0.25">
      <c r="A5334" s="432" t="s">
        <v>5724</v>
      </c>
      <c r="B5334" s="433">
        <v>14448</v>
      </c>
      <c r="C5334" s="434">
        <v>4</v>
      </c>
      <c r="D5334" s="434">
        <v>4</v>
      </c>
    </row>
    <row r="5335" spans="1:4" ht="13.2" x14ac:dyDescent="0.25">
      <c r="A5335" s="432" t="s">
        <v>5725</v>
      </c>
      <c r="B5335" s="433">
        <v>17095</v>
      </c>
      <c r="C5335" s="434">
        <v>2</v>
      </c>
      <c r="D5335" s="434">
        <v>0</v>
      </c>
    </row>
    <row r="5336" spans="1:4" ht="13.2" x14ac:dyDescent="0.25">
      <c r="A5336" s="432" t="s">
        <v>5726</v>
      </c>
      <c r="B5336" s="433">
        <v>27114</v>
      </c>
      <c r="C5336" s="434">
        <v>2</v>
      </c>
      <c r="D5336" s="434">
        <v>0</v>
      </c>
    </row>
    <row r="5337" spans="1:4" ht="13.2" x14ac:dyDescent="0.25">
      <c r="A5337" s="432" t="s">
        <v>5727</v>
      </c>
      <c r="B5337" s="433">
        <v>27255</v>
      </c>
      <c r="C5337" s="434">
        <v>2</v>
      </c>
      <c r="D5337" s="434">
        <v>0</v>
      </c>
    </row>
    <row r="5338" spans="1:4" ht="13.2" x14ac:dyDescent="0.25">
      <c r="A5338" s="432" t="s">
        <v>5728</v>
      </c>
      <c r="B5338" s="433">
        <v>17911</v>
      </c>
      <c r="C5338" s="434">
        <v>2</v>
      </c>
      <c r="D5338" s="434">
        <v>0</v>
      </c>
    </row>
    <row r="5339" spans="1:4" ht="13.2" x14ac:dyDescent="0.25">
      <c r="A5339" s="432" t="s">
        <v>5729</v>
      </c>
      <c r="B5339" s="433">
        <v>15340</v>
      </c>
      <c r="C5339" s="434">
        <v>1</v>
      </c>
      <c r="D5339" s="434">
        <v>0</v>
      </c>
    </row>
    <row r="5340" spans="1:4" ht="13.2" x14ac:dyDescent="0.25">
      <c r="A5340" s="432" t="s">
        <v>5730</v>
      </c>
      <c r="B5340" s="433">
        <v>24327</v>
      </c>
      <c r="C5340" s="434">
        <v>2</v>
      </c>
      <c r="D5340" s="434">
        <v>0</v>
      </c>
    </row>
    <row r="5341" spans="1:4" ht="13.2" x14ac:dyDescent="0.25">
      <c r="A5341" s="432" t="s">
        <v>5731</v>
      </c>
      <c r="B5341" s="433">
        <v>29542</v>
      </c>
      <c r="C5341" s="434">
        <v>2</v>
      </c>
      <c r="D5341" s="434">
        <v>2</v>
      </c>
    </row>
    <row r="5342" spans="1:4" ht="13.2" x14ac:dyDescent="0.25">
      <c r="A5342" s="432" t="s">
        <v>5732</v>
      </c>
      <c r="B5342" s="433">
        <v>15398</v>
      </c>
      <c r="C5342" s="434">
        <v>6</v>
      </c>
      <c r="D5342" s="434">
        <v>6</v>
      </c>
    </row>
    <row r="5343" spans="1:4" ht="13.2" x14ac:dyDescent="0.25">
      <c r="A5343" s="432" t="s">
        <v>5733</v>
      </c>
      <c r="B5343" s="433">
        <v>19416</v>
      </c>
      <c r="C5343" s="434">
        <v>1</v>
      </c>
      <c r="D5343" s="434">
        <v>1</v>
      </c>
    </row>
    <row r="5344" spans="1:4" ht="13.2" x14ac:dyDescent="0.25">
      <c r="A5344" s="432" t="s">
        <v>5734</v>
      </c>
      <c r="B5344" s="433">
        <v>12921</v>
      </c>
      <c r="C5344" s="434">
        <v>22</v>
      </c>
      <c r="D5344" s="434">
        <v>15</v>
      </c>
    </row>
    <row r="5345" spans="1:4" ht="13.2" x14ac:dyDescent="0.25">
      <c r="A5345" s="432" t="s">
        <v>5735</v>
      </c>
      <c r="B5345" s="433">
        <v>15215</v>
      </c>
      <c r="C5345" s="434">
        <v>11</v>
      </c>
      <c r="D5345" s="434">
        <v>8</v>
      </c>
    </row>
    <row r="5346" spans="1:4" ht="13.2" x14ac:dyDescent="0.25">
      <c r="A5346" s="432" t="s">
        <v>5736</v>
      </c>
      <c r="B5346" s="433">
        <v>17972</v>
      </c>
      <c r="C5346" s="434">
        <v>5</v>
      </c>
      <c r="D5346" s="434">
        <v>5</v>
      </c>
    </row>
    <row r="5347" spans="1:4" ht="13.2" x14ac:dyDescent="0.25">
      <c r="A5347" s="432" t="s">
        <v>5737</v>
      </c>
      <c r="B5347" s="433">
        <v>14759</v>
      </c>
      <c r="C5347" s="434">
        <v>1</v>
      </c>
      <c r="D5347" s="434">
        <v>1</v>
      </c>
    </row>
    <row r="5348" spans="1:4" ht="13.2" x14ac:dyDescent="0.25">
      <c r="A5348" s="432" t="s">
        <v>5738</v>
      </c>
      <c r="B5348" s="433">
        <v>27579</v>
      </c>
      <c r="C5348" s="434">
        <v>19</v>
      </c>
      <c r="D5348" s="434">
        <v>18</v>
      </c>
    </row>
    <row r="5349" spans="1:4" ht="13.2" x14ac:dyDescent="0.25">
      <c r="A5349" s="432" t="s">
        <v>5739</v>
      </c>
      <c r="B5349" s="433">
        <v>29268</v>
      </c>
      <c r="C5349" s="434">
        <v>24</v>
      </c>
      <c r="D5349" s="434">
        <v>14</v>
      </c>
    </row>
    <row r="5350" spans="1:4" ht="13.2" x14ac:dyDescent="0.25">
      <c r="A5350" s="432" t="s">
        <v>5740</v>
      </c>
      <c r="B5350" s="433">
        <v>12723</v>
      </c>
      <c r="C5350" s="434">
        <v>0</v>
      </c>
      <c r="D5350" s="434">
        <v>1</v>
      </c>
    </row>
    <row r="5351" spans="1:4" ht="13.2" x14ac:dyDescent="0.25">
      <c r="A5351" s="432" t="s">
        <v>5741</v>
      </c>
      <c r="B5351" s="433">
        <v>19639</v>
      </c>
      <c r="C5351" s="434">
        <v>2</v>
      </c>
      <c r="D5351" s="434">
        <v>2</v>
      </c>
    </row>
    <row r="5352" spans="1:4" ht="13.2" x14ac:dyDescent="0.25">
      <c r="A5352" s="432" t="s">
        <v>5742</v>
      </c>
      <c r="B5352" s="433">
        <v>14625</v>
      </c>
      <c r="C5352" s="434">
        <v>7</v>
      </c>
      <c r="D5352" s="434">
        <v>7</v>
      </c>
    </row>
    <row r="5353" spans="1:4" ht="13.2" x14ac:dyDescent="0.25">
      <c r="A5353" s="432" t="s">
        <v>5743</v>
      </c>
      <c r="B5353" s="433">
        <v>25857</v>
      </c>
      <c r="C5353" s="434">
        <v>1</v>
      </c>
      <c r="D5353" s="434">
        <v>1</v>
      </c>
    </row>
    <row r="5354" spans="1:4" ht="13.2" x14ac:dyDescent="0.25">
      <c r="A5354" s="432" t="s">
        <v>5678</v>
      </c>
      <c r="B5354" s="433">
        <v>17702</v>
      </c>
      <c r="C5354" s="434">
        <v>1</v>
      </c>
      <c r="D5354" s="434">
        <v>1</v>
      </c>
    </row>
    <row r="5355" spans="1:4" ht="13.2" x14ac:dyDescent="0.25">
      <c r="A5355" s="432" t="s">
        <v>5679</v>
      </c>
      <c r="B5355" s="433">
        <v>20312</v>
      </c>
      <c r="C5355" s="434">
        <v>3</v>
      </c>
      <c r="D5355" s="434">
        <v>3</v>
      </c>
    </row>
    <row r="5356" spans="1:4" ht="13.2" x14ac:dyDescent="0.25">
      <c r="A5356" s="432" t="s">
        <v>5680</v>
      </c>
      <c r="B5356" s="433">
        <v>19430</v>
      </c>
      <c r="C5356" s="434">
        <v>2</v>
      </c>
      <c r="D5356" s="434">
        <v>2</v>
      </c>
    </row>
    <row r="5357" spans="1:4" ht="13.2" x14ac:dyDescent="0.25">
      <c r="A5357" s="432" t="s">
        <v>5681</v>
      </c>
      <c r="B5357" s="433">
        <v>10957</v>
      </c>
      <c r="C5357" s="434">
        <v>1</v>
      </c>
      <c r="D5357" s="434">
        <v>1</v>
      </c>
    </row>
    <row r="5358" spans="1:4" ht="13.2" x14ac:dyDescent="0.25">
      <c r="A5358" s="432" t="s">
        <v>5682</v>
      </c>
      <c r="B5358" s="433">
        <v>14046</v>
      </c>
      <c r="C5358" s="434">
        <v>2</v>
      </c>
      <c r="D5358" s="434">
        <v>2</v>
      </c>
    </row>
    <row r="5359" spans="1:4" ht="13.2" x14ac:dyDescent="0.25">
      <c r="A5359" s="432" t="s">
        <v>5683</v>
      </c>
      <c r="B5359" s="433">
        <v>14130</v>
      </c>
      <c r="C5359" s="434">
        <v>4</v>
      </c>
      <c r="D5359" s="434">
        <v>4</v>
      </c>
    </row>
    <row r="5360" spans="1:4" ht="13.2" x14ac:dyDescent="0.25">
      <c r="A5360" s="432" t="s">
        <v>5684</v>
      </c>
      <c r="B5360" s="433">
        <v>20124</v>
      </c>
      <c r="C5360" s="434">
        <v>3</v>
      </c>
      <c r="D5360" s="434">
        <v>3</v>
      </c>
    </row>
    <row r="5361" spans="1:4" ht="13.2" x14ac:dyDescent="0.25">
      <c r="A5361" s="432" t="s">
        <v>5744</v>
      </c>
      <c r="B5361" s="433">
        <v>23457</v>
      </c>
      <c r="C5361" s="434">
        <v>14</v>
      </c>
      <c r="D5361" s="434">
        <v>4</v>
      </c>
    </row>
    <row r="5362" spans="1:4" ht="13.2" x14ac:dyDescent="0.25">
      <c r="A5362" s="432" t="s">
        <v>5745</v>
      </c>
      <c r="B5362" s="433">
        <v>29788</v>
      </c>
      <c r="C5362" s="434">
        <v>16</v>
      </c>
      <c r="D5362" s="434">
        <v>16</v>
      </c>
    </row>
    <row r="5363" spans="1:4" ht="13.2" x14ac:dyDescent="0.25">
      <c r="A5363" s="432" t="s">
        <v>2192</v>
      </c>
      <c r="B5363" s="433">
        <v>11722</v>
      </c>
      <c r="C5363" s="434">
        <v>6</v>
      </c>
      <c r="D5363" s="434">
        <v>6</v>
      </c>
    </row>
    <row r="5364" spans="1:4" ht="13.2" x14ac:dyDescent="0.25">
      <c r="A5364" s="432" t="s">
        <v>5746</v>
      </c>
      <c r="B5364" s="433">
        <v>15787</v>
      </c>
      <c r="C5364" s="434">
        <v>5</v>
      </c>
      <c r="D5364" s="434">
        <v>5</v>
      </c>
    </row>
    <row r="5365" spans="1:4" ht="13.2" x14ac:dyDescent="0.25">
      <c r="A5365" s="432" t="s">
        <v>5747</v>
      </c>
      <c r="B5365" s="433">
        <v>21429</v>
      </c>
      <c r="C5365" s="434">
        <v>52</v>
      </c>
      <c r="D5365" s="434">
        <v>47</v>
      </c>
    </row>
    <row r="5366" spans="1:4" ht="13.2" x14ac:dyDescent="0.25">
      <c r="A5366" s="432" t="s">
        <v>5748</v>
      </c>
      <c r="B5366" s="433">
        <v>27881</v>
      </c>
      <c r="C5366" s="434">
        <v>3</v>
      </c>
      <c r="D5366" s="434">
        <v>2</v>
      </c>
    </row>
    <row r="5367" spans="1:4" ht="13.2" x14ac:dyDescent="0.25">
      <c r="A5367" s="432" t="s">
        <v>5749</v>
      </c>
      <c r="B5367" s="433">
        <v>19376</v>
      </c>
      <c r="C5367" s="434">
        <v>1</v>
      </c>
      <c r="D5367" s="434">
        <v>1</v>
      </c>
    </row>
    <row r="5368" spans="1:4" ht="13.2" x14ac:dyDescent="0.25">
      <c r="A5368" s="432" t="s">
        <v>5750</v>
      </c>
      <c r="B5368" s="433">
        <v>16681</v>
      </c>
      <c r="C5368" s="434">
        <v>5</v>
      </c>
      <c r="D5368" s="434">
        <v>5</v>
      </c>
    </row>
    <row r="5369" spans="1:4" ht="13.2" x14ac:dyDescent="0.25">
      <c r="A5369" s="432" t="s">
        <v>5751</v>
      </c>
      <c r="B5369" s="433">
        <v>28079</v>
      </c>
      <c r="C5369" s="434">
        <v>5</v>
      </c>
      <c r="D5369" s="434">
        <v>5</v>
      </c>
    </row>
    <row r="5370" spans="1:4" ht="13.2" x14ac:dyDescent="0.25">
      <c r="A5370" s="432" t="s">
        <v>5752</v>
      </c>
      <c r="B5370" s="433">
        <v>28647</v>
      </c>
      <c r="C5370" s="434">
        <v>3</v>
      </c>
      <c r="D5370" s="434">
        <v>3</v>
      </c>
    </row>
    <row r="5371" spans="1:4" ht="13.2" x14ac:dyDescent="0.25">
      <c r="A5371" s="432" t="s">
        <v>2352</v>
      </c>
      <c r="B5371" s="433">
        <v>10145</v>
      </c>
      <c r="C5371" s="434">
        <v>28</v>
      </c>
      <c r="D5371" s="434">
        <v>26</v>
      </c>
    </row>
    <row r="5372" spans="1:4" ht="13.2" x14ac:dyDescent="0.25">
      <c r="A5372" s="432" t="s">
        <v>2356</v>
      </c>
      <c r="B5372" s="433">
        <v>26110</v>
      </c>
      <c r="C5372" s="434">
        <v>15</v>
      </c>
      <c r="D5372" s="434">
        <v>15</v>
      </c>
    </row>
    <row r="5373" spans="1:4" ht="13.2" x14ac:dyDescent="0.25">
      <c r="A5373" s="432" t="s">
        <v>2357</v>
      </c>
      <c r="B5373" s="433">
        <v>25928</v>
      </c>
      <c r="C5373" s="434">
        <v>4</v>
      </c>
      <c r="D5373" s="434">
        <v>4</v>
      </c>
    </row>
    <row r="5374" spans="1:4" ht="13.2" x14ac:dyDescent="0.25">
      <c r="A5374" s="432" t="s">
        <v>2358</v>
      </c>
      <c r="B5374" s="433">
        <v>14241</v>
      </c>
      <c r="C5374" s="434">
        <v>7</v>
      </c>
      <c r="D5374" s="434">
        <v>7</v>
      </c>
    </row>
    <row r="5375" spans="1:4" ht="13.2" x14ac:dyDescent="0.25">
      <c r="A5375" s="432" t="s">
        <v>5753</v>
      </c>
      <c r="B5375" s="433">
        <v>27508</v>
      </c>
      <c r="C5375" s="434">
        <v>161</v>
      </c>
      <c r="D5375" s="434">
        <v>70</v>
      </c>
    </row>
    <row r="5376" spans="1:4" ht="13.2" x14ac:dyDescent="0.25">
      <c r="A5376" s="432" t="s">
        <v>5754</v>
      </c>
      <c r="B5376" s="433">
        <v>12321</v>
      </c>
      <c r="C5376" s="434">
        <v>11</v>
      </c>
      <c r="D5376" s="434">
        <v>11</v>
      </c>
    </row>
    <row r="5377" spans="1:4" ht="13.2" x14ac:dyDescent="0.25">
      <c r="A5377" s="432" t="s">
        <v>5755</v>
      </c>
      <c r="B5377" s="433">
        <v>25264</v>
      </c>
      <c r="C5377" s="434">
        <v>16</v>
      </c>
      <c r="D5377" s="434">
        <v>5</v>
      </c>
    </row>
    <row r="5378" spans="1:4" ht="13.2" x14ac:dyDescent="0.25">
      <c r="A5378" s="432" t="s">
        <v>5756</v>
      </c>
      <c r="B5378" s="433">
        <v>28973</v>
      </c>
      <c r="C5378" s="434">
        <v>3</v>
      </c>
      <c r="D5378" s="434">
        <v>0</v>
      </c>
    </row>
    <row r="5379" spans="1:4" ht="13.2" x14ac:dyDescent="0.25">
      <c r="A5379" s="432" t="s">
        <v>5757</v>
      </c>
      <c r="B5379" s="433">
        <v>10922</v>
      </c>
      <c r="C5379" s="434">
        <v>11</v>
      </c>
      <c r="D5379" s="434">
        <v>11</v>
      </c>
    </row>
    <row r="5380" spans="1:4" ht="13.2" x14ac:dyDescent="0.25">
      <c r="A5380" s="432" t="s">
        <v>5758</v>
      </c>
      <c r="B5380" s="433">
        <v>27871</v>
      </c>
      <c r="C5380" s="434">
        <v>3</v>
      </c>
      <c r="D5380" s="434">
        <v>3</v>
      </c>
    </row>
    <row r="5381" spans="1:4" ht="13.2" x14ac:dyDescent="0.25">
      <c r="A5381" s="432" t="s">
        <v>5759</v>
      </c>
      <c r="B5381" s="433">
        <v>29747</v>
      </c>
      <c r="C5381" s="434">
        <v>6</v>
      </c>
      <c r="D5381" s="434">
        <v>6</v>
      </c>
    </row>
    <row r="5382" spans="1:4" ht="13.2" x14ac:dyDescent="0.25">
      <c r="A5382" s="432" t="s">
        <v>5760</v>
      </c>
      <c r="B5382" s="433">
        <v>11877</v>
      </c>
      <c r="C5382" s="434">
        <v>11</v>
      </c>
      <c r="D5382" s="434">
        <v>9</v>
      </c>
    </row>
    <row r="5383" spans="1:4" ht="13.2" x14ac:dyDescent="0.25">
      <c r="A5383" s="432" t="s">
        <v>5761</v>
      </c>
      <c r="B5383" s="433">
        <v>12474</v>
      </c>
      <c r="C5383" s="434">
        <v>2</v>
      </c>
      <c r="D5383" s="434">
        <v>2</v>
      </c>
    </row>
    <row r="5384" spans="1:4" ht="13.2" x14ac:dyDescent="0.25">
      <c r="A5384" s="432" t="s">
        <v>5762</v>
      </c>
      <c r="B5384" s="433">
        <v>27515</v>
      </c>
      <c r="C5384" s="434">
        <v>1</v>
      </c>
      <c r="D5384" s="434">
        <v>0</v>
      </c>
    </row>
    <row r="5385" spans="1:4" ht="13.2" x14ac:dyDescent="0.25">
      <c r="A5385" s="432" t="s">
        <v>5763</v>
      </c>
      <c r="B5385" s="433">
        <v>18459</v>
      </c>
      <c r="C5385" s="434">
        <v>23</v>
      </c>
      <c r="D5385" s="434">
        <v>23</v>
      </c>
    </row>
    <row r="5386" spans="1:4" ht="13.2" x14ac:dyDescent="0.25">
      <c r="A5386" s="432" t="s">
        <v>5764</v>
      </c>
      <c r="B5386" s="433">
        <v>17419</v>
      </c>
      <c r="C5386" s="434">
        <v>5</v>
      </c>
      <c r="D5386" s="434">
        <v>5</v>
      </c>
    </row>
    <row r="5387" spans="1:4" ht="13.2" x14ac:dyDescent="0.25">
      <c r="A5387" s="432" t="s">
        <v>5765</v>
      </c>
      <c r="B5387" s="433">
        <v>21871</v>
      </c>
      <c r="C5387" s="434">
        <v>1</v>
      </c>
      <c r="D5387" s="434">
        <v>1</v>
      </c>
    </row>
    <row r="5388" spans="1:4" ht="13.2" x14ac:dyDescent="0.25">
      <c r="A5388" s="432" t="s">
        <v>5766</v>
      </c>
      <c r="B5388" s="433">
        <v>20698</v>
      </c>
      <c r="C5388" s="434">
        <v>1</v>
      </c>
      <c r="D5388" s="434">
        <v>1</v>
      </c>
    </row>
    <row r="5389" spans="1:4" ht="13.2" x14ac:dyDescent="0.25">
      <c r="A5389" s="432" t="s">
        <v>5767</v>
      </c>
      <c r="B5389" s="433">
        <v>17508</v>
      </c>
      <c r="C5389" s="434">
        <v>29</v>
      </c>
      <c r="D5389" s="434">
        <v>29</v>
      </c>
    </row>
    <row r="5390" spans="1:4" ht="13.2" x14ac:dyDescent="0.25">
      <c r="A5390" s="432" t="s">
        <v>5768</v>
      </c>
      <c r="B5390" s="433">
        <v>10316</v>
      </c>
      <c r="C5390" s="434">
        <v>11</v>
      </c>
      <c r="D5390" s="434">
        <v>11</v>
      </c>
    </row>
    <row r="5391" spans="1:4" ht="13.2" x14ac:dyDescent="0.25">
      <c r="A5391" s="432" t="s">
        <v>2227</v>
      </c>
      <c r="B5391" s="433">
        <v>26745</v>
      </c>
      <c r="C5391" s="434">
        <v>15</v>
      </c>
      <c r="D5391" s="434">
        <v>14</v>
      </c>
    </row>
    <row r="5392" spans="1:4" ht="13.2" x14ac:dyDescent="0.25">
      <c r="A5392" s="432" t="s">
        <v>2228</v>
      </c>
      <c r="B5392" s="433">
        <v>10191</v>
      </c>
      <c r="C5392" s="434">
        <v>4</v>
      </c>
      <c r="D5392" s="434">
        <v>4</v>
      </c>
    </row>
    <row r="5393" spans="1:4" ht="13.2" x14ac:dyDescent="0.25">
      <c r="A5393" s="432" t="s">
        <v>5769</v>
      </c>
      <c r="B5393" s="433">
        <v>25170</v>
      </c>
      <c r="C5393" s="434">
        <v>2</v>
      </c>
      <c r="D5393" s="434">
        <v>1</v>
      </c>
    </row>
    <row r="5394" spans="1:4" ht="13.2" x14ac:dyDescent="0.25">
      <c r="A5394" s="432" t="s">
        <v>2229</v>
      </c>
      <c r="B5394" s="433">
        <v>17610</v>
      </c>
      <c r="C5394" s="434">
        <v>5</v>
      </c>
      <c r="D5394" s="434">
        <v>3</v>
      </c>
    </row>
    <row r="5395" spans="1:4" ht="13.2" x14ac:dyDescent="0.25">
      <c r="A5395" s="432" t="s">
        <v>2230</v>
      </c>
      <c r="B5395" s="433">
        <v>23435</v>
      </c>
      <c r="C5395" s="434">
        <v>8</v>
      </c>
      <c r="D5395" s="434">
        <v>8</v>
      </c>
    </row>
    <row r="5396" spans="1:4" ht="13.2" x14ac:dyDescent="0.25">
      <c r="A5396" s="432" t="s">
        <v>2231</v>
      </c>
      <c r="B5396" s="433">
        <v>28528</v>
      </c>
      <c r="C5396" s="434">
        <v>2</v>
      </c>
      <c r="D5396" s="434">
        <v>2</v>
      </c>
    </row>
    <row r="5397" spans="1:4" ht="13.2" x14ac:dyDescent="0.25">
      <c r="A5397" s="432" t="s">
        <v>2232</v>
      </c>
      <c r="B5397" s="433">
        <v>14169</v>
      </c>
      <c r="C5397" s="434">
        <v>2</v>
      </c>
      <c r="D5397" s="434">
        <v>1</v>
      </c>
    </row>
    <row r="5398" spans="1:4" ht="13.2" x14ac:dyDescent="0.25">
      <c r="A5398" s="432" t="s">
        <v>2231</v>
      </c>
      <c r="B5398" s="433">
        <v>26177</v>
      </c>
      <c r="C5398" s="434">
        <v>2</v>
      </c>
      <c r="D5398" s="434">
        <v>2</v>
      </c>
    </row>
    <row r="5399" spans="1:4" ht="13.2" x14ac:dyDescent="0.25">
      <c r="A5399" s="432" t="s">
        <v>2233</v>
      </c>
      <c r="B5399" s="433">
        <v>14481</v>
      </c>
      <c r="C5399" s="434">
        <v>16</v>
      </c>
      <c r="D5399" s="434">
        <v>13</v>
      </c>
    </row>
    <row r="5400" spans="1:4" ht="13.2" x14ac:dyDescent="0.25">
      <c r="A5400" s="432" t="s">
        <v>2234</v>
      </c>
      <c r="B5400" s="433">
        <v>28533</v>
      </c>
      <c r="C5400" s="434">
        <v>13</v>
      </c>
      <c r="D5400" s="434">
        <v>13</v>
      </c>
    </row>
    <row r="5401" spans="1:4" ht="13.2" x14ac:dyDescent="0.25">
      <c r="A5401" s="432" t="s">
        <v>4965</v>
      </c>
      <c r="B5401" s="433">
        <v>22898</v>
      </c>
      <c r="C5401" s="434">
        <v>2</v>
      </c>
      <c r="D5401" s="434">
        <v>2</v>
      </c>
    </row>
    <row r="5402" spans="1:4" ht="13.2" x14ac:dyDescent="0.25">
      <c r="A5402" s="432" t="s">
        <v>5207</v>
      </c>
      <c r="B5402" s="433">
        <v>13246</v>
      </c>
      <c r="C5402" s="434">
        <v>1</v>
      </c>
      <c r="D5402" s="434">
        <v>1</v>
      </c>
    </row>
    <row r="5403" spans="1:4" ht="13.2" x14ac:dyDescent="0.25">
      <c r="A5403" s="432" t="s">
        <v>2238</v>
      </c>
      <c r="B5403" s="433">
        <v>26656</v>
      </c>
      <c r="C5403" s="434">
        <v>2</v>
      </c>
      <c r="D5403" s="434">
        <v>2</v>
      </c>
    </row>
    <row r="5404" spans="1:4" ht="13.2" x14ac:dyDescent="0.25">
      <c r="A5404" s="432" t="s">
        <v>5770</v>
      </c>
      <c r="B5404" s="433">
        <v>21532</v>
      </c>
      <c r="C5404" s="434">
        <v>1</v>
      </c>
      <c r="D5404" s="434">
        <v>1</v>
      </c>
    </row>
    <row r="5405" spans="1:4" ht="13.2" x14ac:dyDescent="0.25">
      <c r="A5405" s="432" t="s">
        <v>5771</v>
      </c>
      <c r="B5405" s="433">
        <v>26914</v>
      </c>
      <c r="C5405" s="434">
        <v>1</v>
      </c>
      <c r="D5405" s="434">
        <v>1</v>
      </c>
    </row>
    <row r="5406" spans="1:4" ht="13.2" x14ac:dyDescent="0.25">
      <c r="A5406" s="432" t="s">
        <v>5772</v>
      </c>
      <c r="B5406" s="433">
        <v>26568</v>
      </c>
      <c r="C5406" s="434">
        <v>1</v>
      </c>
      <c r="D5406" s="434">
        <v>1</v>
      </c>
    </row>
    <row r="5407" spans="1:4" ht="13.2" x14ac:dyDescent="0.25">
      <c r="A5407" s="432" t="s">
        <v>5773</v>
      </c>
      <c r="B5407" s="433">
        <v>14214</v>
      </c>
      <c r="C5407" s="434">
        <v>1</v>
      </c>
      <c r="D5407" s="434">
        <v>1</v>
      </c>
    </row>
    <row r="5408" spans="1:4" ht="13.2" x14ac:dyDescent="0.25">
      <c r="A5408" s="432" t="s">
        <v>2271</v>
      </c>
      <c r="B5408" s="433">
        <v>16489</v>
      </c>
      <c r="C5408" s="434">
        <v>1</v>
      </c>
      <c r="D5408" s="434">
        <v>1</v>
      </c>
    </row>
    <row r="5409" spans="1:4" ht="13.2" x14ac:dyDescent="0.25">
      <c r="A5409" s="432" t="s">
        <v>2272</v>
      </c>
      <c r="B5409" s="433">
        <v>29078</v>
      </c>
      <c r="C5409" s="434">
        <v>1</v>
      </c>
      <c r="D5409" s="434">
        <v>1</v>
      </c>
    </row>
    <row r="5410" spans="1:4" ht="13.2" x14ac:dyDescent="0.25">
      <c r="A5410" s="432" t="s">
        <v>2274</v>
      </c>
      <c r="B5410" s="433">
        <v>26281</v>
      </c>
      <c r="C5410" s="434">
        <v>2</v>
      </c>
      <c r="D5410" s="434">
        <v>0</v>
      </c>
    </row>
    <row r="5411" spans="1:4" ht="13.2" x14ac:dyDescent="0.25">
      <c r="A5411" s="432" t="s">
        <v>2276</v>
      </c>
      <c r="B5411" s="433">
        <v>17769</v>
      </c>
      <c r="C5411" s="434">
        <v>1</v>
      </c>
      <c r="D5411" s="434">
        <v>1</v>
      </c>
    </row>
    <row r="5412" spans="1:4" ht="13.2" x14ac:dyDescent="0.25">
      <c r="A5412" s="432" t="s">
        <v>2277</v>
      </c>
      <c r="B5412" s="433">
        <v>13796</v>
      </c>
      <c r="C5412" s="434">
        <v>14</v>
      </c>
      <c r="D5412" s="434">
        <v>14</v>
      </c>
    </row>
    <row r="5413" spans="1:4" ht="13.2" x14ac:dyDescent="0.25">
      <c r="A5413" s="432" t="s">
        <v>2279</v>
      </c>
      <c r="B5413" s="433">
        <v>23570</v>
      </c>
      <c r="C5413" s="434">
        <v>14</v>
      </c>
      <c r="D5413" s="434">
        <v>10</v>
      </c>
    </row>
    <row r="5414" spans="1:4" ht="13.2" x14ac:dyDescent="0.25">
      <c r="A5414" s="432" t="s">
        <v>2280</v>
      </c>
      <c r="B5414" s="433">
        <v>17437</v>
      </c>
      <c r="C5414" s="434">
        <v>6</v>
      </c>
      <c r="D5414" s="434">
        <v>5</v>
      </c>
    </row>
    <row r="5415" spans="1:4" ht="13.2" x14ac:dyDescent="0.25">
      <c r="A5415" s="432" t="s">
        <v>2282</v>
      </c>
      <c r="B5415" s="433">
        <v>22802</v>
      </c>
      <c r="C5415" s="434">
        <v>17</v>
      </c>
      <c r="D5415" s="434">
        <v>15</v>
      </c>
    </row>
    <row r="5416" spans="1:4" ht="13.2" x14ac:dyDescent="0.25">
      <c r="A5416" s="432" t="s">
        <v>2284</v>
      </c>
      <c r="B5416" s="433">
        <v>26317</v>
      </c>
      <c r="C5416" s="434">
        <v>5</v>
      </c>
      <c r="D5416" s="434">
        <v>5</v>
      </c>
    </row>
    <row r="5417" spans="1:4" ht="13.2" x14ac:dyDescent="0.25">
      <c r="A5417" s="432" t="s">
        <v>4573</v>
      </c>
      <c r="B5417" s="433">
        <v>13097</v>
      </c>
      <c r="C5417" s="434">
        <v>25</v>
      </c>
      <c r="D5417" s="434">
        <v>25</v>
      </c>
    </row>
    <row r="5418" spans="1:4" ht="13.2" x14ac:dyDescent="0.25">
      <c r="A5418" s="432" t="s">
        <v>5325</v>
      </c>
      <c r="B5418" s="433">
        <v>10970</v>
      </c>
      <c r="C5418" s="434">
        <v>11</v>
      </c>
      <c r="D5418" s="434">
        <v>10</v>
      </c>
    </row>
    <row r="5419" spans="1:4" ht="13.2" x14ac:dyDescent="0.25">
      <c r="A5419" s="432" t="s">
        <v>5326</v>
      </c>
      <c r="B5419" s="433">
        <v>16229</v>
      </c>
      <c r="C5419" s="434">
        <v>19</v>
      </c>
      <c r="D5419" s="434">
        <v>18</v>
      </c>
    </row>
    <row r="5420" spans="1:4" ht="13.2" x14ac:dyDescent="0.25">
      <c r="A5420" s="432" t="s">
        <v>5231</v>
      </c>
      <c r="B5420" s="433">
        <v>12886</v>
      </c>
      <c r="C5420" s="434">
        <v>2</v>
      </c>
      <c r="D5420" s="434">
        <v>2</v>
      </c>
    </row>
    <row r="5421" spans="1:4" ht="13.2" x14ac:dyDescent="0.25">
      <c r="A5421" s="432" t="s">
        <v>4574</v>
      </c>
      <c r="B5421" s="433">
        <v>14005</v>
      </c>
      <c r="C5421" s="434">
        <v>48</v>
      </c>
      <c r="D5421" s="434">
        <v>41</v>
      </c>
    </row>
    <row r="5422" spans="1:4" ht="13.2" x14ac:dyDescent="0.25">
      <c r="A5422" s="432" t="s">
        <v>5232</v>
      </c>
      <c r="B5422" s="433">
        <v>25616</v>
      </c>
      <c r="C5422" s="434">
        <v>4</v>
      </c>
      <c r="D5422" s="434">
        <v>4</v>
      </c>
    </row>
    <row r="5423" spans="1:4" ht="13.2" x14ac:dyDescent="0.25">
      <c r="A5423" s="432" t="s">
        <v>4575</v>
      </c>
      <c r="B5423" s="433">
        <v>26579</v>
      </c>
      <c r="C5423" s="434">
        <v>7</v>
      </c>
      <c r="D5423" s="434">
        <v>7</v>
      </c>
    </row>
    <row r="5424" spans="1:4" ht="13.2" x14ac:dyDescent="0.25">
      <c r="A5424" s="432" t="s">
        <v>5774</v>
      </c>
      <c r="B5424" s="433">
        <v>28801</v>
      </c>
      <c r="C5424" s="434">
        <v>45</v>
      </c>
      <c r="D5424" s="434">
        <v>25</v>
      </c>
    </row>
    <row r="5425" spans="1:4" ht="13.2" x14ac:dyDescent="0.25">
      <c r="A5425" s="432" t="s">
        <v>5775</v>
      </c>
      <c r="B5425" s="433">
        <v>26634</v>
      </c>
      <c r="C5425" s="434">
        <v>1</v>
      </c>
      <c r="D5425" s="434">
        <v>1</v>
      </c>
    </row>
    <row r="5426" spans="1:4" ht="13.2" x14ac:dyDescent="0.25">
      <c r="A5426" s="432" t="s">
        <v>2294</v>
      </c>
      <c r="B5426" s="433">
        <v>13640</v>
      </c>
      <c r="C5426" s="434">
        <v>111</v>
      </c>
      <c r="D5426" s="434">
        <v>93</v>
      </c>
    </row>
    <row r="5427" spans="1:4" ht="13.2" x14ac:dyDescent="0.25">
      <c r="A5427" s="432" t="s">
        <v>2295</v>
      </c>
      <c r="B5427" s="433">
        <v>16391</v>
      </c>
      <c r="C5427" s="434">
        <v>49</v>
      </c>
      <c r="D5427" s="434">
        <v>40</v>
      </c>
    </row>
    <row r="5428" spans="1:4" ht="13.2" x14ac:dyDescent="0.25">
      <c r="A5428" s="432" t="s">
        <v>2296</v>
      </c>
      <c r="B5428" s="433">
        <v>19851</v>
      </c>
      <c r="C5428" s="434">
        <v>31</v>
      </c>
      <c r="D5428" s="434">
        <v>15</v>
      </c>
    </row>
    <row r="5429" spans="1:4" ht="13.2" x14ac:dyDescent="0.25">
      <c r="A5429" s="432" t="s">
        <v>5327</v>
      </c>
      <c r="B5429" s="433">
        <v>14930</v>
      </c>
      <c r="C5429" s="434">
        <v>140</v>
      </c>
      <c r="D5429" s="434">
        <v>37</v>
      </c>
    </row>
    <row r="5430" spans="1:4" ht="13.2" x14ac:dyDescent="0.25">
      <c r="A5430" s="432" t="s">
        <v>5328</v>
      </c>
      <c r="B5430" s="433">
        <v>26599</v>
      </c>
      <c r="C5430" s="434">
        <v>5</v>
      </c>
      <c r="D5430" s="434">
        <v>4</v>
      </c>
    </row>
    <row r="5431" spans="1:4" ht="13.2" x14ac:dyDescent="0.25">
      <c r="A5431" s="432" t="s">
        <v>5329</v>
      </c>
      <c r="B5431" s="433">
        <v>21355</v>
      </c>
      <c r="C5431" s="434">
        <v>94</v>
      </c>
      <c r="D5431" s="434">
        <v>81</v>
      </c>
    </row>
    <row r="5432" spans="1:4" ht="13.2" x14ac:dyDescent="0.25">
      <c r="A5432" s="432" t="s">
        <v>5330</v>
      </c>
      <c r="B5432" s="433">
        <v>21155</v>
      </c>
      <c r="C5432" s="434">
        <v>60</v>
      </c>
      <c r="D5432" s="434">
        <v>2</v>
      </c>
    </row>
    <row r="5433" spans="1:4" ht="13.2" x14ac:dyDescent="0.25">
      <c r="A5433" s="432" t="s">
        <v>5331</v>
      </c>
      <c r="B5433" s="433">
        <v>19455</v>
      </c>
      <c r="C5433" s="434">
        <v>43</v>
      </c>
      <c r="D5433" s="434">
        <v>0</v>
      </c>
    </row>
    <row r="5434" spans="1:4" ht="13.2" x14ac:dyDescent="0.25">
      <c r="A5434" s="432" t="s">
        <v>2403</v>
      </c>
      <c r="B5434" s="433">
        <v>13327</v>
      </c>
      <c r="C5434" s="434">
        <v>76</v>
      </c>
      <c r="D5434" s="434">
        <v>47</v>
      </c>
    </row>
    <row r="5435" spans="1:4" ht="13.2" x14ac:dyDescent="0.25">
      <c r="A5435" s="432" t="s">
        <v>5332</v>
      </c>
      <c r="B5435" s="433">
        <v>26613</v>
      </c>
      <c r="C5435" s="434">
        <v>10</v>
      </c>
      <c r="D5435" s="434">
        <v>9</v>
      </c>
    </row>
    <row r="5436" spans="1:4" ht="13.2" x14ac:dyDescent="0.25">
      <c r="A5436" s="432" t="s">
        <v>5333</v>
      </c>
      <c r="B5436" s="433">
        <v>29507</v>
      </c>
      <c r="C5436" s="434">
        <v>5</v>
      </c>
      <c r="D5436" s="434">
        <v>4</v>
      </c>
    </row>
    <row r="5437" spans="1:4" ht="13.2" x14ac:dyDescent="0.25">
      <c r="A5437" s="432" t="s">
        <v>5253</v>
      </c>
      <c r="B5437" s="433">
        <v>10675</v>
      </c>
      <c r="C5437" s="434">
        <v>3</v>
      </c>
      <c r="D5437" s="434">
        <v>3</v>
      </c>
    </row>
    <row r="5438" spans="1:4" ht="13.2" x14ac:dyDescent="0.25">
      <c r="A5438" s="432" t="s">
        <v>5334</v>
      </c>
      <c r="B5438" s="433">
        <v>26760</v>
      </c>
      <c r="C5438" s="434">
        <v>7</v>
      </c>
      <c r="D5438" s="434">
        <v>5</v>
      </c>
    </row>
    <row r="5439" spans="1:4" ht="13.2" x14ac:dyDescent="0.25">
      <c r="A5439" s="432" t="s">
        <v>5254</v>
      </c>
      <c r="B5439" s="433">
        <v>17748</v>
      </c>
      <c r="C5439" s="434">
        <v>7</v>
      </c>
      <c r="D5439" s="434">
        <v>4</v>
      </c>
    </row>
    <row r="5440" spans="1:4" ht="13.2" x14ac:dyDescent="0.25">
      <c r="A5440" s="432" t="s">
        <v>5255</v>
      </c>
      <c r="B5440" s="433">
        <v>16160</v>
      </c>
      <c r="C5440" s="434">
        <v>1</v>
      </c>
      <c r="D5440" s="434">
        <v>1</v>
      </c>
    </row>
    <row r="5441" spans="1:4" ht="13.2" x14ac:dyDescent="0.25">
      <c r="A5441" s="432" t="s">
        <v>5256</v>
      </c>
      <c r="B5441" s="433">
        <v>14557</v>
      </c>
      <c r="C5441" s="434">
        <v>3</v>
      </c>
      <c r="D5441" s="434">
        <v>2</v>
      </c>
    </row>
    <row r="5442" spans="1:4" ht="13.2" x14ac:dyDescent="0.25">
      <c r="A5442" s="432" t="s">
        <v>5335</v>
      </c>
      <c r="B5442" s="433">
        <v>16654</v>
      </c>
      <c r="C5442" s="434">
        <v>3</v>
      </c>
      <c r="D5442" s="434">
        <v>2</v>
      </c>
    </row>
    <row r="5443" spans="1:4" ht="13.2" x14ac:dyDescent="0.25">
      <c r="A5443" s="432" t="s">
        <v>5257</v>
      </c>
      <c r="B5443" s="433">
        <v>17148</v>
      </c>
      <c r="C5443" s="434">
        <v>6</v>
      </c>
      <c r="D5443" s="434">
        <v>3</v>
      </c>
    </row>
    <row r="5444" spans="1:4" ht="13.2" x14ac:dyDescent="0.25">
      <c r="A5444" s="432" t="s">
        <v>5259</v>
      </c>
      <c r="B5444" s="433">
        <v>17394</v>
      </c>
      <c r="C5444" s="434">
        <v>6</v>
      </c>
      <c r="D5444" s="434">
        <v>6</v>
      </c>
    </row>
    <row r="5445" spans="1:4" ht="13.2" x14ac:dyDescent="0.25">
      <c r="A5445" s="432" t="s">
        <v>2301</v>
      </c>
      <c r="B5445" s="433">
        <v>28524</v>
      </c>
      <c r="C5445" s="434">
        <v>108</v>
      </c>
      <c r="D5445" s="434">
        <v>77</v>
      </c>
    </row>
    <row r="5446" spans="1:4" ht="13.2" x14ac:dyDescent="0.25">
      <c r="A5446" s="432" t="s">
        <v>2302</v>
      </c>
      <c r="B5446" s="433">
        <v>18494</v>
      </c>
      <c r="C5446" s="434">
        <v>33</v>
      </c>
      <c r="D5446" s="434">
        <v>5</v>
      </c>
    </row>
    <row r="5447" spans="1:4" ht="13.2" x14ac:dyDescent="0.25">
      <c r="A5447" s="432" t="s">
        <v>2303</v>
      </c>
      <c r="B5447" s="433">
        <v>17471</v>
      </c>
      <c r="C5447" s="434">
        <v>18</v>
      </c>
      <c r="D5447" s="434">
        <v>12</v>
      </c>
    </row>
    <row r="5448" spans="1:4" ht="13.2" x14ac:dyDescent="0.25">
      <c r="A5448" s="432" t="s">
        <v>2304</v>
      </c>
      <c r="B5448" s="433">
        <v>24195</v>
      </c>
      <c r="C5448" s="434">
        <v>80</v>
      </c>
      <c r="D5448" s="434">
        <v>59</v>
      </c>
    </row>
    <row r="5449" spans="1:4" ht="13.2" x14ac:dyDescent="0.25">
      <c r="A5449" s="432" t="s">
        <v>2305</v>
      </c>
      <c r="B5449" s="433">
        <v>14355</v>
      </c>
      <c r="C5449" s="434">
        <v>6</v>
      </c>
      <c r="D5449" s="434">
        <v>3</v>
      </c>
    </row>
    <row r="5450" spans="1:4" ht="13.2" x14ac:dyDescent="0.25">
      <c r="A5450" s="432" t="s">
        <v>2306</v>
      </c>
      <c r="B5450" s="433">
        <v>15902</v>
      </c>
      <c r="C5450" s="434">
        <v>31</v>
      </c>
      <c r="D5450" s="434">
        <v>17</v>
      </c>
    </row>
    <row r="5451" spans="1:4" ht="13.2" x14ac:dyDescent="0.25">
      <c r="A5451" s="432" t="s">
        <v>2307</v>
      </c>
      <c r="B5451" s="433">
        <v>26918</v>
      </c>
      <c r="C5451" s="434">
        <v>163</v>
      </c>
      <c r="D5451" s="434">
        <v>91</v>
      </c>
    </row>
    <row r="5452" spans="1:4" ht="13.2" x14ac:dyDescent="0.25">
      <c r="A5452" s="432" t="s">
        <v>5337</v>
      </c>
      <c r="B5452" s="433">
        <v>12013</v>
      </c>
      <c r="C5452" s="434">
        <v>75</v>
      </c>
      <c r="D5452" s="434">
        <v>21</v>
      </c>
    </row>
    <row r="5453" spans="1:4" ht="13.2" x14ac:dyDescent="0.25">
      <c r="A5453" s="432" t="s">
        <v>5338</v>
      </c>
      <c r="B5453" s="433">
        <v>16593</v>
      </c>
      <c r="C5453" s="434">
        <v>65</v>
      </c>
      <c r="D5453" s="434">
        <v>58</v>
      </c>
    </row>
    <row r="5454" spans="1:4" ht="13.2" x14ac:dyDescent="0.25">
      <c r="A5454" s="432" t="s">
        <v>2308</v>
      </c>
      <c r="B5454" s="433">
        <v>19759</v>
      </c>
      <c r="C5454" s="434">
        <v>122</v>
      </c>
      <c r="D5454" s="434">
        <v>83</v>
      </c>
    </row>
    <row r="5455" spans="1:4" ht="13.2" x14ac:dyDescent="0.25">
      <c r="A5455" s="432" t="s">
        <v>5339</v>
      </c>
      <c r="B5455" s="433">
        <v>18656</v>
      </c>
      <c r="C5455" s="434">
        <v>29</v>
      </c>
      <c r="D5455" s="434">
        <v>18</v>
      </c>
    </row>
    <row r="5456" spans="1:4" ht="13.2" x14ac:dyDescent="0.25">
      <c r="A5456" s="432" t="s">
        <v>5260</v>
      </c>
      <c r="B5456" s="433">
        <v>14661</v>
      </c>
      <c r="C5456" s="434">
        <v>2</v>
      </c>
      <c r="D5456" s="434">
        <v>2</v>
      </c>
    </row>
    <row r="5457" spans="1:4" ht="13.2" x14ac:dyDescent="0.25">
      <c r="A5457" s="432" t="s">
        <v>2407</v>
      </c>
      <c r="B5457" s="433">
        <v>19698</v>
      </c>
      <c r="C5457" s="434">
        <v>2</v>
      </c>
      <c r="D5457" s="434">
        <v>2</v>
      </c>
    </row>
    <row r="5458" spans="1:4" ht="13.2" x14ac:dyDescent="0.25">
      <c r="A5458" s="432" t="s">
        <v>5776</v>
      </c>
      <c r="B5458" s="433">
        <v>19444</v>
      </c>
      <c r="C5458" s="434">
        <v>26</v>
      </c>
      <c r="D5458" s="434">
        <v>20</v>
      </c>
    </row>
    <row r="5459" spans="1:4" ht="13.2" x14ac:dyDescent="0.25">
      <c r="A5459" s="432" t="s">
        <v>2316</v>
      </c>
      <c r="B5459" s="433">
        <v>20920</v>
      </c>
      <c r="C5459" s="434">
        <v>11</v>
      </c>
      <c r="D5459" s="434">
        <v>10</v>
      </c>
    </row>
    <row r="5460" spans="1:4" ht="13.2" x14ac:dyDescent="0.25">
      <c r="A5460" s="432" t="s">
        <v>2317</v>
      </c>
      <c r="B5460" s="433">
        <v>23396</v>
      </c>
      <c r="C5460" s="434">
        <v>13</v>
      </c>
      <c r="D5460" s="434">
        <v>7</v>
      </c>
    </row>
    <row r="5461" spans="1:4" ht="13.2" x14ac:dyDescent="0.25">
      <c r="A5461" s="432" t="s">
        <v>2318</v>
      </c>
      <c r="B5461" s="433">
        <v>28756</v>
      </c>
      <c r="C5461" s="434">
        <v>7</v>
      </c>
      <c r="D5461" s="434">
        <v>4</v>
      </c>
    </row>
    <row r="5462" spans="1:4" ht="13.2" x14ac:dyDescent="0.25">
      <c r="A5462" s="432" t="s">
        <v>2319</v>
      </c>
      <c r="B5462" s="433">
        <v>26885</v>
      </c>
      <c r="C5462" s="434">
        <v>7</v>
      </c>
      <c r="D5462" s="434">
        <v>5</v>
      </c>
    </row>
    <row r="5463" spans="1:4" ht="13.2" x14ac:dyDescent="0.25">
      <c r="A5463" s="432" t="s">
        <v>2320</v>
      </c>
      <c r="B5463" s="433">
        <v>26833</v>
      </c>
      <c r="C5463" s="434">
        <v>2</v>
      </c>
      <c r="D5463" s="434">
        <v>2</v>
      </c>
    </row>
    <row r="5464" spans="1:4" ht="13.2" x14ac:dyDescent="0.25">
      <c r="A5464" s="432" t="s">
        <v>2321</v>
      </c>
      <c r="B5464" s="433">
        <v>18111</v>
      </c>
      <c r="C5464" s="434">
        <v>1</v>
      </c>
      <c r="D5464" s="434">
        <v>0</v>
      </c>
    </row>
    <row r="5465" spans="1:4" ht="13.2" x14ac:dyDescent="0.25">
      <c r="A5465" s="432" t="s">
        <v>2322</v>
      </c>
      <c r="B5465" s="433">
        <v>24810</v>
      </c>
      <c r="C5465" s="434">
        <v>2</v>
      </c>
      <c r="D5465" s="434">
        <v>2</v>
      </c>
    </row>
    <row r="5466" spans="1:4" ht="13.2" x14ac:dyDescent="0.25">
      <c r="A5466" s="432" t="s">
        <v>2323</v>
      </c>
      <c r="B5466" s="433">
        <v>28809</v>
      </c>
      <c r="C5466" s="434">
        <v>4</v>
      </c>
      <c r="D5466" s="434">
        <v>4</v>
      </c>
    </row>
    <row r="5467" spans="1:4" ht="13.2" x14ac:dyDescent="0.25">
      <c r="A5467" s="432" t="s">
        <v>2324</v>
      </c>
      <c r="B5467" s="433">
        <v>24226</v>
      </c>
      <c r="C5467" s="434">
        <v>2</v>
      </c>
      <c r="D5467" s="434">
        <v>2</v>
      </c>
    </row>
    <row r="5468" spans="1:4" ht="13.2" x14ac:dyDescent="0.25">
      <c r="A5468" s="432" t="s">
        <v>2325</v>
      </c>
      <c r="B5468" s="433">
        <v>19985</v>
      </c>
      <c r="C5468" s="434">
        <v>6</v>
      </c>
      <c r="D5468" s="434">
        <v>3</v>
      </c>
    </row>
    <row r="5469" spans="1:4" ht="13.2" x14ac:dyDescent="0.25">
      <c r="A5469" s="432" t="s">
        <v>5777</v>
      </c>
      <c r="B5469" s="433">
        <v>22772</v>
      </c>
      <c r="C5469" s="434">
        <v>2</v>
      </c>
      <c r="D5469" s="434">
        <v>2</v>
      </c>
    </row>
    <row r="5470" spans="1:4" ht="13.2" x14ac:dyDescent="0.25">
      <c r="A5470" s="432" t="s">
        <v>5778</v>
      </c>
      <c r="B5470" s="433">
        <v>26165</v>
      </c>
      <c r="C5470" s="434">
        <v>1</v>
      </c>
      <c r="D5470" s="434">
        <v>1</v>
      </c>
    </row>
    <row r="5471" spans="1:4" ht="13.2" x14ac:dyDescent="0.25">
      <c r="A5471" s="432" t="s">
        <v>2326</v>
      </c>
      <c r="B5471" s="433">
        <v>15335</v>
      </c>
      <c r="C5471" s="434">
        <v>5</v>
      </c>
      <c r="D5471" s="434">
        <v>4</v>
      </c>
    </row>
    <row r="5472" spans="1:4" ht="13.2" x14ac:dyDescent="0.25">
      <c r="A5472" s="432" t="s">
        <v>2327</v>
      </c>
      <c r="B5472" s="433">
        <v>18464</v>
      </c>
      <c r="C5472" s="434">
        <v>3</v>
      </c>
      <c r="D5472" s="434">
        <v>0</v>
      </c>
    </row>
    <row r="5473" spans="1:4" ht="13.2" x14ac:dyDescent="0.25">
      <c r="A5473" s="432" t="s">
        <v>2328</v>
      </c>
      <c r="B5473" s="433">
        <v>26093</v>
      </c>
      <c r="C5473" s="434">
        <v>3</v>
      </c>
      <c r="D5473" s="434">
        <v>2</v>
      </c>
    </row>
    <row r="5474" spans="1:4" ht="13.2" x14ac:dyDescent="0.25">
      <c r="A5474" s="432" t="s">
        <v>5269</v>
      </c>
      <c r="B5474" s="433">
        <v>24381</v>
      </c>
      <c r="C5474" s="434">
        <v>1</v>
      </c>
      <c r="D5474" s="434">
        <v>1</v>
      </c>
    </row>
    <row r="5475" spans="1:4" ht="13.2" x14ac:dyDescent="0.25">
      <c r="A5475" s="432" t="s">
        <v>5270</v>
      </c>
      <c r="B5475" s="433">
        <v>11577</v>
      </c>
      <c r="C5475" s="434">
        <v>2</v>
      </c>
      <c r="D5475" s="434">
        <v>2</v>
      </c>
    </row>
    <row r="5476" spans="1:4" ht="13.2" x14ac:dyDescent="0.25">
      <c r="A5476" s="432" t="s">
        <v>5779</v>
      </c>
      <c r="B5476" s="433">
        <v>29723</v>
      </c>
      <c r="C5476" s="434">
        <v>2</v>
      </c>
      <c r="D5476" s="434">
        <v>2</v>
      </c>
    </row>
    <row r="5477" spans="1:4" ht="13.2" x14ac:dyDescent="0.25">
      <c r="A5477" s="432" t="s">
        <v>5763</v>
      </c>
      <c r="B5477" s="433">
        <v>26254</v>
      </c>
      <c r="C5477" s="434">
        <v>1</v>
      </c>
      <c r="D5477" s="434">
        <v>1</v>
      </c>
    </row>
    <row r="5478" spans="1:4" ht="13.2" x14ac:dyDescent="0.25">
      <c r="A5478" s="432" t="s">
        <v>5764</v>
      </c>
      <c r="B5478" s="433">
        <v>12127</v>
      </c>
      <c r="C5478" s="434">
        <v>4</v>
      </c>
      <c r="D5478" s="434">
        <v>4</v>
      </c>
    </row>
    <row r="5479" spans="1:4" ht="13.2" x14ac:dyDescent="0.25">
      <c r="A5479" s="432" t="s">
        <v>5765</v>
      </c>
      <c r="B5479" s="433">
        <v>16604</v>
      </c>
      <c r="C5479" s="434">
        <v>1</v>
      </c>
      <c r="D5479" s="434">
        <v>1</v>
      </c>
    </row>
    <row r="5480" spans="1:4" ht="13.2" x14ac:dyDescent="0.25">
      <c r="A5480" s="432" t="s">
        <v>5780</v>
      </c>
      <c r="B5480" s="433">
        <v>24576</v>
      </c>
      <c r="C5480" s="434">
        <v>80</v>
      </c>
      <c r="D5480" s="434">
        <v>0</v>
      </c>
    </row>
    <row r="5481" spans="1:4" ht="13.2" x14ac:dyDescent="0.25">
      <c r="A5481" s="432" t="s">
        <v>5781</v>
      </c>
      <c r="B5481" s="433">
        <v>17048</v>
      </c>
      <c r="C5481" s="434">
        <v>5</v>
      </c>
      <c r="D5481" s="434">
        <v>5</v>
      </c>
    </row>
    <row r="5482" spans="1:4" ht="13.2" x14ac:dyDescent="0.25">
      <c r="A5482" s="432" t="s">
        <v>2227</v>
      </c>
      <c r="B5482" s="433">
        <v>19851</v>
      </c>
      <c r="C5482" s="434">
        <v>15</v>
      </c>
      <c r="D5482" s="434">
        <v>14</v>
      </c>
    </row>
    <row r="5483" spans="1:4" ht="13.2" x14ac:dyDescent="0.25">
      <c r="A5483" s="432" t="s">
        <v>2228</v>
      </c>
      <c r="B5483" s="433">
        <v>12121</v>
      </c>
      <c r="C5483" s="434">
        <v>4</v>
      </c>
      <c r="D5483" s="434">
        <v>4</v>
      </c>
    </row>
    <row r="5484" spans="1:4" ht="13.2" x14ac:dyDescent="0.25">
      <c r="A5484" s="432" t="s">
        <v>5769</v>
      </c>
      <c r="B5484" s="433">
        <v>27344</v>
      </c>
      <c r="C5484" s="434">
        <v>2</v>
      </c>
      <c r="D5484" s="434">
        <v>1</v>
      </c>
    </row>
    <row r="5485" spans="1:4" ht="13.2" x14ac:dyDescent="0.25">
      <c r="A5485" s="432" t="s">
        <v>2229</v>
      </c>
      <c r="B5485" s="433">
        <v>12112</v>
      </c>
      <c r="C5485" s="434">
        <v>3</v>
      </c>
      <c r="D5485" s="434">
        <v>1</v>
      </c>
    </row>
    <row r="5486" spans="1:4" ht="13.2" x14ac:dyDescent="0.25">
      <c r="A5486" s="432" t="s">
        <v>2230</v>
      </c>
      <c r="B5486" s="433">
        <v>27863</v>
      </c>
      <c r="C5486" s="434">
        <v>8</v>
      </c>
      <c r="D5486" s="434">
        <v>6</v>
      </c>
    </row>
    <row r="5487" spans="1:4" ht="13.2" x14ac:dyDescent="0.25">
      <c r="A5487" s="432" t="s">
        <v>2231</v>
      </c>
      <c r="B5487" s="433">
        <v>18751</v>
      </c>
      <c r="C5487" s="434">
        <v>4</v>
      </c>
      <c r="D5487" s="434">
        <v>4</v>
      </c>
    </row>
    <row r="5488" spans="1:4" ht="13.2" x14ac:dyDescent="0.25">
      <c r="A5488" s="432" t="s">
        <v>2232</v>
      </c>
      <c r="B5488" s="433">
        <v>23390</v>
      </c>
      <c r="C5488" s="434">
        <v>5</v>
      </c>
      <c r="D5488" s="434">
        <v>5</v>
      </c>
    </row>
    <row r="5489" spans="1:4" ht="13.2" x14ac:dyDescent="0.25">
      <c r="A5489" s="432" t="s">
        <v>2231</v>
      </c>
      <c r="B5489" s="433">
        <v>16869</v>
      </c>
      <c r="C5489" s="434">
        <v>1</v>
      </c>
      <c r="D5489" s="434">
        <v>1</v>
      </c>
    </row>
    <row r="5490" spans="1:4" ht="13.2" x14ac:dyDescent="0.25">
      <c r="A5490" s="432" t="s">
        <v>2233</v>
      </c>
      <c r="B5490" s="433">
        <v>19641</v>
      </c>
      <c r="C5490" s="434">
        <v>39</v>
      </c>
      <c r="D5490" s="434">
        <v>37</v>
      </c>
    </row>
    <row r="5491" spans="1:4" ht="13.2" x14ac:dyDescent="0.25">
      <c r="A5491" s="432" t="s">
        <v>2234</v>
      </c>
      <c r="B5491" s="433">
        <v>23427</v>
      </c>
      <c r="C5491" s="434">
        <v>6</v>
      </c>
      <c r="D5491" s="434">
        <v>5</v>
      </c>
    </row>
    <row r="5492" spans="1:4" ht="13.2" x14ac:dyDescent="0.25">
      <c r="A5492" s="432" t="s">
        <v>4965</v>
      </c>
      <c r="B5492" s="433">
        <v>14775</v>
      </c>
      <c r="C5492" s="434">
        <v>2</v>
      </c>
      <c r="D5492" s="434">
        <v>2</v>
      </c>
    </row>
    <row r="5493" spans="1:4" ht="13.2" x14ac:dyDescent="0.25">
      <c r="A5493" s="432" t="s">
        <v>5318</v>
      </c>
      <c r="B5493" s="433">
        <v>13332</v>
      </c>
      <c r="C5493" s="434">
        <v>1</v>
      </c>
      <c r="D5493" s="434">
        <v>0</v>
      </c>
    </row>
    <row r="5494" spans="1:4" ht="13.2" x14ac:dyDescent="0.25">
      <c r="A5494" s="432" t="s">
        <v>5207</v>
      </c>
      <c r="B5494" s="433">
        <v>24471</v>
      </c>
      <c r="C5494" s="434">
        <v>1</v>
      </c>
      <c r="D5494" s="434">
        <v>0</v>
      </c>
    </row>
    <row r="5495" spans="1:4" ht="13.2" x14ac:dyDescent="0.25">
      <c r="A5495" s="432" t="s">
        <v>2238</v>
      </c>
      <c r="B5495" s="433">
        <v>15024</v>
      </c>
      <c r="C5495" s="434">
        <v>1</v>
      </c>
      <c r="D5495" s="434">
        <v>1</v>
      </c>
    </row>
    <row r="5496" spans="1:4" ht="13.2" x14ac:dyDescent="0.25">
      <c r="A5496" s="432" t="s">
        <v>5771</v>
      </c>
      <c r="B5496" s="433">
        <v>27727</v>
      </c>
      <c r="C5496" s="434">
        <v>1</v>
      </c>
      <c r="D5496" s="434">
        <v>1</v>
      </c>
    </row>
    <row r="5497" spans="1:4" ht="13.2" x14ac:dyDescent="0.25">
      <c r="A5497" s="432" t="s">
        <v>5772</v>
      </c>
      <c r="B5497" s="433">
        <v>26997</v>
      </c>
      <c r="C5497" s="434">
        <v>1</v>
      </c>
      <c r="D5497" s="434">
        <v>1</v>
      </c>
    </row>
    <row r="5498" spans="1:4" ht="13.2" x14ac:dyDescent="0.25">
      <c r="A5498" s="432" t="s">
        <v>5229</v>
      </c>
      <c r="B5498" s="433">
        <v>17112</v>
      </c>
      <c r="C5498" s="434">
        <v>1</v>
      </c>
      <c r="D5498" s="434">
        <v>1</v>
      </c>
    </row>
    <row r="5499" spans="1:4" ht="13.2" x14ac:dyDescent="0.25">
      <c r="A5499" s="432" t="s">
        <v>2271</v>
      </c>
      <c r="B5499" s="433">
        <v>21678</v>
      </c>
      <c r="C5499" s="434">
        <v>1</v>
      </c>
      <c r="D5499" s="434">
        <v>1</v>
      </c>
    </row>
    <row r="5500" spans="1:4" ht="13.2" x14ac:dyDescent="0.25">
      <c r="A5500" s="432" t="s">
        <v>2274</v>
      </c>
      <c r="B5500" s="433">
        <v>24687</v>
      </c>
      <c r="C5500" s="434">
        <v>1</v>
      </c>
      <c r="D5500" s="434">
        <v>1</v>
      </c>
    </row>
    <row r="5501" spans="1:4" ht="13.2" x14ac:dyDescent="0.25">
      <c r="A5501" s="432" t="s">
        <v>2276</v>
      </c>
      <c r="B5501" s="433">
        <v>22674</v>
      </c>
      <c r="C5501" s="434">
        <v>1</v>
      </c>
      <c r="D5501" s="434">
        <v>1</v>
      </c>
    </row>
    <row r="5502" spans="1:4" ht="13.2" x14ac:dyDescent="0.25">
      <c r="A5502" s="432" t="s">
        <v>2277</v>
      </c>
      <c r="B5502" s="433">
        <v>19011</v>
      </c>
      <c r="C5502" s="434">
        <v>7</v>
      </c>
      <c r="D5502" s="434">
        <v>7</v>
      </c>
    </row>
    <row r="5503" spans="1:4" ht="13.2" x14ac:dyDescent="0.25">
      <c r="A5503" s="432" t="s">
        <v>2279</v>
      </c>
      <c r="B5503" s="433">
        <v>18814</v>
      </c>
      <c r="C5503" s="434">
        <v>2</v>
      </c>
      <c r="D5503" s="434">
        <v>2</v>
      </c>
    </row>
    <row r="5504" spans="1:4" ht="13.2" x14ac:dyDescent="0.25">
      <c r="A5504" s="432" t="s">
        <v>2280</v>
      </c>
      <c r="B5504" s="433">
        <v>21521</v>
      </c>
      <c r="C5504" s="434">
        <v>7</v>
      </c>
      <c r="D5504" s="434">
        <v>6</v>
      </c>
    </row>
    <row r="5505" spans="1:4" ht="13.2" x14ac:dyDescent="0.25">
      <c r="A5505" s="432" t="s">
        <v>2281</v>
      </c>
      <c r="B5505" s="433">
        <v>14878</v>
      </c>
      <c r="C5505" s="434">
        <v>1</v>
      </c>
      <c r="D5505" s="434">
        <v>1</v>
      </c>
    </row>
    <row r="5506" spans="1:4" ht="13.2" x14ac:dyDescent="0.25">
      <c r="A5506" s="432" t="s">
        <v>2282</v>
      </c>
      <c r="B5506" s="433">
        <v>24763</v>
      </c>
      <c r="C5506" s="434">
        <v>16</v>
      </c>
      <c r="D5506" s="434">
        <v>15</v>
      </c>
    </row>
    <row r="5507" spans="1:4" ht="13.2" x14ac:dyDescent="0.25">
      <c r="A5507" s="432" t="s">
        <v>2284</v>
      </c>
      <c r="B5507" s="433">
        <v>21968</v>
      </c>
      <c r="C5507" s="434">
        <v>8</v>
      </c>
      <c r="D5507" s="434">
        <v>8</v>
      </c>
    </row>
    <row r="5508" spans="1:4" ht="13.2" x14ac:dyDescent="0.25">
      <c r="A5508" s="432" t="s">
        <v>4573</v>
      </c>
      <c r="B5508" s="433">
        <v>25025</v>
      </c>
      <c r="C5508" s="434">
        <v>32</v>
      </c>
      <c r="D5508" s="434">
        <v>31</v>
      </c>
    </row>
    <row r="5509" spans="1:4" ht="13.2" x14ac:dyDescent="0.25">
      <c r="A5509" s="432" t="s">
        <v>5325</v>
      </c>
      <c r="B5509" s="433">
        <v>29901</v>
      </c>
      <c r="C5509" s="434">
        <v>14</v>
      </c>
      <c r="D5509" s="434">
        <v>9</v>
      </c>
    </row>
    <row r="5510" spans="1:4" ht="13.2" x14ac:dyDescent="0.25">
      <c r="A5510" s="432" t="s">
        <v>5326</v>
      </c>
      <c r="B5510" s="433">
        <v>18802</v>
      </c>
      <c r="C5510" s="434">
        <v>19</v>
      </c>
      <c r="D5510" s="434">
        <v>16</v>
      </c>
    </row>
    <row r="5511" spans="1:4" ht="13.2" x14ac:dyDescent="0.25">
      <c r="A5511" s="432" t="s">
        <v>5231</v>
      </c>
      <c r="B5511" s="433">
        <v>22012</v>
      </c>
      <c r="C5511" s="434">
        <v>4</v>
      </c>
      <c r="D5511" s="434">
        <v>3</v>
      </c>
    </row>
    <row r="5512" spans="1:4" ht="13.2" x14ac:dyDescent="0.25">
      <c r="A5512" s="432" t="s">
        <v>4574</v>
      </c>
      <c r="B5512" s="433">
        <v>19158</v>
      </c>
      <c r="C5512" s="434">
        <v>63</v>
      </c>
      <c r="D5512" s="434">
        <v>60</v>
      </c>
    </row>
    <row r="5513" spans="1:4" ht="13.2" x14ac:dyDescent="0.25">
      <c r="A5513" s="432" t="s">
        <v>5232</v>
      </c>
      <c r="B5513" s="433">
        <v>26036</v>
      </c>
      <c r="C5513" s="434">
        <v>2</v>
      </c>
      <c r="D5513" s="434">
        <v>2</v>
      </c>
    </row>
    <row r="5514" spans="1:4" ht="13.2" x14ac:dyDescent="0.25">
      <c r="A5514" s="432" t="s">
        <v>4575</v>
      </c>
      <c r="B5514" s="433">
        <v>22909</v>
      </c>
      <c r="C5514" s="434">
        <v>7</v>
      </c>
      <c r="D5514" s="434">
        <v>7</v>
      </c>
    </row>
    <row r="5515" spans="1:4" ht="13.2" x14ac:dyDescent="0.25">
      <c r="A5515" s="432" t="s">
        <v>2294</v>
      </c>
      <c r="B5515" s="433">
        <v>10611</v>
      </c>
      <c r="C5515" s="434">
        <v>94</v>
      </c>
      <c r="D5515" s="434">
        <v>84</v>
      </c>
    </row>
    <row r="5516" spans="1:4" ht="13.2" x14ac:dyDescent="0.25">
      <c r="A5516" s="432" t="s">
        <v>2295</v>
      </c>
      <c r="B5516" s="433">
        <v>23562</v>
      </c>
      <c r="C5516" s="434">
        <v>35</v>
      </c>
      <c r="D5516" s="434">
        <v>22</v>
      </c>
    </row>
    <row r="5517" spans="1:4" ht="13.2" x14ac:dyDescent="0.25">
      <c r="A5517" s="432" t="s">
        <v>2296</v>
      </c>
      <c r="B5517" s="433">
        <v>25406</v>
      </c>
      <c r="C5517" s="434">
        <v>46</v>
      </c>
      <c r="D5517" s="434">
        <v>15</v>
      </c>
    </row>
    <row r="5518" spans="1:4" ht="13.2" x14ac:dyDescent="0.25">
      <c r="A5518" s="432" t="s">
        <v>5327</v>
      </c>
      <c r="B5518" s="433">
        <v>25201</v>
      </c>
      <c r="C5518" s="434">
        <v>144</v>
      </c>
      <c r="D5518" s="434">
        <v>78</v>
      </c>
    </row>
    <row r="5519" spans="1:4" ht="13.2" x14ac:dyDescent="0.25">
      <c r="A5519" s="432" t="s">
        <v>5328</v>
      </c>
      <c r="B5519" s="433">
        <v>27905</v>
      </c>
      <c r="C5519" s="434">
        <v>3</v>
      </c>
      <c r="D5519" s="434">
        <v>2</v>
      </c>
    </row>
    <row r="5520" spans="1:4" ht="13.2" x14ac:dyDescent="0.25">
      <c r="A5520" s="432" t="s">
        <v>5329</v>
      </c>
      <c r="B5520" s="433">
        <v>15622</v>
      </c>
      <c r="C5520" s="434">
        <v>69</v>
      </c>
      <c r="D5520" s="434">
        <v>49</v>
      </c>
    </row>
    <row r="5521" spans="1:4" ht="13.2" x14ac:dyDescent="0.25">
      <c r="A5521" s="432" t="s">
        <v>5330</v>
      </c>
      <c r="B5521" s="433">
        <v>17687</v>
      </c>
      <c r="C5521" s="434">
        <v>55</v>
      </c>
      <c r="D5521" s="434">
        <v>5</v>
      </c>
    </row>
    <row r="5522" spans="1:4" ht="13.2" x14ac:dyDescent="0.25">
      <c r="A5522" s="432" t="s">
        <v>5331</v>
      </c>
      <c r="B5522" s="433">
        <v>14936</v>
      </c>
      <c r="C5522" s="434">
        <v>54</v>
      </c>
      <c r="D5522" s="434">
        <v>8</v>
      </c>
    </row>
    <row r="5523" spans="1:4" ht="13.2" x14ac:dyDescent="0.25">
      <c r="A5523" s="432" t="s">
        <v>2403</v>
      </c>
      <c r="B5523" s="433">
        <v>20677</v>
      </c>
      <c r="C5523" s="434">
        <v>162</v>
      </c>
      <c r="D5523" s="434">
        <v>45</v>
      </c>
    </row>
    <row r="5524" spans="1:4" ht="13.2" x14ac:dyDescent="0.25">
      <c r="A5524" s="432" t="s">
        <v>5332</v>
      </c>
      <c r="B5524" s="433">
        <v>13925</v>
      </c>
      <c r="C5524" s="434">
        <v>9</v>
      </c>
      <c r="D5524" s="434">
        <v>9</v>
      </c>
    </row>
    <row r="5525" spans="1:4" ht="13.2" x14ac:dyDescent="0.25">
      <c r="A5525" s="432" t="s">
        <v>5333</v>
      </c>
      <c r="B5525" s="433">
        <v>17752</v>
      </c>
      <c r="C5525" s="434">
        <v>6</v>
      </c>
      <c r="D5525" s="434">
        <v>0</v>
      </c>
    </row>
    <row r="5526" spans="1:4" ht="13.2" x14ac:dyDescent="0.25">
      <c r="A5526" s="432" t="s">
        <v>5253</v>
      </c>
      <c r="B5526" s="433">
        <v>19542</v>
      </c>
      <c r="C5526" s="434">
        <v>4</v>
      </c>
      <c r="D5526" s="434">
        <v>4</v>
      </c>
    </row>
    <row r="5527" spans="1:4" ht="13.2" x14ac:dyDescent="0.25">
      <c r="A5527" s="432" t="s">
        <v>5334</v>
      </c>
      <c r="B5527" s="433">
        <v>22520</v>
      </c>
      <c r="C5527" s="434">
        <v>11</v>
      </c>
      <c r="D5527" s="434">
        <v>6</v>
      </c>
    </row>
    <row r="5528" spans="1:4" ht="13.2" x14ac:dyDescent="0.25">
      <c r="A5528" s="432" t="s">
        <v>5254</v>
      </c>
      <c r="B5528" s="433">
        <v>23768</v>
      </c>
      <c r="C5528" s="434">
        <v>5</v>
      </c>
      <c r="D5528" s="434">
        <v>1</v>
      </c>
    </row>
    <row r="5529" spans="1:4" ht="13.2" x14ac:dyDescent="0.25">
      <c r="A5529" s="432" t="s">
        <v>5256</v>
      </c>
      <c r="B5529" s="433">
        <v>27027</v>
      </c>
      <c r="C5529" s="434">
        <v>2</v>
      </c>
      <c r="D5529" s="434">
        <v>1</v>
      </c>
    </row>
    <row r="5530" spans="1:4" ht="13.2" x14ac:dyDescent="0.25">
      <c r="A5530" s="432" t="s">
        <v>5335</v>
      </c>
      <c r="B5530" s="433">
        <v>24449</v>
      </c>
      <c r="C5530" s="434">
        <v>3</v>
      </c>
      <c r="D5530" s="434">
        <v>1</v>
      </c>
    </row>
    <row r="5531" spans="1:4" ht="13.2" x14ac:dyDescent="0.25">
      <c r="A5531" s="432" t="s">
        <v>5257</v>
      </c>
      <c r="B5531" s="433">
        <v>27929</v>
      </c>
      <c r="C5531" s="434">
        <v>3</v>
      </c>
      <c r="D5531" s="434">
        <v>3</v>
      </c>
    </row>
    <row r="5532" spans="1:4" ht="13.2" x14ac:dyDescent="0.25">
      <c r="A5532" s="432" t="s">
        <v>5259</v>
      </c>
      <c r="B5532" s="433">
        <v>27726</v>
      </c>
      <c r="C5532" s="434">
        <v>5</v>
      </c>
      <c r="D5532" s="434">
        <v>2</v>
      </c>
    </row>
    <row r="5533" spans="1:4" ht="13.2" x14ac:dyDescent="0.25">
      <c r="A5533" s="432" t="s">
        <v>4577</v>
      </c>
      <c r="B5533" s="433">
        <v>24177</v>
      </c>
      <c r="C5533" s="434">
        <v>2</v>
      </c>
      <c r="D5533" s="434">
        <v>2</v>
      </c>
    </row>
    <row r="5534" spans="1:4" ht="13.2" x14ac:dyDescent="0.25">
      <c r="A5534" s="432" t="s">
        <v>2301</v>
      </c>
      <c r="B5534" s="433">
        <v>10543</v>
      </c>
      <c r="C5534" s="434">
        <v>83</v>
      </c>
      <c r="D5534" s="434">
        <v>55</v>
      </c>
    </row>
    <row r="5535" spans="1:4" ht="13.2" x14ac:dyDescent="0.25">
      <c r="A5535" s="432" t="s">
        <v>2302</v>
      </c>
      <c r="B5535" s="433">
        <v>23574</v>
      </c>
      <c r="C5535" s="434">
        <v>42</v>
      </c>
      <c r="D5535" s="434">
        <v>29</v>
      </c>
    </row>
    <row r="5536" spans="1:4" ht="13.2" x14ac:dyDescent="0.25">
      <c r="A5536" s="432" t="s">
        <v>2303</v>
      </c>
      <c r="B5536" s="433">
        <v>15631</v>
      </c>
      <c r="C5536" s="434">
        <v>16</v>
      </c>
      <c r="D5536" s="434">
        <v>10</v>
      </c>
    </row>
    <row r="5537" spans="1:4" ht="13.2" x14ac:dyDescent="0.25">
      <c r="A5537" s="432" t="s">
        <v>2304</v>
      </c>
      <c r="B5537" s="433">
        <v>13876</v>
      </c>
      <c r="C5537" s="434">
        <v>81</v>
      </c>
      <c r="D5537" s="434">
        <v>44</v>
      </c>
    </row>
    <row r="5538" spans="1:4" ht="13.2" x14ac:dyDescent="0.25">
      <c r="A5538" s="432" t="s">
        <v>2305</v>
      </c>
      <c r="B5538" s="433">
        <v>13683</v>
      </c>
      <c r="C5538" s="434">
        <v>11</v>
      </c>
      <c r="D5538" s="434">
        <v>11</v>
      </c>
    </row>
    <row r="5539" spans="1:4" ht="13.2" x14ac:dyDescent="0.25">
      <c r="A5539" s="432" t="s">
        <v>2306</v>
      </c>
      <c r="B5539" s="433">
        <v>11674</v>
      </c>
      <c r="C5539" s="434">
        <v>34</v>
      </c>
      <c r="D5539" s="434">
        <v>22</v>
      </c>
    </row>
    <row r="5540" spans="1:4" ht="13.2" x14ac:dyDescent="0.25">
      <c r="A5540" s="432" t="s">
        <v>2307</v>
      </c>
      <c r="B5540" s="433">
        <v>10447</v>
      </c>
      <c r="C5540" s="434">
        <v>159</v>
      </c>
      <c r="D5540" s="434">
        <v>105</v>
      </c>
    </row>
    <row r="5541" spans="1:4" ht="13.2" x14ac:dyDescent="0.25">
      <c r="A5541" s="432" t="s">
        <v>5337</v>
      </c>
      <c r="B5541" s="433">
        <v>20268</v>
      </c>
      <c r="C5541" s="434">
        <v>72</v>
      </c>
      <c r="D5541" s="434">
        <v>38</v>
      </c>
    </row>
    <row r="5542" spans="1:4" ht="13.2" x14ac:dyDescent="0.25">
      <c r="A5542" s="432" t="s">
        <v>5338</v>
      </c>
      <c r="B5542" s="433">
        <v>12195</v>
      </c>
      <c r="C5542" s="434">
        <v>62</v>
      </c>
      <c r="D5542" s="434">
        <v>42</v>
      </c>
    </row>
    <row r="5543" spans="1:4" ht="13.2" x14ac:dyDescent="0.25">
      <c r="A5543" s="432" t="s">
        <v>2308</v>
      </c>
      <c r="B5543" s="433">
        <v>27884</v>
      </c>
      <c r="C5543" s="434">
        <v>123</v>
      </c>
      <c r="D5543" s="434">
        <v>81</v>
      </c>
    </row>
    <row r="5544" spans="1:4" ht="13.2" x14ac:dyDescent="0.25">
      <c r="A5544" s="432" t="s">
        <v>5339</v>
      </c>
      <c r="B5544" s="433">
        <v>17449</v>
      </c>
      <c r="C5544" s="434">
        <v>32</v>
      </c>
      <c r="D5544" s="434">
        <v>24</v>
      </c>
    </row>
    <row r="5545" spans="1:4" ht="13.2" x14ac:dyDescent="0.25">
      <c r="A5545" s="432" t="s">
        <v>5260</v>
      </c>
      <c r="B5545" s="433">
        <v>23704</v>
      </c>
      <c r="C5545" s="434">
        <v>1</v>
      </c>
      <c r="D5545" s="434">
        <v>1</v>
      </c>
    </row>
    <row r="5546" spans="1:4" ht="13.2" x14ac:dyDescent="0.25">
      <c r="A5546" s="432" t="s">
        <v>2407</v>
      </c>
      <c r="B5546" s="433">
        <v>25983</v>
      </c>
      <c r="C5546" s="434">
        <v>1</v>
      </c>
      <c r="D5546" s="434">
        <v>1</v>
      </c>
    </row>
    <row r="5547" spans="1:4" ht="13.2" x14ac:dyDescent="0.25">
      <c r="A5547" s="432" t="s">
        <v>5782</v>
      </c>
      <c r="B5547" s="433">
        <v>24081</v>
      </c>
      <c r="C5547" s="434">
        <v>5</v>
      </c>
      <c r="D5547" s="434">
        <v>1</v>
      </c>
    </row>
    <row r="5548" spans="1:4" ht="13.2" x14ac:dyDescent="0.25">
      <c r="A5548" s="432" t="s">
        <v>2316</v>
      </c>
      <c r="B5548" s="433">
        <v>29290</v>
      </c>
      <c r="C5548" s="434">
        <v>13</v>
      </c>
      <c r="D5548" s="434">
        <v>10</v>
      </c>
    </row>
    <row r="5549" spans="1:4" ht="13.2" x14ac:dyDescent="0.25">
      <c r="A5549" s="432" t="s">
        <v>2317</v>
      </c>
      <c r="B5549" s="433">
        <v>24174</v>
      </c>
      <c r="C5549" s="434">
        <v>5</v>
      </c>
      <c r="D5549" s="434">
        <v>4</v>
      </c>
    </row>
    <row r="5550" spans="1:4" ht="13.2" x14ac:dyDescent="0.25">
      <c r="A5550" s="432" t="s">
        <v>2318</v>
      </c>
      <c r="B5550" s="433">
        <v>15895</v>
      </c>
      <c r="C5550" s="434">
        <v>7</v>
      </c>
      <c r="D5550" s="434">
        <v>5</v>
      </c>
    </row>
    <row r="5551" spans="1:4" ht="13.2" x14ac:dyDescent="0.25">
      <c r="A5551" s="432" t="s">
        <v>2319</v>
      </c>
      <c r="B5551" s="433">
        <v>25537</v>
      </c>
      <c r="C5551" s="434">
        <v>11</v>
      </c>
      <c r="D5551" s="434">
        <v>7</v>
      </c>
    </row>
    <row r="5552" spans="1:4" ht="13.2" x14ac:dyDescent="0.25">
      <c r="A5552" s="432" t="s">
        <v>2320</v>
      </c>
      <c r="B5552" s="433">
        <v>28240</v>
      </c>
      <c r="C5552" s="434">
        <v>2</v>
      </c>
      <c r="D5552" s="434">
        <v>2</v>
      </c>
    </row>
    <row r="5553" spans="1:4" ht="13.2" x14ac:dyDescent="0.25">
      <c r="A5553" s="432" t="s">
        <v>2322</v>
      </c>
      <c r="B5553" s="433">
        <v>19096</v>
      </c>
      <c r="C5553" s="434">
        <v>2</v>
      </c>
      <c r="D5553" s="434">
        <v>1</v>
      </c>
    </row>
    <row r="5554" spans="1:4" ht="13.2" x14ac:dyDescent="0.25">
      <c r="A5554" s="432" t="s">
        <v>2323</v>
      </c>
      <c r="B5554" s="433">
        <v>27424</v>
      </c>
      <c r="C5554" s="434">
        <v>2</v>
      </c>
      <c r="D5554" s="434">
        <v>2</v>
      </c>
    </row>
    <row r="5555" spans="1:4" ht="13.2" x14ac:dyDescent="0.25">
      <c r="A5555" s="432" t="s">
        <v>2324</v>
      </c>
      <c r="B5555" s="433">
        <v>12531</v>
      </c>
      <c r="C5555" s="434">
        <v>2</v>
      </c>
      <c r="D5555" s="434">
        <v>2</v>
      </c>
    </row>
    <row r="5556" spans="1:4" ht="13.2" x14ac:dyDescent="0.25">
      <c r="A5556" s="432" t="s">
        <v>2325</v>
      </c>
      <c r="B5556" s="433">
        <v>27412</v>
      </c>
      <c r="C5556" s="434">
        <v>2</v>
      </c>
      <c r="D5556" s="434">
        <v>2</v>
      </c>
    </row>
    <row r="5557" spans="1:4" ht="13.2" x14ac:dyDescent="0.25">
      <c r="A5557" s="432" t="s">
        <v>5783</v>
      </c>
      <c r="B5557" s="433">
        <v>15230</v>
      </c>
      <c r="C5557" s="434">
        <v>2</v>
      </c>
      <c r="D5557" s="434">
        <v>2</v>
      </c>
    </row>
    <row r="5558" spans="1:4" ht="13.2" x14ac:dyDescent="0.25">
      <c r="A5558" s="432" t="s">
        <v>5778</v>
      </c>
      <c r="B5558" s="433">
        <v>19329</v>
      </c>
      <c r="C5558" s="434">
        <v>2</v>
      </c>
      <c r="D5558" s="434">
        <v>2</v>
      </c>
    </row>
    <row r="5559" spans="1:4" ht="13.2" x14ac:dyDescent="0.25">
      <c r="A5559" s="432" t="s">
        <v>2326</v>
      </c>
      <c r="B5559" s="433">
        <v>26814</v>
      </c>
      <c r="C5559" s="434">
        <v>2</v>
      </c>
      <c r="D5559" s="434">
        <v>2</v>
      </c>
    </row>
    <row r="5560" spans="1:4" ht="13.2" x14ac:dyDescent="0.25">
      <c r="A5560" s="432" t="s">
        <v>2327</v>
      </c>
      <c r="B5560" s="433">
        <v>26218</v>
      </c>
      <c r="C5560" s="434">
        <v>4</v>
      </c>
      <c r="D5560" s="434">
        <v>4</v>
      </c>
    </row>
    <row r="5561" spans="1:4" ht="13.2" x14ac:dyDescent="0.25">
      <c r="A5561" s="432" t="s">
        <v>2328</v>
      </c>
      <c r="B5561" s="433">
        <v>19204</v>
      </c>
      <c r="C5561" s="434">
        <v>4</v>
      </c>
      <c r="D5561" s="434">
        <v>4</v>
      </c>
    </row>
    <row r="5562" spans="1:4" ht="13.2" x14ac:dyDescent="0.25">
      <c r="A5562" s="432" t="s">
        <v>5269</v>
      </c>
      <c r="B5562" s="433">
        <v>26448</v>
      </c>
      <c r="C5562" s="434">
        <v>2</v>
      </c>
      <c r="D5562" s="434">
        <v>2</v>
      </c>
    </row>
    <row r="5563" spans="1:4" ht="13.2" x14ac:dyDescent="0.25">
      <c r="A5563" s="432" t="s">
        <v>5784</v>
      </c>
      <c r="B5563" s="433">
        <v>17236</v>
      </c>
      <c r="C5563" s="434">
        <v>2</v>
      </c>
      <c r="D5563" s="434">
        <v>2</v>
      </c>
    </row>
    <row r="5564" spans="1:4" ht="13.2" x14ac:dyDescent="0.25">
      <c r="A5564" s="432" t="s">
        <v>5764</v>
      </c>
      <c r="B5564" s="433">
        <v>21847</v>
      </c>
      <c r="C5564" s="434">
        <v>7</v>
      </c>
      <c r="D5564" s="434">
        <v>3</v>
      </c>
    </row>
    <row r="5565" spans="1:4" ht="13.2" x14ac:dyDescent="0.25">
      <c r="A5565" s="432" t="s">
        <v>5765</v>
      </c>
      <c r="B5565" s="433">
        <v>25291</v>
      </c>
      <c r="C5565" s="434">
        <v>1</v>
      </c>
      <c r="D5565" s="434">
        <v>1</v>
      </c>
    </row>
    <row r="5566" spans="1:4" ht="13.2" x14ac:dyDescent="0.25">
      <c r="A5566" s="432" t="s">
        <v>5785</v>
      </c>
      <c r="B5566" s="433">
        <v>24759</v>
      </c>
      <c r="C5566" s="434">
        <v>6</v>
      </c>
      <c r="D5566" s="434">
        <v>0</v>
      </c>
    </row>
    <row r="5567" spans="1:4" ht="13.2" x14ac:dyDescent="0.25">
      <c r="A5567" s="432" t="s">
        <v>2241</v>
      </c>
      <c r="B5567" s="433">
        <v>16149</v>
      </c>
      <c r="C5567" s="434">
        <v>16</v>
      </c>
      <c r="D5567" s="434">
        <v>7</v>
      </c>
    </row>
    <row r="5568" spans="1:4" ht="13.2" x14ac:dyDescent="0.25">
      <c r="A5568" s="432" t="s">
        <v>2242</v>
      </c>
      <c r="B5568" s="433">
        <v>12606</v>
      </c>
      <c r="C5568" s="434">
        <v>12</v>
      </c>
      <c r="D5568" s="434">
        <v>11</v>
      </c>
    </row>
    <row r="5569" spans="1:4" ht="13.2" x14ac:dyDescent="0.25">
      <c r="A5569" s="432" t="s">
        <v>2243</v>
      </c>
      <c r="B5569" s="433">
        <v>13769</v>
      </c>
      <c r="C5569" s="434">
        <v>4</v>
      </c>
      <c r="D5569" s="434">
        <v>4</v>
      </c>
    </row>
    <row r="5570" spans="1:4" ht="13.2" x14ac:dyDescent="0.25">
      <c r="A5570" s="432" t="s">
        <v>2244</v>
      </c>
      <c r="B5570" s="433">
        <v>28411</v>
      </c>
      <c r="C5570" s="434">
        <v>5</v>
      </c>
      <c r="D5570" s="434">
        <v>5</v>
      </c>
    </row>
    <row r="5571" spans="1:4" ht="13.2" x14ac:dyDescent="0.25">
      <c r="A5571" s="432" t="s">
        <v>2245</v>
      </c>
      <c r="B5571" s="433">
        <v>27606</v>
      </c>
      <c r="C5571" s="434">
        <v>3</v>
      </c>
      <c r="D5571" s="434">
        <v>1</v>
      </c>
    </row>
    <row r="5572" spans="1:4" ht="13.2" x14ac:dyDescent="0.25">
      <c r="A5572" s="432" t="s">
        <v>5217</v>
      </c>
      <c r="B5572" s="433">
        <v>13500</v>
      </c>
      <c r="C5572" s="434">
        <v>2</v>
      </c>
      <c r="D5572" s="434">
        <v>2</v>
      </c>
    </row>
    <row r="5573" spans="1:4" ht="13.2" x14ac:dyDescent="0.25">
      <c r="A5573" s="432" t="s">
        <v>5786</v>
      </c>
      <c r="B5573" s="433">
        <v>20509</v>
      </c>
      <c r="C5573" s="434">
        <v>1</v>
      </c>
      <c r="D5573" s="434">
        <v>1</v>
      </c>
    </row>
    <row r="5574" spans="1:4" ht="13.2" x14ac:dyDescent="0.25">
      <c r="A5574" s="432" t="s">
        <v>5787</v>
      </c>
      <c r="B5574" s="433">
        <v>19937</v>
      </c>
      <c r="C5574" s="434">
        <v>3</v>
      </c>
      <c r="D5574" s="434">
        <v>2</v>
      </c>
    </row>
    <row r="5575" spans="1:4" ht="13.2" x14ac:dyDescent="0.25">
      <c r="A5575" s="432" t="s">
        <v>3874</v>
      </c>
      <c r="B5575" s="433">
        <v>28193</v>
      </c>
      <c r="C5575" s="434">
        <v>5</v>
      </c>
      <c r="D5575" s="434">
        <v>0</v>
      </c>
    </row>
    <row r="5576" spans="1:4" ht="13.2" x14ac:dyDescent="0.25">
      <c r="A5576" s="432" t="s">
        <v>2246</v>
      </c>
      <c r="B5576" s="433">
        <v>16580</v>
      </c>
      <c r="C5576" s="434">
        <v>5</v>
      </c>
      <c r="D5576" s="434">
        <v>0</v>
      </c>
    </row>
    <row r="5577" spans="1:4" ht="13.2" x14ac:dyDescent="0.25">
      <c r="A5577" s="432" t="s">
        <v>5788</v>
      </c>
      <c r="B5577" s="433">
        <v>13608</v>
      </c>
      <c r="C5577" s="434">
        <v>1</v>
      </c>
      <c r="D5577" s="434">
        <v>1</v>
      </c>
    </row>
    <row r="5578" spans="1:4" ht="13.2" x14ac:dyDescent="0.25">
      <c r="A5578" s="432" t="s">
        <v>3875</v>
      </c>
      <c r="B5578" s="433">
        <v>13591</v>
      </c>
      <c r="C5578" s="434">
        <v>2</v>
      </c>
      <c r="D5578" s="434">
        <v>2</v>
      </c>
    </row>
    <row r="5579" spans="1:4" ht="13.2" x14ac:dyDescent="0.25">
      <c r="A5579" s="432" t="s">
        <v>5235</v>
      </c>
      <c r="B5579" s="433">
        <v>25604</v>
      </c>
      <c r="C5579" s="434">
        <v>6</v>
      </c>
      <c r="D5579" s="434">
        <v>4</v>
      </c>
    </row>
    <row r="5580" spans="1:4" ht="13.2" x14ac:dyDescent="0.25">
      <c r="A5580" s="432" t="s">
        <v>5236</v>
      </c>
      <c r="B5580" s="433">
        <v>27259</v>
      </c>
      <c r="C5580" s="434">
        <v>2</v>
      </c>
      <c r="D5580" s="434">
        <v>2</v>
      </c>
    </row>
    <row r="5581" spans="1:4" ht="13.2" x14ac:dyDescent="0.25">
      <c r="A5581" s="432" t="s">
        <v>5238</v>
      </c>
      <c r="B5581" s="433">
        <v>16711</v>
      </c>
      <c r="C5581" s="434">
        <v>1</v>
      </c>
      <c r="D5581" s="434">
        <v>1</v>
      </c>
    </row>
    <row r="5582" spans="1:4" ht="13.2" x14ac:dyDescent="0.25">
      <c r="A5582" s="432" t="s">
        <v>5239</v>
      </c>
      <c r="B5582" s="433">
        <v>17662</v>
      </c>
      <c r="C5582" s="434">
        <v>3</v>
      </c>
      <c r="D5582" s="434">
        <v>3</v>
      </c>
    </row>
    <row r="5583" spans="1:4" ht="13.2" x14ac:dyDescent="0.25">
      <c r="A5583" s="432" t="s">
        <v>2285</v>
      </c>
      <c r="B5583" s="433">
        <v>16482</v>
      </c>
      <c r="C5583" s="434">
        <v>21</v>
      </c>
      <c r="D5583" s="434">
        <v>17</v>
      </c>
    </row>
    <row r="5584" spans="1:4" ht="13.2" x14ac:dyDescent="0.25">
      <c r="A5584" s="432" t="s">
        <v>2286</v>
      </c>
      <c r="B5584" s="433">
        <v>14131</v>
      </c>
      <c r="C5584" s="434">
        <v>4</v>
      </c>
      <c r="D5584" s="434">
        <v>4</v>
      </c>
    </row>
    <row r="5585" spans="1:4" ht="13.2" x14ac:dyDescent="0.25">
      <c r="A5585" s="432" t="s">
        <v>2287</v>
      </c>
      <c r="B5585" s="433">
        <v>20683</v>
      </c>
      <c r="C5585" s="434">
        <v>10</v>
      </c>
      <c r="D5585" s="434">
        <v>5</v>
      </c>
    </row>
    <row r="5586" spans="1:4" ht="13.2" x14ac:dyDescent="0.25">
      <c r="A5586" s="432" t="s">
        <v>2289</v>
      </c>
      <c r="B5586" s="433">
        <v>25941</v>
      </c>
      <c r="C5586" s="434">
        <v>39</v>
      </c>
      <c r="D5586" s="434">
        <v>28</v>
      </c>
    </row>
    <row r="5587" spans="1:4" ht="13.2" x14ac:dyDescent="0.25">
      <c r="A5587" s="432" t="s">
        <v>5241</v>
      </c>
      <c r="B5587" s="433">
        <v>18535</v>
      </c>
      <c r="C5587" s="434">
        <v>1</v>
      </c>
      <c r="D5587" s="434">
        <v>1</v>
      </c>
    </row>
    <row r="5588" spans="1:4" ht="13.2" x14ac:dyDescent="0.25">
      <c r="A5588" s="432" t="s">
        <v>2290</v>
      </c>
      <c r="B5588" s="433">
        <v>18794</v>
      </c>
      <c r="C5588" s="434">
        <v>3</v>
      </c>
      <c r="D5588" s="434">
        <v>3</v>
      </c>
    </row>
    <row r="5589" spans="1:4" ht="13.2" x14ac:dyDescent="0.25">
      <c r="A5589" s="432" t="s">
        <v>2291</v>
      </c>
      <c r="B5589" s="433">
        <v>11767</v>
      </c>
      <c r="C5589" s="434">
        <v>2</v>
      </c>
      <c r="D5589" s="434">
        <v>2</v>
      </c>
    </row>
    <row r="5590" spans="1:4" ht="13.2" x14ac:dyDescent="0.25">
      <c r="A5590" s="432" t="s">
        <v>2292</v>
      </c>
      <c r="B5590" s="433">
        <v>13410</v>
      </c>
      <c r="C5590" s="434">
        <v>1</v>
      </c>
      <c r="D5590" s="434">
        <v>1</v>
      </c>
    </row>
    <row r="5591" spans="1:4" ht="13.2" x14ac:dyDescent="0.25">
      <c r="A5591" s="432" t="s">
        <v>5789</v>
      </c>
      <c r="B5591" s="433">
        <v>12774</v>
      </c>
      <c r="C5591" s="434">
        <v>9</v>
      </c>
      <c r="D5591" s="434">
        <v>4</v>
      </c>
    </row>
    <row r="5592" spans="1:4" ht="13.2" x14ac:dyDescent="0.25">
      <c r="A5592" s="432" t="s">
        <v>5790</v>
      </c>
      <c r="B5592" s="433">
        <v>28583</v>
      </c>
      <c r="C5592" s="434">
        <v>3</v>
      </c>
      <c r="D5592" s="434">
        <v>0</v>
      </c>
    </row>
    <row r="5593" spans="1:4" ht="13.2" x14ac:dyDescent="0.25">
      <c r="A5593" s="432" t="s">
        <v>5791</v>
      </c>
      <c r="B5593" s="433">
        <v>19350</v>
      </c>
      <c r="C5593" s="434">
        <v>522</v>
      </c>
      <c r="D5593" s="434">
        <v>445</v>
      </c>
    </row>
    <row r="5594" spans="1:4" ht="13.2" x14ac:dyDescent="0.25">
      <c r="A5594" s="432" t="s">
        <v>5792</v>
      </c>
      <c r="B5594" s="433">
        <v>28912</v>
      </c>
      <c r="C5594" s="434">
        <v>85</v>
      </c>
      <c r="D5594" s="434">
        <v>34</v>
      </c>
    </row>
    <row r="5595" spans="1:4" ht="13.2" x14ac:dyDescent="0.25">
      <c r="A5595" s="432" t="s">
        <v>5793</v>
      </c>
      <c r="B5595" s="433">
        <v>24565</v>
      </c>
      <c r="C5595" s="434">
        <v>144</v>
      </c>
      <c r="D5595" s="434">
        <v>89</v>
      </c>
    </row>
    <row r="5596" spans="1:4" ht="13.2" x14ac:dyDescent="0.25">
      <c r="A5596" s="432" t="s">
        <v>5794</v>
      </c>
      <c r="B5596" s="433">
        <v>13402</v>
      </c>
      <c r="C5596" s="434">
        <v>7</v>
      </c>
      <c r="D5596" s="434">
        <v>2</v>
      </c>
    </row>
    <row r="5597" spans="1:4" ht="13.2" x14ac:dyDescent="0.25">
      <c r="A5597" s="432" t="s">
        <v>5795</v>
      </c>
      <c r="B5597" s="433">
        <v>26941</v>
      </c>
      <c r="C5597" s="434">
        <v>712</v>
      </c>
      <c r="D5597" s="434">
        <v>538</v>
      </c>
    </row>
    <row r="5598" spans="1:4" ht="13.2" x14ac:dyDescent="0.25">
      <c r="A5598" s="432" t="s">
        <v>5796</v>
      </c>
      <c r="B5598" s="433">
        <v>20149</v>
      </c>
      <c r="C5598" s="434">
        <v>80</v>
      </c>
      <c r="D5598" s="434">
        <v>37</v>
      </c>
    </row>
    <row r="5599" spans="1:4" ht="13.2" x14ac:dyDescent="0.25">
      <c r="A5599" s="432" t="s">
        <v>5797</v>
      </c>
      <c r="B5599" s="433">
        <v>10369</v>
      </c>
      <c r="C5599" s="434">
        <v>366</v>
      </c>
      <c r="D5599" s="434">
        <v>307</v>
      </c>
    </row>
    <row r="5600" spans="1:4" ht="13.2" x14ac:dyDescent="0.25">
      <c r="A5600" s="432" t="s">
        <v>5798</v>
      </c>
      <c r="B5600" s="433">
        <v>24462</v>
      </c>
      <c r="C5600" s="434">
        <v>410</v>
      </c>
      <c r="D5600" s="434">
        <v>230</v>
      </c>
    </row>
    <row r="5601" spans="1:4" ht="13.2" x14ac:dyDescent="0.25">
      <c r="A5601" s="432" t="s">
        <v>2241</v>
      </c>
      <c r="B5601" s="433">
        <v>24329</v>
      </c>
      <c r="C5601" s="434">
        <v>20</v>
      </c>
      <c r="D5601" s="434">
        <v>10</v>
      </c>
    </row>
    <row r="5602" spans="1:4" ht="13.2" x14ac:dyDescent="0.25">
      <c r="A5602" s="432" t="s">
        <v>2242</v>
      </c>
      <c r="B5602" s="433">
        <v>23124</v>
      </c>
      <c r="C5602" s="434">
        <v>8</v>
      </c>
      <c r="D5602" s="434">
        <v>5</v>
      </c>
    </row>
    <row r="5603" spans="1:4" ht="13.2" x14ac:dyDescent="0.25">
      <c r="A5603" s="432" t="s">
        <v>2243</v>
      </c>
      <c r="B5603" s="433">
        <v>24891</v>
      </c>
      <c r="C5603" s="434">
        <v>3</v>
      </c>
      <c r="D5603" s="434">
        <v>3</v>
      </c>
    </row>
    <row r="5604" spans="1:4" ht="13.2" x14ac:dyDescent="0.25">
      <c r="A5604" s="432" t="s">
        <v>5216</v>
      </c>
      <c r="B5604" s="433">
        <v>14951</v>
      </c>
      <c r="C5604" s="434">
        <v>1</v>
      </c>
      <c r="D5604" s="434">
        <v>1</v>
      </c>
    </row>
    <row r="5605" spans="1:4" ht="13.2" x14ac:dyDescent="0.25">
      <c r="A5605" s="432" t="s">
        <v>2244</v>
      </c>
      <c r="B5605" s="433">
        <v>29141</v>
      </c>
      <c r="C5605" s="434">
        <v>5</v>
      </c>
      <c r="D5605" s="434">
        <v>5</v>
      </c>
    </row>
    <row r="5606" spans="1:4" ht="13.2" x14ac:dyDescent="0.25">
      <c r="A5606" s="432" t="s">
        <v>2245</v>
      </c>
      <c r="B5606" s="433">
        <v>12146</v>
      </c>
      <c r="C5606" s="434">
        <v>3</v>
      </c>
      <c r="D5606" s="434">
        <v>3</v>
      </c>
    </row>
    <row r="5607" spans="1:4" ht="13.2" x14ac:dyDescent="0.25">
      <c r="A5607" s="432" t="s">
        <v>3873</v>
      </c>
      <c r="B5607" s="433">
        <v>27604</v>
      </c>
      <c r="C5607" s="434">
        <v>1</v>
      </c>
      <c r="D5607" s="434">
        <v>1</v>
      </c>
    </row>
    <row r="5608" spans="1:4" ht="13.2" x14ac:dyDescent="0.25">
      <c r="A5608" s="432" t="s">
        <v>5787</v>
      </c>
      <c r="B5608" s="433">
        <v>19191</v>
      </c>
      <c r="C5608" s="434">
        <v>1</v>
      </c>
      <c r="D5608" s="434">
        <v>0</v>
      </c>
    </row>
    <row r="5609" spans="1:4" ht="13.2" x14ac:dyDescent="0.25">
      <c r="A5609" s="432" t="s">
        <v>3874</v>
      </c>
      <c r="B5609" s="433">
        <v>12917</v>
      </c>
      <c r="C5609" s="434">
        <v>5</v>
      </c>
      <c r="D5609" s="434">
        <v>0</v>
      </c>
    </row>
    <row r="5610" spans="1:4" ht="13.2" x14ac:dyDescent="0.25">
      <c r="A5610" s="432" t="s">
        <v>2246</v>
      </c>
      <c r="B5610" s="433">
        <v>17616</v>
      </c>
      <c r="C5610" s="434">
        <v>6</v>
      </c>
      <c r="D5610" s="434">
        <v>0</v>
      </c>
    </row>
    <row r="5611" spans="1:4" ht="13.2" x14ac:dyDescent="0.25">
      <c r="A5611" s="432" t="s">
        <v>5788</v>
      </c>
      <c r="B5611" s="433">
        <v>19449</v>
      </c>
      <c r="C5611" s="434">
        <v>2</v>
      </c>
      <c r="D5611" s="434">
        <v>2</v>
      </c>
    </row>
    <row r="5612" spans="1:4" ht="13.2" x14ac:dyDescent="0.25">
      <c r="A5612" s="432" t="s">
        <v>3875</v>
      </c>
      <c r="B5612" s="433">
        <v>16390</v>
      </c>
      <c r="C5612" s="434">
        <v>5</v>
      </c>
      <c r="D5612" s="434">
        <v>0</v>
      </c>
    </row>
    <row r="5613" spans="1:4" ht="13.2" x14ac:dyDescent="0.25">
      <c r="A5613" s="432" t="s">
        <v>5235</v>
      </c>
      <c r="B5613" s="433">
        <v>13710</v>
      </c>
      <c r="C5613" s="434">
        <v>4</v>
      </c>
      <c r="D5613" s="434">
        <v>2</v>
      </c>
    </row>
    <row r="5614" spans="1:4" ht="13.2" x14ac:dyDescent="0.25">
      <c r="A5614" s="432" t="s">
        <v>5236</v>
      </c>
      <c r="B5614" s="433">
        <v>25332</v>
      </c>
      <c r="C5614" s="434">
        <v>1</v>
      </c>
      <c r="D5614" s="434">
        <v>1</v>
      </c>
    </row>
    <row r="5615" spans="1:4" ht="13.2" x14ac:dyDescent="0.25">
      <c r="A5615" s="432" t="s">
        <v>5239</v>
      </c>
      <c r="B5615" s="433">
        <v>14176</v>
      </c>
      <c r="C5615" s="434">
        <v>1</v>
      </c>
      <c r="D5615" s="434">
        <v>1</v>
      </c>
    </row>
    <row r="5616" spans="1:4" ht="13.2" x14ac:dyDescent="0.25">
      <c r="A5616" s="432" t="s">
        <v>5799</v>
      </c>
      <c r="B5616" s="433">
        <v>16945</v>
      </c>
      <c r="C5616" s="434">
        <v>1</v>
      </c>
      <c r="D5616" s="434">
        <v>1</v>
      </c>
    </row>
    <row r="5617" spans="1:4" ht="13.2" x14ac:dyDescent="0.25">
      <c r="A5617" s="432" t="s">
        <v>5800</v>
      </c>
      <c r="B5617" s="433">
        <v>17190</v>
      </c>
      <c r="C5617" s="434">
        <v>1</v>
      </c>
      <c r="D5617" s="434">
        <v>1</v>
      </c>
    </row>
    <row r="5618" spans="1:4" ht="13.2" x14ac:dyDescent="0.25">
      <c r="A5618" s="432" t="s">
        <v>2285</v>
      </c>
      <c r="B5618" s="433">
        <v>19926</v>
      </c>
      <c r="C5618" s="434">
        <v>14</v>
      </c>
      <c r="D5618" s="434">
        <v>11</v>
      </c>
    </row>
    <row r="5619" spans="1:4" ht="13.2" x14ac:dyDescent="0.25">
      <c r="A5619" s="432" t="s">
        <v>2286</v>
      </c>
      <c r="B5619" s="433">
        <v>19550</v>
      </c>
      <c r="C5619" s="434">
        <v>4</v>
      </c>
      <c r="D5619" s="434">
        <v>4</v>
      </c>
    </row>
    <row r="5620" spans="1:4" ht="13.2" x14ac:dyDescent="0.25">
      <c r="A5620" s="432" t="s">
        <v>2287</v>
      </c>
      <c r="B5620" s="433">
        <v>21886</v>
      </c>
      <c r="C5620" s="434">
        <v>12</v>
      </c>
      <c r="D5620" s="434">
        <v>8</v>
      </c>
    </row>
    <row r="5621" spans="1:4" ht="13.2" x14ac:dyDescent="0.25">
      <c r="A5621" s="432" t="s">
        <v>2288</v>
      </c>
      <c r="B5621" s="433">
        <v>22757</v>
      </c>
      <c r="C5621" s="434">
        <v>1</v>
      </c>
      <c r="D5621" s="434">
        <v>1</v>
      </c>
    </row>
    <row r="5622" spans="1:4" ht="13.2" x14ac:dyDescent="0.25">
      <c r="A5622" s="432" t="s">
        <v>2289</v>
      </c>
      <c r="B5622" s="433">
        <v>25043</v>
      </c>
      <c r="C5622" s="434">
        <v>29</v>
      </c>
      <c r="D5622" s="434">
        <v>21</v>
      </c>
    </row>
    <row r="5623" spans="1:4" ht="13.2" x14ac:dyDescent="0.25">
      <c r="A5623" s="432" t="s">
        <v>5241</v>
      </c>
      <c r="B5623" s="433">
        <v>12212</v>
      </c>
      <c r="C5623" s="434">
        <v>2</v>
      </c>
      <c r="D5623" s="434">
        <v>0</v>
      </c>
    </row>
    <row r="5624" spans="1:4" ht="13.2" x14ac:dyDescent="0.25">
      <c r="A5624" s="432" t="s">
        <v>2290</v>
      </c>
      <c r="B5624" s="433">
        <v>24086</v>
      </c>
      <c r="C5624" s="434">
        <v>5</v>
      </c>
      <c r="D5624" s="434">
        <v>4</v>
      </c>
    </row>
    <row r="5625" spans="1:4" ht="13.2" x14ac:dyDescent="0.25">
      <c r="A5625" s="432" t="s">
        <v>2291</v>
      </c>
      <c r="B5625" s="433">
        <v>25627</v>
      </c>
      <c r="C5625" s="434">
        <v>3</v>
      </c>
      <c r="D5625" s="434">
        <v>3</v>
      </c>
    </row>
    <row r="5626" spans="1:4" ht="13.2" x14ac:dyDescent="0.25">
      <c r="A5626" s="432" t="s">
        <v>2292</v>
      </c>
      <c r="B5626" s="433">
        <v>22965</v>
      </c>
      <c r="C5626" s="434">
        <v>4</v>
      </c>
      <c r="D5626" s="434">
        <v>4</v>
      </c>
    </row>
    <row r="5627" spans="1:4" ht="13.2" x14ac:dyDescent="0.25">
      <c r="A5627" s="432" t="s">
        <v>2241</v>
      </c>
      <c r="B5627" s="433">
        <v>18576</v>
      </c>
      <c r="C5627" s="434">
        <v>14</v>
      </c>
      <c r="D5627" s="434">
        <v>11</v>
      </c>
    </row>
    <row r="5628" spans="1:4" ht="13.2" x14ac:dyDescent="0.25">
      <c r="A5628" s="432" t="s">
        <v>2242</v>
      </c>
      <c r="B5628" s="433">
        <v>28628</v>
      </c>
      <c r="C5628" s="434">
        <v>12</v>
      </c>
      <c r="D5628" s="434">
        <v>6</v>
      </c>
    </row>
    <row r="5629" spans="1:4" ht="13.2" x14ac:dyDescent="0.25">
      <c r="A5629" s="432" t="s">
        <v>2243</v>
      </c>
      <c r="B5629" s="433">
        <v>21233</v>
      </c>
      <c r="C5629" s="434">
        <v>5</v>
      </c>
      <c r="D5629" s="434">
        <v>4</v>
      </c>
    </row>
    <row r="5630" spans="1:4" ht="13.2" x14ac:dyDescent="0.25">
      <c r="A5630" s="432" t="s">
        <v>2245</v>
      </c>
      <c r="B5630" s="433">
        <v>14797</v>
      </c>
      <c r="C5630" s="434">
        <v>3</v>
      </c>
      <c r="D5630" s="434">
        <v>3</v>
      </c>
    </row>
    <row r="5631" spans="1:4" ht="13.2" x14ac:dyDescent="0.25">
      <c r="A5631" s="432" t="s">
        <v>3873</v>
      </c>
      <c r="B5631" s="433">
        <v>16483</v>
      </c>
      <c r="C5631" s="434">
        <v>6</v>
      </c>
      <c r="D5631" s="434">
        <v>5</v>
      </c>
    </row>
    <row r="5632" spans="1:4" ht="13.2" x14ac:dyDescent="0.25">
      <c r="A5632" s="432" t="s">
        <v>3874</v>
      </c>
      <c r="B5632" s="433">
        <v>27255</v>
      </c>
      <c r="C5632" s="434">
        <v>1</v>
      </c>
      <c r="D5632" s="434">
        <v>1</v>
      </c>
    </row>
    <row r="5633" spans="1:4" ht="13.2" x14ac:dyDescent="0.25">
      <c r="A5633" s="432" t="s">
        <v>2246</v>
      </c>
      <c r="B5633" s="433">
        <v>15828</v>
      </c>
      <c r="C5633" s="434">
        <v>3</v>
      </c>
      <c r="D5633" s="434">
        <v>0</v>
      </c>
    </row>
    <row r="5634" spans="1:4" ht="13.2" x14ac:dyDescent="0.25">
      <c r="A5634" s="432" t="s">
        <v>5788</v>
      </c>
      <c r="B5634" s="433">
        <v>11923</v>
      </c>
      <c r="C5634" s="434">
        <v>2</v>
      </c>
      <c r="D5634" s="434">
        <v>2</v>
      </c>
    </row>
    <row r="5635" spans="1:4" ht="13.2" x14ac:dyDescent="0.25">
      <c r="A5635" s="432" t="s">
        <v>3875</v>
      </c>
      <c r="B5635" s="433">
        <v>21534</v>
      </c>
      <c r="C5635" s="434">
        <v>1</v>
      </c>
      <c r="D5635" s="434">
        <v>0</v>
      </c>
    </row>
    <row r="5636" spans="1:4" ht="13.2" x14ac:dyDescent="0.25">
      <c r="A5636" s="432" t="s">
        <v>2395</v>
      </c>
      <c r="B5636" s="433">
        <v>25843</v>
      </c>
      <c r="C5636" s="434">
        <v>7</v>
      </c>
      <c r="D5636" s="434">
        <v>3</v>
      </c>
    </row>
    <row r="5637" spans="1:4" ht="13.2" x14ac:dyDescent="0.25">
      <c r="A5637" s="432" t="s">
        <v>2396</v>
      </c>
      <c r="B5637" s="433">
        <v>27477</v>
      </c>
      <c r="C5637" s="434">
        <v>16</v>
      </c>
      <c r="D5637" s="434">
        <v>16</v>
      </c>
    </row>
    <row r="5638" spans="1:4" ht="13.2" x14ac:dyDescent="0.25">
      <c r="A5638" s="432" t="s">
        <v>5801</v>
      </c>
      <c r="B5638" s="433">
        <v>27403</v>
      </c>
      <c r="C5638" s="434">
        <v>2</v>
      </c>
      <c r="D5638" s="434">
        <v>1</v>
      </c>
    </row>
    <row r="5639" spans="1:4" ht="13.2" x14ac:dyDescent="0.25">
      <c r="A5639" s="432" t="s">
        <v>2397</v>
      </c>
      <c r="B5639" s="433">
        <v>11693</v>
      </c>
      <c r="C5639" s="434">
        <v>5</v>
      </c>
      <c r="D5639" s="434">
        <v>3</v>
      </c>
    </row>
    <row r="5640" spans="1:4" ht="13.2" x14ac:dyDescent="0.25">
      <c r="A5640" s="432" t="s">
        <v>5219</v>
      </c>
      <c r="B5640" s="433">
        <v>28066</v>
      </c>
      <c r="C5640" s="434">
        <v>40</v>
      </c>
      <c r="D5640" s="434">
        <v>9</v>
      </c>
    </row>
    <row r="5641" spans="1:4" ht="13.2" x14ac:dyDescent="0.25">
      <c r="A5641" s="432" t="s">
        <v>5220</v>
      </c>
      <c r="B5641" s="433">
        <v>20993</v>
      </c>
      <c r="C5641" s="434">
        <v>4</v>
      </c>
      <c r="D5641" s="434">
        <v>2</v>
      </c>
    </row>
    <row r="5642" spans="1:4" ht="13.2" x14ac:dyDescent="0.25">
      <c r="A5642" s="432" t="s">
        <v>5802</v>
      </c>
      <c r="B5642" s="433">
        <v>27250</v>
      </c>
      <c r="C5642" s="434">
        <v>1</v>
      </c>
      <c r="D5642" s="434">
        <v>1</v>
      </c>
    </row>
    <row r="5643" spans="1:4" ht="13.2" x14ac:dyDescent="0.25">
      <c r="A5643" s="432" t="s">
        <v>5803</v>
      </c>
      <c r="B5643" s="433">
        <v>13089</v>
      </c>
      <c r="C5643" s="434">
        <v>3</v>
      </c>
      <c r="D5643" s="434">
        <v>2</v>
      </c>
    </row>
    <row r="5644" spans="1:4" ht="13.2" x14ac:dyDescent="0.25">
      <c r="A5644" s="432" t="s">
        <v>2398</v>
      </c>
      <c r="B5644" s="433">
        <v>15979</v>
      </c>
      <c r="C5644" s="434">
        <v>4</v>
      </c>
      <c r="D5644" s="434">
        <v>2</v>
      </c>
    </row>
    <row r="5645" spans="1:4" ht="13.2" x14ac:dyDescent="0.25">
      <c r="A5645" s="432" t="s">
        <v>2399</v>
      </c>
      <c r="B5645" s="433">
        <v>12455</v>
      </c>
      <c r="C5645" s="434">
        <v>50</v>
      </c>
      <c r="D5645" s="434">
        <v>13</v>
      </c>
    </row>
    <row r="5646" spans="1:4" ht="13.2" x14ac:dyDescent="0.25">
      <c r="A5646" s="432" t="s">
        <v>2400</v>
      </c>
      <c r="B5646" s="433">
        <v>10486</v>
      </c>
      <c r="C5646" s="434">
        <v>39</v>
      </c>
      <c r="D5646" s="434">
        <v>18</v>
      </c>
    </row>
    <row r="5647" spans="1:4" ht="13.2" x14ac:dyDescent="0.25">
      <c r="A5647" s="432" t="s">
        <v>2401</v>
      </c>
      <c r="B5647" s="433">
        <v>24275</v>
      </c>
      <c r="C5647" s="434">
        <v>4</v>
      </c>
      <c r="D5647" s="434">
        <v>3</v>
      </c>
    </row>
    <row r="5648" spans="1:4" ht="13.2" x14ac:dyDescent="0.25">
      <c r="A5648" s="432" t="s">
        <v>5223</v>
      </c>
      <c r="B5648" s="433">
        <v>26046</v>
      </c>
      <c r="C5648" s="434">
        <v>7</v>
      </c>
      <c r="D5648" s="434">
        <v>5</v>
      </c>
    </row>
    <row r="5649" spans="1:4" ht="13.2" x14ac:dyDescent="0.25">
      <c r="A5649" s="432" t="s">
        <v>2247</v>
      </c>
      <c r="B5649" s="433">
        <v>20271</v>
      </c>
      <c r="C5649" s="434">
        <v>7</v>
      </c>
      <c r="D5649" s="434">
        <v>6</v>
      </c>
    </row>
    <row r="5650" spans="1:4" ht="13.2" x14ac:dyDescent="0.25">
      <c r="A5650" s="432" t="s">
        <v>2248</v>
      </c>
      <c r="B5650" s="433">
        <v>17199</v>
      </c>
      <c r="C5650" s="434">
        <v>5</v>
      </c>
      <c r="D5650" s="434">
        <v>5</v>
      </c>
    </row>
    <row r="5651" spans="1:4" ht="13.2" x14ac:dyDescent="0.25">
      <c r="A5651" s="432" t="s">
        <v>2249</v>
      </c>
      <c r="B5651" s="433">
        <v>24256</v>
      </c>
      <c r="C5651" s="434">
        <v>17</v>
      </c>
      <c r="D5651" s="434">
        <v>17</v>
      </c>
    </row>
    <row r="5652" spans="1:4" ht="13.2" x14ac:dyDescent="0.25">
      <c r="A5652" s="432" t="s">
        <v>2250</v>
      </c>
      <c r="B5652" s="433">
        <v>24214</v>
      </c>
      <c r="C5652" s="434">
        <v>8</v>
      </c>
      <c r="D5652" s="434">
        <v>8</v>
      </c>
    </row>
    <row r="5653" spans="1:4" ht="13.2" x14ac:dyDescent="0.25">
      <c r="A5653" s="432" t="s">
        <v>2251</v>
      </c>
      <c r="B5653" s="433">
        <v>23469</v>
      </c>
      <c r="C5653" s="434">
        <v>3</v>
      </c>
      <c r="D5653" s="434">
        <v>2</v>
      </c>
    </row>
    <row r="5654" spans="1:4" ht="13.2" x14ac:dyDescent="0.25">
      <c r="A5654" s="432" t="s">
        <v>5235</v>
      </c>
      <c r="B5654" s="433">
        <v>23441</v>
      </c>
      <c r="C5654" s="434">
        <v>20</v>
      </c>
      <c r="D5654" s="434">
        <v>17</v>
      </c>
    </row>
    <row r="5655" spans="1:4" ht="13.2" x14ac:dyDescent="0.25">
      <c r="A5655" s="432" t="s">
        <v>5236</v>
      </c>
      <c r="B5655" s="433">
        <v>24801</v>
      </c>
      <c r="C5655" s="434">
        <v>3</v>
      </c>
      <c r="D5655" s="434">
        <v>2</v>
      </c>
    </row>
    <row r="5656" spans="1:4" ht="13.2" x14ac:dyDescent="0.25">
      <c r="A5656" s="432" t="s">
        <v>5237</v>
      </c>
      <c r="B5656" s="433">
        <v>26133</v>
      </c>
      <c r="C5656" s="434">
        <v>5</v>
      </c>
      <c r="D5656" s="434">
        <v>3</v>
      </c>
    </row>
    <row r="5657" spans="1:4" ht="13.2" x14ac:dyDescent="0.25">
      <c r="A5657" s="432" t="s">
        <v>5238</v>
      </c>
      <c r="B5657" s="433">
        <v>28481</v>
      </c>
      <c r="C5657" s="434">
        <v>31</v>
      </c>
      <c r="D5657" s="434">
        <v>29</v>
      </c>
    </row>
    <row r="5658" spans="1:4" ht="13.2" x14ac:dyDescent="0.25">
      <c r="A5658" s="432" t="s">
        <v>5239</v>
      </c>
      <c r="B5658" s="433">
        <v>23579</v>
      </c>
      <c r="C5658" s="434">
        <v>1</v>
      </c>
      <c r="D5658" s="434">
        <v>1</v>
      </c>
    </row>
    <row r="5659" spans="1:4" ht="13.2" x14ac:dyDescent="0.25">
      <c r="A5659" s="432" t="s">
        <v>2285</v>
      </c>
      <c r="B5659" s="433">
        <v>20988</v>
      </c>
      <c r="C5659" s="434">
        <v>15</v>
      </c>
      <c r="D5659" s="434">
        <v>14</v>
      </c>
    </row>
    <row r="5660" spans="1:4" ht="13.2" x14ac:dyDescent="0.25">
      <c r="A5660" s="432" t="s">
        <v>5261</v>
      </c>
      <c r="B5660" s="433">
        <v>23883</v>
      </c>
      <c r="C5660" s="434">
        <v>95</v>
      </c>
      <c r="D5660" s="434">
        <v>36</v>
      </c>
    </row>
    <row r="5661" spans="1:4" ht="13.2" x14ac:dyDescent="0.25">
      <c r="A5661" s="432" t="s">
        <v>5262</v>
      </c>
      <c r="B5661" s="433">
        <v>26746</v>
      </c>
      <c r="C5661" s="434">
        <v>8</v>
      </c>
      <c r="D5661" s="434">
        <v>8</v>
      </c>
    </row>
    <row r="5662" spans="1:4" ht="13.2" x14ac:dyDescent="0.25">
      <c r="A5662" s="432" t="s">
        <v>5263</v>
      </c>
      <c r="B5662" s="433">
        <v>11325</v>
      </c>
      <c r="C5662" s="434">
        <v>3</v>
      </c>
      <c r="D5662" s="434">
        <v>2</v>
      </c>
    </row>
    <row r="5663" spans="1:4" ht="13.2" x14ac:dyDescent="0.25">
      <c r="A5663" s="432" t="s">
        <v>2312</v>
      </c>
      <c r="B5663" s="433">
        <v>18198</v>
      </c>
      <c r="C5663" s="434">
        <v>105</v>
      </c>
      <c r="D5663" s="434">
        <v>69</v>
      </c>
    </row>
    <row r="5664" spans="1:4" ht="13.2" x14ac:dyDescent="0.25">
      <c r="A5664" s="432" t="s">
        <v>2313</v>
      </c>
      <c r="B5664" s="433">
        <v>13068</v>
      </c>
      <c r="C5664" s="434">
        <v>3</v>
      </c>
      <c r="D5664" s="434">
        <v>0</v>
      </c>
    </row>
    <row r="5665" spans="1:4" ht="13.2" x14ac:dyDescent="0.25">
      <c r="A5665" s="432" t="s">
        <v>5804</v>
      </c>
      <c r="B5665" s="433">
        <v>10530</v>
      </c>
      <c r="C5665" s="434">
        <v>24</v>
      </c>
      <c r="D5665" s="434">
        <v>5</v>
      </c>
    </row>
    <row r="5666" spans="1:4" ht="13.2" x14ac:dyDescent="0.25">
      <c r="A5666" s="432" t="s">
        <v>5805</v>
      </c>
      <c r="B5666" s="433">
        <v>16004</v>
      </c>
      <c r="C5666" s="434">
        <v>1</v>
      </c>
      <c r="D5666" s="434">
        <v>1</v>
      </c>
    </row>
    <row r="5667" spans="1:4" ht="13.2" x14ac:dyDescent="0.25">
      <c r="A5667" s="432" t="s">
        <v>2212</v>
      </c>
      <c r="B5667" s="433">
        <v>24181</v>
      </c>
      <c r="C5667" s="434">
        <v>3</v>
      </c>
      <c r="D5667" s="434">
        <v>3</v>
      </c>
    </row>
    <row r="5668" spans="1:4" ht="13.2" x14ac:dyDescent="0.25">
      <c r="A5668" s="432" t="s">
        <v>2213</v>
      </c>
      <c r="B5668" s="433">
        <v>17832</v>
      </c>
      <c r="C5668" s="434">
        <v>3</v>
      </c>
      <c r="D5668" s="434">
        <v>3</v>
      </c>
    </row>
    <row r="5669" spans="1:4" ht="13.2" x14ac:dyDescent="0.25">
      <c r="A5669" s="432" t="s">
        <v>2214</v>
      </c>
      <c r="B5669" s="433">
        <v>20883</v>
      </c>
      <c r="C5669" s="434">
        <v>1</v>
      </c>
      <c r="D5669" s="434">
        <v>1</v>
      </c>
    </row>
    <row r="5670" spans="1:4" ht="13.2" x14ac:dyDescent="0.25">
      <c r="A5670" s="432" t="s">
        <v>2215</v>
      </c>
      <c r="B5670" s="433">
        <v>11386</v>
      </c>
      <c r="C5670" s="434">
        <v>3</v>
      </c>
      <c r="D5670" s="434">
        <v>3</v>
      </c>
    </row>
    <row r="5671" spans="1:4" ht="13.2" x14ac:dyDescent="0.25">
      <c r="A5671" s="432" t="s">
        <v>2216</v>
      </c>
      <c r="B5671" s="433">
        <v>22455</v>
      </c>
      <c r="C5671" s="434">
        <v>2</v>
      </c>
      <c r="D5671" s="434">
        <v>2</v>
      </c>
    </row>
    <row r="5672" spans="1:4" ht="13.2" x14ac:dyDescent="0.25">
      <c r="A5672" s="432" t="s">
        <v>2217</v>
      </c>
      <c r="B5672" s="433">
        <v>28056</v>
      </c>
      <c r="C5672" s="434">
        <v>2</v>
      </c>
      <c r="D5672" s="434">
        <v>2</v>
      </c>
    </row>
    <row r="5673" spans="1:4" ht="13.2" x14ac:dyDescent="0.25">
      <c r="A5673" s="432" t="s">
        <v>2218</v>
      </c>
      <c r="B5673" s="433">
        <v>27228</v>
      </c>
      <c r="C5673" s="434">
        <v>1</v>
      </c>
      <c r="D5673" s="434">
        <v>1</v>
      </c>
    </row>
    <row r="5674" spans="1:4" ht="13.2" x14ac:dyDescent="0.25">
      <c r="A5674" s="432" t="s">
        <v>2219</v>
      </c>
      <c r="B5674" s="433">
        <v>27339</v>
      </c>
      <c r="C5674" s="434">
        <v>1</v>
      </c>
      <c r="D5674" s="434">
        <v>1</v>
      </c>
    </row>
    <row r="5675" spans="1:4" ht="13.2" x14ac:dyDescent="0.25">
      <c r="A5675" s="432" t="s">
        <v>2220</v>
      </c>
      <c r="B5675" s="433">
        <v>29395</v>
      </c>
      <c r="C5675" s="434">
        <v>2</v>
      </c>
      <c r="D5675" s="434">
        <v>2</v>
      </c>
    </row>
    <row r="5676" spans="1:4" ht="13.2" x14ac:dyDescent="0.25">
      <c r="A5676" s="432" t="s">
        <v>2221</v>
      </c>
      <c r="B5676" s="433">
        <v>12022</v>
      </c>
      <c r="C5676" s="434">
        <v>2</v>
      </c>
      <c r="D5676" s="434">
        <v>2</v>
      </c>
    </row>
    <row r="5677" spans="1:4" ht="13.2" x14ac:dyDescent="0.25">
      <c r="A5677" s="432" t="s">
        <v>2222</v>
      </c>
      <c r="B5677" s="433">
        <v>27581</v>
      </c>
      <c r="C5677" s="434">
        <v>1</v>
      </c>
      <c r="D5677" s="434">
        <v>1</v>
      </c>
    </row>
    <row r="5678" spans="1:4" ht="13.2" x14ac:dyDescent="0.25">
      <c r="A5678" s="432" t="s">
        <v>2223</v>
      </c>
      <c r="B5678" s="433">
        <v>25416</v>
      </c>
      <c r="C5678" s="434">
        <v>3</v>
      </c>
      <c r="D5678" s="434">
        <v>3</v>
      </c>
    </row>
    <row r="5679" spans="1:4" ht="13.2" x14ac:dyDescent="0.25">
      <c r="A5679" s="432" t="s">
        <v>2224</v>
      </c>
      <c r="B5679" s="433">
        <v>21288</v>
      </c>
      <c r="C5679" s="434">
        <v>1</v>
      </c>
      <c r="D5679" s="434">
        <v>1</v>
      </c>
    </row>
    <row r="5680" spans="1:4" ht="13.2" x14ac:dyDescent="0.25">
      <c r="A5680" s="432" t="s">
        <v>2225</v>
      </c>
      <c r="B5680" s="433">
        <v>13253</v>
      </c>
      <c r="C5680" s="434">
        <v>1</v>
      </c>
      <c r="D5680" s="434">
        <v>1</v>
      </c>
    </row>
    <row r="5681" spans="1:4" ht="13.2" x14ac:dyDescent="0.25">
      <c r="A5681" s="432" t="s">
        <v>2226</v>
      </c>
      <c r="B5681" s="433">
        <v>16664</v>
      </c>
      <c r="C5681" s="434">
        <v>1</v>
      </c>
      <c r="D5681" s="434">
        <v>0</v>
      </c>
    </row>
    <row r="5682" spans="1:4" ht="13.2" x14ac:dyDescent="0.25">
      <c r="A5682" s="432" t="s">
        <v>5806</v>
      </c>
      <c r="B5682" s="433">
        <v>11238</v>
      </c>
      <c r="C5682" s="434">
        <v>2</v>
      </c>
      <c r="D5682" s="434">
        <v>0</v>
      </c>
    </row>
    <row r="5683" spans="1:4" ht="13.2" x14ac:dyDescent="0.25">
      <c r="A5683" s="432" t="s">
        <v>5478</v>
      </c>
      <c r="B5683" s="433">
        <v>24151</v>
      </c>
      <c r="C5683" s="434">
        <v>6</v>
      </c>
      <c r="D5683" s="434">
        <v>3</v>
      </c>
    </row>
    <row r="5684" spans="1:4" ht="13.2" x14ac:dyDescent="0.25">
      <c r="A5684" s="432" t="s">
        <v>5481</v>
      </c>
      <c r="B5684" s="433">
        <v>18145</v>
      </c>
      <c r="C5684" s="434">
        <v>1</v>
      </c>
      <c r="D5684" s="434">
        <v>1</v>
      </c>
    </row>
    <row r="5685" spans="1:4" ht="13.2" x14ac:dyDescent="0.25">
      <c r="A5685" s="432" t="s">
        <v>5482</v>
      </c>
      <c r="B5685" s="433">
        <v>24800</v>
      </c>
      <c r="C5685" s="434">
        <v>2</v>
      </c>
      <c r="D5685" s="434">
        <v>0</v>
      </c>
    </row>
    <row r="5686" spans="1:4" ht="13.2" x14ac:dyDescent="0.25">
      <c r="A5686" s="432" t="s">
        <v>5483</v>
      </c>
      <c r="B5686" s="433">
        <v>29685</v>
      </c>
      <c r="C5686" s="434">
        <v>5</v>
      </c>
      <c r="D5686" s="434">
        <v>3</v>
      </c>
    </row>
    <row r="5687" spans="1:4" ht="13.2" x14ac:dyDescent="0.25">
      <c r="A5687" s="432" t="s">
        <v>5252</v>
      </c>
      <c r="B5687" s="433">
        <v>25907</v>
      </c>
      <c r="C5687" s="434">
        <v>2</v>
      </c>
      <c r="D5687" s="434">
        <v>2</v>
      </c>
    </row>
    <row r="5688" spans="1:4" ht="13.2" x14ac:dyDescent="0.25">
      <c r="A5688" s="432" t="s">
        <v>2506</v>
      </c>
      <c r="B5688" s="433">
        <v>22661</v>
      </c>
      <c r="C5688" s="434">
        <v>2</v>
      </c>
      <c r="D5688" s="434">
        <v>1</v>
      </c>
    </row>
    <row r="5689" spans="1:4" ht="13.2" x14ac:dyDescent="0.25">
      <c r="A5689" s="432" t="s">
        <v>2314</v>
      </c>
      <c r="B5689" s="433">
        <v>25902</v>
      </c>
      <c r="C5689" s="434">
        <v>111</v>
      </c>
      <c r="D5689" s="434">
        <v>0</v>
      </c>
    </row>
    <row r="5690" spans="1:4" ht="13.2" x14ac:dyDescent="0.25">
      <c r="A5690" s="432" t="s">
        <v>2315</v>
      </c>
      <c r="B5690" s="433">
        <v>16213</v>
      </c>
      <c r="C5690" s="434">
        <v>24</v>
      </c>
      <c r="D5690" s="434">
        <v>2</v>
      </c>
    </row>
    <row r="5691" spans="1:4" ht="13.2" x14ac:dyDescent="0.25">
      <c r="A5691" s="432" t="s">
        <v>5807</v>
      </c>
      <c r="B5691" s="433">
        <v>20370</v>
      </c>
      <c r="C5691" s="434">
        <v>3</v>
      </c>
      <c r="D5691" s="434">
        <v>3</v>
      </c>
    </row>
    <row r="5692" spans="1:4" ht="13.2" x14ac:dyDescent="0.25">
      <c r="A5692" s="432" t="s">
        <v>2330</v>
      </c>
      <c r="B5692" s="433">
        <v>10436</v>
      </c>
      <c r="C5692" s="434">
        <v>5</v>
      </c>
      <c r="D5692" s="434">
        <v>2</v>
      </c>
    </row>
    <row r="5693" spans="1:4" ht="13.2" x14ac:dyDescent="0.25">
      <c r="A5693" s="432" t="s">
        <v>2331</v>
      </c>
      <c r="B5693" s="433">
        <v>20270</v>
      </c>
      <c r="C5693" s="434">
        <v>3</v>
      </c>
      <c r="D5693" s="434">
        <v>3</v>
      </c>
    </row>
    <row r="5694" spans="1:4" ht="13.2" x14ac:dyDescent="0.25">
      <c r="A5694" s="432" t="s">
        <v>2332</v>
      </c>
      <c r="B5694" s="433">
        <v>23790</v>
      </c>
      <c r="C5694" s="434">
        <v>3</v>
      </c>
      <c r="D5694" s="434">
        <v>3</v>
      </c>
    </row>
    <row r="5695" spans="1:4" ht="13.2" x14ac:dyDescent="0.25">
      <c r="A5695" s="432" t="s">
        <v>2333</v>
      </c>
      <c r="B5695" s="433">
        <v>17600</v>
      </c>
      <c r="C5695" s="434">
        <v>4</v>
      </c>
      <c r="D5695" s="434">
        <v>4</v>
      </c>
    </row>
    <row r="5696" spans="1:4" ht="13.2" x14ac:dyDescent="0.25">
      <c r="A5696" s="432" t="s">
        <v>2334</v>
      </c>
      <c r="B5696" s="433">
        <v>28114</v>
      </c>
      <c r="C5696" s="434">
        <v>1</v>
      </c>
      <c r="D5696" s="434">
        <v>1</v>
      </c>
    </row>
    <row r="5697" spans="1:4" ht="13.2" x14ac:dyDescent="0.25">
      <c r="A5697" s="432" t="s">
        <v>2335</v>
      </c>
      <c r="B5697" s="433">
        <v>18825</v>
      </c>
      <c r="C5697" s="434">
        <v>6</v>
      </c>
      <c r="D5697" s="434">
        <v>6</v>
      </c>
    </row>
    <row r="5698" spans="1:4" ht="13.2" x14ac:dyDescent="0.25">
      <c r="A5698" s="432" t="s">
        <v>5271</v>
      </c>
      <c r="B5698" s="433">
        <v>19023</v>
      </c>
      <c r="C5698" s="434">
        <v>1</v>
      </c>
      <c r="D5698" s="434">
        <v>1</v>
      </c>
    </row>
    <row r="5699" spans="1:4" ht="13.2" x14ac:dyDescent="0.25">
      <c r="A5699" s="432" t="s">
        <v>2336</v>
      </c>
      <c r="B5699" s="433">
        <v>18071</v>
      </c>
      <c r="C5699" s="434">
        <v>1</v>
      </c>
      <c r="D5699" s="434">
        <v>1</v>
      </c>
    </row>
    <row r="5700" spans="1:4" ht="13.2" x14ac:dyDescent="0.25">
      <c r="A5700" s="432" t="s">
        <v>2337</v>
      </c>
      <c r="B5700" s="433">
        <v>29439</v>
      </c>
      <c r="C5700" s="434">
        <v>2</v>
      </c>
      <c r="D5700" s="434">
        <v>2</v>
      </c>
    </row>
    <row r="5701" spans="1:4" ht="13.2" x14ac:dyDescent="0.25">
      <c r="A5701" s="432" t="s">
        <v>2338</v>
      </c>
      <c r="B5701" s="433">
        <v>11504</v>
      </c>
      <c r="C5701" s="434">
        <v>1</v>
      </c>
      <c r="D5701" s="434">
        <v>1</v>
      </c>
    </row>
    <row r="5702" spans="1:4" ht="13.2" x14ac:dyDescent="0.25">
      <c r="A5702" s="432" t="s">
        <v>5619</v>
      </c>
      <c r="B5702" s="433">
        <v>11451</v>
      </c>
      <c r="C5702" s="434">
        <v>2</v>
      </c>
      <c r="D5702" s="434">
        <v>1</v>
      </c>
    </row>
    <row r="5703" spans="1:4" ht="13.2" x14ac:dyDescent="0.25">
      <c r="A5703" s="432" t="s">
        <v>5621</v>
      </c>
      <c r="B5703" s="433">
        <v>23527</v>
      </c>
      <c r="C5703" s="434">
        <v>3</v>
      </c>
      <c r="D5703" s="434">
        <v>2</v>
      </c>
    </row>
    <row r="5704" spans="1:4" ht="13.2" x14ac:dyDescent="0.25">
      <c r="A5704" s="432" t="s">
        <v>5623</v>
      </c>
      <c r="B5704" s="433">
        <v>18012</v>
      </c>
      <c r="C5704" s="434">
        <v>1</v>
      </c>
      <c r="D5704" s="434">
        <v>0</v>
      </c>
    </row>
    <row r="5705" spans="1:4" ht="13.2" x14ac:dyDescent="0.25">
      <c r="A5705" s="432" t="s">
        <v>5624</v>
      </c>
      <c r="B5705" s="433">
        <v>24767</v>
      </c>
      <c r="C5705" s="434">
        <v>1</v>
      </c>
      <c r="D5705" s="434">
        <v>0</v>
      </c>
    </row>
    <row r="5706" spans="1:4" ht="13.2" x14ac:dyDescent="0.25">
      <c r="A5706" s="432" t="s">
        <v>5808</v>
      </c>
      <c r="B5706" s="433">
        <v>17974</v>
      </c>
      <c r="C5706" s="434">
        <v>5</v>
      </c>
      <c r="D5706" s="434">
        <v>5</v>
      </c>
    </row>
    <row r="5707" spans="1:4" ht="13.2" x14ac:dyDescent="0.25">
      <c r="A5707" s="432" t="s">
        <v>5809</v>
      </c>
      <c r="B5707" s="433">
        <v>21783</v>
      </c>
      <c r="C5707" s="434">
        <v>2</v>
      </c>
      <c r="D5707" s="434">
        <v>2</v>
      </c>
    </row>
    <row r="5708" spans="1:4" ht="13.2" x14ac:dyDescent="0.25">
      <c r="A5708" s="432" t="s">
        <v>5540</v>
      </c>
      <c r="B5708" s="433">
        <v>15014</v>
      </c>
      <c r="C5708" s="434">
        <v>14</v>
      </c>
      <c r="D5708" s="434">
        <v>14</v>
      </c>
    </row>
    <row r="5709" spans="1:4" ht="13.2" x14ac:dyDescent="0.25">
      <c r="A5709" s="432" t="s">
        <v>5543</v>
      </c>
      <c r="B5709" s="433">
        <v>28990</v>
      </c>
      <c r="C5709" s="434">
        <v>3</v>
      </c>
      <c r="D5709" s="434">
        <v>3</v>
      </c>
    </row>
    <row r="5710" spans="1:4" ht="13.2" x14ac:dyDescent="0.25">
      <c r="A5710" s="432" t="s">
        <v>5544</v>
      </c>
      <c r="B5710" s="433">
        <v>23770</v>
      </c>
      <c r="C5710" s="434">
        <v>3</v>
      </c>
      <c r="D5710" s="434">
        <v>3</v>
      </c>
    </row>
    <row r="5711" spans="1:4" ht="13.2" x14ac:dyDescent="0.25">
      <c r="A5711" s="432" t="s">
        <v>5810</v>
      </c>
      <c r="B5711" s="433">
        <v>12049</v>
      </c>
      <c r="C5711" s="434">
        <v>3</v>
      </c>
      <c r="D5711" s="434">
        <v>3</v>
      </c>
    </row>
    <row r="5712" spans="1:4" ht="13.2" x14ac:dyDescent="0.25">
      <c r="A5712" s="432" t="s">
        <v>5811</v>
      </c>
      <c r="B5712" s="433">
        <v>25414</v>
      </c>
      <c r="C5712" s="434">
        <v>3</v>
      </c>
      <c r="D5712" s="434">
        <v>3</v>
      </c>
    </row>
    <row r="5713" spans="1:4" ht="13.2" x14ac:dyDescent="0.25">
      <c r="A5713" s="432" t="s">
        <v>5547</v>
      </c>
      <c r="B5713" s="433">
        <v>27233</v>
      </c>
      <c r="C5713" s="434">
        <v>2</v>
      </c>
      <c r="D5713" s="434">
        <v>2</v>
      </c>
    </row>
    <row r="5714" spans="1:4" ht="13.2" x14ac:dyDescent="0.25">
      <c r="A5714" s="432" t="s">
        <v>5548</v>
      </c>
      <c r="B5714" s="433">
        <v>29119</v>
      </c>
      <c r="C5714" s="434">
        <v>2</v>
      </c>
      <c r="D5714" s="434">
        <v>2</v>
      </c>
    </row>
    <row r="5715" spans="1:4" ht="13.2" x14ac:dyDescent="0.25">
      <c r="A5715" s="432" t="s">
        <v>5812</v>
      </c>
      <c r="B5715" s="433">
        <v>11308</v>
      </c>
      <c r="C5715" s="434">
        <v>2</v>
      </c>
      <c r="D5715" s="434">
        <v>0</v>
      </c>
    </row>
    <row r="5716" spans="1:4" ht="13.2" x14ac:dyDescent="0.25">
      <c r="A5716" s="432" t="s">
        <v>5808</v>
      </c>
      <c r="B5716" s="433">
        <v>27233</v>
      </c>
      <c r="C5716" s="434">
        <v>4</v>
      </c>
      <c r="D5716" s="434">
        <v>4</v>
      </c>
    </row>
    <row r="5717" spans="1:4" ht="13.2" x14ac:dyDescent="0.25">
      <c r="A5717" s="432" t="s">
        <v>5809</v>
      </c>
      <c r="B5717" s="433">
        <v>12634</v>
      </c>
      <c r="C5717" s="434">
        <v>1</v>
      </c>
      <c r="D5717" s="434">
        <v>1</v>
      </c>
    </row>
    <row r="5718" spans="1:4" ht="13.2" x14ac:dyDescent="0.25">
      <c r="A5718" s="432" t="s">
        <v>5540</v>
      </c>
      <c r="B5718" s="433">
        <v>25640</v>
      </c>
      <c r="C5718" s="434">
        <v>13</v>
      </c>
      <c r="D5718" s="434">
        <v>10</v>
      </c>
    </row>
    <row r="5719" spans="1:4" ht="13.2" x14ac:dyDescent="0.25">
      <c r="A5719" s="432" t="s">
        <v>5543</v>
      </c>
      <c r="B5719" s="433">
        <v>16898</v>
      </c>
      <c r="C5719" s="434">
        <v>2</v>
      </c>
      <c r="D5719" s="434">
        <v>2</v>
      </c>
    </row>
    <row r="5720" spans="1:4" ht="13.2" x14ac:dyDescent="0.25">
      <c r="A5720" s="432" t="s">
        <v>5544</v>
      </c>
      <c r="B5720" s="433">
        <v>24207</v>
      </c>
      <c r="C5720" s="434">
        <v>2</v>
      </c>
      <c r="D5720" s="434">
        <v>2</v>
      </c>
    </row>
    <row r="5721" spans="1:4" ht="13.2" x14ac:dyDescent="0.25">
      <c r="A5721" s="432" t="s">
        <v>5810</v>
      </c>
      <c r="B5721" s="433">
        <v>26471</v>
      </c>
      <c r="C5721" s="434">
        <v>5</v>
      </c>
      <c r="D5721" s="434">
        <v>5</v>
      </c>
    </row>
    <row r="5722" spans="1:4" ht="13.2" x14ac:dyDescent="0.25">
      <c r="A5722" s="432" t="s">
        <v>5811</v>
      </c>
      <c r="B5722" s="433">
        <v>24427</v>
      </c>
      <c r="C5722" s="434">
        <v>9</v>
      </c>
      <c r="D5722" s="434">
        <v>0</v>
      </c>
    </row>
    <row r="5723" spans="1:4" ht="13.2" x14ac:dyDescent="0.25">
      <c r="A5723" s="432" t="s">
        <v>5547</v>
      </c>
      <c r="B5723" s="433">
        <v>12554</v>
      </c>
      <c r="C5723" s="434">
        <v>2</v>
      </c>
      <c r="D5723" s="434">
        <v>0</v>
      </c>
    </row>
    <row r="5724" spans="1:4" ht="13.2" x14ac:dyDescent="0.25">
      <c r="A5724" s="432" t="s">
        <v>5813</v>
      </c>
      <c r="B5724" s="433">
        <v>14902</v>
      </c>
      <c r="C5724" s="434">
        <v>3</v>
      </c>
      <c r="D5724" s="434">
        <v>3</v>
      </c>
    </row>
    <row r="5725" spans="1:4" ht="13.2" x14ac:dyDescent="0.25">
      <c r="A5725" s="432" t="s">
        <v>5812</v>
      </c>
      <c r="B5725" s="433">
        <v>13587</v>
      </c>
      <c r="C5725" s="434">
        <v>4</v>
      </c>
      <c r="D5725" s="434">
        <v>0</v>
      </c>
    </row>
    <row r="5726" spans="1:4" ht="13.2" x14ac:dyDescent="0.25">
      <c r="A5726" s="432" t="s">
        <v>2212</v>
      </c>
      <c r="B5726" s="433">
        <v>13052</v>
      </c>
      <c r="C5726" s="434">
        <v>2</v>
      </c>
      <c r="D5726" s="434">
        <v>2</v>
      </c>
    </row>
    <row r="5727" spans="1:4" ht="13.2" x14ac:dyDescent="0.25">
      <c r="A5727" s="432" t="s">
        <v>2213</v>
      </c>
      <c r="B5727" s="433">
        <v>23829</v>
      </c>
      <c r="C5727" s="434">
        <v>2</v>
      </c>
      <c r="D5727" s="434">
        <v>2</v>
      </c>
    </row>
    <row r="5728" spans="1:4" ht="13.2" x14ac:dyDescent="0.25">
      <c r="A5728" s="432" t="s">
        <v>2214</v>
      </c>
      <c r="B5728" s="433">
        <v>13378</v>
      </c>
      <c r="C5728" s="434">
        <v>1</v>
      </c>
      <c r="D5728" s="434">
        <v>1</v>
      </c>
    </row>
    <row r="5729" spans="1:4" ht="13.2" x14ac:dyDescent="0.25">
      <c r="A5729" s="432" t="s">
        <v>2215</v>
      </c>
      <c r="B5729" s="433">
        <v>26488</v>
      </c>
      <c r="C5729" s="434">
        <v>2</v>
      </c>
      <c r="D5729" s="434">
        <v>2</v>
      </c>
    </row>
    <row r="5730" spans="1:4" ht="13.2" x14ac:dyDescent="0.25">
      <c r="A5730" s="432" t="s">
        <v>2216</v>
      </c>
      <c r="B5730" s="433">
        <v>14785</v>
      </c>
      <c r="C5730" s="434">
        <v>1</v>
      </c>
      <c r="D5730" s="434">
        <v>1</v>
      </c>
    </row>
    <row r="5731" spans="1:4" ht="13.2" x14ac:dyDescent="0.25">
      <c r="A5731" s="432" t="s">
        <v>2217</v>
      </c>
      <c r="B5731" s="433">
        <v>18595</v>
      </c>
      <c r="C5731" s="434">
        <v>1</v>
      </c>
      <c r="D5731" s="434">
        <v>1</v>
      </c>
    </row>
    <row r="5732" spans="1:4" ht="13.2" x14ac:dyDescent="0.25">
      <c r="A5732" s="432" t="s">
        <v>2218</v>
      </c>
      <c r="B5732" s="433">
        <v>12643</v>
      </c>
      <c r="C5732" s="434">
        <v>1</v>
      </c>
      <c r="D5732" s="434">
        <v>1</v>
      </c>
    </row>
    <row r="5733" spans="1:4" ht="13.2" x14ac:dyDescent="0.25">
      <c r="A5733" s="432" t="s">
        <v>2219</v>
      </c>
      <c r="B5733" s="433">
        <v>16942</v>
      </c>
      <c r="C5733" s="434">
        <v>1</v>
      </c>
      <c r="D5733" s="434">
        <v>1</v>
      </c>
    </row>
    <row r="5734" spans="1:4" ht="13.2" x14ac:dyDescent="0.25">
      <c r="A5734" s="432" t="s">
        <v>2220</v>
      </c>
      <c r="B5734" s="433">
        <v>18170</v>
      </c>
      <c r="C5734" s="434">
        <v>2</v>
      </c>
      <c r="D5734" s="434">
        <v>2</v>
      </c>
    </row>
    <row r="5735" spans="1:4" ht="13.2" x14ac:dyDescent="0.25">
      <c r="A5735" s="432" t="s">
        <v>2221</v>
      </c>
      <c r="B5735" s="433">
        <v>25352</v>
      </c>
      <c r="C5735" s="434">
        <v>2</v>
      </c>
      <c r="D5735" s="434">
        <v>2</v>
      </c>
    </row>
    <row r="5736" spans="1:4" ht="13.2" x14ac:dyDescent="0.25">
      <c r="A5736" s="432" t="s">
        <v>2222</v>
      </c>
      <c r="B5736" s="433">
        <v>15784</v>
      </c>
      <c r="C5736" s="434">
        <v>1</v>
      </c>
      <c r="D5736" s="434">
        <v>1</v>
      </c>
    </row>
    <row r="5737" spans="1:4" ht="13.2" x14ac:dyDescent="0.25">
      <c r="A5737" s="432" t="s">
        <v>2223</v>
      </c>
      <c r="B5737" s="433">
        <v>10862</v>
      </c>
      <c r="C5737" s="434">
        <v>2</v>
      </c>
      <c r="D5737" s="434">
        <v>2</v>
      </c>
    </row>
    <row r="5738" spans="1:4" ht="13.2" x14ac:dyDescent="0.25">
      <c r="A5738" s="432" t="s">
        <v>2224</v>
      </c>
      <c r="B5738" s="433">
        <v>15912</v>
      </c>
      <c r="C5738" s="434">
        <v>2</v>
      </c>
      <c r="D5738" s="434">
        <v>2</v>
      </c>
    </row>
    <row r="5739" spans="1:4" ht="13.2" x14ac:dyDescent="0.25">
      <c r="A5739" s="432" t="s">
        <v>2225</v>
      </c>
      <c r="B5739" s="433">
        <v>12863</v>
      </c>
      <c r="C5739" s="434">
        <v>2</v>
      </c>
      <c r="D5739" s="434">
        <v>2</v>
      </c>
    </row>
    <row r="5740" spans="1:4" ht="13.2" x14ac:dyDescent="0.25">
      <c r="A5740" s="432" t="s">
        <v>2226</v>
      </c>
      <c r="B5740" s="433">
        <v>28514</v>
      </c>
      <c r="C5740" s="434">
        <v>2</v>
      </c>
      <c r="D5740" s="434">
        <v>2</v>
      </c>
    </row>
    <row r="5741" spans="1:4" ht="13.2" x14ac:dyDescent="0.25">
      <c r="A5741" s="432" t="s">
        <v>2314</v>
      </c>
      <c r="B5741" s="433">
        <v>11551</v>
      </c>
      <c r="C5741" s="434">
        <v>120</v>
      </c>
      <c r="D5741" s="434">
        <v>4</v>
      </c>
    </row>
    <row r="5742" spans="1:4" ht="13.2" x14ac:dyDescent="0.25">
      <c r="A5742" s="432" t="s">
        <v>2315</v>
      </c>
      <c r="B5742" s="433">
        <v>10531</v>
      </c>
      <c r="C5742" s="434">
        <v>51</v>
      </c>
      <c r="D5742" s="434">
        <v>0</v>
      </c>
    </row>
    <row r="5743" spans="1:4" ht="13.2" x14ac:dyDescent="0.25">
      <c r="A5743" s="432" t="s">
        <v>5807</v>
      </c>
      <c r="B5743" s="433">
        <v>25563</v>
      </c>
      <c r="C5743" s="434">
        <v>3</v>
      </c>
      <c r="D5743" s="434">
        <v>3</v>
      </c>
    </row>
    <row r="5744" spans="1:4" ht="13.2" x14ac:dyDescent="0.25">
      <c r="A5744" s="432" t="s">
        <v>2330</v>
      </c>
      <c r="B5744" s="433">
        <v>22205</v>
      </c>
      <c r="C5744" s="434">
        <v>4</v>
      </c>
      <c r="D5744" s="434">
        <v>3</v>
      </c>
    </row>
    <row r="5745" spans="1:4" ht="13.2" x14ac:dyDescent="0.25">
      <c r="A5745" s="432" t="s">
        <v>2331</v>
      </c>
      <c r="B5745" s="433">
        <v>12241</v>
      </c>
      <c r="C5745" s="434">
        <v>1</v>
      </c>
      <c r="D5745" s="434">
        <v>1</v>
      </c>
    </row>
    <row r="5746" spans="1:4" ht="13.2" x14ac:dyDescent="0.25">
      <c r="A5746" s="432" t="s">
        <v>2332</v>
      </c>
      <c r="B5746" s="433">
        <v>17968</v>
      </c>
      <c r="C5746" s="434">
        <v>2</v>
      </c>
      <c r="D5746" s="434">
        <v>2</v>
      </c>
    </row>
    <row r="5747" spans="1:4" ht="13.2" x14ac:dyDescent="0.25">
      <c r="A5747" s="432" t="s">
        <v>2333</v>
      </c>
      <c r="B5747" s="433">
        <v>18887</v>
      </c>
      <c r="C5747" s="434">
        <v>3</v>
      </c>
      <c r="D5747" s="434">
        <v>1</v>
      </c>
    </row>
    <row r="5748" spans="1:4" ht="13.2" x14ac:dyDescent="0.25">
      <c r="A5748" s="432" t="s">
        <v>2335</v>
      </c>
      <c r="B5748" s="433">
        <v>22673</v>
      </c>
      <c r="C5748" s="434">
        <v>4</v>
      </c>
      <c r="D5748" s="434">
        <v>4</v>
      </c>
    </row>
    <row r="5749" spans="1:4" ht="13.2" x14ac:dyDescent="0.25">
      <c r="A5749" s="432" t="s">
        <v>5271</v>
      </c>
      <c r="B5749" s="433">
        <v>26341</v>
      </c>
      <c r="C5749" s="434">
        <v>1</v>
      </c>
      <c r="D5749" s="434">
        <v>1</v>
      </c>
    </row>
    <row r="5750" spans="1:4" ht="13.2" x14ac:dyDescent="0.25">
      <c r="A5750" s="432" t="s">
        <v>2336</v>
      </c>
      <c r="B5750" s="433">
        <v>15277</v>
      </c>
      <c r="C5750" s="434">
        <v>1</v>
      </c>
      <c r="D5750" s="434">
        <v>1</v>
      </c>
    </row>
    <row r="5751" spans="1:4" ht="13.2" x14ac:dyDescent="0.25">
      <c r="A5751" s="432" t="s">
        <v>2337</v>
      </c>
      <c r="B5751" s="433">
        <v>29672</v>
      </c>
      <c r="C5751" s="434">
        <v>2</v>
      </c>
      <c r="D5751" s="434">
        <v>2</v>
      </c>
    </row>
    <row r="5752" spans="1:4" ht="13.2" x14ac:dyDescent="0.25">
      <c r="A5752" s="432" t="s">
        <v>2338</v>
      </c>
      <c r="B5752" s="433">
        <v>10831</v>
      </c>
      <c r="C5752" s="434">
        <v>1</v>
      </c>
      <c r="D5752" s="434">
        <v>1</v>
      </c>
    </row>
    <row r="5753" spans="1:4" ht="13.2" x14ac:dyDescent="0.25">
      <c r="A5753" s="432" t="s">
        <v>5814</v>
      </c>
      <c r="B5753" s="433">
        <v>20922</v>
      </c>
      <c r="C5753" s="434">
        <v>12</v>
      </c>
      <c r="D5753" s="434">
        <v>12</v>
      </c>
    </row>
    <row r="5754" spans="1:4" ht="13.2" x14ac:dyDescent="0.25">
      <c r="A5754" s="432" t="s">
        <v>5815</v>
      </c>
      <c r="B5754" s="433">
        <v>19299</v>
      </c>
      <c r="C5754" s="434">
        <v>6</v>
      </c>
      <c r="D5754" s="434">
        <v>0</v>
      </c>
    </row>
    <row r="5755" spans="1:4" ht="13.2" x14ac:dyDescent="0.25">
      <c r="A5755" s="432" t="s">
        <v>3095</v>
      </c>
      <c r="B5755" s="433">
        <v>14211</v>
      </c>
      <c r="C5755" s="434">
        <v>21</v>
      </c>
      <c r="D5755" s="434">
        <v>21</v>
      </c>
    </row>
    <row r="5756" spans="1:4" ht="13.2" x14ac:dyDescent="0.25">
      <c r="A5756" s="432" t="s">
        <v>5816</v>
      </c>
      <c r="B5756" s="433">
        <v>24179</v>
      </c>
      <c r="C5756" s="434">
        <v>61</v>
      </c>
      <c r="D5756" s="434">
        <v>40</v>
      </c>
    </row>
    <row r="5757" spans="1:4" ht="13.2" x14ac:dyDescent="0.25">
      <c r="A5757" s="432" t="s">
        <v>5817</v>
      </c>
      <c r="B5757" s="433">
        <v>26216</v>
      </c>
      <c r="C5757" s="434">
        <v>129</v>
      </c>
      <c r="D5757" s="434">
        <v>123</v>
      </c>
    </row>
    <row r="5758" spans="1:4" ht="13.2" x14ac:dyDescent="0.25">
      <c r="A5758" s="432" t="s">
        <v>3097</v>
      </c>
      <c r="B5758" s="433">
        <v>24922</v>
      </c>
      <c r="C5758" s="434">
        <v>3</v>
      </c>
      <c r="D5758" s="434">
        <v>3</v>
      </c>
    </row>
    <row r="5759" spans="1:4" ht="13.2" x14ac:dyDescent="0.25">
      <c r="A5759" s="432" t="s">
        <v>1492</v>
      </c>
      <c r="B5759" s="433">
        <v>22589</v>
      </c>
      <c r="C5759" s="434">
        <v>25</v>
      </c>
      <c r="D5759" s="434">
        <v>14</v>
      </c>
    </row>
    <row r="5760" spans="1:4" ht="13.2" x14ac:dyDescent="0.25">
      <c r="A5760" s="432" t="s">
        <v>3227</v>
      </c>
      <c r="B5760" s="433">
        <v>14466</v>
      </c>
      <c r="C5760" s="434">
        <v>7</v>
      </c>
      <c r="D5760" s="434">
        <v>5</v>
      </c>
    </row>
    <row r="5761" spans="1:4" ht="13.2" x14ac:dyDescent="0.25">
      <c r="A5761" s="432" t="s">
        <v>3101</v>
      </c>
      <c r="B5761" s="433">
        <v>29546</v>
      </c>
      <c r="C5761" s="434">
        <v>70</v>
      </c>
      <c r="D5761" s="434">
        <v>66</v>
      </c>
    </row>
    <row r="5762" spans="1:4" ht="13.2" x14ac:dyDescent="0.25">
      <c r="A5762" s="432" t="s">
        <v>3229</v>
      </c>
      <c r="B5762" s="433">
        <v>21104</v>
      </c>
      <c r="C5762" s="434">
        <v>73</v>
      </c>
      <c r="D5762" s="434">
        <v>60</v>
      </c>
    </row>
    <row r="5763" spans="1:4" ht="13.2" x14ac:dyDescent="0.25">
      <c r="A5763" s="432" t="s">
        <v>1637</v>
      </c>
      <c r="B5763" s="433">
        <v>24560</v>
      </c>
      <c r="C5763" s="434">
        <v>83</v>
      </c>
      <c r="D5763" s="434">
        <v>53</v>
      </c>
    </row>
    <row r="5764" spans="1:4" ht="13.2" x14ac:dyDescent="0.25">
      <c r="A5764" s="432" t="s">
        <v>1495</v>
      </c>
      <c r="B5764" s="433">
        <v>24841</v>
      </c>
      <c r="C5764" s="434">
        <v>77</v>
      </c>
      <c r="D5764" s="434">
        <v>3</v>
      </c>
    </row>
    <row r="5765" spans="1:4" ht="13.2" x14ac:dyDescent="0.25">
      <c r="A5765" s="432" t="s">
        <v>3234</v>
      </c>
      <c r="B5765" s="433">
        <v>12708</v>
      </c>
      <c r="C5765" s="434">
        <v>13</v>
      </c>
      <c r="D5765" s="434">
        <v>0</v>
      </c>
    </row>
    <row r="5766" spans="1:4" ht="13.2" x14ac:dyDescent="0.25">
      <c r="A5766" s="432" t="s">
        <v>1640</v>
      </c>
      <c r="B5766" s="433">
        <v>14038</v>
      </c>
      <c r="C5766" s="434">
        <v>172</v>
      </c>
      <c r="D5766" s="434">
        <v>139</v>
      </c>
    </row>
    <row r="5767" spans="1:4" ht="13.2" x14ac:dyDescent="0.25">
      <c r="A5767" s="432" t="s">
        <v>3240</v>
      </c>
      <c r="B5767" s="433">
        <v>26180</v>
      </c>
      <c r="C5767" s="434">
        <v>41</v>
      </c>
      <c r="D5767" s="434">
        <v>34</v>
      </c>
    </row>
    <row r="5768" spans="1:4" ht="13.2" x14ac:dyDescent="0.25">
      <c r="A5768" s="432" t="s">
        <v>2662</v>
      </c>
      <c r="B5768" s="433">
        <v>25251</v>
      </c>
      <c r="C5768" s="434">
        <v>23</v>
      </c>
      <c r="D5768" s="434">
        <v>21</v>
      </c>
    </row>
    <row r="5769" spans="1:4" ht="13.2" x14ac:dyDescent="0.25">
      <c r="A5769" s="432" t="s">
        <v>3294</v>
      </c>
      <c r="B5769" s="433">
        <v>16793</v>
      </c>
      <c r="C5769" s="434">
        <v>88</v>
      </c>
      <c r="D5769" s="434">
        <v>61</v>
      </c>
    </row>
    <row r="5770" spans="1:4" ht="13.2" x14ac:dyDescent="0.25">
      <c r="A5770" s="432" t="s">
        <v>3105</v>
      </c>
      <c r="B5770" s="433">
        <v>22732</v>
      </c>
      <c r="C5770" s="434">
        <v>7</v>
      </c>
      <c r="D5770" s="434">
        <v>7</v>
      </c>
    </row>
    <row r="5771" spans="1:4" ht="13.2" x14ac:dyDescent="0.25">
      <c r="A5771" s="432" t="s">
        <v>3244</v>
      </c>
      <c r="B5771" s="433">
        <v>14720</v>
      </c>
      <c r="C5771" s="434">
        <v>8</v>
      </c>
      <c r="D5771" s="434">
        <v>7</v>
      </c>
    </row>
    <row r="5772" spans="1:4" ht="13.2" x14ac:dyDescent="0.25">
      <c r="A5772" s="432" t="s">
        <v>3245</v>
      </c>
      <c r="B5772" s="433">
        <v>29693</v>
      </c>
      <c r="C5772" s="434">
        <v>48</v>
      </c>
      <c r="D5772" s="434">
        <v>16</v>
      </c>
    </row>
    <row r="5773" spans="1:4" ht="13.2" x14ac:dyDescent="0.25">
      <c r="A5773" s="432" t="s">
        <v>4527</v>
      </c>
      <c r="B5773" s="433">
        <v>12850</v>
      </c>
      <c r="C5773" s="434">
        <v>28</v>
      </c>
      <c r="D5773" s="434">
        <v>8</v>
      </c>
    </row>
    <row r="5774" spans="1:4" ht="13.2" x14ac:dyDescent="0.25">
      <c r="A5774" s="432" t="s">
        <v>1643</v>
      </c>
      <c r="B5774" s="433">
        <v>22224</v>
      </c>
      <c r="C5774" s="434">
        <v>5</v>
      </c>
      <c r="D5774" s="434">
        <v>4</v>
      </c>
    </row>
    <row r="5775" spans="1:4" ht="13.2" x14ac:dyDescent="0.25">
      <c r="A5775" s="432" t="s">
        <v>5818</v>
      </c>
      <c r="B5775" s="433">
        <v>14755</v>
      </c>
      <c r="C5775" s="434">
        <v>52</v>
      </c>
      <c r="D5775" s="434">
        <v>28</v>
      </c>
    </row>
    <row r="5776" spans="1:4" ht="13.2" x14ac:dyDescent="0.25">
      <c r="A5776" s="432" t="s">
        <v>5272</v>
      </c>
      <c r="B5776" s="433">
        <v>10892</v>
      </c>
      <c r="C5776" s="434">
        <v>32</v>
      </c>
      <c r="D5776" s="434">
        <v>10</v>
      </c>
    </row>
    <row r="5777" spans="1:4" ht="13.2" x14ac:dyDescent="0.25">
      <c r="A5777" s="432" t="s">
        <v>5819</v>
      </c>
      <c r="B5777" s="433">
        <v>21060</v>
      </c>
      <c r="C5777" s="435">
        <v>1200</v>
      </c>
      <c r="D5777" s="435">
        <v>1200</v>
      </c>
    </row>
    <row r="5778" spans="1:4" ht="13.2" x14ac:dyDescent="0.25">
      <c r="A5778" s="432" t="s">
        <v>5820</v>
      </c>
      <c r="B5778" s="433">
        <v>12021</v>
      </c>
      <c r="C5778" s="434">
        <v>230</v>
      </c>
      <c r="D5778" s="434">
        <v>160</v>
      </c>
    </row>
    <row r="5779" spans="1:4" ht="13.2" x14ac:dyDescent="0.25">
      <c r="A5779" s="432" t="s">
        <v>5821</v>
      </c>
      <c r="B5779" s="433">
        <v>11571</v>
      </c>
      <c r="C5779" s="434">
        <v>4</v>
      </c>
      <c r="D5779" s="434">
        <v>4</v>
      </c>
    </row>
    <row r="5780" spans="1:4" ht="13.2" x14ac:dyDescent="0.25">
      <c r="A5780" s="432" t="s">
        <v>5822</v>
      </c>
      <c r="B5780" s="433">
        <v>12706</v>
      </c>
      <c r="C5780" s="434">
        <v>56</v>
      </c>
      <c r="D5780" s="434">
        <v>31</v>
      </c>
    </row>
    <row r="5781" spans="1:4" ht="13.2" x14ac:dyDescent="0.25">
      <c r="A5781" s="432" t="s">
        <v>5823</v>
      </c>
      <c r="B5781" s="433">
        <v>19798</v>
      </c>
      <c r="C5781" s="434">
        <v>2</v>
      </c>
      <c r="D5781" s="434">
        <v>0</v>
      </c>
    </row>
    <row r="5782" spans="1:4" ht="13.2" x14ac:dyDescent="0.25">
      <c r="A5782" s="432" t="s">
        <v>5824</v>
      </c>
      <c r="B5782" s="433">
        <v>20037</v>
      </c>
      <c r="C5782" s="434">
        <v>4</v>
      </c>
      <c r="D5782" s="434">
        <v>0</v>
      </c>
    </row>
    <row r="5783" spans="1:4" ht="13.2" x14ac:dyDescent="0.25">
      <c r="A5783" s="432" t="s">
        <v>5825</v>
      </c>
      <c r="B5783" s="433">
        <v>24690</v>
      </c>
      <c r="C5783" s="434">
        <v>320</v>
      </c>
      <c r="D5783" s="434">
        <v>250</v>
      </c>
    </row>
    <row r="5784" spans="1:4" ht="13.2" x14ac:dyDescent="0.25">
      <c r="A5784" s="432" t="s">
        <v>5826</v>
      </c>
      <c r="B5784" s="433">
        <v>21565</v>
      </c>
      <c r="C5784" s="434">
        <v>6</v>
      </c>
      <c r="D5784" s="434">
        <v>6</v>
      </c>
    </row>
    <row r="5785" spans="1:4" ht="13.2" x14ac:dyDescent="0.25">
      <c r="A5785" s="432" t="s">
        <v>4774</v>
      </c>
      <c r="B5785" s="433">
        <v>15159</v>
      </c>
      <c r="C5785" s="434">
        <v>1</v>
      </c>
      <c r="D5785" s="434">
        <v>1</v>
      </c>
    </row>
    <row r="5786" spans="1:4" ht="13.2" x14ac:dyDescent="0.25">
      <c r="A5786" s="432" t="s">
        <v>5827</v>
      </c>
      <c r="B5786" s="433">
        <v>17610</v>
      </c>
      <c r="C5786" s="434">
        <v>160</v>
      </c>
      <c r="D5786" s="434">
        <v>150</v>
      </c>
    </row>
    <row r="5787" spans="1:4" ht="13.2" x14ac:dyDescent="0.25">
      <c r="A5787" s="432" t="s">
        <v>5828</v>
      </c>
      <c r="B5787" s="433">
        <v>27172</v>
      </c>
      <c r="C5787" s="434">
        <v>23</v>
      </c>
      <c r="D5787" s="434">
        <v>23</v>
      </c>
    </row>
    <row r="5788" spans="1:4" ht="13.2" x14ac:dyDescent="0.25">
      <c r="A5788" s="432" t="s">
        <v>5829</v>
      </c>
      <c r="B5788" s="433">
        <v>22401</v>
      </c>
      <c r="C5788" s="434">
        <v>7</v>
      </c>
      <c r="D5788" s="434">
        <v>6</v>
      </c>
    </row>
    <row r="5789" spans="1:4" ht="13.2" x14ac:dyDescent="0.25">
      <c r="A5789" s="432" t="s">
        <v>2668</v>
      </c>
      <c r="B5789" s="433">
        <v>26383</v>
      </c>
      <c r="C5789" s="434">
        <v>18</v>
      </c>
      <c r="D5789" s="434">
        <v>0</v>
      </c>
    </row>
    <row r="5790" spans="1:4" ht="13.2" x14ac:dyDescent="0.25">
      <c r="A5790" s="432" t="s">
        <v>2255</v>
      </c>
      <c r="B5790" s="433">
        <v>26184</v>
      </c>
      <c r="C5790" s="434">
        <v>1</v>
      </c>
      <c r="D5790" s="434">
        <v>0</v>
      </c>
    </row>
    <row r="5791" spans="1:4" ht="13.2" x14ac:dyDescent="0.25">
      <c r="A5791" s="432" t="s">
        <v>5830</v>
      </c>
      <c r="B5791" s="433">
        <v>25137</v>
      </c>
      <c r="C5791" s="434">
        <v>2</v>
      </c>
      <c r="D5791" s="434">
        <v>2</v>
      </c>
    </row>
    <row r="5792" spans="1:4" ht="13.2" x14ac:dyDescent="0.25">
      <c r="A5792" s="432" t="s">
        <v>5831</v>
      </c>
      <c r="B5792" s="433">
        <v>25387</v>
      </c>
      <c r="C5792" s="434">
        <v>8</v>
      </c>
      <c r="D5792" s="434">
        <v>8</v>
      </c>
    </row>
    <row r="5793" spans="1:4" ht="13.2" x14ac:dyDescent="0.25">
      <c r="A5793" s="432" t="s">
        <v>5832</v>
      </c>
      <c r="B5793" s="433">
        <v>18463</v>
      </c>
      <c r="C5793" s="434">
        <v>40</v>
      </c>
      <c r="D5793" s="434">
        <v>40</v>
      </c>
    </row>
    <row r="5794" spans="1:4" ht="13.2" x14ac:dyDescent="0.25">
      <c r="A5794" s="432" t="s">
        <v>5833</v>
      </c>
      <c r="B5794" s="433">
        <v>10186</v>
      </c>
      <c r="C5794" s="434">
        <v>26</v>
      </c>
      <c r="D5794" s="434">
        <v>25</v>
      </c>
    </row>
    <row r="5795" spans="1:4" ht="13.2" x14ac:dyDescent="0.25">
      <c r="A5795" s="432" t="s">
        <v>5834</v>
      </c>
      <c r="B5795" s="433">
        <v>13274</v>
      </c>
      <c r="C5795" s="434">
        <v>22</v>
      </c>
      <c r="D5795" s="434">
        <v>22</v>
      </c>
    </row>
    <row r="5796" spans="1:4" ht="13.2" x14ac:dyDescent="0.25">
      <c r="A5796" s="432" t="s">
        <v>5311</v>
      </c>
      <c r="B5796" s="433">
        <v>24201</v>
      </c>
      <c r="C5796" s="434">
        <v>210</v>
      </c>
      <c r="D5796" s="434">
        <v>110</v>
      </c>
    </row>
    <row r="5797" spans="1:4" ht="13.2" x14ac:dyDescent="0.25">
      <c r="A5797" s="432" t="s">
        <v>5835</v>
      </c>
      <c r="B5797" s="433">
        <v>25636</v>
      </c>
      <c r="C5797" s="434">
        <v>13</v>
      </c>
      <c r="D5797" s="434">
        <v>13</v>
      </c>
    </row>
    <row r="5798" spans="1:4" ht="13.2" x14ac:dyDescent="0.25">
      <c r="A5798" s="432" t="s">
        <v>5836</v>
      </c>
      <c r="B5798" s="433">
        <v>19496</v>
      </c>
      <c r="C5798" s="434">
        <v>1</v>
      </c>
      <c r="D5798" s="434">
        <v>0</v>
      </c>
    </row>
    <row r="5799" spans="1:4" ht="13.2" x14ac:dyDescent="0.25">
      <c r="A5799" s="432" t="s">
        <v>5837</v>
      </c>
      <c r="B5799" s="433">
        <v>16155</v>
      </c>
      <c r="C5799" s="434">
        <v>8</v>
      </c>
      <c r="D5799" s="434">
        <v>0</v>
      </c>
    </row>
    <row r="5800" spans="1:4" ht="13.2" x14ac:dyDescent="0.25">
      <c r="A5800" s="432" t="s">
        <v>5838</v>
      </c>
      <c r="B5800" s="433">
        <v>17214</v>
      </c>
      <c r="C5800" s="434">
        <v>24</v>
      </c>
      <c r="D5800" s="434">
        <v>22</v>
      </c>
    </row>
    <row r="5801" spans="1:4" ht="13.2" x14ac:dyDescent="0.25">
      <c r="A5801" s="432" t="s">
        <v>5839</v>
      </c>
      <c r="B5801" s="433">
        <v>26588</v>
      </c>
      <c r="C5801" s="434">
        <v>5</v>
      </c>
      <c r="D5801" s="434">
        <v>0</v>
      </c>
    </row>
    <row r="5802" spans="1:4" ht="13.2" x14ac:dyDescent="0.25">
      <c r="A5802" s="432" t="s">
        <v>5840</v>
      </c>
      <c r="B5802" s="433">
        <v>23676</v>
      </c>
      <c r="C5802" s="434">
        <v>17</v>
      </c>
      <c r="D5802" s="434">
        <v>15</v>
      </c>
    </row>
    <row r="5803" spans="1:4" ht="13.2" x14ac:dyDescent="0.25">
      <c r="A5803" s="432" t="s">
        <v>5841</v>
      </c>
      <c r="B5803" s="433">
        <v>19711</v>
      </c>
      <c r="C5803" s="434">
        <v>24</v>
      </c>
      <c r="D5803" s="434">
        <v>0</v>
      </c>
    </row>
    <row r="5804" spans="1:4" ht="13.2" x14ac:dyDescent="0.25">
      <c r="A5804" s="432" t="s">
        <v>5842</v>
      </c>
      <c r="B5804" s="433">
        <v>25119</v>
      </c>
      <c r="C5804" s="434">
        <v>10</v>
      </c>
      <c r="D5804" s="434">
        <v>0</v>
      </c>
    </row>
    <row r="5805" spans="1:4" ht="13.2" x14ac:dyDescent="0.25">
      <c r="A5805" s="432" t="s">
        <v>5843</v>
      </c>
      <c r="B5805" s="433">
        <v>25392</v>
      </c>
      <c r="C5805" s="434">
        <v>10</v>
      </c>
      <c r="D5805" s="434">
        <v>10</v>
      </c>
    </row>
    <row r="5806" spans="1:4" ht="13.2" x14ac:dyDescent="0.25">
      <c r="A5806" s="432" t="s">
        <v>5844</v>
      </c>
      <c r="B5806" s="433">
        <v>24509</v>
      </c>
      <c r="C5806" s="434">
        <v>2</v>
      </c>
      <c r="D5806" s="434">
        <v>2</v>
      </c>
    </row>
    <row r="5807" spans="1:4" ht="13.2" x14ac:dyDescent="0.25">
      <c r="A5807" s="432" t="s">
        <v>1670</v>
      </c>
      <c r="B5807" s="433">
        <v>11221</v>
      </c>
      <c r="C5807" s="434">
        <v>4</v>
      </c>
      <c r="D5807" s="434">
        <v>4</v>
      </c>
    </row>
    <row r="5808" spans="1:4" ht="13.2" x14ac:dyDescent="0.25">
      <c r="A5808" s="432" t="s">
        <v>5845</v>
      </c>
      <c r="B5808" s="433">
        <v>10609</v>
      </c>
      <c r="C5808" s="434">
        <v>4</v>
      </c>
      <c r="D5808" s="434">
        <v>4</v>
      </c>
    </row>
    <row r="5809" spans="1:4" ht="13.2" x14ac:dyDescent="0.25">
      <c r="A5809" s="432" t="s">
        <v>5846</v>
      </c>
      <c r="B5809" s="433">
        <v>16298</v>
      </c>
      <c r="C5809" s="434">
        <v>52</v>
      </c>
      <c r="D5809" s="434">
        <v>52</v>
      </c>
    </row>
    <row r="5810" spans="1:4" ht="13.2" x14ac:dyDescent="0.25">
      <c r="A5810" s="432" t="s">
        <v>5847</v>
      </c>
      <c r="B5810" s="433">
        <v>16817</v>
      </c>
      <c r="C5810" s="434">
        <v>203</v>
      </c>
      <c r="D5810" s="434">
        <v>73</v>
      </c>
    </row>
    <row r="5811" spans="1:4" ht="13.2" x14ac:dyDescent="0.25">
      <c r="A5811" s="432" t="s">
        <v>5848</v>
      </c>
      <c r="B5811" s="433">
        <v>26892</v>
      </c>
      <c r="C5811" s="434">
        <v>5</v>
      </c>
      <c r="D5811" s="434">
        <v>3</v>
      </c>
    </row>
    <row r="5812" spans="1:4" ht="13.2" x14ac:dyDescent="0.25">
      <c r="A5812" s="432" t="s">
        <v>5849</v>
      </c>
      <c r="B5812" s="433">
        <v>14493</v>
      </c>
      <c r="C5812" s="434">
        <v>95</v>
      </c>
      <c r="D5812" s="434">
        <v>85</v>
      </c>
    </row>
    <row r="5813" spans="1:4" ht="13.2" x14ac:dyDescent="0.25">
      <c r="A5813" s="432" t="s">
        <v>5850</v>
      </c>
      <c r="B5813" s="433">
        <v>21254</v>
      </c>
      <c r="C5813" s="434">
        <v>5</v>
      </c>
      <c r="D5813" s="434">
        <v>0</v>
      </c>
    </row>
    <row r="5814" spans="1:4" ht="13.2" x14ac:dyDescent="0.25">
      <c r="A5814" s="432" t="s">
        <v>5851</v>
      </c>
      <c r="B5814" s="433">
        <v>15345</v>
      </c>
      <c r="C5814" s="434">
        <v>1</v>
      </c>
      <c r="D5814" s="434">
        <v>1</v>
      </c>
    </row>
    <row r="5815" spans="1:4" ht="13.2" x14ac:dyDescent="0.25">
      <c r="A5815" s="432" t="s">
        <v>5852</v>
      </c>
      <c r="B5815" s="433">
        <v>27304</v>
      </c>
      <c r="C5815" s="434">
        <v>24</v>
      </c>
      <c r="D5815" s="434">
        <v>0</v>
      </c>
    </row>
    <row r="5816" spans="1:4" ht="13.2" x14ac:dyDescent="0.25">
      <c r="A5816" s="432" t="s">
        <v>5853</v>
      </c>
      <c r="B5816" s="433">
        <v>27292</v>
      </c>
      <c r="C5816" s="434">
        <v>2</v>
      </c>
      <c r="D5816" s="434">
        <v>2</v>
      </c>
    </row>
    <row r="5817" spans="1:4" ht="13.2" x14ac:dyDescent="0.25">
      <c r="A5817" s="432" t="s">
        <v>5854</v>
      </c>
      <c r="B5817" s="433">
        <v>22963</v>
      </c>
      <c r="C5817" s="434">
        <v>2</v>
      </c>
      <c r="D5817" s="434">
        <v>0</v>
      </c>
    </row>
    <row r="5818" spans="1:4" ht="13.2" x14ac:dyDescent="0.25">
      <c r="A5818" s="432" t="s">
        <v>5855</v>
      </c>
      <c r="B5818" s="433">
        <v>21234</v>
      </c>
      <c r="C5818" s="434">
        <v>10</v>
      </c>
      <c r="D5818" s="434">
        <v>2</v>
      </c>
    </row>
    <row r="5819" spans="1:4" ht="13.2" x14ac:dyDescent="0.25">
      <c r="A5819" s="432" t="s">
        <v>1508</v>
      </c>
      <c r="B5819" s="433">
        <v>12268</v>
      </c>
      <c r="C5819" s="434">
        <v>3</v>
      </c>
      <c r="D5819" s="434">
        <v>0</v>
      </c>
    </row>
    <row r="5820" spans="1:4" ht="13.2" x14ac:dyDescent="0.25">
      <c r="A5820" s="432" t="s">
        <v>3889</v>
      </c>
      <c r="B5820" s="433">
        <v>22510</v>
      </c>
      <c r="C5820" s="434">
        <v>2</v>
      </c>
      <c r="D5820" s="434">
        <v>0</v>
      </c>
    </row>
    <row r="5821" spans="1:4" ht="13.2" x14ac:dyDescent="0.25">
      <c r="A5821" s="432" t="s">
        <v>5856</v>
      </c>
      <c r="B5821" s="433">
        <v>13458</v>
      </c>
      <c r="C5821" s="434">
        <v>251</v>
      </c>
      <c r="D5821" s="434">
        <v>214</v>
      </c>
    </row>
    <row r="5822" spans="1:4" ht="13.2" x14ac:dyDescent="0.25">
      <c r="A5822" s="432" t="s">
        <v>5656</v>
      </c>
      <c r="B5822" s="433">
        <v>25702</v>
      </c>
      <c r="C5822" s="434">
        <v>712</v>
      </c>
      <c r="D5822" s="434">
        <v>431</v>
      </c>
    </row>
    <row r="5823" spans="1:4" ht="13.2" x14ac:dyDescent="0.25">
      <c r="A5823" s="432" t="s">
        <v>1660</v>
      </c>
      <c r="B5823" s="433">
        <v>12824</v>
      </c>
      <c r="C5823" s="434">
        <v>1</v>
      </c>
      <c r="D5823" s="434">
        <v>1</v>
      </c>
    </row>
    <row r="5824" spans="1:4" ht="13.2" x14ac:dyDescent="0.25">
      <c r="A5824" s="432" t="s">
        <v>3776</v>
      </c>
      <c r="B5824" s="433">
        <v>13467</v>
      </c>
      <c r="C5824" s="434">
        <v>8</v>
      </c>
      <c r="D5824" s="434">
        <v>8</v>
      </c>
    </row>
    <row r="5825" spans="1:4" ht="13.2" x14ac:dyDescent="0.25">
      <c r="A5825" s="432" t="s">
        <v>5277</v>
      </c>
      <c r="B5825" s="433">
        <v>10161</v>
      </c>
      <c r="C5825" s="434">
        <v>2</v>
      </c>
      <c r="D5825" s="434">
        <v>1</v>
      </c>
    </row>
    <row r="5826" spans="1:4" ht="13.2" x14ac:dyDescent="0.25">
      <c r="A5826" s="432" t="s">
        <v>5281</v>
      </c>
      <c r="B5826" s="433">
        <v>25185</v>
      </c>
      <c r="C5826" s="434">
        <v>1</v>
      </c>
      <c r="D5826" s="434">
        <v>1</v>
      </c>
    </row>
    <row r="5827" spans="1:4" ht="13.2" x14ac:dyDescent="0.25">
      <c r="A5827" s="432" t="s">
        <v>5857</v>
      </c>
      <c r="B5827" s="433">
        <v>11763</v>
      </c>
      <c r="C5827" s="434">
        <v>5</v>
      </c>
      <c r="D5827" s="434">
        <v>3</v>
      </c>
    </row>
    <row r="5828" spans="1:4" ht="13.2" x14ac:dyDescent="0.25">
      <c r="A5828" s="432" t="s">
        <v>5858</v>
      </c>
      <c r="B5828" s="433">
        <v>24162</v>
      </c>
      <c r="C5828" s="434">
        <v>1</v>
      </c>
      <c r="D5828" s="434">
        <v>1</v>
      </c>
    </row>
    <row r="5829" spans="1:4" ht="13.2" x14ac:dyDescent="0.25">
      <c r="A5829" s="432" t="s">
        <v>5859</v>
      </c>
      <c r="B5829" s="433">
        <v>26992</v>
      </c>
      <c r="C5829" s="434">
        <v>2</v>
      </c>
      <c r="D5829" s="434">
        <v>0</v>
      </c>
    </row>
    <row r="5830" spans="1:4" ht="13.2" x14ac:dyDescent="0.25">
      <c r="A5830" s="432" t="s">
        <v>5860</v>
      </c>
      <c r="B5830" s="433">
        <v>20148</v>
      </c>
      <c r="C5830" s="434">
        <v>2</v>
      </c>
      <c r="D5830" s="434">
        <v>2</v>
      </c>
    </row>
    <row r="5831" spans="1:4" ht="13.2" x14ac:dyDescent="0.25">
      <c r="A5831" s="432" t="s">
        <v>2965</v>
      </c>
      <c r="B5831" s="433">
        <v>11509</v>
      </c>
      <c r="C5831" s="434">
        <v>8</v>
      </c>
      <c r="D5831" s="434">
        <v>7</v>
      </c>
    </row>
    <row r="5832" spans="1:4" ht="13.2" x14ac:dyDescent="0.25">
      <c r="A5832" s="432" t="s">
        <v>5196</v>
      </c>
      <c r="B5832" s="433">
        <v>28599</v>
      </c>
      <c r="C5832" s="434">
        <v>3</v>
      </c>
      <c r="D5832" s="434">
        <v>1</v>
      </c>
    </row>
    <row r="5833" spans="1:4" ht="13.2" x14ac:dyDescent="0.25">
      <c r="A5833" s="432" t="s">
        <v>5861</v>
      </c>
      <c r="B5833" s="433">
        <v>25528</v>
      </c>
      <c r="C5833" s="434">
        <v>10</v>
      </c>
      <c r="D5833" s="434">
        <v>10</v>
      </c>
    </row>
    <row r="5834" spans="1:4" ht="13.2" x14ac:dyDescent="0.25">
      <c r="A5834" s="432" t="s">
        <v>5862</v>
      </c>
      <c r="B5834" s="433">
        <v>28994</v>
      </c>
      <c r="C5834" s="434">
        <v>2</v>
      </c>
      <c r="D5834" s="434">
        <v>0</v>
      </c>
    </row>
    <row r="5835" spans="1:4" ht="13.2" x14ac:dyDescent="0.25">
      <c r="A5835" s="432" t="s">
        <v>2992</v>
      </c>
      <c r="B5835" s="433">
        <v>16862</v>
      </c>
      <c r="C5835" s="434">
        <v>10</v>
      </c>
      <c r="D5835" s="434">
        <v>0</v>
      </c>
    </row>
    <row r="5836" spans="1:4" ht="13.2" x14ac:dyDescent="0.25">
      <c r="A5836" s="432" t="s">
        <v>5863</v>
      </c>
      <c r="B5836" s="433">
        <v>15183</v>
      </c>
      <c r="C5836" s="434">
        <v>10</v>
      </c>
      <c r="D5836" s="434">
        <v>0</v>
      </c>
    </row>
    <row r="5837" spans="1:4" ht="13.2" x14ac:dyDescent="0.25">
      <c r="A5837" s="432" t="s">
        <v>5864</v>
      </c>
      <c r="B5837" s="433">
        <v>19144</v>
      </c>
      <c r="C5837" s="434">
        <v>10</v>
      </c>
      <c r="D5837" s="434">
        <v>10</v>
      </c>
    </row>
    <row r="5838" spans="1:4" ht="13.2" x14ac:dyDescent="0.25">
      <c r="A5838" s="432" t="s">
        <v>5865</v>
      </c>
      <c r="B5838" s="433">
        <v>24881</v>
      </c>
      <c r="C5838" s="434">
        <v>4</v>
      </c>
      <c r="D5838" s="434">
        <v>4</v>
      </c>
    </row>
    <row r="5839" spans="1:4" ht="13.2" x14ac:dyDescent="0.25">
      <c r="A5839" s="432" t="s">
        <v>5866</v>
      </c>
      <c r="B5839" s="433">
        <v>22318</v>
      </c>
      <c r="C5839" s="434">
        <v>3</v>
      </c>
      <c r="D5839" s="434">
        <v>3</v>
      </c>
    </row>
    <row r="5840" spans="1:4" ht="13.2" x14ac:dyDescent="0.25">
      <c r="A5840" s="432" t="s">
        <v>5800</v>
      </c>
      <c r="B5840" s="433">
        <v>10123</v>
      </c>
      <c r="C5840" s="434">
        <v>6</v>
      </c>
      <c r="D5840" s="434">
        <v>6</v>
      </c>
    </row>
    <row r="5841" spans="1:4" ht="13.2" x14ac:dyDescent="0.25">
      <c r="A5841" s="432" t="s">
        <v>2285</v>
      </c>
      <c r="B5841" s="433">
        <v>23912</v>
      </c>
      <c r="C5841" s="434">
        <v>1</v>
      </c>
      <c r="D5841" s="434">
        <v>1</v>
      </c>
    </row>
    <row r="5842" spans="1:4" ht="13.2" x14ac:dyDescent="0.25">
      <c r="A5842" s="432" t="s">
        <v>5866</v>
      </c>
      <c r="B5842" s="433">
        <v>24013</v>
      </c>
      <c r="C5842" s="434">
        <v>3</v>
      </c>
      <c r="D5842" s="434">
        <v>3</v>
      </c>
    </row>
    <row r="5843" spans="1:4" ht="13.2" x14ac:dyDescent="0.25">
      <c r="A5843" s="432" t="s">
        <v>5800</v>
      </c>
      <c r="B5843" s="433">
        <v>16587</v>
      </c>
      <c r="C5843" s="434">
        <v>12</v>
      </c>
      <c r="D5843" s="434">
        <v>12</v>
      </c>
    </row>
    <row r="5844" spans="1:4" ht="13.2" x14ac:dyDescent="0.25">
      <c r="A5844" s="432" t="s">
        <v>2285</v>
      </c>
      <c r="B5844" s="433">
        <v>10592</v>
      </c>
      <c r="C5844" s="434">
        <v>3</v>
      </c>
      <c r="D5844" s="434">
        <v>3</v>
      </c>
    </row>
    <row r="5845" spans="1:4" ht="13.2" x14ac:dyDescent="0.25">
      <c r="A5845" s="432" t="s">
        <v>5312</v>
      </c>
      <c r="B5845" s="433">
        <v>17488</v>
      </c>
      <c r="C5845" s="434">
        <v>1</v>
      </c>
      <c r="D5845" s="434">
        <v>1</v>
      </c>
    </row>
    <row r="5846" spans="1:4" ht="13.2" x14ac:dyDescent="0.25">
      <c r="A5846" s="432" t="s">
        <v>5313</v>
      </c>
      <c r="B5846" s="433">
        <v>22980</v>
      </c>
      <c r="C5846" s="434">
        <v>1</v>
      </c>
      <c r="D5846" s="434">
        <v>1</v>
      </c>
    </row>
    <row r="5847" spans="1:4" ht="13.2" x14ac:dyDescent="0.25">
      <c r="A5847" s="432" t="s">
        <v>5314</v>
      </c>
      <c r="B5847" s="433">
        <v>19079</v>
      </c>
      <c r="C5847" s="434">
        <v>1</v>
      </c>
      <c r="D5847" s="434">
        <v>1</v>
      </c>
    </row>
    <row r="5848" spans="1:4" ht="13.2" x14ac:dyDescent="0.25">
      <c r="A5848" s="432" t="s">
        <v>5315</v>
      </c>
      <c r="B5848" s="433">
        <v>28737</v>
      </c>
      <c r="C5848" s="434">
        <v>1</v>
      </c>
      <c r="D5848" s="434">
        <v>1</v>
      </c>
    </row>
    <row r="5849" spans="1:4" ht="13.2" x14ac:dyDescent="0.25">
      <c r="A5849" s="432" t="s">
        <v>5316</v>
      </c>
      <c r="B5849" s="433">
        <v>14857</v>
      </c>
      <c r="C5849" s="434">
        <v>1</v>
      </c>
      <c r="D5849" s="434">
        <v>1</v>
      </c>
    </row>
    <row r="5850" spans="1:4" ht="13.2" x14ac:dyDescent="0.25">
      <c r="A5850" s="432" t="s">
        <v>5317</v>
      </c>
      <c r="B5850" s="433">
        <v>21591</v>
      </c>
      <c r="C5850" s="434">
        <v>1</v>
      </c>
      <c r="D5850" s="434">
        <v>1</v>
      </c>
    </row>
    <row r="5851" spans="1:4" ht="13.2" x14ac:dyDescent="0.25">
      <c r="A5851" s="432" t="s">
        <v>5343</v>
      </c>
      <c r="B5851" s="433">
        <v>12725</v>
      </c>
      <c r="C5851" s="434">
        <v>2</v>
      </c>
      <c r="D5851" s="434">
        <v>2</v>
      </c>
    </row>
    <row r="5852" spans="1:4" ht="13.2" x14ac:dyDescent="0.25">
      <c r="A5852" s="432" t="s">
        <v>5346</v>
      </c>
      <c r="B5852" s="433">
        <v>20332</v>
      </c>
      <c r="C5852" s="434">
        <v>3</v>
      </c>
      <c r="D5852" s="434">
        <v>3</v>
      </c>
    </row>
    <row r="5853" spans="1:4" ht="13.2" x14ac:dyDescent="0.25">
      <c r="A5853" s="432" t="s">
        <v>5867</v>
      </c>
      <c r="B5853" s="433">
        <v>26993</v>
      </c>
      <c r="C5853" s="434">
        <v>1</v>
      </c>
      <c r="D5853" s="434">
        <v>1</v>
      </c>
    </row>
    <row r="5854" spans="1:4" ht="13.2" x14ac:dyDescent="0.25">
      <c r="A5854" s="432" t="s">
        <v>5619</v>
      </c>
      <c r="B5854" s="433">
        <v>13164</v>
      </c>
      <c r="C5854" s="434">
        <v>4</v>
      </c>
      <c r="D5854" s="434">
        <v>4</v>
      </c>
    </row>
    <row r="5855" spans="1:4" ht="13.2" x14ac:dyDescent="0.25">
      <c r="A5855" s="432" t="s">
        <v>5620</v>
      </c>
      <c r="B5855" s="433">
        <v>14609</v>
      </c>
      <c r="C5855" s="434">
        <v>1</v>
      </c>
      <c r="D5855" s="434">
        <v>1</v>
      </c>
    </row>
    <row r="5856" spans="1:4" ht="13.2" x14ac:dyDescent="0.25">
      <c r="A5856" s="432" t="s">
        <v>5621</v>
      </c>
      <c r="B5856" s="433">
        <v>20391</v>
      </c>
      <c r="C5856" s="434">
        <v>9</v>
      </c>
      <c r="D5856" s="434">
        <v>7</v>
      </c>
    </row>
    <row r="5857" spans="1:4" ht="13.2" x14ac:dyDescent="0.25">
      <c r="A5857" s="432" t="s">
        <v>5622</v>
      </c>
      <c r="B5857" s="433">
        <v>10017</v>
      </c>
      <c r="C5857" s="434">
        <v>3</v>
      </c>
      <c r="D5857" s="434">
        <v>3</v>
      </c>
    </row>
    <row r="5858" spans="1:4" ht="13.2" x14ac:dyDescent="0.25">
      <c r="A5858" s="432" t="s">
        <v>5623</v>
      </c>
      <c r="B5858" s="433">
        <v>11815</v>
      </c>
      <c r="C5858" s="434">
        <v>7</v>
      </c>
      <c r="D5858" s="434">
        <v>7</v>
      </c>
    </row>
    <row r="5859" spans="1:4" ht="13.2" x14ac:dyDescent="0.25">
      <c r="A5859" s="432" t="s">
        <v>5624</v>
      </c>
      <c r="B5859" s="433">
        <v>27735</v>
      </c>
      <c r="C5859" s="434">
        <v>2</v>
      </c>
      <c r="D5859" s="434">
        <v>2</v>
      </c>
    </row>
    <row r="5860" spans="1:4" ht="13.2" x14ac:dyDescent="0.25">
      <c r="A5860" s="432" t="s">
        <v>5868</v>
      </c>
      <c r="B5860" s="433">
        <v>18849</v>
      </c>
      <c r="C5860" s="434">
        <v>1</v>
      </c>
      <c r="D5860" s="434">
        <v>1</v>
      </c>
    </row>
    <row r="5861" spans="1:4" ht="13.2" x14ac:dyDescent="0.25">
      <c r="A5861" s="432" t="s">
        <v>5312</v>
      </c>
      <c r="B5861" s="433">
        <v>10392</v>
      </c>
      <c r="C5861" s="434">
        <v>1</v>
      </c>
      <c r="D5861" s="434">
        <v>1</v>
      </c>
    </row>
    <row r="5862" spans="1:4" ht="13.2" x14ac:dyDescent="0.25">
      <c r="A5862" s="432" t="s">
        <v>5313</v>
      </c>
      <c r="B5862" s="433">
        <v>11905</v>
      </c>
      <c r="C5862" s="434">
        <v>1</v>
      </c>
      <c r="D5862" s="434">
        <v>1</v>
      </c>
    </row>
    <row r="5863" spans="1:4" ht="13.2" x14ac:dyDescent="0.25">
      <c r="A5863" s="432" t="s">
        <v>5314</v>
      </c>
      <c r="B5863" s="433">
        <v>18204</v>
      </c>
      <c r="C5863" s="434">
        <v>1</v>
      </c>
      <c r="D5863" s="434">
        <v>1</v>
      </c>
    </row>
    <row r="5864" spans="1:4" ht="13.2" x14ac:dyDescent="0.25">
      <c r="A5864" s="432" t="s">
        <v>5315</v>
      </c>
      <c r="B5864" s="433">
        <v>12767</v>
      </c>
      <c r="C5864" s="434">
        <v>1</v>
      </c>
      <c r="D5864" s="434">
        <v>1</v>
      </c>
    </row>
    <row r="5865" spans="1:4" ht="13.2" x14ac:dyDescent="0.25">
      <c r="A5865" s="432" t="s">
        <v>5316</v>
      </c>
      <c r="B5865" s="433">
        <v>23573</v>
      </c>
      <c r="C5865" s="434">
        <v>1</v>
      </c>
      <c r="D5865" s="434">
        <v>1</v>
      </c>
    </row>
    <row r="5866" spans="1:4" ht="13.2" x14ac:dyDescent="0.25">
      <c r="A5866" s="432" t="s">
        <v>5317</v>
      </c>
      <c r="B5866" s="433">
        <v>17428</v>
      </c>
      <c r="C5866" s="434">
        <v>3</v>
      </c>
      <c r="D5866" s="434">
        <v>1</v>
      </c>
    </row>
    <row r="5867" spans="1:4" ht="13.2" x14ac:dyDescent="0.25">
      <c r="A5867" s="432" t="s">
        <v>2227</v>
      </c>
      <c r="B5867" s="433">
        <v>11827</v>
      </c>
      <c r="C5867" s="434">
        <v>408</v>
      </c>
      <c r="D5867" s="434">
        <v>396</v>
      </c>
    </row>
    <row r="5868" spans="1:4" ht="13.2" x14ac:dyDescent="0.25">
      <c r="A5868" s="432" t="s">
        <v>2228</v>
      </c>
      <c r="B5868" s="433">
        <v>22211</v>
      </c>
      <c r="C5868" s="434">
        <v>118</v>
      </c>
      <c r="D5868" s="434">
        <v>110</v>
      </c>
    </row>
    <row r="5869" spans="1:4" ht="13.2" x14ac:dyDescent="0.25">
      <c r="A5869" s="432" t="s">
        <v>5769</v>
      </c>
      <c r="B5869" s="433">
        <v>12792</v>
      </c>
      <c r="C5869" s="434">
        <v>31</v>
      </c>
      <c r="D5869" s="434">
        <v>30</v>
      </c>
    </row>
    <row r="5870" spans="1:4" ht="13.2" x14ac:dyDescent="0.25">
      <c r="A5870" s="432" t="s">
        <v>5869</v>
      </c>
      <c r="B5870" s="433">
        <v>26745</v>
      </c>
      <c r="C5870" s="434">
        <v>13</v>
      </c>
      <c r="D5870" s="434">
        <v>11</v>
      </c>
    </row>
    <row r="5871" spans="1:4" ht="13.2" x14ac:dyDescent="0.25">
      <c r="A5871" s="432" t="s">
        <v>5870</v>
      </c>
      <c r="B5871" s="433">
        <v>15007</v>
      </c>
      <c r="C5871" s="434">
        <v>1</v>
      </c>
      <c r="D5871" s="434">
        <v>1</v>
      </c>
    </row>
    <row r="5872" spans="1:4" ht="13.2" x14ac:dyDescent="0.25">
      <c r="A5872" s="432" t="s">
        <v>2229</v>
      </c>
      <c r="B5872" s="433">
        <v>25761</v>
      </c>
      <c r="C5872" s="434">
        <v>58</v>
      </c>
      <c r="D5872" s="434">
        <v>54</v>
      </c>
    </row>
    <row r="5873" spans="1:4" ht="13.2" x14ac:dyDescent="0.25">
      <c r="A5873" s="432" t="s">
        <v>2230</v>
      </c>
      <c r="B5873" s="433">
        <v>22157</v>
      </c>
      <c r="C5873" s="434">
        <v>128</v>
      </c>
      <c r="D5873" s="434">
        <v>111</v>
      </c>
    </row>
    <row r="5874" spans="1:4" ht="13.2" x14ac:dyDescent="0.25">
      <c r="A5874" s="432" t="s">
        <v>2231</v>
      </c>
      <c r="B5874" s="433">
        <v>24595</v>
      </c>
      <c r="C5874" s="434">
        <v>31</v>
      </c>
      <c r="D5874" s="434">
        <v>6</v>
      </c>
    </row>
    <row r="5875" spans="1:4" ht="13.2" x14ac:dyDescent="0.25">
      <c r="A5875" s="432" t="s">
        <v>2232</v>
      </c>
      <c r="B5875" s="433">
        <v>17834</v>
      </c>
      <c r="C5875" s="434">
        <v>74</v>
      </c>
      <c r="D5875" s="434">
        <v>70</v>
      </c>
    </row>
    <row r="5876" spans="1:4" ht="13.2" x14ac:dyDescent="0.25">
      <c r="A5876" s="432" t="s">
        <v>2231</v>
      </c>
      <c r="B5876" s="433">
        <v>19512</v>
      </c>
      <c r="C5876" s="434">
        <v>44</v>
      </c>
      <c r="D5876" s="434">
        <v>39</v>
      </c>
    </row>
    <row r="5877" spans="1:4" ht="13.2" x14ac:dyDescent="0.25">
      <c r="A5877" s="432" t="s">
        <v>2238</v>
      </c>
      <c r="B5877" s="433">
        <v>20986</v>
      </c>
      <c r="C5877" s="434">
        <v>64</v>
      </c>
      <c r="D5877" s="434">
        <v>60</v>
      </c>
    </row>
    <row r="5878" spans="1:4" ht="13.2" x14ac:dyDescent="0.25">
      <c r="A5878" s="432" t="s">
        <v>5770</v>
      </c>
      <c r="B5878" s="433">
        <v>14856</v>
      </c>
      <c r="C5878" s="434">
        <v>14</v>
      </c>
      <c r="D5878" s="434">
        <v>11</v>
      </c>
    </row>
    <row r="5879" spans="1:4" ht="13.2" x14ac:dyDescent="0.25">
      <c r="A5879" s="432" t="s">
        <v>5871</v>
      </c>
      <c r="B5879" s="433">
        <v>14178</v>
      </c>
      <c r="C5879" s="434">
        <v>11</v>
      </c>
      <c r="D5879" s="434">
        <v>9</v>
      </c>
    </row>
    <row r="5880" spans="1:4" ht="13.2" x14ac:dyDescent="0.25">
      <c r="A5880" s="432" t="s">
        <v>5872</v>
      </c>
      <c r="B5880" s="433">
        <v>15058</v>
      </c>
      <c r="C5880" s="434">
        <v>2</v>
      </c>
      <c r="D5880" s="434">
        <v>2</v>
      </c>
    </row>
    <row r="5881" spans="1:4" ht="13.2" x14ac:dyDescent="0.25">
      <c r="A5881" s="432" t="s">
        <v>5873</v>
      </c>
      <c r="B5881" s="433">
        <v>13706</v>
      </c>
      <c r="C5881" s="434">
        <v>10</v>
      </c>
      <c r="D5881" s="434">
        <v>10</v>
      </c>
    </row>
    <row r="5882" spans="1:4" ht="13.2" x14ac:dyDescent="0.25">
      <c r="A5882" s="432" t="s">
        <v>5874</v>
      </c>
      <c r="B5882" s="433">
        <v>13044</v>
      </c>
      <c r="C5882" s="434">
        <v>2</v>
      </c>
      <c r="D5882" s="434">
        <v>2</v>
      </c>
    </row>
    <row r="5883" spans="1:4" ht="13.2" x14ac:dyDescent="0.25">
      <c r="A5883" s="432" t="s">
        <v>5771</v>
      </c>
      <c r="B5883" s="433">
        <v>26038</v>
      </c>
      <c r="C5883" s="434">
        <v>1</v>
      </c>
      <c r="D5883" s="434">
        <v>0</v>
      </c>
    </row>
    <row r="5884" spans="1:4" ht="13.2" x14ac:dyDescent="0.25">
      <c r="A5884" s="432" t="s">
        <v>2239</v>
      </c>
      <c r="B5884" s="433">
        <v>20772</v>
      </c>
      <c r="C5884" s="434">
        <v>1</v>
      </c>
      <c r="D5884" s="434">
        <v>1</v>
      </c>
    </row>
    <row r="5885" spans="1:4" ht="13.2" x14ac:dyDescent="0.25">
      <c r="A5885" s="432" t="s">
        <v>4521</v>
      </c>
      <c r="B5885" s="433">
        <v>29860</v>
      </c>
      <c r="C5885" s="434">
        <v>5</v>
      </c>
      <c r="D5885" s="434">
        <v>2</v>
      </c>
    </row>
    <row r="5886" spans="1:4" ht="13.2" x14ac:dyDescent="0.25">
      <c r="A5886" s="432" t="s">
        <v>4522</v>
      </c>
      <c r="B5886" s="433">
        <v>21116</v>
      </c>
      <c r="C5886" s="434">
        <v>1</v>
      </c>
      <c r="D5886" s="434">
        <v>0</v>
      </c>
    </row>
    <row r="5887" spans="1:4" ht="13.2" x14ac:dyDescent="0.25">
      <c r="A5887" s="432" t="s">
        <v>2252</v>
      </c>
      <c r="B5887" s="433">
        <v>13258</v>
      </c>
      <c r="C5887" s="434">
        <v>39</v>
      </c>
      <c r="D5887" s="434">
        <v>34</v>
      </c>
    </row>
    <row r="5888" spans="1:4" ht="13.2" x14ac:dyDescent="0.25">
      <c r="A5888" s="432" t="s">
        <v>2253</v>
      </c>
      <c r="B5888" s="433">
        <v>10253</v>
      </c>
      <c r="C5888" s="434">
        <v>25</v>
      </c>
      <c r="D5888" s="434">
        <v>23</v>
      </c>
    </row>
    <row r="5889" spans="1:4" ht="13.2" x14ac:dyDescent="0.25">
      <c r="A5889" s="432" t="s">
        <v>5875</v>
      </c>
      <c r="B5889" s="433">
        <v>20348</v>
      </c>
      <c r="C5889" s="434">
        <v>11</v>
      </c>
      <c r="D5889" s="434">
        <v>11</v>
      </c>
    </row>
    <row r="5890" spans="1:4" ht="13.2" x14ac:dyDescent="0.25">
      <c r="A5890" s="432" t="s">
        <v>2254</v>
      </c>
      <c r="B5890" s="433">
        <v>21468</v>
      </c>
      <c r="C5890" s="434">
        <v>60</v>
      </c>
      <c r="D5890" s="434">
        <v>39</v>
      </c>
    </row>
    <row r="5891" spans="1:4" ht="13.2" x14ac:dyDescent="0.25">
      <c r="A5891" s="432" t="s">
        <v>5876</v>
      </c>
      <c r="B5891" s="433">
        <v>27875</v>
      </c>
      <c r="C5891" s="434">
        <v>2</v>
      </c>
      <c r="D5891" s="434">
        <v>2</v>
      </c>
    </row>
    <row r="5892" spans="1:4" ht="13.2" x14ac:dyDescent="0.25">
      <c r="A5892" s="432" t="s">
        <v>4978</v>
      </c>
      <c r="B5892" s="433">
        <v>13714</v>
      </c>
      <c r="C5892" s="434">
        <v>16</v>
      </c>
      <c r="D5892" s="434">
        <v>14</v>
      </c>
    </row>
    <row r="5893" spans="1:4" ht="13.2" x14ac:dyDescent="0.25">
      <c r="A5893" s="432" t="s">
        <v>5224</v>
      </c>
      <c r="B5893" s="433">
        <v>13848</v>
      </c>
      <c r="C5893" s="434">
        <v>50</v>
      </c>
      <c r="D5893" s="434">
        <v>45</v>
      </c>
    </row>
    <row r="5894" spans="1:4" ht="13.2" x14ac:dyDescent="0.25">
      <c r="A5894" s="432" t="s">
        <v>5877</v>
      </c>
      <c r="B5894" s="433">
        <v>15265</v>
      </c>
      <c r="C5894" s="434">
        <v>1</v>
      </c>
      <c r="D5894" s="434">
        <v>1</v>
      </c>
    </row>
    <row r="5895" spans="1:4" ht="13.2" x14ac:dyDescent="0.25">
      <c r="A5895" s="432" t="s">
        <v>5878</v>
      </c>
      <c r="B5895" s="433">
        <v>17992</v>
      </c>
      <c r="C5895" s="434">
        <v>2</v>
      </c>
      <c r="D5895" s="434">
        <v>2</v>
      </c>
    </row>
    <row r="5896" spans="1:4" ht="13.2" x14ac:dyDescent="0.25">
      <c r="A5896" s="432" t="s">
        <v>2258</v>
      </c>
      <c r="B5896" s="433">
        <v>28881</v>
      </c>
      <c r="C5896" s="434">
        <v>22</v>
      </c>
      <c r="D5896" s="434">
        <v>12</v>
      </c>
    </row>
    <row r="5897" spans="1:4" ht="13.2" x14ac:dyDescent="0.25">
      <c r="A5897" s="432" t="s">
        <v>2260</v>
      </c>
      <c r="B5897" s="433">
        <v>14795</v>
      </c>
      <c r="C5897" s="434">
        <v>201</v>
      </c>
      <c r="D5897" s="434">
        <v>189</v>
      </c>
    </row>
    <row r="5898" spans="1:4" ht="13.2" x14ac:dyDescent="0.25">
      <c r="A5898" s="432" t="s">
        <v>2261</v>
      </c>
      <c r="B5898" s="433">
        <v>28938</v>
      </c>
      <c r="C5898" s="434">
        <v>177</v>
      </c>
      <c r="D5898" s="434">
        <v>145</v>
      </c>
    </row>
    <row r="5899" spans="1:4" ht="13.2" x14ac:dyDescent="0.25">
      <c r="A5899" s="432" t="s">
        <v>2262</v>
      </c>
      <c r="B5899" s="433">
        <v>28115</v>
      </c>
      <c r="C5899" s="434">
        <v>54</v>
      </c>
      <c r="D5899" s="434">
        <v>47</v>
      </c>
    </row>
    <row r="5900" spans="1:4" ht="13.2" x14ac:dyDescent="0.25">
      <c r="A5900" s="432" t="s">
        <v>2263</v>
      </c>
      <c r="B5900" s="433">
        <v>26601</v>
      </c>
      <c r="C5900" s="434">
        <v>329</v>
      </c>
      <c r="D5900" s="434">
        <v>202</v>
      </c>
    </row>
    <row r="5901" spans="1:4" ht="13.2" x14ac:dyDescent="0.25">
      <c r="A5901" s="432" t="s">
        <v>2264</v>
      </c>
      <c r="B5901" s="433">
        <v>28315</v>
      </c>
      <c r="C5901" s="434">
        <v>3</v>
      </c>
      <c r="D5901" s="434">
        <v>3</v>
      </c>
    </row>
    <row r="5902" spans="1:4" ht="13.2" x14ac:dyDescent="0.25">
      <c r="A5902" s="432" t="s">
        <v>2266</v>
      </c>
      <c r="B5902" s="433">
        <v>22411</v>
      </c>
      <c r="C5902" s="434">
        <v>63</v>
      </c>
      <c r="D5902" s="434">
        <v>57</v>
      </c>
    </row>
    <row r="5903" spans="1:4" ht="13.2" x14ac:dyDescent="0.25">
      <c r="A5903" s="432" t="s">
        <v>2267</v>
      </c>
      <c r="B5903" s="433">
        <v>11527</v>
      </c>
      <c r="C5903" s="434">
        <v>39</v>
      </c>
      <c r="D5903" s="434">
        <v>32</v>
      </c>
    </row>
    <row r="5904" spans="1:4" ht="13.2" x14ac:dyDescent="0.25">
      <c r="A5904" s="432" t="s">
        <v>2268</v>
      </c>
      <c r="B5904" s="433">
        <v>21316</v>
      </c>
      <c r="C5904" s="434">
        <v>5</v>
      </c>
      <c r="D5904" s="434">
        <v>1</v>
      </c>
    </row>
    <row r="5905" spans="1:4" ht="13.2" x14ac:dyDescent="0.25">
      <c r="A5905" s="432" t="s">
        <v>2269</v>
      </c>
      <c r="B5905" s="433">
        <v>23491</v>
      </c>
      <c r="C5905" s="434">
        <v>52</v>
      </c>
      <c r="D5905" s="434">
        <v>48</v>
      </c>
    </row>
    <row r="5906" spans="1:4" ht="13.2" x14ac:dyDescent="0.25">
      <c r="A5906" s="432" t="s">
        <v>5677</v>
      </c>
      <c r="B5906" s="433">
        <v>27416</v>
      </c>
      <c r="C5906" s="434">
        <v>3</v>
      </c>
      <c r="D5906" s="434">
        <v>1</v>
      </c>
    </row>
    <row r="5907" spans="1:4" ht="13.2" x14ac:dyDescent="0.25">
      <c r="A5907" s="432" t="s">
        <v>5341</v>
      </c>
      <c r="B5907" s="433">
        <v>15580</v>
      </c>
      <c r="C5907" s="434">
        <v>5</v>
      </c>
      <c r="D5907" s="434">
        <v>5</v>
      </c>
    </row>
    <row r="5908" spans="1:4" ht="13.2" x14ac:dyDescent="0.25">
      <c r="A5908" s="432" t="s">
        <v>5343</v>
      </c>
      <c r="B5908" s="433">
        <v>13422</v>
      </c>
      <c r="C5908" s="434">
        <v>2</v>
      </c>
      <c r="D5908" s="434">
        <v>2</v>
      </c>
    </row>
    <row r="5909" spans="1:4" ht="13.2" x14ac:dyDescent="0.25">
      <c r="A5909" s="432" t="s">
        <v>5346</v>
      </c>
      <c r="B5909" s="433">
        <v>28301</v>
      </c>
      <c r="C5909" s="434">
        <v>25</v>
      </c>
      <c r="D5909" s="434">
        <v>25</v>
      </c>
    </row>
    <row r="5910" spans="1:4" ht="13.2" x14ac:dyDescent="0.25">
      <c r="A5910" s="432" t="s">
        <v>5348</v>
      </c>
      <c r="B5910" s="433">
        <v>14074</v>
      </c>
      <c r="C5910" s="434">
        <v>10</v>
      </c>
      <c r="D5910" s="434">
        <v>10</v>
      </c>
    </row>
    <row r="5911" spans="1:4" ht="13.2" x14ac:dyDescent="0.25">
      <c r="A5911" s="432" t="s">
        <v>5354</v>
      </c>
      <c r="B5911" s="433">
        <v>24005</v>
      </c>
      <c r="C5911" s="434">
        <v>1</v>
      </c>
      <c r="D5911" s="434">
        <v>1</v>
      </c>
    </row>
    <row r="5912" spans="1:4" ht="13.2" x14ac:dyDescent="0.25">
      <c r="A5912" s="432" t="s">
        <v>5879</v>
      </c>
      <c r="B5912" s="433">
        <v>18859</v>
      </c>
      <c r="C5912" s="434">
        <v>16</v>
      </c>
      <c r="D5912" s="434">
        <v>16</v>
      </c>
    </row>
    <row r="5913" spans="1:4" ht="13.2" x14ac:dyDescent="0.25">
      <c r="A5913" s="432" t="s">
        <v>2316</v>
      </c>
      <c r="B5913" s="433">
        <v>29931</v>
      </c>
      <c r="C5913" s="434">
        <v>414</v>
      </c>
      <c r="D5913" s="434">
        <v>381</v>
      </c>
    </row>
    <row r="5914" spans="1:4" ht="13.2" x14ac:dyDescent="0.25">
      <c r="A5914" s="432" t="s">
        <v>2317</v>
      </c>
      <c r="B5914" s="433">
        <v>25701</v>
      </c>
      <c r="C5914" s="434">
        <v>249</v>
      </c>
      <c r="D5914" s="434">
        <v>197</v>
      </c>
    </row>
    <row r="5915" spans="1:4" ht="13.2" x14ac:dyDescent="0.25">
      <c r="A5915" s="432" t="s">
        <v>2318</v>
      </c>
      <c r="B5915" s="433">
        <v>24844</v>
      </c>
      <c r="C5915" s="434">
        <v>228</v>
      </c>
      <c r="D5915" s="434">
        <v>181</v>
      </c>
    </row>
    <row r="5916" spans="1:4" ht="13.2" x14ac:dyDescent="0.25">
      <c r="A5916" s="432" t="s">
        <v>2319</v>
      </c>
      <c r="B5916" s="433">
        <v>15267</v>
      </c>
      <c r="C5916" s="434">
        <v>289</v>
      </c>
      <c r="D5916" s="434">
        <v>253</v>
      </c>
    </row>
    <row r="5917" spans="1:4" ht="13.2" x14ac:dyDescent="0.25">
      <c r="A5917" s="432" t="s">
        <v>2320</v>
      </c>
      <c r="B5917" s="433">
        <v>10462</v>
      </c>
      <c r="C5917" s="434">
        <v>38</v>
      </c>
      <c r="D5917" s="434">
        <v>23</v>
      </c>
    </row>
    <row r="5918" spans="1:4" ht="13.2" x14ac:dyDescent="0.25">
      <c r="A5918" s="432" t="s">
        <v>2321</v>
      </c>
      <c r="B5918" s="433">
        <v>29946</v>
      </c>
      <c r="C5918" s="434">
        <v>6</v>
      </c>
      <c r="D5918" s="434">
        <v>5</v>
      </c>
    </row>
    <row r="5919" spans="1:4" ht="13.2" x14ac:dyDescent="0.25">
      <c r="A5919" s="432" t="s">
        <v>2322</v>
      </c>
      <c r="B5919" s="433">
        <v>14220</v>
      </c>
      <c r="C5919" s="434">
        <v>46</v>
      </c>
      <c r="D5919" s="434">
        <v>35</v>
      </c>
    </row>
    <row r="5920" spans="1:4" ht="13.2" x14ac:dyDescent="0.25">
      <c r="A5920" s="432" t="s">
        <v>5880</v>
      </c>
      <c r="B5920" s="433">
        <v>26546</v>
      </c>
      <c r="C5920" s="434">
        <v>3</v>
      </c>
      <c r="D5920" s="434">
        <v>3</v>
      </c>
    </row>
    <row r="5921" spans="1:4" ht="13.2" x14ac:dyDescent="0.25">
      <c r="A5921" s="432" t="s">
        <v>2323</v>
      </c>
      <c r="B5921" s="433">
        <v>15488</v>
      </c>
      <c r="C5921" s="434">
        <v>110</v>
      </c>
      <c r="D5921" s="434">
        <v>109</v>
      </c>
    </row>
    <row r="5922" spans="1:4" ht="13.2" x14ac:dyDescent="0.25">
      <c r="A5922" s="432" t="s">
        <v>2324</v>
      </c>
      <c r="B5922" s="433">
        <v>17437</v>
      </c>
      <c r="C5922" s="434">
        <v>85</v>
      </c>
      <c r="D5922" s="434">
        <v>85</v>
      </c>
    </row>
    <row r="5923" spans="1:4" ht="13.2" x14ac:dyDescent="0.25">
      <c r="A5923" s="432" t="s">
        <v>2325</v>
      </c>
      <c r="B5923" s="433">
        <v>20565</v>
      </c>
      <c r="C5923" s="434">
        <v>130</v>
      </c>
      <c r="D5923" s="434">
        <v>117</v>
      </c>
    </row>
    <row r="5924" spans="1:4" ht="13.2" x14ac:dyDescent="0.25">
      <c r="A5924" s="432" t="s">
        <v>5881</v>
      </c>
      <c r="B5924" s="433">
        <v>10821</v>
      </c>
      <c r="C5924" s="434">
        <v>5</v>
      </c>
      <c r="D5924" s="434">
        <v>5</v>
      </c>
    </row>
    <row r="5925" spans="1:4" ht="13.2" x14ac:dyDescent="0.25">
      <c r="A5925" s="432" t="s">
        <v>5783</v>
      </c>
      <c r="B5925" s="433">
        <v>11477</v>
      </c>
      <c r="C5925" s="434">
        <v>12</v>
      </c>
      <c r="D5925" s="434">
        <v>10</v>
      </c>
    </row>
    <row r="5926" spans="1:4" ht="13.2" x14ac:dyDescent="0.25">
      <c r="A5926" s="432" t="s">
        <v>2326</v>
      </c>
      <c r="B5926" s="433">
        <v>28866</v>
      </c>
      <c r="C5926" s="434">
        <v>56</v>
      </c>
      <c r="D5926" s="434">
        <v>54</v>
      </c>
    </row>
    <row r="5927" spans="1:4" ht="13.2" x14ac:dyDescent="0.25">
      <c r="A5927" s="432" t="s">
        <v>2327</v>
      </c>
      <c r="B5927" s="433">
        <v>28728</v>
      </c>
      <c r="C5927" s="434">
        <v>67</v>
      </c>
      <c r="D5927" s="434">
        <v>64</v>
      </c>
    </row>
    <row r="5928" spans="1:4" ht="13.2" x14ac:dyDescent="0.25">
      <c r="A5928" s="432" t="s">
        <v>2328</v>
      </c>
      <c r="B5928" s="433">
        <v>23908</v>
      </c>
      <c r="C5928" s="434">
        <v>94</v>
      </c>
      <c r="D5928" s="434">
        <v>80</v>
      </c>
    </row>
    <row r="5929" spans="1:4" ht="13.2" x14ac:dyDescent="0.25">
      <c r="A5929" s="432" t="s">
        <v>5882</v>
      </c>
      <c r="B5929" s="433">
        <v>21924</v>
      </c>
      <c r="C5929" s="434">
        <v>5</v>
      </c>
      <c r="D5929" s="434">
        <v>1</v>
      </c>
    </row>
    <row r="5930" spans="1:4" ht="13.2" x14ac:dyDescent="0.25">
      <c r="A5930" s="432" t="s">
        <v>5269</v>
      </c>
      <c r="B5930" s="433">
        <v>28621</v>
      </c>
      <c r="C5930" s="434">
        <v>6</v>
      </c>
      <c r="D5930" s="434">
        <v>4</v>
      </c>
    </row>
    <row r="5931" spans="1:4" ht="13.2" x14ac:dyDescent="0.25">
      <c r="A5931" s="432" t="s">
        <v>5270</v>
      </c>
      <c r="B5931" s="433">
        <v>14449</v>
      </c>
      <c r="C5931" s="434">
        <v>18</v>
      </c>
      <c r="D5931" s="434">
        <v>9</v>
      </c>
    </row>
    <row r="5932" spans="1:4" ht="13.2" x14ac:dyDescent="0.25">
      <c r="A5932" s="432" t="s">
        <v>5619</v>
      </c>
      <c r="B5932" s="433">
        <v>21244</v>
      </c>
      <c r="C5932" s="434">
        <v>5</v>
      </c>
      <c r="D5932" s="434">
        <v>4</v>
      </c>
    </row>
    <row r="5933" spans="1:4" ht="13.2" x14ac:dyDescent="0.25">
      <c r="A5933" s="432" t="s">
        <v>5620</v>
      </c>
      <c r="B5933" s="433">
        <v>15684</v>
      </c>
      <c r="C5933" s="434">
        <v>1</v>
      </c>
      <c r="D5933" s="434">
        <v>1</v>
      </c>
    </row>
    <row r="5934" spans="1:4" ht="13.2" x14ac:dyDescent="0.25">
      <c r="A5934" s="432" t="s">
        <v>5621</v>
      </c>
      <c r="B5934" s="433">
        <v>18596</v>
      </c>
      <c r="C5934" s="434">
        <v>8</v>
      </c>
      <c r="D5934" s="434">
        <v>6</v>
      </c>
    </row>
    <row r="5935" spans="1:4" ht="13.2" x14ac:dyDescent="0.25">
      <c r="A5935" s="432" t="s">
        <v>5622</v>
      </c>
      <c r="B5935" s="433">
        <v>18394</v>
      </c>
      <c r="C5935" s="434">
        <v>6</v>
      </c>
      <c r="D5935" s="434">
        <v>6</v>
      </c>
    </row>
    <row r="5936" spans="1:4" ht="13.2" x14ac:dyDescent="0.25">
      <c r="A5936" s="432" t="s">
        <v>5623</v>
      </c>
      <c r="B5936" s="433">
        <v>20914</v>
      </c>
      <c r="C5936" s="434">
        <v>7</v>
      </c>
      <c r="D5936" s="434">
        <v>5</v>
      </c>
    </row>
    <row r="5937" spans="1:4" ht="13.2" x14ac:dyDescent="0.25">
      <c r="A5937" s="432" t="s">
        <v>5624</v>
      </c>
      <c r="B5937" s="433">
        <v>21670</v>
      </c>
      <c r="C5937" s="434">
        <v>3</v>
      </c>
      <c r="D5937" s="434">
        <v>2</v>
      </c>
    </row>
    <row r="5938" spans="1:4" ht="13.2" x14ac:dyDescent="0.25">
      <c r="A5938" s="432" t="s">
        <v>2381</v>
      </c>
      <c r="B5938" s="433">
        <v>18517</v>
      </c>
      <c r="C5938" s="434">
        <v>12</v>
      </c>
      <c r="D5938" s="434">
        <v>12</v>
      </c>
    </row>
    <row r="5939" spans="1:4" ht="13.2" x14ac:dyDescent="0.25">
      <c r="A5939" s="432" t="s">
        <v>5883</v>
      </c>
      <c r="B5939" s="433">
        <v>10506</v>
      </c>
      <c r="C5939" s="434">
        <v>10</v>
      </c>
      <c r="D5939" s="434">
        <v>10</v>
      </c>
    </row>
    <row r="5940" spans="1:4" ht="13.2" x14ac:dyDescent="0.25">
      <c r="A5940" s="432" t="s">
        <v>5884</v>
      </c>
      <c r="B5940" s="433">
        <v>24139</v>
      </c>
      <c r="C5940" s="434">
        <v>91</v>
      </c>
      <c r="D5940" s="434">
        <v>51</v>
      </c>
    </row>
    <row r="5941" spans="1:4" ht="13.2" x14ac:dyDescent="0.25">
      <c r="A5941" s="432" t="s">
        <v>5885</v>
      </c>
      <c r="B5941" s="433">
        <v>10520</v>
      </c>
      <c r="C5941" s="434">
        <v>184</v>
      </c>
      <c r="D5941" s="434">
        <v>116</v>
      </c>
    </row>
    <row r="5942" spans="1:4" ht="13.2" x14ac:dyDescent="0.25">
      <c r="A5942" s="432" t="s">
        <v>3368</v>
      </c>
      <c r="B5942" s="433">
        <v>26123</v>
      </c>
      <c r="C5942" s="434">
        <v>165</v>
      </c>
      <c r="D5942" s="434">
        <v>157</v>
      </c>
    </row>
    <row r="5943" spans="1:4" ht="13.2" x14ac:dyDescent="0.25">
      <c r="A5943" s="432" t="s">
        <v>5886</v>
      </c>
      <c r="B5943" s="433">
        <v>12097</v>
      </c>
      <c r="C5943" s="434">
        <v>10</v>
      </c>
      <c r="D5943" s="434">
        <v>0</v>
      </c>
    </row>
    <row r="5944" spans="1:4" ht="13.2" x14ac:dyDescent="0.25">
      <c r="A5944" s="432" t="s">
        <v>5887</v>
      </c>
      <c r="B5944" s="433">
        <v>25421</v>
      </c>
      <c r="C5944" s="434">
        <v>48</v>
      </c>
      <c r="D5944" s="434">
        <v>0</v>
      </c>
    </row>
    <row r="5945" spans="1:4" ht="13.2" x14ac:dyDescent="0.25">
      <c r="A5945" s="432" t="s">
        <v>5888</v>
      </c>
      <c r="B5945" s="433">
        <v>13916</v>
      </c>
      <c r="C5945" s="434">
        <v>242</v>
      </c>
      <c r="D5945" s="434">
        <v>58</v>
      </c>
    </row>
    <row r="5946" spans="1:4" ht="13.2" x14ac:dyDescent="0.25">
      <c r="A5946" s="432" t="s">
        <v>5889</v>
      </c>
      <c r="B5946" s="433">
        <v>25537</v>
      </c>
      <c r="C5946" s="434">
        <v>148</v>
      </c>
      <c r="D5946" s="434">
        <v>0</v>
      </c>
    </row>
    <row r="5947" spans="1:4" ht="13.2" x14ac:dyDescent="0.25">
      <c r="A5947" s="432" t="s">
        <v>5890</v>
      </c>
      <c r="B5947" s="433">
        <v>27079</v>
      </c>
      <c r="C5947" s="434">
        <v>359</v>
      </c>
      <c r="D5947" s="434">
        <v>11</v>
      </c>
    </row>
    <row r="5948" spans="1:4" ht="13.2" x14ac:dyDescent="0.25">
      <c r="A5948" s="432" t="s">
        <v>5891</v>
      </c>
      <c r="B5948" s="433">
        <v>20831</v>
      </c>
      <c r="C5948" s="434">
        <v>128</v>
      </c>
      <c r="D5948" s="434">
        <v>27</v>
      </c>
    </row>
    <row r="5949" spans="1:4" ht="13.2" x14ac:dyDescent="0.25">
      <c r="A5949" s="432" t="s">
        <v>5892</v>
      </c>
      <c r="B5949" s="433">
        <v>11614</v>
      </c>
      <c r="C5949" s="434">
        <v>80</v>
      </c>
      <c r="D5949" s="434">
        <v>2</v>
      </c>
    </row>
    <row r="5950" spans="1:4" ht="13.2" x14ac:dyDescent="0.25">
      <c r="A5950" s="432" t="s">
        <v>5893</v>
      </c>
      <c r="B5950" s="433">
        <v>23985</v>
      </c>
      <c r="C5950" s="434">
        <v>15</v>
      </c>
      <c r="D5950" s="434">
        <v>15</v>
      </c>
    </row>
    <row r="5951" spans="1:4" ht="13.2" x14ac:dyDescent="0.25">
      <c r="A5951" s="432" t="s">
        <v>5894</v>
      </c>
      <c r="B5951" s="433">
        <v>15045</v>
      </c>
      <c r="C5951" s="434">
        <v>115</v>
      </c>
      <c r="D5951" s="434">
        <v>50</v>
      </c>
    </row>
    <row r="5952" spans="1:4" ht="13.2" x14ac:dyDescent="0.25">
      <c r="A5952" s="432" t="s">
        <v>5895</v>
      </c>
      <c r="B5952" s="433">
        <v>17954</v>
      </c>
      <c r="C5952" s="434">
        <v>90</v>
      </c>
      <c r="D5952" s="434">
        <v>70</v>
      </c>
    </row>
    <row r="5953" spans="1:4" ht="13.2" x14ac:dyDescent="0.25">
      <c r="A5953" s="432" t="s">
        <v>5896</v>
      </c>
      <c r="B5953" s="433">
        <v>24832</v>
      </c>
      <c r="C5953" s="434">
        <v>100</v>
      </c>
      <c r="D5953" s="434">
        <v>100</v>
      </c>
    </row>
    <row r="5954" spans="1:4" ht="13.2" x14ac:dyDescent="0.25">
      <c r="A5954" s="432" t="s">
        <v>5897</v>
      </c>
      <c r="B5954" s="433">
        <v>18169</v>
      </c>
      <c r="C5954" s="435">
        <v>1100</v>
      </c>
      <c r="D5954" s="435">
        <v>1000</v>
      </c>
    </row>
    <row r="5955" spans="1:4" ht="13.2" x14ac:dyDescent="0.25">
      <c r="A5955" s="432" t="s">
        <v>2212</v>
      </c>
      <c r="B5955" s="433">
        <v>10022</v>
      </c>
      <c r="C5955" s="434">
        <v>7</v>
      </c>
      <c r="D5955" s="434">
        <v>4</v>
      </c>
    </row>
    <row r="5956" spans="1:4" ht="13.2" x14ac:dyDescent="0.25">
      <c r="A5956" s="432" t="s">
        <v>2213</v>
      </c>
      <c r="B5956" s="433">
        <v>27328</v>
      </c>
      <c r="C5956" s="434">
        <v>22</v>
      </c>
      <c r="D5956" s="434">
        <v>22</v>
      </c>
    </row>
    <row r="5957" spans="1:4" ht="13.2" x14ac:dyDescent="0.25">
      <c r="A5957" s="432" t="s">
        <v>2214</v>
      </c>
      <c r="B5957" s="433">
        <v>17578</v>
      </c>
      <c r="C5957" s="434">
        <v>20</v>
      </c>
      <c r="D5957" s="434">
        <v>20</v>
      </c>
    </row>
    <row r="5958" spans="1:4" ht="13.2" x14ac:dyDescent="0.25">
      <c r="A5958" s="432" t="s">
        <v>2215</v>
      </c>
      <c r="B5958" s="433">
        <v>19129</v>
      </c>
      <c r="C5958" s="434">
        <v>14</v>
      </c>
      <c r="D5958" s="434">
        <v>12</v>
      </c>
    </row>
    <row r="5959" spans="1:4" ht="13.2" x14ac:dyDescent="0.25">
      <c r="A5959" s="432" t="s">
        <v>2216</v>
      </c>
      <c r="B5959" s="433">
        <v>19551</v>
      </c>
      <c r="C5959" s="434">
        <v>6</v>
      </c>
      <c r="D5959" s="434">
        <v>6</v>
      </c>
    </row>
    <row r="5960" spans="1:4" ht="13.2" x14ac:dyDescent="0.25">
      <c r="A5960" s="432" t="s">
        <v>2217</v>
      </c>
      <c r="B5960" s="433">
        <v>17772</v>
      </c>
      <c r="C5960" s="434">
        <v>7</v>
      </c>
      <c r="D5960" s="434">
        <v>7</v>
      </c>
    </row>
    <row r="5961" spans="1:4" ht="13.2" x14ac:dyDescent="0.25">
      <c r="A5961" s="432" t="s">
        <v>2218</v>
      </c>
      <c r="B5961" s="433">
        <v>10591</v>
      </c>
      <c r="C5961" s="434">
        <v>6</v>
      </c>
      <c r="D5961" s="434">
        <v>6</v>
      </c>
    </row>
    <row r="5962" spans="1:4" ht="13.2" x14ac:dyDescent="0.25">
      <c r="A5962" s="432" t="s">
        <v>2219</v>
      </c>
      <c r="B5962" s="433">
        <v>22538</v>
      </c>
      <c r="C5962" s="434">
        <v>5</v>
      </c>
      <c r="D5962" s="434">
        <v>5</v>
      </c>
    </row>
    <row r="5963" spans="1:4" ht="13.2" x14ac:dyDescent="0.25">
      <c r="A5963" s="432" t="s">
        <v>2220</v>
      </c>
      <c r="B5963" s="433">
        <v>22357</v>
      </c>
      <c r="C5963" s="434">
        <v>20</v>
      </c>
      <c r="D5963" s="434">
        <v>20</v>
      </c>
    </row>
    <row r="5964" spans="1:4" ht="13.2" x14ac:dyDescent="0.25">
      <c r="A5964" s="432" t="s">
        <v>2221</v>
      </c>
      <c r="B5964" s="433">
        <v>14982</v>
      </c>
      <c r="C5964" s="434">
        <v>20</v>
      </c>
      <c r="D5964" s="434">
        <v>0</v>
      </c>
    </row>
    <row r="5965" spans="1:4" ht="13.2" x14ac:dyDescent="0.25">
      <c r="A5965" s="432" t="s">
        <v>2222</v>
      </c>
      <c r="B5965" s="433">
        <v>26787</v>
      </c>
      <c r="C5965" s="434">
        <v>4</v>
      </c>
      <c r="D5965" s="434">
        <v>4</v>
      </c>
    </row>
    <row r="5966" spans="1:4" ht="13.2" x14ac:dyDescent="0.25">
      <c r="A5966" s="432" t="s">
        <v>2223</v>
      </c>
      <c r="B5966" s="433">
        <v>25997</v>
      </c>
      <c r="C5966" s="434">
        <v>20</v>
      </c>
      <c r="D5966" s="434">
        <v>20</v>
      </c>
    </row>
    <row r="5967" spans="1:4" ht="13.2" x14ac:dyDescent="0.25">
      <c r="A5967" s="432" t="s">
        <v>2224</v>
      </c>
      <c r="B5967" s="433">
        <v>11848</v>
      </c>
      <c r="C5967" s="434">
        <v>6</v>
      </c>
      <c r="D5967" s="434">
        <v>6</v>
      </c>
    </row>
    <row r="5968" spans="1:4" ht="13.2" x14ac:dyDescent="0.25">
      <c r="A5968" s="432" t="s">
        <v>2225</v>
      </c>
      <c r="B5968" s="433">
        <v>22344</v>
      </c>
      <c r="C5968" s="434">
        <v>6</v>
      </c>
      <c r="D5968" s="434">
        <v>6</v>
      </c>
    </row>
    <row r="5969" spans="1:4" ht="13.2" x14ac:dyDescent="0.25">
      <c r="A5969" s="432" t="s">
        <v>2226</v>
      </c>
      <c r="B5969" s="433">
        <v>29656</v>
      </c>
      <c r="C5969" s="434">
        <v>6</v>
      </c>
      <c r="D5969" s="434">
        <v>6</v>
      </c>
    </row>
    <row r="5970" spans="1:4" ht="13.2" x14ac:dyDescent="0.25">
      <c r="A5970" s="432" t="s">
        <v>5807</v>
      </c>
      <c r="B5970" s="433">
        <v>22822</v>
      </c>
      <c r="C5970" s="434">
        <v>96</v>
      </c>
      <c r="D5970" s="434">
        <v>76</v>
      </c>
    </row>
    <row r="5971" spans="1:4" ht="13.2" x14ac:dyDescent="0.25">
      <c r="A5971" s="432" t="s">
        <v>2329</v>
      </c>
      <c r="B5971" s="433">
        <v>18334</v>
      </c>
      <c r="C5971" s="434">
        <v>70</v>
      </c>
      <c r="D5971" s="434">
        <v>50</v>
      </c>
    </row>
    <row r="5972" spans="1:4" ht="13.2" x14ac:dyDescent="0.25">
      <c r="A5972" s="432" t="s">
        <v>5898</v>
      </c>
      <c r="B5972" s="433">
        <v>26258</v>
      </c>
      <c r="C5972" s="434">
        <v>14</v>
      </c>
      <c r="D5972" s="434">
        <v>8</v>
      </c>
    </row>
    <row r="5973" spans="1:4" ht="13.2" x14ac:dyDescent="0.25">
      <c r="A5973" s="432" t="s">
        <v>2330</v>
      </c>
      <c r="B5973" s="433">
        <v>20203</v>
      </c>
      <c r="C5973" s="434">
        <v>146</v>
      </c>
      <c r="D5973" s="434">
        <v>144</v>
      </c>
    </row>
    <row r="5974" spans="1:4" ht="13.2" x14ac:dyDescent="0.25">
      <c r="A5974" s="432" t="s">
        <v>5899</v>
      </c>
      <c r="B5974" s="433">
        <v>11610</v>
      </c>
      <c r="C5974" s="434">
        <v>12</v>
      </c>
      <c r="D5974" s="434">
        <v>6</v>
      </c>
    </row>
    <row r="5975" spans="1:4" ht="13.2" x14ac:dyDescent="0.25">
      <c r="A5975" s="432" t="s">
        <v>2331</v>
      </c>
      <c r="B5975" s="433">
        <v>18711</v>
      </c>
      <c r="C5975" s="434">
        <v>10</v>
      </c>
      <c r="D5975" s="434">
        <v>8</v>
      </c>
    </row>
    <row r="5976" spans="1:4" ht="13.2" x14ac:dyDescent="0.25">
      <c r="A5976" s="432" t="s">
        <v>2332</v>
      </c>
      <c r="B5976" s="433">
        <v>12645</v>
      </c>
      <c r="C5976" s="434">
        <v>90</v>
      </c>
      <c r="D5976" s="434">
        <v>71</v>
      </c>
    </row>
    <row r="5977" spans="1:4" ht="13.2" x14ac:dyDescent="0.25">
      <c r="A5977" s="432" t="s">
        <v>2333</v>
      </c>
      <c r="B5977" s="433">
        <v>26609</v>
      </c>
      <c r="C5977" s="434">
        <v>89</v>
      </c>
      <c r="D5977" s="434">
        <v>71</v>
      </c>
    </row>
    <row r="5978" spans="1:4" ht="13.2" x14ac:dyDescent="0.25">
      <c r="A5978" s="432" t="s">
        <v>2334</v>
      </c>
      <c r="B5978" s="433">
        <v>14914</v>
      </c>
      <c r="C5978" s="434">
        <v>22</v>
      </c>
      <c r="D5978" s="434">
        <v>22</v>
      </c>
    </row>
    <row r="5979" spans="1:4" ht="13.2" x14ac:dyDescent="0.25">
      <c r="A5979" s="432" t="s">
        <v>2335</v>
      </c>
      <c r="B5979" s="433">
        <v>24593</v>
      </c>
      <c r="C5979" s="434">
        <v>193</v>
      </c>
      <c r="D5979" s="434">
        <v>186</v>
      </c>
    </row>
    <row r="5980" spans="1:4" ht="13.2" x14ac:dyDescent="0.25">
      <c r="A5980" s="432" t="s">
        <v>5271</v>
      </c>
      <c r="B5980" s="433">
        <v>20153</v>
      </c>
      <c r="C5980" s="434">
        <v>23</v>
      </c>
      <c r="D5980" s="434">
        <v>4</v>
      </c>
    </row>
    <row r="5981" spans="1:4" ht="13.2" x14ac:dyDescent="0.25">
      <c r="A5981" s="432" t="s">
        <v>2336</v>
      </c>
      <c r="B5981" s="433">
        <v>24641</v>
      </c>
      <c r="C5981" s="434">
        <v>24</v>
      </c>
      <c r="D5981" s="434">
        <v>17</v>
      </c>
    </row>
    <row r="5982" spans="1:4" ht="13.2" x14ac:dyDescent="0.25">
      <c r="A5982" s="432" t="s">
        <v>2337</v>
      </c>
      <c r="B5982" s="433">
        <v>29381</v>
      </c>
      <c r="C5982" s="434">
        <v>9</v>
      </c>
      <c r="D5982" s="434">
        <v>9</v>
      </c>
    </row>
    <row r="5983" spans="1:4" ht="13.2" x14ac:dyDescent="0.25">
      <c r="A5983" s="432" t="s">
        <v>2338</v>
      </c>
      <c r="B5983" s="433">
        <v>18453</v>
      </c>
      <c r="C5983" s="434">
        <v>30</v>
      </c>
      <c r="D5983" s="434">
        <v>28</v>
      </c>
    </row>
    <row r="5984" spans="1:4" ht="13.2" x14ac:dyDescent="0.25">
      <c r="A5984" s="432" t="s">
        <v>5900</v>
      </c>
      <c r="B5984" s="433">
        <v>26591</v>
      </c>
      <c r="C5984" s="434">
        <v>2</v>
      </c>
      <c r="D5984" s="434">
        <v>2</v>
      </c>
    </row>
    <row r="5985" spans="1:4" ht="13.2" x14ac:dyDescent="0.25">
      <c r="A5985" s="432" t="s">
        <v>4521</v>
      </c>
      <c r="B5985" s="433">
        <v>24109</v>
      </c>
      <c r="C5985" s="434">
        <v>2</v>
      </c>
      <c r="D5985" s="434">
        <v>0</v>
      </c>
    </row>
    <row r="5986" spans="1:4" ht="13.2" x14ac:dyDescent="0.25">
      <c r="A5986" s="432" t="s">
        <v>5244</v>
      </c>
      <c r="B5986" s="433">
        <v>25151</v>
      </c>
      <c r="C5986" s="434">
        <v>5</v>
      </c>
      <c r="D5986" s="434">
        <v>5</v>
      </c>
    </row>
    <row r="5987" spans="1:4" ht="13.2" x14ac:dyDescent="0.25">
      <c r="A5987" s="432" t="s">
        <v>5248</v>
      </c>
      <c r="B5987" s="433">
        <v>27649</v>
      </c>
      <c r="C5987" s="434">
        <v>1</v>
      </c>
      <c r="D5987" s="434">
        <v>0</v>
      </c>
    </row>
    <row r="5988" spans="1:4" ht="13.2" x14ac:dyDescent="0.25">
      <c r="A5988" s="432" t="s">
        <v>5249</v>
      </c>
      <c r="B5988" s="433">
        <v>27462</v>
      </c>
      <c r="C5988" s="434">
        <v>2</v>
      </c>
      <c r="D5988" s="434">
        <v>2</v>
      </c>
    </row>
    <row r="5989" spans="1:4" ht="13.2" x14ac:dyDescent="0.25">
      <c r="A5989" s="432" t="s">
        <v>5250</v>
      </c>
      <c r="B5989" s="433">
        <v>10171</v>
      </c>
      <c r="C5989" s="434">
        <v>1</v>
      </c>
      <c r="D5989" s="434">
        <v>0</v>
      </c>
    </row>
    <row r="5990" spans="1:4" ht="13.2" x14ac:dyDescent="0.25">
      <c r="A5990" s="432" t="s">
        <v>5476</v>
      </c>
      <c r="B5990" s="433">
        <v>12565</v>
      </c>
      <c r="C5990" s="434">
        <v>1</v>
      </c>
      <c r="D5990" s="434">
        <v>1</v>
      </c>
    </row>
    <row r="5991" spans="1:4" ht="13.2" x14ac:dyDescent="0.25">
      <c r="A5991" s="432" t="s">
        <v>5478</v>
      </c>
      <c r="B5991" s="433">
        <v>14192</v>
      </c>
      <c r="C5991" s="434">
        <v>20</v>
      </c>
      <c r="D5991" s="434">
        <v>16</v>
      </c>
    </row>
    <row r="5992" spans="1:4" ht="13.2" x14ac:dyDescent="0.25">
      <c r="A5992" s="432" t="s">
        <v>5479</v>
      </c>
      <c r="B5992" s="433">
        <v>22677</v>
      </c>
      <c r="C5992" s="434">
        <v>2</v>
      </c>
      <c r="D5992" s="434">
        <v>0</v>
      </c>
    </row>
    <row r="5993" spans="1:4" ht="13.2" x14ac:dyDescent="0.25">
      <c r="A5993" s="432" t="s">
        <v>5481</v>
      </c>
      <c r="B5993" s="433">
        <v>12159</v>
      </c>
      <c r="C5993" s="434">
        <v>2</v>
      </c>
      <c r="D5993" s="434">
        <v>2</v>
      </c>
    </row>
    <row r="5994" spans="1:4" ht="13.2" x14ac:dyDescent="0.25">
      <c r="A5994" s="432" t="s">
        <v>5483</v>
      </c>
      <c r="B5994" s="433">
        <v>22934</v>
      </c>
      <c r="C5994" s="434">
        <v>12</v>
      </c>
      <c r="D5994" s="434">
        <v>9</v>
      </c>
    </row>
    <row r="5995" spans="1:4" ht="13.2" x14ac:dyDescent="0.25">
      <c r="A5995" s="432" t="s">
        <v>5484</v>
      </c>
      <c r="B5995" s="433">
        <v>15989</v>
      </c>
      <c r="C5995" s="434">
        <v>2</v>
      </c>
      <c r="D5995" s="434">
        <v>2</v>
      </c>
    </row>
    <row r="5996" spans="1:4" ht="13.2" x14ac:dyDescent="0.25">
      <c r="A5996" s="432" t="s">
        <v>5485</v>
      </c>
      <c r="B5996" s="433">
        <v>17518</v>
      </c>
      <c r="C5996" s="434">
        <v>1</v>
      </c>
      <c r="D5996" s="434">
        <v>1</v>
      </c>
    </row>
    <row r="5997" spans="1:4" ht="13.2" x14ac:dyDescent="0.25">
      <c r="A5997" s="432" t="s">
        <v>5251</v>
      </c>
      <c r="B5997" s="433">
        <v>17846</v>
      </c>
      <c r="C5997" s="434">
        <v>1</v>
      </c>
      <c r="D5997" s="434">
        <v>1</v>
      </c>
    </row>
    <row r="5998" spans="1:4" ht="13.2" x14ac:dyDescent="0.25">
      <c r="A5998" s="432" t="s">
        <v>5486</v>
      </c>
      <c r="B5998" s="433">
        <v>28509</v>
      </c>
      <c r="C5998" s="434">
        <v>11</v>
      </c>
      <c r="D5998" s="434">
        <v>3</v>
      </c>
    </row>
    <row r="5999" spans="1:4" ht="13.2" x14ac:dyDescent="0.25">
      <c r="A5999" s="432" t="s">
        <v>5489</v>
      </c>
      <c r="B5999" s="433">
        <v>10472</v>
      </c>
      <c r="C5999" s="434">
        <v>1</v>
      </c>
      <c r="D5999" s="434">
        <v>1</v>
      </c>
    </row>
    <row r="6000" spans="1:4" ht="13.2" x14ac:dyDescent="0.25">
      <c r="A6000" s="432" t="s">
        <v>5490</v>
      </c>
      <c r="B6000" s="433">
        <v>24689</v>
      </c>
      <c r="C6000" s="434">
        <v>2</v>
      </c>
      <c r="D6000" s="434">
        <v>2</v>
      </c>
    </row>
    <row r="6001" spans="1:4" ht="13.2" x14ac:dyDescent="0.25">
      <c r="A6001" s="432" t="s">
        <v>5491</v>
      </c>
      <c r="B6001" s="433">
        <v>17997</v>
      </c>
      <c r="C6001" s="434">
        <v>7</v>
      </c>
      <c r="D6001" s="434">
        <v>6</v>
      </c>
    </row>
    <row r="6002" spans="1:4" ht="13.2" x14ac:dyDescent="0.25">
      <c r="A6002" s="432" t="s">
        <v>5492</v>
      </c>
      <c r="B6002" s="433">
        <v>15374</v>
      </c>
      <c r="C6002" s="434">
        <v>11</v>
      </c>
      <c r="D6002" s="434">
        <v>7</v>
      </c>
    </row>
    <row r="6003" spans="1:4" ht="13.2" x14ac:dyDescent="0.25">
      <c r="A6003" s="432" t="s">
        <v>5493</v>
      </c>
      <c r="B6003" s="433">
        <v>13118</v>
      </c>
      <c r="C6003" s="434">
        <v>7</v>
      </c>
      <c r="D6003" s="434">
        <v>6</v>
      </c>
    </row>
    <row r="6004" spans="1:4" ht="13.2" x14ac:dyDescent="0.25">
      <c r="A6004" s="432" t="s">
        <v>5494</v>
      </c>
      <c r="B6004" s="433">
        <v>29156</v>
      </c>
      <c r="C6004" s="434">
        <v>33</v>
      </c>
      <c r="D6004" s="434">
        <v>31</v>
      </c>
    </row>
    <row r="6005" spans="1:4" ht="13.2" x14ac:dyDescent="0.25">
      <c r="A6005" s="432" t="s">
        <v>5252</v>
      </c>
      <c r="B6005" s="433">
        <v>15697</v>
      </c>
      <c r="C6005" s="434">
        <v>8</v>
      </c>
      <c r="D6005" s="434">
        <v>7</v>
      </c>
    </row>
    <row r="6006" spans="1:4" ht="13.2" x14ac:dyDescent="0.25">
      <c r="A6006" s="432" t="s">
        <v>5496</v>
      </c>
      <c r="B6006" s="433">
        <v>25782</v>
      </c>
      <c r="C6006" s="434">
        <v>1</v>
      </c>
      <c r="D6006" s="434">
        <v>1</v>
      </c>
    </row>
    <row r="6007" spans="1:4" ht="13.2" x14ac:dyDescent="0.25">
      <c r="A6007" s="432" t="s">
        <v>5497</v>
      </c>
      <c r="B6007" s="433">
        <v>16177</v>
      </c>
      <c r="C6007" s="434">
        <v>3</v>
      </c>
      <c r="D6007" s="434">
        <v>3</v>
      </c>
    </row>
    <row r="6008" spans="1:4" ht="13.2" x14ac:dyDescent="0.25">
      <c r="A6008" s="432" t="s">
        <v>5498</v>
      </c>
      <c r="B6008" s="433">
        <v>28889</v>
      </c>
      <c r="C6008" s="434">
        <v>6</v>
      </c>
      <c r="D6008" s="434">
        <v>1</v>
      </c>
    </row>
    <row r="6009" spans="1:4" ht="13.2" x14ac:dyDescent="0.25">
      <c r="A6009" s="432" t="s">
        <v>5901</v>
      </c>
      <c r="B6009" s="433">
        <v>15502</v>
      </c>
      <c r="C6009" s="434">
        <v>2</v>
      </c>
      <c r="D6009" s="434">
        <v>2</v>
      </c>
    </row>
    <row r="6010" spans="1:4" ht="13.2" x14ac:dyDescent="0.25">
      <c r="A6010" s="432" t="s">
        <v>2212</v>
      </c>
      <c r="B6010" s="433">
        <v>17870</v>
      </c>
      <c r="C6010" s="434">
        <v>1</v>
      </c>
      <c r="D6010" s="434">
        <v>1</v>
      </c>
    </row>
    <row r="6011" spans="1:4" ht="13.2" x14ac:dyDescent="0.25">
      <c r="A6011" s="432" t="s">
        <v>2213</v>
      </c>
      <c r="B6011" s="433">
        <v>21483</v>
      </c>
      <c r="C6011" s="434">
        <v>1</v>
      </c>
      <c r="D6011" s="434">
        <v>1</v>
      </c>
    </row>
    <row r="6012" spans="1:4" ht="13.2" x14ac:dyDescent="0.25">
      <c r="A6012" s="432" t="s">
        <v>2214</v>
      </c>
      <c r="B6012" s="433">
        <v>24022</v>
      </c>
      <c r="C6012" s="434">
        <v>1</v>
      </c>
      <c r="D6012" s="434">
        <v>1</v>
      </c>
    </row>
    <row r="6013" spans="1:4" ht="13.2" x14ac:dyDescent="0.25">
      <c r="A6013" s="432" t="s">
        <v>2215</v>
      </c>
      <c r="B6013" s="433">
        <v>22564</v>
      </c>
      <c r="C6013" s="434">
        <v>1</v>
      </c>
      <c r="D6013" s="434">
        <v>1</v>
      </c>
    </row>
    <row r="6014" spans="1:4" ht="13.2" x14ac:dyDescent="0.25">
      <c r="A6014" s="432" t="s">
        <v>2216</v>
      </c>
      <c r="B6014" s="433">
        <v>23131</v>
      </c>
      <c r="C6014" s="434">
        <v>1</v>
      </c>
      <c r="D6014" s="434">
        <v>1</v>
      </c>
    </row>
    <row r="6015" spans="1:4" ht="13.2" x14ac:dyDescent="0.25">
      <c r="A6015" s="432" t="s">
        <v>2217</v>
      </c>
      <c r="B6015" s="433">
        <v>29342</v>
      </c>
      <c r="C6015" s="434">
        <v>1</v>
      </c>
      <c r="D6015" s="434">
        <v>1</v>
      </c>
    </row>
    <row r="6016" spans="1:4" ht="13.2" x14ac:dyDescent="0.25">
      <c r="A6016" s="432" t="s">
        <v>2218</v>
      </c>
      <c r="B6016" s="433">
        <v>28046</v>
      </c>
      <c r="C6016" s="434">
        <v>1</v>
      </c>
      <c r="D6016" s="434">
        <v>1</v>
      </c>
    </row>
    <row r="6017" spans="1:4" ht="13.2" x14ac:dyDescent="0.25">
      <c r="A6017" s="432" t="s">
        <v>2219</v>
      </c>
      <c r="B6017" s="433">
        <v>25710</v>
      </c>
      <c r="C6017" s="434">
        <v>1</v>
      </c>
      <c r="D6017" s="434">
        <v>1</v>
      </c>
    </row>
    <row r="6018" spans="1:4" ht="13.2" x14ac:dyDescent="0.25">
      <c r="A6018" s="432" t="s">
        <v>2220</v>
      </c>
      <c r="B6018" s="433">
        <v>26796</v>
      </c>
      <c r="C6018" s="434">
        <v>1</v>
      </c>
      <c r="D6018" s="434">
        <v>1</v>
      </c>
    </row>
    <row r="6019" spans="1:4" ht="13.2" x14ac:dyDescent="0.25">
      <c r="A6019" s="432" t="s">
        <v>2221</v>
      </c>
      <c r="B6019" s="433">
        <v>24734</v>
      </c>
      <c r="C6019" s="434">
        <v>1</v>
      </c>
      <c r="D6019" s="434">
        <v>1</v>
      </c>
    </row>
    <row r="6020" spans="1:4" ht="13.2" x14ac:dyDescent="0.25">
      <c r="A6020" s="432" t="s">
        <v>2222</v>
      </c>
      <c r="B6020" s="433">
        <v>24681</v>
      </c>
      <c r="C6020" s="434">
        <v>1</v>
      </c>
      <c r="D6020" s="434">
        <v>1</v>
      </c>
    </row>
    <row r="6021" spans="1:4" ht="13.2" x14ac:dyDescent="0.25">
      <c r="A6021" s="432" t="s">
        <v>2223</v>
      </c>
      <c r="B6021" s="433">
        <v>10305</v>
      </c>
      <c r="C6021" s="434">
        <v>1</v>
      </c>
      <c r="D6021" s="434">
        <v>1</v>
      </c>
    </row>
    <row r="6022" spans="1:4" ht="13.2" x14ac:dyDescent="0.25">
      <c r="A6022" s="432" t="s">
        <v>2224</v>
      </c>
      <c r="B6022" s="433">
        <v>17990</v>
      </c>
      <c r="C6022" s="434">
        <v>1</v>
      </c>
      <c r="D6022" s="434">
        <v>1</v>
      </c>
    </row>
    <row r="6023" spans="1:4" ht="13.2" x14ac:dyDescent="0.25">
      <c r="A6023" s="432" t="s">
        <v>2225</v>
      </c>
      <c r="B6023" s="433">
        <v>17003</v>
      </c>
      <c r="C6023" s="434">
        <v>1</v>
      </c>
      <c r="D6023" s="434">
        <v>1</v>
      </c>
    </row>
    <row r="6024" spans="1:4" ht="13.2" x14ac:dyDescent="0.25">
      <c r="A6024" s="432" t="s">
        <v>2226</v>
      </c>
      <c r="B6024" s="433">
        <v>15938</v>
      </c>
      <c r="C6024" s="434">
        <v>1</v>
      </c>
      <c r="D6024" s="434">
        <v>1</v>
      </c>
    </row>
    <row r="6025" spans="1:4" ht="13.2" x14ac:dyDescent="0.25">
      <c r="A6025" s="432" t="s">
        <v>2227</v>
      </c>
      <c r="B6025" s="433">
        <v>20791</v>
      </c>
      <c r="C6025" s="434">
        <v>4</v>
      </c>
      <c r="D6025" s="434">
        <v>4</v>
      </c>
    </row>
    <row r="6026" spans="1:4" ht="13.2" x14ac:dyDescent="0.25">
      <c r="A6026" s="432" t="s">
        <v>2228</v>
      </c>
      <c r="B6026" s="433">
        <v>11653</v>
      </c>
      <c r="C6026" s="434">
        <v>2</v>
      </c>
      <c r="D6026" s="434">
        <v>2</v>
      </c>
    </row>
    <row r="6027" spans="1:4" ht="13.2" x14ac:dyDescent="0.25">
      <c r="A6027" s="432" t="s">
        <v>5870</v>
      </c>
      <c r="B6027" s="433">
        <v>28879</v>
      </c>
      <c r="C6027" s="434">
        <v>2</v>
      </c>
      <c r="D6027" s="434">
        <v>2</v>
      </c>
    </row>
    <row r="6028" spans="1:4" ht="13.2" x14ac:dyDescent="0.25">
      <c r="A6028" s="432" t="s">
        <v>2229</v>
      </c>
      <c r="B6028" s="433">
        <v>28958</v>
      </c>
      <c r="C6028" s="434">
        <v>3</v>
      </c>
      <c r="D6028" s="434">
        <v>2</v>
      </c>
    </row>
    <row r="6029" spans="1:4" ht="13.2" x14ac:dyDescent="0.25">
      <c r="A6029" s="432" t="s">
        <v>2230</v>
      </c>
      <c r="B6029" s="433">
        <v>29579</v>
      </c>
      <c r="C6029" s="434">
        <v>2</v>
      </c>
      <c r="D6029" s="434">
        <v>2</v>
      </c>
    </row>
    <row r="6030" spans="1:4" ht="13.2" x14ac:dyDescent="0.25">
      <c r="A6030" s="432" t="s">
        <v>2231</v>
      </c>
      <c r="B6030" s="433">
        <v>22870</v>
      </c>
      <c r="C6030" s="434">
        <v>2</v>
      </c>
      <c r="D6030" s="434">
        <v>2</v>
      </c>
    </row>
    <row r="6031" spans="1:4" ht="13.2" x14ac:dyDescent="0.25">
      <c r="A6031" s="432" t="s">
        <v>2232</v>
      </c>
      <c r="B6031" s="433">
        <v>18616</v>
      </c>
      <c r="C6031" s="434">
        <v>2</v>
      </c>
      <c r="D6031" s="434">
        <v>2</v>
      </c>
    </row>
    <row r="6032" spans="1:4" ht="13.2" x14ac:dyDescent="0.25">
      <c r="A6032" s="432" t="s">
        <v>2231</v>
      </c>
      <c r="B6032" s="433">
        <v>17820</v>
      </c>
      <c r="C6032" s="434">
        <v>1</v>
      </c>
      <c r="D6032" s="434">
        <v>1</v>
      </c>
    </row>
    <row r="6033" spans="1:4" ht="13.2" x14ac:dyDescent="0.25">
      <c r="A6033" s="432" t="s">
        <v>2233</v>
      </c>
      <c r="B6033" s="433">
        <v>13137</v>
      </c>
      <c r="C6033" s="434">
        <v>9</v>
      </c>
      <c r="D6033" s="434">
        <v>9</v>
      </c>
    </row>
    <row r="6034" spans="1:4" ht="13.2" x14ac:dyDescent="0.25">
      <c r="A6034" s="432" t="s">
        <v>2234</v>
      </c>
      <c r="B6034" s="433">
        <v>29274</v>
      </c>
      <c r="C6034" s="434">
        <v>2</v>
      </c>
      <c r="D6034" s="434">
        <v>1</v>
      </c>
    </row>
    <row r="6035" spans="1:4" ht="13.2" x14ac:dyDescent="0.25">
      <c r="A6035" s="432" t="s">
        <v>2235</v>
      </c>
      <c r="B6035" s="433">
        <v>13372</v>
      </c>
      <c r="C6035" s="434">
        <v>4</v>
      </c>
      <c r="D6035" s="434">
        <v>4</v>
      </c>
    </row>
    <row r="6036" spans="1:4" ht="13.2" x14ac:dyDescent="0.25">
      <c r="A6036" s="432" t="s">
        <v>5207</v>
      </c>
      <c r="B6036" s="433">
        <v>12706</v>
      </c>
      <c r="C6036" s="434">
        <v>1</v>
      </c>
      <c r="D6036" s="434">
        <v>1</v>
      </c>
    </row>
    <row r="6037" spans="1:4" ht="13.2" x14ac:dyDescent="0.25">
      <c r="A6037" s="432" t="s">
        <v>2237</v>
      </c>
      <c r="B6037" s="433">
        <v>12540</v>
      </c>
      <c r="C6037" s="434">
        <v>2</v>
      </c>
      <c r="D6037" s="434">
        <v>2</v>
      </c>
    </row>
    <row r="6038" spans="1:4" ht="13.2" x14ac:dyDescent="0.25">
      <c r="A6038" s="432" t="s">
        <v>2238</v>
      </c>
      <c r="B6038" s="433">
        <v>29942</v>
      </c>
      <c r="C6038" s="434">
        <v>5</v>
      </c>
      <c r="D6038" s="434">
        <v>5</v>
      </c>
    </row>
    <row r="6039" spans="1:4" ht="13.2" x14ac:dyDescent="0.25">
      <c r="A6039" s="432" t="s">
        <v>2240</v>
      </c>
      <c r="B6039" s="433">
        <v>27390</v>
      </c>
      <c r="C6039" s="434">
        <v>1</v>
      </c>
      <c r="D6039" s="434">
        <v>1</v>
      </c>
    </row>
    <row r="6040" spans="1:4" ht="13.2" x14ac:dyDescent="0.25">
      <c r="A6040" s="432" t="s">
        <v>5208</v>
      </c>
      <c r="B6040" s="433">
        <v>27266</v>
      </c>
      <c r="C6040" s="434">
        <v>3</v>
      </c>
      <c r="D6040" s="434">
        <v>2</v>
      </c>
    </row>
    <row r="6041" spans="1:4" ht="13.2" x14ac:dyDescent="0.25">
      <c r="A6041" s="432" t="s">
        <v>5211</v>
      </c>
      <c r="B6041" s="433">
        <v>11692</v>
      </c>
      <c r="C6041" s="434">
        <v>2</v>
      </c>
      <c r="D6041" s="434">
        <v>0</v>
      </c>
    </row>
    <row r="6042" spans="1:4" ht="13.2" x14ac:dyDescent="0.25">
      <c r="A6042" s="432" t="s">
        <v>5212</v>
      </c>
      <c r="B6042" s="433">
        <v>14688</v>
      </c>
      <c r="C6042" s="434">
        <v>1</v>
      </c>
      <c r="D6042" s="434">
        <v>1</v>
      </c>
    </row>
    <row r="6043" spans="1:4" ht="13.2" x14ac:dyDescent="0.25">
      <c r="A6043" s="432" t="s">
        <v>2388</v>
      </c>
      <c r="B6043" s="433">
        <v>27734</v>
      </c>
      <c r="C6043" s="434">
        <v>2</v>
      </c>
      <c r="D6043" s="434">
        <v>0</v>
      </c>
    </row>
    <row r="6044" spans="1:4" ht="13.2" x14ac:dyDescent="0.25">
      <c r="A6044" s="432" t="s">
        <v>5902</v>
      </c>
      <c r="B6044" s="433">
        <v>16912</v>
      </c>
      <c r="C6044" s="434">
        <v>3</v>
      </c>
      <c r="D6044" s="434">
        <v>0</v>
      </c>
    </row>
    <row r="6045" spans="1:4" ht="13.2" x14ac:dyDescent="0.25">
      <c r="A6045" s="432" t="s">
        <v>2241</v>
      </c>
      <c r="B6045" s="433">
        <v>18782</v>
      </c>
      <c r="C6045" s="434">
        <v>4</v>
      </c>
      <c r="D6045" s="434">
        <v>3</v>
      </c>
    </row>
    <row r="6046" spans="1:4" ht="13.2" x14ac:dyDescent="0.25">
      <c r="A6046" s="432" t="s">
        <v>2242</v>
      </c>
      <c r="B6046" s="433">
        <v>15104</v>
      </c>
      <c r="C6046" s="434">
        <v>2</v>
      </c>
      <c r="D6046" s="434">
        <v>0</v>
      </c>
    </row>
    <row r="6047" spans="1:4" ht="13.2" x14ac:dyDescent="0.25">
      <c r="A6047" s="432" t="s">
        <v>2243</v>
      </c>
      <c r="B6047" s="433">
        <v>24549</v>
      </c>
      <c r="C6047" s="434">
        <v>1</v>
      </c>
      <c r="D6047" s="434">
        <v>1</v>
      </c>
    </row>
    <row r="6048" spans="1:4" ht="13.2" x14ac:dyDescent="0.25">
      <c r="A6048" s="432" t="s">
        <v>2245</v>
      </c>
      <c r="B6048" s="433">
        <v>18772</v>
      </c>
      <c r="C6048" s="434">
        <v>1</v>
      </c>
      <c r="D6048" s="434">
        <v>0</v>
      </c>
    </row>
    <row r="6049" spans="1:4" ht="13.2" x14ac:dyDescent="0.25">
      <c r="A6049" s="432" t="s">
        <v>5787</v>
      </c>
      <c r="B6049" s="433">
        <v>26132</v>
      </c>
      <c r="C6049" s="434">
        <v>2</v>
      </c>
      <c r="D6049" s="434">
        <v>1</v>
      </c>
    </row>
    <row r="6050" spans="1:4" ht="13.2" x14ac:dyDescent="0.25">
      <c r="A6050" s="432" t="s">
        <v>3874</v>
      </c>
      <c r="B6050" s="433">
        <v>18233</v>
      </c>
      <c r="C6050" s="434">
        <v>5</v>
      </c>
      <c r="D6050" s="434">
        <v>5</v>
      </c>
    </row>
    <row r="6051" spans="1:4" ht="13.2" x14ac:dyDescent="0.25">
      <c r="A6051" s="432" t="s">
        <v>3875</v>
      </c>
      <c r="B6051" s="433">
        <v>22896</v>
      </c>
      <c r="C6051" s="434">
        <v>1</v>
      </c>
      <c r="D6051" s="434">
        <v>1</v>
      </c>
    </row>
    <row r="6052" spans="1:4" ht="13.2" x14ac:dyDescent="0.25">
      <c r="A6052" s="432" t="s">
        <v>2394</v>
      </c>
      <c r="B6052" s="433">
        <v>18961</v>
      </c>
      <c r="C6052" s="434">
        <v>6</v>
      </c>
      <c r="D6052" s="434">
        <v>5</v>
      </c>
    </row>
    <row r="6053" spans="1:4" ht="13.2" x14ac:dyDescent="0.25">
      <c r="A6053" s="432" t="s">
        <v>2396</v>
      </c>
      <c r="B6053" s="433">
        <v>15254</v>
      </c>
      <c r="C6053" s="434">
        <v>8</v>
      </c>
      <c r="D6053" s="434">
        <v>6</v>
      </c>
    </row>
    <row r="6054" spans="1:4" ht="13.2" x14ac:dyDescent="0.25">
      <c r="A6054" s="432" t="s">
        <v>2397</v>
      </c>
      <c r="B6054" s="433">
        <v>29767</v>
      </c>
      <c r="C6054" s="434">
        <v>3</v>
      </c>
      <c r="D6054" s="434">
        <v>2</v>
      </c>
    </row>
    <row r="6055" spans="1:4" ht="13.2" x14ac:dyDescent="0.25">
      <c r="A6055" s="432" t="s">
        <v>2399</v>
      </c>
      <c r="B6055" s="433">
        <v>14632</v>
      </c>
      <c r="C6055" s="434">
        <v>45</v>
      </c>
      <c r="D6055" s="434">
        <v>10</v>
      </c>
    </row>
    <row r="6056" spans="1:4" ht="13.2" x14ac:dyDescent="0.25">
      <c r="A6056" s="432" t="s">
        <v>2400</v>
      </c>
      <c r="B6056" s="433">
        <v>28298</v>
      </c>
      <c r="C6056" s="434">
        <v>8</v>
      </c>
      <c r="D6056" s="434">
        <v>4</v>
      </c>
    </row>
    <row r="6057" spans="1:4" ht="13.2" x14ac:dyDescent="0.25">
      <c r="A6057" s="432" t="s">
        <v>2401</v>
      </c>
      <c r="B6057" s="433">
        <v>13105</v>
      </c>
      <c r="C6057" s="434">
        <v>2</v>
      </c>
      <c r="D6057" s="434">
        <v>2</v>
      </c>
    </row>
    <row r="6058" spans="1:4" ht="13.2" x14ac:dyDescent="0.25">
      <c r="A6058" s="432" t="s">
        <v>2402</v>
      </c>
      <c r="B6058" s="433">
        <v>18151</v>
      </c>
      <c r="C6058" s="434">
        <v>7</v>
      </c>
      <c r="D6058" s="434">
        <v>7</v>
      </c>
    </row>
    <row r="6059" spans="1:4" ht="13.2" x14ac:dyDescent="0.25">
      <c r="A6059" s="432" t="s">
        <v>2247</v>
      </c>
      <c r="B6059" s="433">
        <v>11514</v>
      </c>
      <c r="C6059" s="434">
        <v>7</v>
      </c>
      <c r="D6059" s="434">
        <v>4</v>
      </c>
    </row>
    <row r="6060" spans="1:4" ht="13.2" x14ac:dyDescent="0.25">
      <c r="A6060" s="432" t="s">
        <v>2249</v>
      </c>
      <c r="B6060" s="433">
        <v>10577</v>
      </c>
      <c r="C6060" s="434">
        <v>4</v>
      </c>
      <c r="D6060" s="434">
        <v>4</v>
      </c>
    </row>
    <row r="6061" spans="1:4" ht="13.2" x14ac:dyDescent="0.25">
      <c r="A6061" s="432" t="s">
        <v>2271</v>
      </c>
      <c r="B6061" s="433">
        <v>14883</v>
      </c>
      <c r="C6061" s="434">
        <v>1</v>
      </c>
      <c r="D6061" s="434">
        <v>1</v>
      </c>
    </row>
    <row r="6062" spans="1:4" ht="13.2" x14ac:dyDescent="0.25">
      <c r="A6062" s="432" t="s">
        <v>2272</v>
      </c>
      <c r="B6062" s="433">
        <v>21504</v>
      </c>
      <c r="C6062" s="434">
        <v>2</v>
      </c>
      <c r="D6062" s="434">
        <v>2</v>
      </c>
    </row>
    <row r="6063" spans="1:4" ht="13.2" x14ac:dyDescent="0.25">
      <c r="A6063" s="432" t="s">
        <v>2273</v>
      </c>
      <c r="B6063" s="433">
        <v>29729</v>
      </c>
      <c r="C6063" s="434">
        <v>2</v>
      </c>
      <c r="D6063" s="434">
        <v>2</v>
      </c>
    </row>
    <row r="6064" spans="1:4" ht="13.2" x14ac:dyDescent="0.25">
      <c r="A6064" s="432" t="s">
        <v>2274</v>
      </c>
      <c r="B6064" s="433">
        <v>20024</v>
      </c>
      <c r="C6064" s="434">
        <v>6</v>
      </c>
      <c r="D6064" s="434">
        <v>2</v>
      </c>
    </row>
    <row r="6065" spans="1:4" ht="13.2" x14ac:dyDescent="0.25">
      <c r="A6065" s="432" t="s">
        <v>2276</v>
      </c>
      <c r="B6065" s="433">
        <v>27465</v>
      </c>
      <c r="C6065" s="434">
        <v>1</v>
      </c>
      <c r="D6065" s="434">
        <v>1</v>
      </c>
    </row>
    <row r="6066" spans="1:4" ht="13.2" x14ac:dyDescent="0.25">
      <c r="A6066" s="432" t="s">
        <v>2277</v>
      </c>
      <c r="B6066" s="433">
        <v>19132</v>
      </c>
      <c r="C6066" s="434">
        <v>9</v>
      </c>
      <c r="D6066" s="434">
        <v>6</v>
      </c>
    </row>
    <row r="6067" spans="1:4" ht="13.2" x14ac:dyDescent="0.25">
      <c r="A6067" s="432" t="s">
        <v>2278</v>
      </c>
      <c r="B6067" s="433">
        <v>11941</v>
      </c>
      <c r="C6067" s="434">
        <v>1</v>
      </c>
      <c r="D6067" s="434">
        <v>1</v>
      </c>
    </row>
    <row r="6068" spans="1:4" ht="13.2" x14ac:dyDescent="0.25">
      <c r="A6068" s="432" t="s">
        <v>2279</v>
      </c>
      <c r="B6068" s="433">
        <v>19271</v>
      </c>
      <c r="C6068" s="434">
        <v>8</v>
      </c>
      <c r="D6068" s="434">
        <v>6</v>
      </c>
    </row>
    <row r="6069" spans="1:4" ht="13.2" x14ac:dyDescent="0.25">
      <c r="A6069" s="432" t="s">
        <v>2280</v>
      </c>
      <c r="B6069" s="433">
        <v>23725</v>
      </c>
      <c r="C6069" s="434">
        <v>3</v>
      </c>
      <c r="D6069" s="434">
        <v>3</v>
      </c>
    </row>
    <row r="6070" spans="1:4" ht="13.2" x14ac:dyDescent="0.25">
      <c r="A6070" s="432" t="s">
        <v>2281</v>
      </c>
      <c r="B6070" s="433">
        <v>17112</v>
      </c>
      <c r="C6070" s="434">
        <v>1</v>
      </c>
      <c r="D6070" s="434">
        <v>1</v>
      </c>
    </row>
    <row r="6071" spans="1:4" ht="13.2" x14ac:dyDescent="0.25">
      <c r="A6071" s="432" t="s">
        <v>2282</v>
      </c>
      <c r="B6071" s="433">
        <v>18067</v>
      </c>
      <c r="C6071" s="434">
        <v>20</v>
      </c>
      <c r="D6071" s="434">
        <v>19</v>
      </c>
    </row>
    <row r="6072" spans="1:4" ht="13.2" x14ac:dyDescent="0.25">
      <c r="A6072" s="432" t="s">
        <v>2283</v>
      </c>
      <c r="B6072" s="433">
        <v>19701</v>
      </c>
      <c r="C6072" s="434">
        <v>4</v>
      </c>
      <c r="D6072" s="434">
        <v>4</v>
      </c>
    </row>
    <row r="6073" spans="1:4" ht="13.2" x14ac:dyDescent="0.25">
      <c r="A6073" s="432" t="s">
        <v>2284</v>
      </c>
      <c r="B6073" s="433">
        <v>26135</v>
      </c>
      <c r="C6073" s="434">
        <v>3</v>
      </c>
      <c r="D6073" s="434">
        <v>3</v>
      </c>
    </row>
    <row r="6074" spans="1:4" ht="13.2" x14ac:dyDescent="0.25">
      <c r="A6074" s="432" t="s">
        <v>4573</v>
      </c>
      <c r="B6074" s="433">
        <v>29594</v>
      </c>
      <c r="C6074" s="434">
        <v>13</v>
      </c>
      <c r="D6074" s="434">
        <v>11</v>
      </c>
    </row>
    <row r="6075" spans="1:4" ht="13.2" x14ac:dyDescent="0.25">
      <c r="A6075" s="432" t="s">
        <v>5325</v>
      </c>
      <c r="B6075" s="433">
        <v>17096</v>
      </c>
      <c r="C6075" s="434">
        <v>8</v>
      </c>
      <c r="D6075" s="434">
        <v>8</v>
      </c>
    </row>
    <row r="6076" spans="1:4" ht="13.2" x14ac:dyDescent="0.25">
      <c r="A6076" s="432" t="s">
        <v>5326</v>
      </c>
      <c r="B6076" s="433">
        <v>20829</v>
      </c>
      <c r="C6076" s="434">
        <v>11</v>
      </c>
      <c r="D6076" s="434">
        <v>10</v>
      </c>
    </row>
    <row r="6077" spans="1:4" ht="13.2" x14ac:dyDescent="0.25">
      <c r="A6077" s="432" t="s">
        <v>5231</v>
      </c>
      <c r="B6077" s="433">
        <v>18449</v>
      </c>
      <c r="C6077" s="434">
        <v>1</v>
      </c>
      <c r="D6077" s="434">
        <v>1</v>
      </c>
    </row>
    <row r="6078" spans="1:4" ht="13.2" x14ac:dyDescent="0.25">
      <c r="A6078" s="432" t="s">
        <v>4574</v>
      </c>
      <c r="B6078" s="433">
        <v>11059</v>
      </c>
      <c r="C6078" s="434">
        <v>23</v>
      </c>
      <c r="D6078" s="434">
        <v>14</v>
      </c>
    </row>
    <row r="6079" spans="1:4" ht="13.2" x14ac:dyDescent="0.25">
      <c r="A6079" s="432" t="s">
        <v>4575</v>
      </c>
      <c r="B6079" s="433">
        <v>14875</v>
      </c>
      <c r="C6079" s="434">
        <v>3</v>
      </c>
      <c r="D6079" s="434">
        <v>3</v>
      </c>
    </row>
    <row r="6080" spans="1:4" ht="13.2" x14ac:dyDescent="0.25">
      <c r="A6080" s="432" t="s">
        <v>5236</v>
      </c>
      <c r="B6080" s="433">
        <v>11199</v>
      </c>
      <c r="C6080" s="434">
        <v>3</v>
      </c>
      <c r="D6080" s="434">
        <v>1</v>
      </c>
    </row>
    <row r="6081" spans="1:4" ht="13.2" x14ac:dyDescent="0.25">
      <c r="A6081" s="432" t="s">
        <v>2285</v>
      </c>
      <c r="B6081" s="433">
        <v>26291</v>
      </c>
      <c r="C6081" s="434">
        <v>8</v>
      </c>
      <c r="D6081" s="434">
        <v>8</v>
      </c>
    </row>
    <row r="6082" spans="1:4" ht="13.2" x14ac:dyDescent="0.25">
      <c r="A6082" s="432" t="s">
        <v>2286</v>
      </c>
      <c r="B6082" s="433">
        <v>21698</v>
      </c>
      <c r="C6082" s="434">
        <v>2</v>
      </c>
      <c r="D6082" s="434">
        <v>2</v>
      </c>
    </row>
    <row r="6083" spans="1:4" ht="13.2" x14ac:dyDescent="0.25">
      <c r="A6083" s="432" t="s">
        <v>2287</v>
      </c>
      <c r="B6083" s="433">
        <v>20318</v>
      </c>
      <c r="C6083" s="434">
        <v>2</v>
      </c>
      <c r="D6083" s="434">
        <v>0</v>
      </c>
    </row>
    <row r="6084" spans="1:4" ht="13.2" x14ac:dyDescent="0.25">
      <c r="A6084" s="432" t="s">
        <v>2288</v>
      </c>
      <c r="B6084" s="433">
        <v>12616</v>
      </c>
      <c r="C6084" s="434">
        <v>1</v>
      </c>
      <c r="D6084" s="434">
        <v>0</v>
      </c>
    </row>
    <row r="6085" spans="1:4" ht="13.2" x14ac:dyDescent="0.25">
      <c r="A6085" s="432" t="s">
        <v>2289</v>
      </c>
      <c r="B6085" s="433">
        <v>19044</v>
      </c>
      <c r="C6085" s="434">
        <v>7</v>
      </c>
      <c r="D6085" s="434">
        <v>6</v>
      </c>
    </row>
    <row r="6086" spans="1:4" ht="13.2" x14ac:dyDescent="0.25">
      <c r="A6086" s="432" t="s">
        <v>2291</v>
      </c>
      <c r="B6086" s="433">
        <v>14018</v>
      </c>
      <c r="C6086" s="434">
        <v>1</v>
      </c>
      <c r="D6086" s="434">
        <v>1</v>
      </c>
    </row>
    <row r="6087" spans="1:4" ht="13.2" x14ac:dyDescent="0.25">
      <c r="A6087" s="432" t="s">
        <v>2292</v>
      </c>
      <c r="B6087" s="433">
        <v>12736</v>
      </c>
      <c r="C6087" s="434">
        <v>5</v>
      </c>
      <c r="D6087" s="434">
        <v>3</v>
      </c>
    </row>
    <row r="6088" spans="1:4" ht="13.2" x14ac:dyDescent="0.25">
      <c r="A6088" s="432" t="s">
        <v>2294</v>
      </c>
      <c r="B6088" s="433">
        <v>14758</v>
      </c>
      <c r="C6088" s="434">
        <v>7</v>
      </c>
      <c r="D6088" s="434">
        <v>7</v>
      </c>
    </row>
    <row r="6089" spans="1:4" ht="13.2" x14ac:dyDescent="0.25">
      <c r="A6089" s="432" t="s">
        <v>2296</v>
      </c>
      <c r="B6089" s="433">
        <v>20937</v>
      </c>
      <c r="C6089" s="434">
        <v>3</v>
      </c>
      <c r="D6089" s="434">
        <v>3</v>
      </c>
    </row>
    <row r="6090" spans="1:4" ht="13.2" x14ac:dyDescent="0.25">
      <c r="A6090" s="432" t="s">
        <v>5327</v>
      </c>
      <c r="B6090" s="433">
        <v>29364</v>
      </c>
      <c r="C6090" s="434">
        <v>12</v>
      </c>
      <c r="D6090" s="434">
        <v>7</v>
      </c>
    </row>
    <row r="6091" spans="1:4" ht="13.2" x14ac:dyDescent="0.25">
      <c r="A6091" s="432" t="s">
        <v>5329</v>
      </c>
      <c r="B6091" s="433">
        <v>18284</v>
      </c>
      <c r="C6091" s="434">
        <v>6</v>
      </c>
      <c r="D6091" s="434">
        <v>6</v>
      </c>
    </row>
    <row r="6092" spans="1:4" ht="13.2" x14ac:dyDescent="0.25">
      <c r="A6092" s="432" t="s">
        <v>5331</v>
      </c>
      <c r="B6092" s="433">
        <v>18328</v>
      </c>
      <c r="C6092" s="434">
        <v>2</v>
      </c>
      <c r="D6092" s="434">
        <v>0</v>
      </c>
    </row>
    <row r="6093" spans="1:4" ht="13.2" x14ac:dyDescent="0.25">
      <c r="A6093" s="432" t="s">
        <v>2403</v>
      </c>
      <c r="B6093" s="433">
        <v>16678</v>
      </c>
      <c r="C6093" s="434">
        <v>8</v>
      </c>
      <c r="D6093" s="434">
        <v>0</v>
      </c>
    </row>
    <row r="6094" spans="1:4" ht="13.2" x14ac:dyDescent="0.25">
      <c r="A6094" s="432" t="s">
        <v>5332</v>
      </c>
      <c r="B6094" s="433">
        <v>25742</v>
      </c>
      <c r="C6094" s="434">
        <v>3</v>
      </c>
      <c r="D6094" s="434">
        <v>0</v>
      </c>
    </row>
    <row r="6095" spans="1:4" ht="13.2" x14ac:dyDescent="0.25">
      <c r="A6095" s="432" t="s">
        <v>5253</v>
      </c>
      <c r="B6095" s="433">
        <v>19502</v>
      </c>
      <c r="C6095" s="434">
        <v>1</v>
      </c>
      <c r="D6095" s="434">
        <v>1</v>
      </c>
    </row>
    <row r="6096" spans="1:4" ht="13.2" x14ac:dyDescent="0.25">
      <c r="A6096" s="432" t="s">
        <v>5257</v>
      </c>
      <c r="B6096" s="433">
        <v>18922</v>
      </c>
      <c r="C6096" s="434">
        <v>2</v>
      </c>
      <c r="D6096" s="434">
        <v>1</v>
      </c>
    </row>
    <row r="6097" spans="1:4" ht="13.2" x14ac:dyDescent="0.25">
      <c r="A6097" s="432" t="s">
        <v>5259</v>
      </c>
      <c r="B6097" s="433">
        <v>13933</v>
      </c>
      <c r="C6097" s="434">
        <v>2</v>
      </c>
      <c r="D6097" s="434">
        <v>2</v>
      </c>
    </row>
    <row r="6098" spans="1:4" ht="13.2" x14ac:dyDescent="0.25">
      <c r="A6098" s="432" t="s">
        <v>2301</v>
      </c>
      <c r="B6098" s="433">
        <v>10157</v>
      </c>
      <c r="C6098" s="434">
        <v>3</v>
      </c>
      <c r="D6098" s="434">
        <v>3</v>
      </c>
    </row>
    <row r="6099" spans="1:4" ht="13.2" x14ac:dyDescent="0.25">
      <c r="A6099" s="432" t="s">
        <v>2302</v>
      </c>
      <c r="B6099" s="433">
        <v>14993</v>
      </c>
      <c r="C6099" s="434">
        <v>4</v>
      </c>
      <c r="D6099" s="434">
        <v>0</v>
      </c>
    </row>
    <row r="6100" spans="1:4" ht="13.2" x14ac:dyDescent="0.25">
      <c r="A6100" s="432" t="s">
        <v>2303</v>
      </c>
      <c r="B6100" s="433">
        <v>13466</v>
      </c>
      <c r="C6100" s="434">
        <v>3</v>
      </c>
      <c r="D6100" s="434">
        <v>1</v>
      </c>
    </row>
    <row r="6101" spans="1:4" ht="13.2" x14ac:dyDescent="0.25">
      <c r="A6101" s="432" t="s">
        <v>2304</v>
      </c>
      <c r="B6101" s="433">
        <v>12792</v>
      </c>
      <c r="C6101" s="434">
        <v>9</v>
      </c>
      <c r="D6101" s="434">
        <v>9</v>
      </c>
    </row>
    <row r="6102" spans="1:4" ht="13.2" x14ac:dyDescent="0.25">
      <c r="A6102" s="432" t="s">
        <v>2305</v>
      </c>
      <c r="B6102" s="433">
        <v>20290</v>
      </c>
      <c r="C6102" s="434">
        <v>2</v>
      </c>
      <c r="D6102" s="434">
        <v>2</v>
      </c>
    </row>
    <row r="6103" spans="1:4" ht="13.2" x14ac:dyDescent="0.25">
      <c r="A6103" s="432" t="s">
        <v>2306</v>
      </c>
      <c r="B6103" s="433">
        <v>12785</v>
      </c>
      <c r="C6103" s="434">
        <v>3</v>
      </c>
      <c r="D6103" s="434">
        <v>3</v>
      </c>
    </row>
    <row r="6104" spans="1:4" ht="13.2" x14ac:dyDescent="0.25">
      <c r="A6104" s="432" t="s">
        <v>2307</v>
      </c>
      <c r="B6104" s="433">
        <v>22630</v>
      </c>
      <c r="C6104" s="434">
        <v>14</v>
      </c>
      <c r="D6104" s="434">
        <v>14</v>
      </c>
    </row>
    <row r="6105" spans="1:4" ht="13.2" x14ac:dyDescent="0.25">
      <c r="A6105" s="432" t="s">
        <v>5337</v>
      </c>
      <c r="B6105" s="433">
        <v>25396</v>
      </c>
      <c r="C6105" s="434">
        <v>10</v>
      </c>
      <c r="D6105" s="434">
        <v>10</v>
      </c>
    </row>
    <row r="6106" spans="1:4" ht="13.2" x14ac:dyDescent="0.25">
      <c r="A6106" s="432" t="s">
        <v>5338</v>
      </c>
      <c r="B6106" s="433">
        <v>27853</v>
      </c>
      <c r="C6106" s="434">
        <v>7</v>
      </c>
      <c r="D6106" s="434">
        <v>5</v>
      </c>
    </row>
    <row r="6107" spans="1:4" ht="13.2" x14ac:dyDescent="0.25">
      <c r="A6107" s="432" t="s">
        <v>2308</v>
      </c>
      <c r="B6107" s="433">
        <v>11341</v>
      </c>
      <c r="C6107" s="434">
        <v>12</v>
      </c>
      <c r="D6107" s="434">
        <v>12</v>
      </c>
    </row>
    <row r="6108" spans="1:4" ht="13.2" x14ac:dyDescent="0.25">
      <c r="A6108" s="432" t="s">
        <v>5339</v>
      </c>
      <c r="B6108" s="433">
        <v>16580</v>
      </c>
      <c r="C6108" s="434">
        <v>5</v>
      </c>
      <c r="D6108" s="434">
        <v>5</v>
      </c>
    </row>
    <row r="6109" spans="1:4" ht="13.2" x14ac:dyDescent="0.25">
      <c r="A6109" s="432" t="s">
        <v>5260</v>
      </c>
      <c r="B6109" s="433">
        <v>16091</v>
      </c>
      <c r="C6109" s="434">
        <v>2</v>
      </c>
      <c r="D6109" s="434">
        <v>0</v>
      </c>
    </row>
    <row r="6110" spans="1:4" ht="13.2" x14ac:dyDescent="0.25">
      <c r="A6110" s="432" t="s">
        <v>2309</v>
      </c>
      <c r="B6110" s="433">
        <v>29172</v>
      </c>
      <c r="C6110" s="434">
        <v>35</v>
      </c>
      <c r="D6110" s="434">
        <v>30</v>
      </c>
    </row>
    <row r="6111" spans="1:4" ht="13.2" x14ac:dyDescent="0.25">
      <c r="A6111" s="432" t="s">
        <v>2310</v>
      </c>
      <c r="B6111" s="433">
        <v>22861</v>
      </c>
      <c r="C6111" s="434">
        <v>16</v>
      </c>
      <c r="D6111" s="434">
        <v>16</v>
      </c>
    </row>
    <row r="6112" spans="1:4" ht="13.2" x14ac:dyDescent="0.25">
      <c r="A6112" s="432" t="s">
        <v>4538</v>
      </c>
      <c r="B6112" s="433">
        <v>20479</v>
      </c>
      <c r="C6112" s="434">
        <v>1</v>
      </c>
      <c r="D6112" s="434">
        <v>1</v>
      </c>
    </row>
    <row r="6113" spans="1:4" ht="13.2" x14ac:dyDescent="0.25">
      <c r="A6113" s="432" t="s">
        <v>2311</v>
      </c>
      <c r="B6113" s="433">
        <v>19512</v>
      </c>
      <c r="C6113" s="434">
        <v>2</v>
      </c>
      <c r="D6113" s="434">
        <v>2</v>
      </c>
    </row>
    <row r="6114" spans="1:4" ht="13.2" x14ac:dyDescent="0.25">
      <c r="A6114" s="432" t="s">
        <v>4539</v>
      </c>
      <c r="B6114" s="433">
        <v>19275</v>
      </c>
      <c r="C6114" s="434">
        <v>1</v>
      </c>
      <c r="D6114" s="434">
        <v>1</v>
      </c>
    </row>
    <row r="6115" spans="1:4" ht="13.2" x14ac:dyDescent="0.25">
      <c r="A6115" s="432" t="s">
        <v>5261</v>
      </c>
      <c r="B6115" s="433">
        <v>18228</v>
      </c>
      <c r="C6115" s="434">
        <v>3</v>
      </c>
      <c r="D6115" s="434">
        <v>3</v>
      </c>
    </row>
    <row r="6116" spans="1:4" ht="13.2" x14ac:dyDescent="0.25">
      <c r="A6116" s="432" t="s">
        <v>2312</v>
      </c>
      <c r="B6116" s="433">
        <v>26501</v>
      </c>
      <c r="C6116" s="434">
        <v>3</v>
      </c>
      <c r="D6116" s="434">
        <v>0</v>
      </c>
    </row>
    <row r="6117" spans="1:4" ht="13.2" x14ac:dyDescent="0.25">
      <c r="A6117" s="432" t="s">
        <v>2314</v>
      </c>
      <c r="B6117" s="433">
        <v>15856</v>
      </c>
      <c r="C6117" s="434">
        <v>4</v>
      </c>
      <c r="D6117" s="434">
        <v>0</v>
      </c>
    </row>
    <row r="6118" spans="1:4" ht="13.2" x14ac:dyDescent="0.25">
      <c r="A6118" s="432" t="s">
        <v>2315</v>
      </c>
      <c r="B6118" s="433">
        <v>11029</v>
      </c>
      <c r="C6118" s="434">
        <v>7</v>
      </c>
      <c r="D6118" s="434">
        <v>0</v>
      </c>
    </row>
    <row r="6119" spans="1:4" ht="13.2" x14ac:dyDescent="0.25">
      <c r="A6119" s="432" t="s">
        <v>5903</v>
      </c>
      <c r="B6119" s="433">
        <v>24522</v>
      </c>
      <c r="C6119" s="434">
        <v>1</v>
      </c>
      <c r="D6119" s="434">
        <v>1</v>
      </c>
    </row>
    <row r="6120" spans="1:4" ht="13.2" x14ac:dyDescent="0.25">
      <c r="A6120" s="432" t="s">
        <v>5904</v>
      </c>
      <c r="B6120" s="433">
        <v>22960</v>
      </c>
      <c r="C6120" s="434">
        <v>10</v>
      </c>
      <c r="D6120" s="434">
        <v>9</v>
      </c>
    </row>
    <row r="6121" spans="1:4" ht="13.2" x14ac:dyDescent="0.25">
      <c r="A6121" s="432" t="s">
        <v>5905</v>
      </c>
      <c r="B6121" s="433">
        <v>18790</v>
      </c>
      <c r="C6121" s="434">
        <v>15</v>
      </c>
      <c r="D6121" s="434">
        <v>8</v>
      </c>
    </row>
    <row r="6122" spans="1:4" ht="13.2" x14ac:dyDescent="0.25">
      <c r="A6122" s="432" t="s">
        <v>5906</v>
      </c>
      <c r="B6122" s="433">
        <v>16400</v>
      </c>
      <c r="C6122" s="434">
        <v>4</v>
      </c>
      <c r="D6122" s="434">
        <v>3</v>
      </c>
    </row>
    <row r="6123" spans="1:4" ht="13.2" x14ac:dyDescent="0.25">
      <c r="A6123" s="432" t="s">
        <v>5907</v>
      </c>
      <c r="B6123" s="433">
        <v>27043</v>
      </c>
      <c r="C6123" s="434">
        <v>22</v>
      </c>
      <c r="D6123" s="434">
        <v>9</v>
      </c>
    </row>
    <row r="6124" spans="1:4" ht="13.2" x14ac:dyDescent="0.25">
      <c r="A6124" s="432" t="s">
        <v>5908</v>
      </c>
      <c r="B6124" s="433">
        <v>16297</v>
      </c>
      <c r="C6124" s="434">
        <v>1</v>
      </c>
      <c r="D6124" s="434">
        <v>0</v>
      </c>
    </row>
    <row r="6125" spans="1:4" ht="13.2" x14ac:dyDescent="0.25">
      <c r="A6125" s="432" t="s">
        <v>5909</v>
      </c>
      <c r="B6125" s="433">
        <v>19477</v>
      </c>
      <c r="C6125" s="434">
        <v>6</v>
      </c>
      <c r="D6125" s="434">
        <v>0</v>
      </c>
    </row>
    <row r="6126" spans="1:4" ht="13.2" x14ac:dyDescent="0.25">
      <c r="A6126" s="432" t="s">
        <v>2323</v>
      </c>
      <c r="B6126" s="433">
        <v>10348</v>
      </c>
      <c r="C6126" s="434">
        <v>5</v>
      </c>
      <c r="D6126" s="434">
        <v>2</v>
      </c>
    </row>
    <row r="6127" spans="1:4" ht="13.2" x14ac:dyDescent="0.25">
      <c r="A6127" s="432" t="s">
        <v>2325</v>
      </c>
      <c r="B6127" s="433">
        <v>18738</v>
      </c>
      <c r="C6127" s="434">
        <v>4</v>
      </c>
      <c r="D6127" s="434">
        <v>1</v>
      </c>
    </row>
    <row r="6128" spans="1:4" ht="13.2" x14ac:dyDescent="0.25">
      <c r="A6128" s="432" t="s">
        <v>2326</v>
      </c>
      <c r="B6128" s="433">
        <v>14202</v>
      </c>
      <c r="C6128" s="434">
        <v>2</v>
      </c>
      <c r="D6128" s="434">
        <v>1</v>
      </c>
    </row>
    <row r="6129" spans="1:4" ht="13.2" x14ac:dyDescent="0.25">
      <c r="A6129" s="432" t="s">
        <v>2327</v>
      </c>
      <c r="B6129" s="433">
        <v>21819</v>
      </c>
      <c r="C6129" s="434">
        <v>10</v>
      </c>
      <c r="D6129" s="434">
        <v>10</v>
      </c>
    </row>
    <row r="6130" spans="1:4" ht="13.2" x14ac:dyDescent="0.25">
      <c r="A6130" s="432" t="s">
        <v>2328</v>
      </c>
      <c r="B6130" s="433">
        <v>17342</v>
      </c>
      <c r="C6130" s="434">
        <v>3</v>
      </c>
      <c r="D6130" s="434">
        <v>2</v>
      </c>
    </row>
    <row r="6131" spans="1:4" ht="13.2" x14ac:dyDescent="0.25">
      <c r="A6131" s="432" t="s">
        <v>5882</v>
      </c>
      <c r="B6131" s="433">
        <v>19909</v>
      </c>
      <c r="C6131" s="434">
        <v>3</v>
      </c>
      <c r="D6131" s="434">
        <v>3</v>
      </c>
    </row>
    <row r="6132" spans="1:4" ht="13.2" x14ac:dyDescent="0.25">
      <c r="A6132" s="432" t="s">
        <v>5269</v>
      </c>
      <c r="B6132" s="433">
        <v>13208</v>
      </c>
      <c r="C6132" s="434">
        <v>3</v>
      </c>
      <c r="D6132" s="434">
        <v>3</v>
      </c>
    </row>
    <row r="6133" spans="1:4" ht="13.2" x14ac:dyDescent="0.25">
      <c r="A6133" s="432" t="s">
        <v>2329</v>
      </c>
      <c r="B6133" s="433">
        <v>24091</v>
      </c>
      <c r="C6133" s="434">
        <v>1</v>
      </c>
      <c r="D6133" s="434">
        <v>1</v>
      </c>
    </row>
    <row r="6134" spans="1:4" ht="13.2" x14ac:dyDescent="0.25">
      <c r="A6134" s="432" t="s">
        <v>2330</v>
      </c>
      <c r="B6134" s="433">
        <v>25916</v>
      </c>
      <c r="C6134" s="434">
        <v>4</v>
      </c>
      <c r="D6134" s="434">
        <v>4</v>
      </c>
    </row>
    <row r="6135" spans="1:4" ht="13.2" x14ac:dyDescent="0.25">
      <c r="A6135" s="432" t="s">
        <v>2331</v>
      </c>
      <c r="B6135" s="433">
        <v>23599</v>
      </c>
      <c r="C6135" s="434">
        <v>1</v>
      </c>
      <c r="D6135" s="434">
        <v>1</v>
      </c>
    </row>
    <row r="6136" spans="1:4" ht="13.2" x14ac:dyDescent="0.25">
      <c r="A6136" s="432" t="s">
        <v>2332</v>
      </c>
      <c r="B6136" s="433">
        <v>25272</v>
      </c>
      <c r="C6136" s="434">
        <v>2</v>
      </c>
      <c r="D6136" s="434">
        <v>2</v>
      </c>
    </row>
    <row r="6137" spans="1:4" ht="13.2" x14ac:dyDescent="0.25">
      <c r="A6137" s="432" t="s">
        <v>2333</v>
      </c>
      <c r="B6137" s="433">
        <v>21609</v>
      </c>
      <c r="C6137" s="434">
        <v>1</v>
      </c>
      <c r="D6137" s="434">
        <v>1</v>
      </c>
    </row>
    <row r="6138" spans="1:4" ht="13.2" x14ac:dyDescent="0.25">
      <c r="A6138" s="432" t="s">
        <v>2334</v>
      </c>
      <c r="B6138" s="433">
        <v>10560</v>
      </c>
      <c r="C6138" s="434">
        <v>1</v>
      </c>
      <c r="D6138" s="434">
        <v>1</v>
      </c>
    </row>
    <row r="6139" spans="1:4" ht="13.2" x14ac:dyDescent="0.25">
      <c r="A6139" s="432" t="s">
        <v>2335</v>
      </c>
      <c r="B6139" s="433">
        <v>29354</v>
      </c>
      <c r="C6139" s="434">
        <v>6</v>
      </c>
      <c r="D6139" s="434">
        <v>2</v>
      </c>
    </row>
    <row r="6140" spans="1:4" ht="13.2" x14ac:dyDescent="0.25">
      <c r="A6140" s="432" t="s">
        <v>5271</v>
      </c>
      <c r="B6140" s="433">
        <v>19461</v>
      </c>
      <c r="C6140" s="434">
        <v>1</v>
      </c>
      <c r="D6140" s="434">
        <v>1</v>
      </c>
    </row>
    <row r="6141" spans="1:4" ht="13.2" x14ac:dyDescent="0.25">
      <c r="A6141" s="432" t="s">
        <v>2336</v>
      </c>
      <c r="B6141" s="433">
        <v>16219</v>
      </c>
      <c r="C6141" s="434">
        <v>1</v>
      </c>
      <c r="D6141" s="434">
        <v>0</v>
      </c>
    </row>
    <row r="6142" spans="1:4" ht="13.2" x14ac:dyDescent="0.25">
      <c r="A6142" s="432" t="s">
        <v>2337</v>
      </c>
      <c r="B6142" s="433">
        <v>26337</v>
      </c>
      <c r="C6142" s="434">
        <v>2</v>
      </c>
      <c r="D6142" s="434">
        <v>2</v>
      </c>
    </row>
    <row r="6143" spans="1:4" ht="13.2" x14ac:dyDescent="0.25">
      <c r="A6143" s="432" t="s">
        <v>2338</v>
      </c>
      <c r="B6143" s="433">
        <v>21678</v>
      </c>
      <c r="C6143" s="434">
        <v>1</v>
      </c>
      <c r="D6143" s="434">
        <v>1</v>
      </c>
    </row>
    <row r="6144" spans="1:4" ht="13.2" x14ac:dyDescent="0.25">
      <c r="A6144" s="432" t="s">
        <v>2381</v>
      </c>
      <c r="B6144" s="433">
        <v>28991</v>
      </c>
      <c r="C6144" s="434">
        <v>2</v>
      </c>
      <c r="D6144" s="434">
        <v>2</v>
      </c>
    </row>
    <row r="6145" spans="1:4" ht="13.2" x14ac:dyDescent="0.25">
      <c r="A6145" s="432" t="s">
        <v>5883</v>
      </c>
      <c r="B6145" s="433">
        <v>18753</v>
      </c>
      <c r="C6145" s="434">
        <v>2</v>
      </c>
      <c r="D6145" s="434">
        <v>1</v>
      </c>
    </row>
    <row r="6146" spans="1:4" ht="13.2" x14ac:dyDescent="0.25">
      <c r="A6146" s="432" t="s">
        <v>5910</v>
      </c>
      <c r="B6146" s="433">
        <v>29014</v>
      </c>
      <c r="C6146" s="434">
        <v>2</v>
      </c>
      <c r="D6146" s="434">
        <v>1</v>
      </c>
    </row>
    <row r="6147" spans="1:4" ht="13.2" x14ac:dyDescent="0.25">
      <c r="A6147" s="432" t="s">
        <v>5911</v>
      </c>
      <c r="B6147" s="433">
        <v>15928</v>
      </c>
      <c r="C6147" s="435">
        <v>4520</v>
      </c>
      <c r="D6147" s="435">
        <v>2860</v>
      </c>
    </row>
    <row r="6148" spans="1:4" ht="13.2" x14ac:dyDescent="0.25">
      <c r="A6148" s="432" t="s">
        <v>5912</v>
      </c>
      <c r="B6148" s="433">
        <v>14922</v>
      </c>
      <c r="C6148" s="434">
        <v>1</v>
      </c>
      <c r="D6148" s="434">
        <v>1</v>
      </c>
    </row>
    <row r="6149" spans="1:4" ht="13.2" x14ac:dyDescent="0.25">
      <c r="A6149" s="432" t="s">
        <v>5913</v>
      </c>
      <c r="B6149" s="433">
        <v>15924</v>
      </c>
      <c r="C6149" s="434">
        <v>1</v>
      </c>
      <c r="D6149" s="434">
        <v>1</v>
      </c>
    </row>
    <row r="6150" spans="1:4" ht="13.2" x14ac:dyDescent="0.25">
      <c r="A6150" s="432" t="s">
        <v>5914</v>
      </c>
      <c r="B6150" s="433">
        <v>12869</v>
      </c>
      <c r="C6150" s="434">
        <v>2</v>
      </c>
      <c r="D6150" s="434">
        <v>2</v>
      </c>
    </row>
    <row r="6151" spans="1:4" ht="13.2" x14ac:dyDescent="0.25">
      <c r="A6151" s="432" t="s">
        <v>5915</v>
      </c>
      <c r="B6151" s="433">
        <v>18365</v>
      </c>
      <c r="C6151" s="434">
        <v>3</v>
      </c>
      <c r="D6151" s="434">
        <v>3</v>
      </c>
    </row>
    <row r="6152" spans="1:4" ht="13.2" x14ac:dyDescent="0.25">
      <c r="A6152" s="432" t="s">
        <v>5916</v>
      </c>
      <c r="B6152" s="433">
        <v>24233</v>
      </c>
      <c r="C6152" s="434">
        <v>4</v>
      </c>
      <c r="D6152" s="434">
        <v>4</v>
      </c>
    </row>
    <row r="6153" spans="1:4" ht="13.2" x14ac:dyDescent="0.25">
      <c r="A6153" s="432" t="s">
        <v>5917</v>
      </c>
      <c r="B6153" s="433">
        <v>24288</v>
      </c>
      <c r="C6153" s="434">
        <v>3</v>
      </c>
      <c r="D6153" s="434">
        <v>3</v>
      </c>
    </row>
    <row r="6154" spans="1:4" ht="13.2" x14ac:dyDescent="0.25">
      <c r="A6154" s="432" t="s">
        <v>5918</v>
      </c>
      <c r="B6154" s="433">
        <v>29943</v>
      </c>
      <c r="C6154" s="434">
        <v>1</v>
      </c>
      <c r="D6154" s="434">
        <v>1</v>
      </c>
    </row>
    <row r="6155" spans="1:4" ht="13.2" x14ac:dyDescent="0.25">
      <c r="A6155" s="432" t="s">
        <v>5919</v>
      </c>
      <c r="B6155" s="433">
        <v>23082</v>
      </c>
      <c r="C6155" s="434">
        <v>2</v>
      </c>
      <c r="D6155" s="434">
        <v>0</v>
      </c>
    </row>
    <row r="6156" spans="1:4" ht="13.2" x14ac:dyDescent="0.25">
      <c r="A6156" s="432" t="s">
        <v>5920</v>
      </c>
      <c r="B6156" s="433">
        <v>15356</v>
      </c>
      <c r="C6156" s="434">
        <v>1</v>
      </c>
      <c r="D6156" s="434">
        <v>0</v>
      </c>
    </row>
    <row r="6157" spans="1:4" ht="13.2" x14ac:dyDescent="0.25">
      <c r="A6157" s="432" t="s">
        <v>5921</v>
      </c>
      <c r="B6157" s="433">
        <v>11415</v>
      </c>
      <c r="C6157" s="434">
        <v>3</v>
      </c>
      <c r="D6157" s="434">
        <v>0</v>
      </c>
    </row>
    <row r="6158" spans="1:4" ht="13.2" x14ac:dyDescent="0.25">
      <c r="A6158" s="432" t="s">
        <v>5922</v>
      </c>
      <c r="B6158" s="433">
        <v>25663</v>
      </c>
      <c r="C6158" s="434">
        <v>4</v>
      </c>
      <c r="D6158" s="434">
        <v>4</v>
      </c>
    </row>
    <row r="6159" spans="1:4" ht="13.2" x14ac:dyDescent="0.25">
      <c r="A6159" s="432" t="s">
        <v>5923</v>
      </c>
      <c r="B6159" s="433">
        <v>24164</v>
      </c>
      <c r="C6159" s="434">
        <v>3</v>
      </c>
      <c r="D6159" s="434">
        <v>3</v>
      </c>
    </row>
    <row r="6160" spans="1:4" ht="13.2" x14ac:dyDescent="0.25">
      <c r="A6160" s="432" t="s">
        <v>5924</v>
      </c>
      <c r="B6160" s="433">
        <v>10967</v>
      </c>
      <c r="C6160" s="434">
        <v>2</v>
      </c>
      <c r="D6160" s="434">
        <v>0</v>
      </c>
    </row>
    <row r="6161" spans="1:4" ht="13.2" x14ac:dyDescent="0.25">
      <c r="A6161" s="432" t="s">
        <v>5925</v>
      </c>
      <c r="B6161" s="433">
        <v>11293</v>
      </c>
      <c r="C6161" s="434">
        <v>3</v>
      </c>
      <c r="D6161" s="434">
        <v>0</v>
      </c>
    </row>
    <row r="6162" spans="1:4" ht="13.2" x14ac:dyDescent="0.25">
      <c r="A6162" s="432" t="s">
        <v>5926</v>
      </c>
      <c r="B6162" s="433">
        <v>24713</v>
      </c>
      <c r="C6162" s="434">
        <v>2</v>
      </c>
      <c r="D6162" s="434">
        <v>2</v>
      </c>
    </row>
    <row r="6163" spans="1:4" ht="13.2" x14ac:dyDescent="0.25">
      <c r="A6163" s="432" t="s">
        <v>5927</v>
      </c>
      <c r="B6163" s="433">
        <v>25195</v>
      </c>
      <c r="C6163" s="434">
        <v>4</v>
      </c>
      <c r="D6163" s="434">
        <v>4</v>
      </c>
    </row>
    <row r="6164" spans="1:4" ht="13.2" x14ac:dyDescent="0.25">
      <c r="A6164" s="432" t="s">
        <v>5928</v>
      </c>
      <c r="B6164" s="433">
        <v>20952</v>
      </c>
      <c r="C6164" s="434">
        <v>1</v>
      </c>
      <c r="D6164" s="434">
        <v>1</v>
      </c>
    </row>
    <row r="6165" spans="1:4" ht="13.2" x14ac:dyDescent="0.25">
      <c r="A6165" s="432" t="s">
        <v>5929</v>
      </c>
      <c r="B6165" s="433">
        <v>28641</v>
      </c>
      <c r="C6165" s="434">
        <v>4</v>
      </c>
      <c r="D6165" s="434">
        <v>4</v>
      </c>
    </row>
    <row r="6166" spans="1:4" ht="13.2" x14ac:dyDescent="0.25">
      <c r="A6166" s="432" t="s">
        <v>5930</v>
      </c>
      <c r="B6166" s="433">
        <v>27082</v>
      </c>
      <c r="C6166" s="434">
        <v>1</v>
      </c>
      <c r="D6166" s="434">
        <v>1</v>
      </c>
    </row>
    <row r="6167" spans="1:4" ht="13.2" x14ac:dyDescent="0.25">
      <c r="A6167" s="432" t="s">
        <v>5931</v>
      </c>
      <c r="B6167" s="433">
        <v>24583</v>
      </c>
      <c r="C6167" s="434">
        <v>1</v>
      </c>
      <c r="D6167" s="434">
        <v>1</v>
      </c>
    </row>
    <row r="6168" spans="1:4" ht="13.2" x14ac:dyDescent="0.25">
      <c r="A6168" s="432" t="s">
        <v>5932</v>
      </c>
      <c r="B6168" s="433">
        <v>12494</v>
      </c>
      <c r="C6168" s="434">
        <v>414</v>
      </c>
      <c r="D6168" s="434">
        <v>318</v>
      </c>
    </row>
    <row r="6169" spans="1:4" ht="13.2" x14ac:dyDescent="0.25">
      <c r="A6169" s="432" t="s">
        <v>5933</v>
      </c>
      <c r="B6169" s="433">
        <v>24509</v>
      </c>
      <c r="C6169" s="434">
        <v>33</v>
      </c>
      <c r="D6169" s="434">
        <v>0</v>
      </c>
    </row>
    <row r="6170" spans="1:4" ht="13.2" x14ac:dyDescent="0.25">
      <c r="A6170" s="432" t="s">
        <v>5934</v>
      </c>
      <c r="B6170" s="433">
        <v>18296</v>
      </c>
      <c r="C6170" s="434">
        <v>31</v>
      </c>
      <c r="D6170" s="434">
        <v>20</v>
      </c>
    </row>
    <row r="6171" spans="1:4" ht="13.2" x14ac:dyDescent="0.25">
      <c r="A6171" s="432" t="s">
        <v>5935</v>
      </c>
      <c r="B6171" s="433">
        <v>21689</v>
      </c>
      <c r="C6171" s="434">
        <v>8</v>
      </c>
      <c r="D6171" s="434">
        <v>8</v>
      </c>
    </row>
    <row r="6172" spans="1:4" ht="13.2" x14ac:dyDescent="0.25">
      <c r="A6172" s="432" t="s">
        <v>2409</v>
      </c>
      <c r="B6172" s="433">
        <v>24893</v>
      </c>
      <c r="C6172" s="434">
        <v>1</v>
      </c>
      <c r="D6172" s="434">
        <v>1</v>
      </c>
    </row>
    <row r="6173" spans="1:4" ht="13.2" x14ac:dyDescent="0.25">
      <c r="A6173" s="432" t="s">
        <v>2411</v>
      </c>
      <c r="B6173" s="433">
        <v>17771</v>
      </c>
      <c r="C6173" s="434">
        <v>1</v>
      </c>
      <c r="D6173" s="434">
        <v>1</v>
      </c>
    </row>
    <row r="6174" spans="1:4" ht="13.2" x14ac:dyDescent="0.25">
      <c r="A6174" s="432" t="s">
        <v>2412</v>
      </c>
      <c r="B6174" s="433">
        <v>13669</v>
      </c>
      <c r="C6174" s="434">
        <v>1</v>
      </c>
      <c r="D6174" s="434">
        <v>1</v>
      </c>
    </row>
    <row r="6175" spans="1:4" ht="13.2" x14ac:dyDescent="0.25">
      <c r="A6175" s="432" t="s">
        <v>5936</v>
      </c>
      <c r="B6175" s="433">
        <v>29709</v>
      </c>
      <c r="C6175" s="434">
        <v>2</v>
      </c>
      <c r="D6175" s="434">
        <v>1</v>
      </c>
    </row>
    <row r="6176" spans="1:4" ht="13.2" x14ac:dyDescent="0.25">
      <c r="A6176" s="432" t="s">
        <v>2413</v>
      </c>
      <c r="B6176" s="433">
        <v>21726</v>
      </c>
      <c r="C6176" s="434">
        <v>7</v>
      </c>
      <c r="D6176" s="434">
        <v>2</v>
      </c>
    </row>
    <row r="6177" spans="1:4" ht="13.2" x14ac:dyDescent="0.25">
      <c r="A6177" s="432" t="s">
        <v>2414</v>
      </c>
      <c r="B6177" s="433">
        <v>11196</v>
      </c>
      <c r="C6177" s="434">
        <v>1</v>
      </c>
      <c r="D6177" s="434">
        <v>1</v>
      </c>
    </row>
    <row r="6178" spans="1:4" ht="13.2" x14ac:dyDescent="0.25">
      <c r="A6178" s="432" t="s">
        <v>4546</v>
      </c>
      <c r="B6178" s="433">
        <v>19367</v>
      </c>
      <c r="C6178" s="434">
        <v>1</v>
      </c>
      <c r="D6178" s="434">
        <v>1</v>
      </c>
    </row>
    <row r="6179" spans="1:4" ht="13.2" x14ac:dyDescent="0.25">
      <c r="A6179" s="432" t="s">
        <v>2417</v>
      </c>
      <c r="B6179" s="433">
        <v>11863</v>
      </c>
      <c r="C6179" s="434">
        <v>4</v>
      </c>
      <c r="D6179" s="434">
        <v>4</v>
      </c>
    </row>
    <row r="6180" spans="1:4" ht="13.2" x14ac:dyDescent="0.25">
      <c r="A6180" s="432" t="s">
        <v>5937</v>
      </c>
      <c r="B6180" s="433">
        <v>19733</v>
      </c>
      <c r="C6180" s="434">
        <v>4</v>
      </c>
      <c r="D6180" s="434">
        <v>0</v>
      </c>
    </row>
    <row r="6181" spans="1:4" ht="13.2" x14ac:dyDescent="0.25">
      <c r="A6181" s="432" t="s">
        <v>4127</v>
      </c>
      <c r="B6181" s="433">
        <v>11929</v>
      </c>
      <c r="C6181" s="434">
        <v>8</v>
      </c>
      <c r="D6181" s="434">
        <v>2</v>
      </c>
    </row>
    <row r="6182" spans="1:4" ht="13.2" x14ac:dyDescent="0.25">
      <c r="A6182" s="432" t="s">
        <v>4128</v>
      </c>
      <c r="B6182" s="433">
        <v>21187</v>
      </c>
      <c r="C6182" s="434">
        <v>4</v>
      </c>
      <c r="D6182" s="434">
        <v>0</v>
      </c>
    </row>
    <row r="6183" spans="1:4" ht="13.2" x14ac:dyDescent="0.25">
      <c r="A6183" s="432" t="s">
        <v>5938</v>
      </c>
      <c r="B6183" s="433">
        <v>19674</v>
      </c>
      <c r="C6183" s="434">
        <v>5</v>
      </c>
      <c r="D6183" s="434">
        <v>0</v>
      </c>
    </row>
    <row r="6184" spans="1:4" ht="13.2" x14ac:dyDescent="0.25">
      <c r="A6184" s="432" t="s">
        <v>5939</v>
      </c>
      <c r="B6184" s="433">
        <v>19684</v>
      </c>
      <c r="C6184" s="434">
        <v>4</v>
      </c>
      <c r="D6184" s="434">
        <v>0</v>
      </c>
    </row>
    <row r="6185" spans="1:4" ht="13.2" x14ac:dyDescent="0.25">
      <c r="A6185" s="432" t="s">
        <v>5940</v>
      </c>
      <c r="B6185" s="433">
        <v>18151</v>
      </c>
      <c r="C6185" s="434">
        <v>2</v>
      </c>
      <c r="D6185" s="434">
        <v>0</v>
      </c>
    </row>
    <row r="6186" spans="1:4" ht="13.2" x14ac:dyDescent="0.25">
      <c r="A6186" s="432" t="s">
        <v>5941</v>
      </c>
      <c r="B6186" s="433">
        <v>16080</v>
      </c>
      <c r="C6186" s="434">
        <v>163</v>
      </c>
      <c r="D6186" s="434">
        <v>0</v>
      </c>
    </row>
    <row r="6187" spans="1:4" ht="13.2" x14ac:dyDescent="0.25">
      <c r="A6187" s="432" t="s">
        <v>5942</v>
      </c>
      <c r="B6187" s="433">
        <v>11759</v>
      </c>
      <c r="C6187" s="434">
        <v>94</v>
      </c>
      <c r="D6187" s="434">
        <v>36</v>
      </c>
    </row>
    <row r="6188" spans="1:4" ht="13.2" x14ac:dyDescent="0.25">
      <c r="A6188" s="432" t="s">
        <v>5943</v>
      </c>
      <c r="B6188" s="433">
        <v>28844</v>
      </c>
      <c r="C6188" s="434">
        <v>7</v>
      </c>
      <c r="D6188" s="434">
        <v>0</v>
      </c>
    </row>
    <row r="6189" spans="1:4" ht="13.2" x14ac:dyDescent="0.25">
      <c r="A6189" s="432" t="s">
        <v>5944</v>
      </c>
      <c r="B6189" s="433">
        <v>18283</v>
      </c>
      <c r="C6189" s="434">
        <v>6</v>
      </c>
      <c r="D6189" s="434">
        <v>4</v>
      </c>
    </row>
    <row r="6190" spans="1:4" ht="13.2" x14ac:dyDescent="0.25">
      <c r="A6190" s="432" t="s">
        <v>4608</v>
      </c>
      <c r="B6190" s="433">
        <v>15367</v>
      </c>
      <c r="C6190" s="434">
        <v>23</v>
      </c>
      <c r="D6190" s="434">
        <v>0</v>
      </c>
    </row>
    <row r="6191" spans="1:4" ht="13.2" x14ac:dyDescent="0.25">
      <c r="A6191" s="432" t="s">
        <v>5945</v>
      </c>
      <c r="B6191" s="433">
        <v>22258</v>
      </c>
      <c r="C6191" s="434">
        <v>101</v>
      </c>
      <c r="D6191" s="434">
        <v>46</v>
      </c>
    </row>
    <row r="6192" spans="1:4" ht="13.2" x14ac:dyDescent="0.25">
      <c r="A6192" s="432" t="s">
        <v>5946</v>
      </c>
      <c r="B6192" s="433">
        <v>22234</v>
      </c>
      <c r="C6192" s="434">
        <v>10</v>
      </c>
      <c r="D6192" s="434">
        <v>9</v>
      </c>
    </row>
    <row r="6193" spans="1:4" ht="13.2" x14ac:dyDescent="0.25">
      <c r="A6193" s="432" t="s">
        <v>5947</v>
      </c>
      <c r="B6193" s="433">
        <v>10718</v>
      </c>
      <c r="C6193" s="434">
        <v>29</v>
      </c>
      <c r="D6193" s="434">
        <v>5</v>
      </c>
    </row>
    <row r="6194" spans="1:4" ht="13.2" x14ac:dyDescent="0.25">
      <c r="A6194" s="432" t="s">
        <v>5948</v>
      </c>
      <c r="B6194" s="433">
        <v>19737</v>
      </c>
      <c r="C6194" s="434">
        <v>16</v>
      </c>
      <c r="D6194" s="434">
        <v>0</v>
      </c>
    </row>
    <row r="6195" spans="1:4" ht="13.2" x14ac:dyDescent="0.25">
      <c r="A6195" s="432" t="s">
        <v>5949</v>
      </c>
      <c r="B6195" s="433">
        <v>18729</v>
      </c>
      <c r="C6195" s="434">
        <v>125</v>
      </c>
      <c r="D6195" s="434">
        <v>56</v>
      </c>
    </row>
    <row r="6196" spans="1:4" ht="13.2" x14ac:dyDescent="0.25">
      <c r="A6196" s="432" t="s">
        <v>5950</v>
      </c>
      <c r="B6196" s="433">
        <v>16981</v>
      </c>
      <c r="C6196" s="434">
        <v>6</v>
      </c>
      <c r="D6196" s="434">
        <v>5</v>
      </c>
    </row>
    <row r="6197" spans="1:4" ht="13.2" x14ac:dyDescent="0.25">
      <c r="A6197" s="432" t="s">
        <v>5951</v>
      </c>
      <c r="B6197" s="433">
        <v>20675</v>
      </c>
      <c r="C6197" s="434">
        <v>8</v>
      </c>
      <c r="D6197" s="434">
        <v>0</v>
      </c>
    </row>
    <row r="6198" spans="1:4" ht="13.2" x14ac:dyDescent="0.25">
      <c r="A6198" s="432" t="s">
        <v>5952</v>
      </c>
      <c r="B6198" s="433">
        <v>26041</v>
      </c>
      <c r="C6198" s="434">
        <v>30</v>
      </c>
      <c r="D6198" s="434">
        <v>24</v>
      </c>
    </row>
    <row r="6199" spans="1:4" ht="13.2" x14ac:dyDescent="0.25">
      <c r="A6199" s="432" t="s">
        <v>5953</v>
      </c>
      <c r="B6199" s="433">
        <v>13892</v>
      </c>
      <c r="C6199" s="434">
        <v>13</v>
      </c>
      <c r="D6199" s="434">
        <v>13</v>
      </c>
    </row>
    <row r="6200" spans="1:4" ht="13.2" x14ac:dyDescent="0.25">
      <c r="A6200" s="432" t="s">
        <v>5954</v>
      </c>
      <c r="B6200" s="433">
        <v>20682</v>
      </c>
      <c r="C6200" s="434">
        <v>28</v>
      </c>
      <c r="D6200" s="434">
        <v>2</v>
      </c>
    </row>
    <row r="6201" spans="1:4" ht="13.2" x14ac:dyDescent="0.25">
      <c r="A6201" s="432" t="s">
        <v>5955</v>
      </c>
      <c r="B6201" s="433">
        <v>15109</v>
      </c>
      <c r="C6201" s="434">
        <v>166</v>
      </c>
      <c r="D6201" s="434">
        <v>18</v>
      </c>
    </row>
    <row r="6202" spans="1:4" ht="13.2" x14ac:dyDescent="0.25">
      <c r="A6202" s="432" t="s">
        <v>5956</v>
      </c>
      <c r="B6202" s="433">
        <v>28907</v>
      </c>
      <c r="C6202" s="434">
        <v>2</v>
      </c>
      <c r="D6202" s="434">
        <v>0</v>
      </c>
    </row>
    <row r="6203" spans="1:4" ht="13.2" x14ac:dyDescent="0.25">
      <c r="A6203" s="432" t="s">
        <v>5957</v>
      </c>
      <c r="B6203" s="433">
        <v>14372</v>
      </c>
      <c r="C6203" s="434">
        <v>1</v>
      </c>
      <c r="D6203" s="434">
        <v>0</v>
      </c>
    </row>
    <row r="6204" spans="1:4" ht="13.2" x14ac:dyDescent="0.25">
      <c r="A6204" s="432" t="s">
        <v>5958</v>
      </c>
      <c r="B6204" s="433">
        <v>15559</v>
      </c>
      <c r="C6204" s="434">
        <v>16</v>
      </c>
      <c r="D6204" s="434">
        <v>0</v>
      </c>
    </row>
    <row r="6205" spans="1:4" ht="13.2" x14ac:dyDescent="0.25">
      <c r="A6205" s="432" t="s">
        <v>5959</v>
      </c>
      <c r="B6205" s="433">
        <v>18880</v>
      </c>
      <c r="C6205" s="434">
        <v>281</v>
      </c>
      <c r="D6205" s="434">
        <v>267</v>
      </c>
    </row>
    <row r="6206" spans="1:4" ht="13.2" x14ac:dyDescent="0.25">
      <c r="A6206" s="432" t="s">
        <v>5960</v>
      </c>
      <c r="B6206" s="433">
        <v>27966</v>
      </c>
      <c r="C6206" s="434">
        <v>2</v>
      </c>
      <c r="D6206" s="434">
        <v>2</v>
      </c>
    </row>
    <row r="6207" spans="1:4" ht="13.2" x14ac:dyDescent="0.25">
      <c r="A6207" s="432" t="s">
        <v>5961</v>
      </c>
      <c r="B6207" s="433">
        <v>22041</v>
      </c>
      <c r="C6207" s="434">
        <v>3</v>
      </c>
      <c r="D6207" s="434">
        <v>3</v>
      </c>
    </row>
    <row r="6208" spans="1:4" ht="13.2" x14ac:dyDescent="0.25">
      <c r="A6208" s="432" t="s">
        <v>5962</v>
      </c>
      <c r="B6208" s="433">
        <v>16112</v>
      </c>
      <c r="C6208" s="434">
        <v>9</v>
      </c>
      <c r="D6208" s="434">
        <v>0</v>
      </c>
    </row>
    <row r="6209" spans="1:4" ht="13.2" x14ac:dyDescent="0.25">
      <c r="A6209" s="432" t="s">
        <v>5963</v>
      </c>
      <c r="B6209" s="433">
        <v>19088</v>
      </c>
      <c r="C6209" s="434">
        <v>2</v>
      </c>
      <c r="D6209" s="434">
        <v>2</v>
      </c>
    </row>
    <row r="6210" spans="1:4" ht="13.2" x14ac:dyDescent="0.25">
      <c r="A6210" s="432" t="s">
        <v>5964</v>
      </c>
      <c r="B6210" s="433">
        <v>11715</v>
      </c>
      <c r="C6210" s="434">
        <v>10</v>
      </c>
      <c r="D6210" s="434">
        <v>10</v>
      </c>
    </row>
    <row r="6211" spans="1:4" ht="13.2" x14ac:dyDescent="0.25">
      <c r="A6211" s="432" t="s">
        <v>5965</v>
      </c>
      <c r="B6211" s="433">
        <v>29905</v>
      </c>
      <c r="C6211" s="434">
        <v>45</v>
      </c>
      <c r="D6211" s="434">
        <v>28</v>
      </c>
    </row>
    <row r="6212" spans="1:4" ht="13.2" x14ac:dyDescent="0.25">
      <c r="A6212" s="432" t="s">
        <v>5966</v>
      </c>
      <c r="B6212" s="433">
        <v>25869</v>
      </c>
      <c r="C6212" s="434">
        <v>23</v>
      </c>
      <c r="D6212" s="434">
        <v>15</v>
      </c>
    </row>
    <row r="6213" spans="1:4" ht="13.2" x14ac:dyDescent="0.25">
      <c r="A6213" s="432" t="s">
        <v>5967</v>
      </c>
      <c r="B6213" s="433">
        <v>22111</v>
      </c>
      <c r="C6213" s="434">
        <v>8</v>
      </c>
      <c r="D6213" s="434">
        <v>0</v>
      </c>
    </row>
    <row r="6214" spans="1:4" ht="13.2" x14ac:dyDescent="0.25">
      <c r="A6214" s="432" t="s">
        <v>2388</v>
      </c>
      <c r="B6214" s="433">
        <v>20325</v>
      </c>
      <c r="C6214" s="434">
        <v>2</v>
      </c>
      <c r="D6214" s="434">
        <v>2</v>
      </c>
    </row>
    <row r="6215" spans="1:4" ht="13.2" x14ac:dyDescent="0.25">
      <c r="A6215" s="432" t="s">
        <v>2389</v>
      </c>
      <c r="B6215" s="433">
        <v>24775</v>
      </c>
      <c r="C6215" s="434">
        <v>3</v>
      </c>
      <c r="D6215" s="434">
        <v>0</v>
      </c>
    </row>
    <row r="6216" spans="1:4" ht="13.2" x14ac:dyDescent="0.25">
      <c r="A6216" s="432" t="s">
        <v>4112</v>
      </c>
      <c r="B6216" s="433">
        <v>11347</v>
      </c>
      <c r="C6216" s="434">
        <v>6</v>
      </c>
      <c r="D6216" s="434">
        <v>3</v>
      </c>
    </row>
    <row r="6217" spans="1:4" ht="13.2" x14ac:dyDescent="0.25">
      <c r="A6217" s="432" t="s">
        <v>5321</v>
      </c>
      <c r="B6217" s="433">
        <v>22251</v>
      </c>
      <c r="C6217" s="434">
        <v>3</v>
      </c>
      <c r="D6217" s="434">
        <v>2</v>
      </c>
    </row>
    <row r="6218" spans="1:4" ht="13.2" x14ac:dyDescent="0.25">
      <c r="A6218" s="432" t="s">
        <v>5322</v>
      </c>
      <c r="B6218" s="433">
        <v>20935</v>
      </c>
      <c r="C6218" s="434">
        <v>8</v>
      </c>
      <c r="D6218" s="434">
        <v>5</v>
      </c>
    </row>
    <row r="6219" spans="1:4" ht="13.2" x14ac:dyDescent="0.25">
      <c r="A6219" s="432" t="s">
        <v>5323</v>
      </c>
      <c r="B6219" s="433">
        <v>14645</v>
      </c>
      <c r="C6219" s="434">
        <v>3</v>
      </c>
      <c r="D6219" s="434">
        <v>2</v>
      </c>
    </row>
    <row r="6220" spans="1:4" ht="13.2" x14ac:dyDescent="0.25">
      <c r="A6220" s="432" t="s">
        <v>5968</v>
      </c>
      <c r="B6220" s="433">
        <v>11552</v>
      </c>
      <c r="C6220" s="434">
        <v>8</v>
      </c>
      <c r="D6220" s="434">
        <v>2</v>
      </c>
    </row>
    <row r="6221" spans="1:4" ht="13.2" x14ac:dyDescent="0.25">
      <c r="A6221" s="432" t="s">
        <v>5969</v>
      </c>
      <c r="B6221" s="433">
        <v>15136</v>
      </c>
      <c r="C6221" s="434">
        <v>5</v>
      </c>
      <c r="D6221" s="434">
        <v>4</v>
      </c>
    </row>
    <row r="6222" spans="1:4" ht="13.2" x14ac:dyDescent="0.25">
      <c r="A6222" s="432" t="s">
        <v>4147</v>
      </c>
      <c r="B6222" s="433">
        <v>18549</v>
      </c>
      <c r="C6222" s="434">
        <v>20</v>
      </c>
      <c r="D6222" s="434">
        <v>20</v>
      </c>
    </row>
    <row r="6223" spans="1:4" ht="13.2" x14ac:dyDescent="0.25">
      <c r="A6223" s="432" t="s">
        <v>5970</v>
      </c>
      <c r="B6223" s="433">
        <v>13203</v>
      </c>
      <c r="C6223" s="434">
        <v>16</v>
      </c>
      <c r="D6223" s="434">
        <v>16</v>
      </c>
    </row>
    <row r="6224" spans="1:4" ht="13.2" x14ac:dyDescent="0.25">
      <c r="A6224" s="432" t="s">
        <v>5971</v>
      </c>
      <c r="B6224" s="433">
        <v>23117</v>
      </c>
      <c r="C6224" s="434">
        <v>3</v>
      </c>
      <c r="D6224" s="434">
        <v>3</v>
      </c>
    </row>
    <row r="6225" spans="1:4" ht="13.2" x14ac:dyDescent="0.25">
      <c r="A6225" s="432" t="s">
        <v>2419</v>
      </c>
      <c r="B6225" s="433">
        <v>12152</v>
      </c>
      <c r="C6225" s="434">
        <v>2</v>
      </c>
      <c r="D6225" s="434">
        <v>1</v>
      </c>
    </row>
    <row r="6226" spans="1:4" ht="13.2" x14ac:dyDescent="0.25">
      <c r="A6226" s="432" t="s">
        <v>2420</v>
      </c>
      <c r="B6226" s="433">
        <v>20860</v>
      </c>
      <c r="C6226" s="434">
        <v>1</v>
      </c>
      <c r="D6226" s="434">
        <v>1</v>
      </c>
    </row>
    <row r="6227" spans="1:4" ht="13.2" x14ac:dyDescent="0.25">
      <c r="A6227" s="432" t="s">
        <v>2421</v>
      </c>
      <c r="B6227" s="433">
        <v>16047</v>
      </c>
      <c r="C6227" s="434">
        <v>2</v>
      </c>
      <c r="D6227" s="434">
        <v>2</v>
      </c>
    </row>
    <row r="6228" spans="1:4" ht="13.2" x14ac:dyDescent="0.25">
      <c r="A6228" s="432" t="s">
        <v>2422</v>
      </c>
      <c r="B6228" s="433">
        <v>15645</v>
      </c>
      <c r="C6228" s="434">
        <v>2</v>
      </c>
      <c r="D6228" s="434">
        <v>2</v>
      </c>
    </row>
    <row r="6229" spans="1:4" ht="13.2" x14ac:dyDescent="0.25">
      <c r="A6229" s="432" t="s">
        <v>2423</v>
      </c>
      <c r="B6229" s="433">
        <v>26730</v>
      </c>
      <c r="C6229" s="434">
        <v>2</v>
      </c>
      <c r="D6229" s="434">
        <v>2</v>
      </c>
    </row>
    <row r="6230" spans="1:4" ht="13.2" x14ac:dyDescent="0.25">
      <c r="A6230" s="432" t="s">
        <v>5972</v>
      </c>
      <c r="B6230" s="433">
        <v>23539</v>
      </c>
      <c r="C6230" s="434">
        <v>7</v>
      </c>
      <c r="D6230" s="434">
        <v>0</v>
      </c>
    </row>
    <row r="6231" spans="1:4" ht="13.2" x14ac:dyDescent="0.25">
      <c r="A6231" s="432" t="s">
        <v>5973</v>
      </c>
      <c r="B6231" s="433">
        <v>10368</v>
      </c>
      <c r="C6231" s="434">
        <v>2</v>
      </c>
      <c r="D6231" s="434">
        <v>0</v>
      </c>
    </row>
    <row r="6232" spans="1:4" ht="13.2" x14ac:dyDescent="0.25">
      <c r="A6232" s="432" t="s">
        <v>5619</v>
      </c>
      <c r="B6232" s="433">
        <v>21227</v>
      </c>
      <c r="C6232" s="434">
        <v>2</v>
      </c>
      <c r="D6232" s="434">
        <v>0</v>
      </c>
    </row>
    <row r="6233" spans="1:4" ht="13.2" x14ac:dyDescent="0.25">
      <c r="A6233" s="432" t="s">
        <v>5620</v>
      </c>
      <c r="B6233" s="433">
        <v>26890</v>
      </c>
      <c r="C6233" s="434">
        <v>1</v>
      </c>
      <c r="D6233" s="434">
        <v>0</v>
      </c>
    </row>
    <row r="6234" spans="1:4" ht="13.2" x14ac:dyDescent="0.25">
      <c r="A6234" s="432" t="s">
        <v>5621</v>
      </c>
      <c r="B6234" s="433">
        <v>14657</v>
      </c>
      <c r="C6234" s="434">
        <v>4</v>
      </c>
      <c r="D6234" s="434">
        <v>0</v>
      </c>
    </row>
    <row r="6235" spans="1:4" ht="13.2" x14ac:dyDescent="0.25">
      <c r="A6235" s="432" t="s">
        <v>5622</v>
      </c>
      <c r="B6235" s="433">
        <v>13456</v>
      </c>
      <c r="C6235" s="434">
        <v>1</v>
      </c>
      <c r="D6235" s="434">
        <v>0</v>
      </c>
    </row>
    <row r="6236" spans="1:4" ht="13.2" x14ac:dyDescent="0.25">
      <c r="A6236" s="432" t="s">
        <v>5623</v>
      </c>
      <c r="B6236" s="433">
        <v>21464</v>
      </c>
      <c r="C6236" s="434">
        <v>2</v>
      </c>
      <c r="D6236" s="434">
        <v>0</v>
      </c>
    </row>
    <row r="6237" spans="1:4" ht="13.2" x14ac:dyDescent="0.25">
      <c r="A6237" s="432" t="s">
        <v>5624</v>
      </c>
      <c r="B6237" s="433">
        <v>17493</v>
      </c>
      <c r="C6237" s="434">
        <v>1</v>
      </c>
      <c r="D6237" s="434">
        <v>0</v>
      </c>
    </row>
    <row r="6238" spans="1:4" ht="13.2" x14ac:dyDescent="0.25">
      <c r="A6238" s="432" t="s">
        <v>5974</v>
      </c>
      <c r="B6238" s="433">
        <v>12092</v>
      </c>
      <c r="C6238" s="434">
        <v>15</v>
      </c>
      <c r="D6238" s="434">
        <v>0</v>
      </c>
    </row>
    <row r="6239" spans="1:4" ht="13.2" x14ac:dyDescent="0.25">
      <c r="A6239" s="432" t="s">
        <v>5219</v>
      </c>
      <c r="B6239" s="433">
        <v>15510</v>
      </c>
      <c r="C6239" s="434">
        <v>21</v>
      </c>
      <c r="D6239" s="434">
        <v>16</v>
      </c>
    </row>
    <row r="6240" spans="1:4" ht="13.2" x14ac:dyDescent="0.25">
      <c r="A6240" s="432" t="s">
        <v>5220</v>
      </c>
      <c r="B6240" s="433">
        <v>17052</v>
      </c>
      <c r="C6240" s="434">
        <v>10</v>
      </c>
      <c r="D6240" s="434">
        <v>8</v>
      </c>
    </row>
    <row r="6241" spans="1:4" ht="13.2" x14ac:dyDescent="0.25">
      <c r="A6241" s="432" t="s">
        <v>5802</v>
      </c>
      <c r="B6241" s="433">
        <v>13023</v>
      </c>
      <c r="C6241" s="434">
        <v>1</v>
      </c>
      <c r="D6241" s="434">
        <v>1</v>
      </c>
    </row>
    <row r="6242" spans="1:4" ht="13.2" x14ac:dyDescent="0.25">
      <c r="A6242" s="432" t="s">
        <v>5222</v>
      </c>
      <c r="B6242" s="433">
        <v>16413</v>
      </c>
      <c r="C6242" s="434">
        <v>2</v>
      </c>
      <c r="D6242" s="434">
        <v>2</v>
      </c>
    </row>
    <row r="6243" spans="1:4" ht="13.2" x14ac:dyDescent="0.25">
      <c r="A6243" s="432" t="s">
        <v>5975</v>
      </c>
      <c r="B6243" s="433">
        <v>29853</v>
      </c>
      <c r="C6243" s="434">
        <v>3</v>
      </c>
      <c r="D6243" s="434">
        <v>3</v>
      </c>
    </row>
    <row r="6244" spans="1:4" ht="13.2" x14ac:dyDescent="0.25">
      <c r="A6244" s="432" t="s">
        <v>5976</v>
      </c>
      <c r="B6244" s="433">
        <v>14067</v>
      </c>
      <c r="C6244" s="434">
        <v>105</v>
      </c>
      <c r="D6244" s="434">
        <v>46</v>
      </c>
    </row>
    <row r="6245" spans="1:4" ht="13.2" x14ac:dyDescent="0.25">
      <c r="A6245" s="432" t="s">
        <v>5977</v>
      </c>
      <c r="B6245" s="433">
        <v>12014</v>
      </c>
      <c r="C6245" s="434">
        <v>4</v>
      </c>
      <c r="D6245" s="434">
        <v>2</v>
      </c>
    </row>
    <row r="6246" spans="1:4" ht="13.2" x14ac:dyDescent="0.25">
      <c r="A6246" s="432" t="s">
        <v>5978</v>
      </c>
      <c r="B6246" s="433">
        <v>29197</v>
      </c>
      <c r="C6246" s="434">
        <v>400</v>
      </c>
      <c r="D6246" s="434">
        <v>105</v>
      </c>
    </row>
    <row r="6247" spans="1:4" ht="13.2" x14ac:dyDescent="0.25">
      <c r="A6247" s="432" t="s">
        <v>5979</v>
      </c>
      <c r="B6247" s="433">
        <v>12815</v>
      </c>
      <c r="C6247" s="434">
        <v>80</v>
      </c>
      <c r="D6247" s="434">
        <v>70</v>
      </c>
    </row>
    <row r="6248" spans="1:4" ht="13.2" x14ac:dyDescent="0.25">
      <c r="A6248" s="432" t="s">
        <v>5980</v>
      </c>
      <c r="B6248" s="433">
        <v>26199</v>
      </c>
      <c r="C6248" s="434">
        <v>5</v>
      </c>
      <c r="D6248" s="434">
        <v>5</v>
      </c>
    </row>
    <row r="6249" spans="1:4" ht="13.2" x14ac:dyDescent="0.25">
      <c r="A6249" s="432" t="s">
        <v>5981</v>
      </c>
      <c r="B6249" s="433">
        <v>27074</v>
      </c>
      <c r="C6249" s="435">
        <v>1760</v>
      </c>
      <c r="D6249" s="435">
        <v>1610</v>
      </c>
    </row>
    <row r="6250" spans="1:4" ht="13.2" x14ac:dyDescent="0.25">
      <c r="A6250" s="432" t="s">
        <v>5982</v>
      </c>
      <c r="B6250" s="433">
        <v>22983</v>
      </c>
      <c r="C6250" s="434">
        <v>2</v>
      </c>
      <c r="D6250" s="434">
        <v>2</v>
      </c>
    </row>
    <row r="6251" spans="1:4" ht="13.2" x14ac:dyDescent="0.25">
      <c r="A6251" s="432" t="s">
        <v>5983</v>
      </c>
      <c r="B6251" s="433">
        <v>22228</v>
      </c>
      <c r="C6251" s="434">
        <v>16</v>
      </c>
      <c r="D6251" s="434">
        <v>14</v>
      </c>
    </row>
    <row r="6252" spans="1:4" ht="13.2" x14ac:dyDescent="0.25">
      <c r="A6252" s="432" t="s">
        <v>5242</v>
      </c>
      <c r="B6252" s="433">
        <v>29430</v>
      </c>
      <c r="C6252" s="434">
        <v>1</v>
      </c>
      <c r="D6252" s="434">
        <v>1</v>
      </c>
    </row>
    <row r="6253" spans="1:4" ht="13.2" x14ac:dyDescent="0.25">
      <c r="A6253" s="432" t="s">
        <v>5244</v>
      </c>
      <c r="B6253" s="433">
        <v>21585</v>
      </c>
      <c r="C6253" s="434">
        <v>6</v>
      </c>
      <c r="D6253" s="434">
        <v>5</v>
      </c>
    </row>
    <row r="6254" spans="1:4" ht="13.2" x14ac:dyDescent="0.25">
      <c r="A6254" s="432" t="s">
        <v>5249</v>
      </c>
      <c r="B6254" s="433">
        <v>24779</v>
      </c>
      <c r="C6254" s="434">
        <v>1</v>
      </c>
      <c r="D6254" s="434">
        <v>1</v>
      </c>
    </row>
    <row r="6255" spans="1:4" ht="13.2" x14ac:dyDescent="0.25">
      <c r="A6255" s="432" t="s">
        <v>5476</v>
      </c>
      <c r="B6255" s="433">
        <v>15556</v>
      </c>
      <c r="C6255" s="434">
        <v>1</v>
      </c>
      <c r="D6255" s="434">
        <v>1</v>
      </c>
    </row>
    <row r="6256" spans="1:4" ht="13.2" x14ac:dyDescent="0.25">
      <c r="A6256" s="432" t="s">
        <v>5478</v>
      </c>
      <c r="B6256" s="433">
        <v>20725</v>
      </c>
      <c r="C6256" s="434">
        <v>21</v>
      </c>
      <c r="D6256" s="434">
        <v>19</v>
      </c>
    </row>
    <row r="6257" spans="1:4" ht="13.2" x14ac:dyDescent="0.25">
      <c r="A6257" s="432" t="s">
        <v>5479</v>
      </c>
      <c r="B6257" s="433">
        <v>13230</v>
      </c>
      <c r="C6257" s="434">
        <v>2</v>
      </c>
      <c r="D6257" s="434">
        <v>0</v>
      </c>
    </row>
    <row r="6258" spans="1:4" ht="13.2" x14ac:dyDescent="0.25">
      <c r="A6258" s="432" t="s">
        <v>5483</v>
      </c>
      <c r="B6258" s="433">
        <v>10983</v>
      </c>
      <c r="C6258" s="434">
        <v>8</v>
      </c>
      <c r="D6258" s="434">
        <v>5</v>
      </c>
    </row>
    <row r="6259" spans="1:4" ht="13.2" x14ac:dyDescent="0.25">
      <c r="A6259" s="432" t="s">
        <v>5485</v>
      </c>
      <c r="B6259" s="433">
        <v>17110</v>
      </c>
      <c r="C6259" s="434">
        <v>2</v>
      </c>
      <c r="D6259" s="434">
        <v>1</v>
      </c>
    </row>
    <row r="6260" spans="1:4" ht="13.2" x14ac:dyDescent="0.25">
      <c r="A6260" s="432" t="s">
        <v>5486</v>
      </c>
      <c r="B6260" s="433">
        <v>12405</v>
      </c>
      <c r="C6260" s="434">
        <v>15</v>
      </c>
      <c r="D6260" s="434">
        <v>15</v>
      </c>
    </row>
    <row r="6261" spans="1:4" ht="13.2" x14ac:dyDescent="0.25">
      <c r="A6261" s="432" t="s">
        <v>5489</v>
      </c>
      <c r="B6261" s="433">
        <v>14164</v>
      </c>
      <c r="C6261" s="434">
        <v>1</v>
      </c>
      <c r="D6261" s="434">
        <v>1</v>
      </c>
    </row>
    <row r="6262" spans="1:4" ht="13.2" x14ac:dyDescent="0.25">
      <c r="A6262" s="432" t="s">
        <v>5490</v>
      </c>
      <c r="B6262" s="433">
        <v>11006</v>
      </c>
      <c r="C6262" s="434">
        <v>1</v>
      </c>
      <c r="D6262" s="434">
        <v>1</v>
      </c>
    </row>
    <row r="6263" spans="1:4" ht="13.2" x14ac:dyDescent="0.25">
      <c r="A6263" s="432" t="s">
        <v>5491</v>
      </c>
      <c r="B6263" s="433">
        <v>19281</v>
      </c>
      <c r="C6263" s="434">
        <v>4</v>
      </c>
      <c r="D6263" s="434">
        <v>4</v>
      </c>
    </row>
    <row r="6264" spans="1:4" ht="13.2" x14ac:dyDescent="0.25">
      <c r="A6264" s="432" t="s">
        <v>5637</v>
      </c>
      <c r="B6264" s="433">
        <v>28426</v>
      </c>
      <c r="C6264" s="434">
        <v>1</v>
      </c>
      <c r="D6264" s="434">
        <v>1</v>
      </c>
    </row>
    <row r="6265" spans="1:4" ht="13.2" x14ac:dyDescent="0.25">
      <c r="A6265" s="432" t="s">
        <v>5492</v>
      </c>
      <c r="B6265" s="433">
        <v>13908</v>
      </c>
      <c r="C6265" s="434">
        <v>8</v>
      </c>
      <c r="D6265" s="434">
        <v>8</v>
      </c>
    </row>
    <row r="6266" spans="1:4" ht="13.2" x14ac:dyDescent="0.25">
      <c r="A6266" s="432" t="s">
        <v>5493</v>
      </c>
      <c r="B6266" s="433">
        <v>15487</v>
      </c>
      <c r="C6266" s="434">
        <v>5</v>
      </c>
      <c r="D6266" s="434">
        <v>5</v>
      </c>
    </row>
    <row r="6267" spans="1:4" ht="13.2" x14ac:dyDescent="0.25">
      <c r="A6267" s="432" t="s">
        <v>5494</v>
      </c>
      <c r="B6267" s="433">
        <v>20540</v>
      </c>
      <c r="C6267" s="434">
        <v>32</v>
      </c>
      <c r="D6267" s="434">
        <v>26</v>
      </c>
    </row>
    <row r="6268" spans="1:4" ht="13.2" x14ac:dyDescent="0.25">
      <c r="A6268" s="432" t="s">
        <v>5495</v>
      </c>
      <c r="B6268" s="433">
        <v>17352</v>
      </c>
      <c r="C6268" s="434">
        <v>2</v>
      </c>
      <c r="D6268" s="434">
        <v>1</v>
      </c>
    </row>
    <row r="6269" spans="1:4" ht="13.2" x14ac:dyDescent="0.25">
      <c r="A6269" s="432" t="s">
        <v>5252</v>
      </c>
      <c r="B6269" s="433">
        <v>28263</v>
      </c>
      <c r="C6269" s="434">
        <v>9</v>
      </c>
      <c r="D6269" s="434">
        <v>7</v>
      </c>
    </row>
    <row r="6270" spans="1:4" ht="13.2" x14ac:dyDescent="0.25">
      <c r="A6270" s="432" t="s">
        <v>5496</v>
      </c>
      <c r="B6270" s="433">
        <v>10204</v>
      </c>
      <c r="C6270" s="434">
        <v>1</v>
      </c>
      <c r="D6270" s="434">
        <v>1</v>
      </c>
    </row>
    <row r="6271" spans="1:4" ht="13.2" x14ac:dyDescent="0.25">
      <c r="A6271" s="432" t="s">
        <v>5497</v>
      </c>
      <c r="B6271" s="433">
        <v>25540</v>
      </c>
      <c r="C6271" s="434">
        <v>1</v>
      </c>
      <c r="D6271" s="434">
        <v>1</v>
      </c>
    </row>
    <row r="6272" spans="1:4" ht="13.2" x14ac:dyDescent="0.25">
      <c r="A6272" s="432" t="s">
        <v>5498</v>
      </c>
      <c r="B6272" s="433">
        <v>17428</v>
      </c>
      <c r="C6272" s="434">
        <v>11</v>
      </c>
      <c r="D6272" s="434">
        <v>9</v>
      </c>
    </row>
    <row r="6273" spans="1:4" ht="13.2" x14ac:dyDescent="0.25">
      <c r="A6273" s="432" t="s">
        <v>5499</v>
      </c>
      <c r="B6273" s="433">
        <v>17160</v>
      </c>
      <c r="C6273" s="434">
        <v>1</v>
      </c>
      <c r="D6273" s="434">
        <v>1</v>
      </c>
    </row>
    <row r="6274" spans="1:4" ht="13.2" x14ac:dyDescent="0.25">
      <c r="A6274" s="432" t="s">
        <v>5984</v>
      </c>
      <c r="B6274" s="433">
        <v>28570</v>
      </c>
      <c r="C6274" s="434">
        <v>4</v>
      </c>
      <c r="D6274" s="434">
        <v>0</v>
      </c>
    </row>
    <row r="6275" spans="1:4" ht="13.2" x14ac:dyDescent="0.25">
      <c r="A6275" s="432" t="s">
        <v>5985</v>
      </c>
      <c r="B6275" s="433">
        <v>20695</v>
      </c>
      <c r="C6275" s="434">
        <v>4</v>
      </c>
      <c r="D6275" s="434">
        <v>0</v>
      </c>
    </row>
    <row r="6276" spans="1:4" ht="13.2" x14ac:dyDescent="0.25">
      <c r="A6276" s="432" t="s">
        <v>4540</v>
      </c>
      <c r="B6276" s="433">
        <v>28353</v>
      </c>
      <c r="C6276" s="434">
        <v>1</v>
      </c>
      <c r="D6276" s="434">
        <v>1</v>
      </c>
    </row>
    <row r="6277" spans="1:4" ht="13.2" x14ac:dyDescent="0.25">
      <c r="A6277" s="432" t="s">
        <v>4541</v>
      </c>
      <c r="B6277" s="433">
        <v>13313</v>
      </c>
      <c r="C6277" s="434">
        <v>1</v>
      </c>
      <c r="D6277" s="434">
        <v>1</v>
      </c>
    </row>
    <row r="6278" spans="1:4" ht="13.2" x14ac:dyDescent="0.25">
      <c r="A6278" s="432" t="s">
        <v>4543</v>
      </c>
      <c r="B6278" s="433">
        <v>13142</v>
      </c>
      <c r="C6278" s="434">
        <v>1</v>
      </c>
      <c r="D6278" s="434">
        <v>0</v>
      </c>
    </row>
    <row r="6279" spans="1:4" ht="13.2" x14ac:dyDescent="0.25">
      <c r="A6279" s="432" t="s">
        <v>4544</v>
      </c>
      <c r="B6279" s="433">
        <v>23214</v>
      </c>
      <c r="C6279" s="434">
        <v>2</v>
      </c>
      <c r="D6279" s="434">
        <v>0</v>
      </c>
    </row>
    <row r="6280" spans="1:4" ht="13.2" x14ac:dyDescent="0.25">
      <c r="A6280" s="432" t="s">
        <v>5986</v>
      </c>
      <c r="B6280" s="433">
        <v>22207</v>
      </c>
      <c r="C6280" s="434">
        <v>40</v>
      </c>
      <c r="D6280" s="434">
        <v>40</v>
      </c>
    </row>
    <row r="6281" spans="1:4" ht="13.2" x14ac:dyDescent="0.25">
      <c r="A6281" s="432" t="s">
        <v>5987</v>
      </c>
      <c r="B6281" s="433">
        <v>14631</v>
      </c>
      <c r="C6281" s="434">
        <v>1</v>
      </c>
      <c r="D6281" s="434">
        <v>1</v>
      </c>
    </row>
    <row r="6282" spans="1:4" ht="13.2" x14ac:dyDescent="0.25">
      <c r="A6282" s="432" t="s">
        <v>5988</v>
      </c>
      <c r="B6282" s="433">
        <v>13542</v>
      </c>
      <c r="C6282" s="435">
        <v>8650</v>
      </c>
      <c r="D6282" s="435">
        <v>8050</v>
      </c>
    </row>
    <row r="6283" spans="1:4" ht="13.2" x14ac:dyDescent="0.25">
      <c r="A6283" s="432" t="s">
        <v>5989</v>
      </c>
      <c r="B6283" s="433">
        <v>23670</v>
      </c>
      <c r="C6283" s="434">
        <v>10</v>
      </c>
      <c r="D6283" s="434">
        <v>10</v>
      </c>
    </row>
    <row r="6284" spans="1:4" ht="13.2" x14ac:dyDescent="0.25">
      <c r="A6284" s="432" t="s">
        <v>5990</v>
      </c>
      <c r="B6284" s="433">
        <v>11641</v>
      </c>
      <c r="C6284" s="434">
        <v>80</v>
      </c>
      <c r="D6284" s="434">
        <v>0</v>
      </c>
    </row>
    <row r="6285" spans="1:4" ht="13.2" x14ac:dyDescent="0.25">
      <c r="A6285" s="432" t="s">
        <v>5991</v>
      </c>
      <c r="B6285" s="433">
        <v>10362</v>
      </c>
      <c r="C6285" s="434">
        <v>20</v>
      </c>
      <c r="D6285" s="434">
        <v>6</v>
      </c>
    </row>
    <row r="6286" spans="1:4" ht="13.2" x14ac:dyDescent="0.25">
      <c r="A6286" s="432" t="s">
        <v>5992</v>
      </c>
      <c r="B6286" s="433">
        <v>18583</v>
      </c>
      <c r="C6286" s="434">
        <v>2</v>
      </c>
      <c r="D6286" s="434">
        <v>0</v>
      </c>
    </row>
    <row r="6287" spans="1:4" ht="13.2" x14ac:dyDescent="0.25">
      <c r="A6287" s="432" t="s">
        <v>5993</v>
      </c>
      <c r="B6287" s="433">
        <v>18534</v>
      </c>
      <c r="C6287" s="434">
        <v>8</v>
      </c>
      <c r="D6287" s="434">
        <v>5</v>
      </c>
    </row>
    <row r="6288" spans="1:4" ht="13.2" x14ac:dyDescent="0.25">
      <c r="A6288" s="432" t="s">
        <v>5994</v>
      </c>
      <c r="B6288" s="433">
        <v>12087</v>
      </c>
      <c r="C6288" s="434">
        <v>2</v>
      </c>
      <c r="D6288" s="434">
        <v>0</v>
      </c>
    </row>
    <row r="6289" spans="1:4" ht="13.2" x14ac:dyDescent="0.25">
      <c r="A6289" s="432" t="s">
        <v>2212</v>
      </c>
      <c r="B6289" s="433">
        <v>13926</v>
      </c>
      <c r="C6289" s="434">
        <v>1</v>
      </c>
      <c r="D6289" s="434">
        <v>1</v>
      </c>
    </row>
    <row r="6290" spans="1:4" ht="13.2" x14ac:dyDescent="0.25">
      <c r="A6290" s="432" t="s">
        <v>2213</v>
      </c>
      <c r="B6290" s="433">
        <v>13170</v>
      </c>
      <c r="C6290" s="434">
        <v>1</v>
      </c>
      <c r="D6290" s="434">
        <v>1</v>
      </c>
    </row>
    <row r="6291" spans="1:4" ht="13.2" x14ac:dyDescent="0.25">
      <c r="A6291" s="432" t="s">
        <v>2214</v>
      </c>
      <c r="B6291" s="433">
        <v>13515</v>
      </c>
      <c r="C6291" s="434">
        <v>1</v>
      </c>
      <c r="D6291" s="434">
        <v>1</v>
      </c>
    </row>
    <row r="6292" spans="1:4" ht="13.2" x14ac:dyDescent="0.25">
      <c r="A6292" s="432" t="s">
        <v>2215</v>
      </c>
      <c r="B6292" s="433">
        <v>26160</v>
      </c>
      <c r="C6292" s="434">
        <v>1</v>
      </c>
      <c r="D6292" s="434">
        <v>1</v>
      </c>
    </row>
    <row r="6293" spans="1:4" ht="13.2" x14ac:dyDescent="0.25">
      <c r="A6293" s="432" t="s">
        <v>2216</v>
      </c>
      <c r="B6293" s="433">
        <v>26103</v>
      </c>
      <c r="C6293" s="434">
        <v>1</v>
      </c>
      <c r="D6293" s="434">
        <v>1</v>
      </c>
    </row>
    <row r="6294" spans="1:4" ht="13.2" x14ac:dyDescent="0.25">
      <c r="A6294" s="432" t="s">
        <v>2217</v>
      </c>
      <c r="B6294" s="433">
        <v>18787</v>
      </c>
      <c r="C6294" s="434">
        <v>1</v>
      </c>
      <c r="D6294" s="434">
        <v>1</v>
      </c>
    </row>
    <row r="6295" spans="1:4" ht="13.2" x14ac:dyDescent="0.25">
      <c r="A6295" s="432" t="s">
        <v>2218</v>
      </c>
      <c r="B6295" s="433">
        <v>10469</v>
      </c>
      <c r="C6295" s="434">
        <v>1</v>
      </c>
      <c r="D6295" s="434">
        <v>1</v>
      </c>
    </row>
    <row r="6296" spans="1:4" ht="13.2" x14ac:dyDescent="0.25">
      <c r="A6296" s="432" t="s">
        <v>2219</v>
      </c>
      <c r="B6296" s="433">
        <v>21492</v>
      </c>
      <c r="C6296" s="434">
        <v>1</v>
      </c>
      <c r="D6296" s="434">
        <v>1</v>
      </c>
    </row>
    <row r="6297" spans="1:4" ht="13.2" x14ac:dyDescent="0.25">
      <c r="A6297" s="432" t="s">
        <v>2220</v>
      </c>
      <c r="B6297" s="433">
        <v>24332</v>
      </c>
      <c r="C6297" s="434">
        <v>1</v>
      </c>
      <c r="D6297" s="434">
        <v>1</v>
      </c>
    </row>
    <row r="6298" spans="1:4" ht="13.2" x14ac:dyDescent="0.25">
      <c r="A6298" s="432" t="s">
        <v>2221</v>
      </c>
      <c r="B6298" s="433">
        <v>24473</v>
      </c>
      <c r="C6298" s="434">
        <v>1</v>
      </c>
      <c r="D6298" s="434">
        <v>1</v>
      </c>
    </row>
    <row r="6299" spans="1:4" ht="13.2" x14ac:dyDescent="0.25">
      <c r="A6299" s="432" t="s">
        <v>2222</v>
      </c>
      <c r="B6299" s="433">
        <v>16172</v>
      </c>
      <c r="C6299" s="434">
        <v>1</v>
      </c>
      <c r="D6299" s="434">
        <v>1</v>
      </c>
    </row>
    <row r="6300" spans="1:4" ht="13.2" x14ac:dyDescent="0.25">
      <c r="A6300" s="432" t="s">
        <v>2223</v>
      </c>
      <c r="B6300" s="433">
        <v>23421</v>
      </c>
      <c r="C6300" s="434">
        <v>1</v>
      </c>
      <c r="D6300" s="434">
        <v>1</v>
      </c>
    </row>
    <row r="6301" spans="1:4" ht="13.2" x14ac:dyDescent="0.25">
      <c r="A6301" s="432" t="s">
        <v>2224</v>
      </c>
      <c r="B6301" s="433">
        <v>22136</v>
      </c>
      <c r="C6301" s="434">
        <v>1</v>
      </c>
      <c r="D6301" s="434">
        <v>1</v>
      </c>
    </row>
    <row r="6302" spans="1:4" ht="13.2" x14ac:dyDescent="0.25">
      <c r="A6302" s="432" t="s">
        <v>2225</v>
      </c>
      <c r="B6302" s="433">
        <v>23665</v>
      </c>
      <c r="C6302" s="434">
        <v>1</v>
      </c>
      <c r="D6302" s="434">
        <v>1</v>
      </c>
    </row>
    <row r="6303" spans="1:4" ht="13.2" x14ac:dyDescent="0.25">
      <c r="A6303" s="432" t="s">
        <v>2226</v>
      </c>
      <c r="B6303" s="433">
        <v>12890</v>
      </c>
      <c r="C6303" s="434">
        <v>1</v>
      </c>
      <c r="D6303" s="434">
        <v>1</v>
      </c>
    </row>
    <row r="6304" spans="1:4" ht="13.2" x14ac:dyDescent="0.25">
      <c r="A6304" s="432" t="s">
        <v>2227</v>
      </c>
      <c r="B6304" s="433">
        <v>15476</v>
      </c>
      <c r="C6304" s="434">
        <v>8</v>
      </c>
      <c r="D6304" s="434">
        <v>8</v>
      </c>
    </row>
    <row r="6305" spans="1:4" ht="13.2" x14ac:dyDescent="0.25">
      <c r="A6305" s="432" t="s">
        <v>2228</v>
      </c>
      <c r="B6305" s="433">
        <v>21295</v>
      </c>
      <c r="C6305" s="434">
        <v>4</v>
      </c>
      <c r="D6305" s="434">
        <v>3</v>
      </c>
    </row>
    <row r="6306" spans="1:4" ht="13.2" x14ac:dyDescent="0.25">
      <c r="A6306" s="432" t="s">
        <v>5769</v>
      </c>
      <c r="B6306" s="433">
        <v>26969</v>
      </c>
      <c r="C6306" s="434">
        <v>1</v>
      </c>
      <c r="D6306" s="434">
        <v>1</v>
      </c>
    </row>
    <row r="6307" spans="1:4" ht="13.2" x14ac:dyDescent="0.25">
      <c r="A6307" s="432" t="s">
        <v>2229</v>
      </c>
      <c r="B6307" s="433">
        <v>17770</v>
      </c>
      <c r="C6307" s="434">
        <v>2</v>
      </c>
      <c r="D6307" s="434">
        <v>1</v>
      </c>
    </row>
    <row r="6308" spans="1:4" ht="13.2" x14ac:dyDescent="0.25">
      <c r="A6308" s="432" t="s">
        <v>2230</v>
      </c>
      <c r="B6308" s="433">
        <v>27334</v>
      </c>
      <c r="C6308" s="434">
        <v>4</v>
      </c>
      <c r="D6308" s="434">
        <v>4</v>
      </c>
    </row>
    <row r="6309" spans="1:4" ht="13.2" x14ac:dyDescent="0.25">
      <c r="A6309" s="432" t="s">
        <v>2231</v>
      </c>
      <c r="B6309" s="433">
        <v>26402</v>
      </c>
      <c r="C6309" s="434">
        <v>3</v>
      </c>
      <c r="D6309" s="434">
        <v>3</v>
      </c>
    </row>
    <row r="6310" spans="1:4" ht="13.2" x14ac:dyDescent="0.25">
      <c r="A6310" s="432" t="s">
        <v>2232</v>
      </c>
      <c r="B6310" s="433">
        <v>21803</v>
      </c>
      <c r="C6310" s="434">
        <v>4</v>
      </c>
      <c r="D6310" s="434">
        <v>3</v>
      </c>
    </row>
    <row r="6311" spans="1:4" ht="13.2" x14ac:dyDescent="0.25">
      <c r="A6311" s="432" t="s">
        <v>2231</v>
      </c>
      <c r="B6311" s="433">
        <v>11860</v>
      </c>
      <c r="C6311" s="434">
        <v>1</v>
      </c>
      <c r="D6311" s="434">
        <v>1</v>
      </c>
    </row>
    <row r="6312" spans="1:4" ht="13.2" x14ac:dyDescent="0.25">
      <c r="A6312" s="432" t="s">
        <v>2233</v>
      </c>
      <c r="B6312" s="433">
        <v>25130</v>
      </c>
      <c r="C6312" s="434">
        <v>5</v>
      </c>
      <c r="D6312" s="434">
        <v>5</v>
      </c>
    </row>
    <row r="6313" spans="1:4" ht="13.2" x14ac:dyDescent="0.25">
      <c r="A6313" s="432" t="s">
        <v>2235</v>
      </c>
      <c r="B6313" s="433">
        <v>19986</v>
      </c>
      <c r="C6313" s="434">
        <v>3</v>
      </c>
      <c r="D6313" s="434">
        <v>3</v>
      </c>
    </row>
    <row r="6314" spans="1:4" ht="13.2" x14ac:dyDescent="0.25">
      <c r="A6314" s="432" t="s">
        <v>5207</v>
      </c>
      <c r="B6314" s="433">
        <v>17629</v>
      </c>
      <c r="C6314" s="434">
        <v>1</v>
      </c>
      <c r="D6314" s="434">
        <v>1</v>
      </c>
    </row>
    <row r="6315" spans="1:4" ht="13.2" x14ac:dyDescent="0.25">
      <c r="A6315" s="432" t="s">
        <v>2237</v>
      </c>
      <c r="B6315" s="433">
        <v>16166</v>
      </c>
      <c r="C6315" s="434">
        <v>1</v>
      </c>
      <c r="D6315" s="434">
        <v>1</v>
      </c>
    </row>
    <row r="6316" spans="1:4" ht="13.2" x14ac:dyDescent="0.25">
      <c r="A6316" s="432" t="s">
        <v>2238</v>
      </c>
      <c r="B6316" s="433">
        <v>17814</v>
      </c>
      <c r="C6316" s="434">
        <v>4</v>
      </c>
      <c r="D6316" s="434">
        <v>0</v>
      </c>
    </row>
    <row r="6317" spans="1:4" ht="13.2" x14ac:dyDescent="0.25">
      <c r="A6317" s="432" t="s">
        <v>5770</v>
      </c>
      <c r="B6317" s="433">
        <v>26572</v>
      </c>
      <c r="C6317" s="434">
        <v>1</v>
      </c>
      <c r="D6317" s="434">
        <v>1</v>
      </c>
    </row>
    <row r="6318" spans="1:4" ht="13.2" x14ac:dyDescent="0.25">
      <c r="A6318" s="432" t="s">
        <v>2240</v>
      </c>
      <c r="B6318" s="433">
        <v>22362</v>
      </c>
      <c r="C6318" s="434">
        <v>2</v>
      </c>
      <c r="D6318" s="434">
        <v>2</v>
      </c>
    </row>
    <row r="6319" spans="1:4" ht="13.2" x14ac:dyDescent="0.25">
      <c r="A6319" s="432" t="s">
        <v>5209</v>
      </c>
      <c r="B6319" s="433">
        <v>11974</v>
      </c>
      <c r="C6319" s="434">
        <v>1</v>
      </c>
      <c r="D6319" s="434">
        <v>0</v>
      </c>
    </row>
    <row r="6320" spans="1:4" ht="13.2" x14ac:dyDescent="0.25">
      <c r="A6320" s="432" t="s">
        <v>5210</v>
      </c>
      <c r="B6320" s="433">
        <v>26517</v>
      </c>
      <c r="C6320" s="434">
        <v>2</v>
      </c>
      <c r="D6320" s="434">
        <v>0</v>
      </c>
    </row>
    <row r="6321" spans="1:4" ht="13.2" x14ac:dyDescent="0.25">
      <c r="A6321" s="432" t="s">
        <v>5212</v>
      </c>
      <c r="B6321" s="433">
        <v>26010</v>
      </c>
      <c r="C6321" s="434">
        <v>1</v>
      </c>
      <c r="D6321" s="434">
        <v>1</v>
      </c>
    </row>
    <row r="6322" spans="1:4" ht="13.2" x14ac:dyDescent="0.25">
      <c r="A6322" s="432" t="s">
        <v>5213</v>
      </c>
      <c r="B6322" s="433">
        <v>10576</v>
      </c>
      <c r="C6322" s="434">
        <v>1</v>
      </c>
      <c r="D6322" s="434">
        <v>1</v>
      </c>
    </row>
    <row r="6323" spans="1:4" ht="13.2" x14ac:dyDescent="0.25">
      <c r="A6323" s="432" t="s">
        <v>5902</v>
      </c>
      <c r="B6323" s="433">
        <v>14367</v>
      </c>
      <c r="C6323" s="434">
        <v>1</v>
      </c>
      <c r="D6323" s="434">
        <v>0</v>
      </c>
    </row>
    <row r="6324" spans="1:4" ht="13.2" x14ac:dyDescent="0.25">
      <c r="A6324" s="432" t="s">
        <v>2241</v>
      </c>
      <c r="B6324" s="433">
        <v>23489</v>
      </c>
      <c r="C6324" s="434">
        <v>7</v>
      </c>
      <c r="D6324" s="434">
        <v>7</v>
      </c>
    </row>
    <row r="6325" spans="1:4" ht="13.2" x14ac:dyDescent="0.25">
      <c r="A6325" s="432" t="s">
        <v>2243</v>
      </c>
      <c r="B6325" s="433">
        <v>24913</v>
      </c>
      <c r="C6325" s="434">
        <v>1</v>
      </c>
      <c r="D6325" s="434">
        <v>1</v>
      </c>
    </row>
    <row r="6326" spans="1:4" ht="13.2" x14ac:dyDescent="0.25">
      <c r="A6326" s="432" t="s">
        <v>2245</v>
      </c>
      <c r="B6326" s="433">
        <v>20600</v>
      </c>
      <c r="C6326" s="434">
        <v>2</v>
      </c>
      <c r="D6326" s="434">
        <v>2</v>
      </c>
    </row>
    <row r="6327" spans="1:4" ht="13.2" x14ac:dyDescent="0.25">
      <c r="A6327" s="432" t="s">
        <v>5787</v>
      </c>
      <c r="B6327" s="433">
        <v>15865</v>
      </c>
      <c r="C6327" s="434">
        <v>2</v>
      </c>
      <c r="D6327" s="434">
        <v>1</v>
      </c>
    </row>
    <row r="6328" spans="1:4" ht="13.2" x14ac:dyDescent="0.25">
      <c r="A6328" s="432" t="s">
        <v>3875</v>
      </c>
      <c r="B6328" s="433">
        <v>13669</v>
      </c>
      <c r="C6328" s="434">
        <v>2</v>
      </c>
      <c r="D6328" s="434">
        <v>1</v>
      </c>
    </row>
    <row r="6329" spans="1:4" ht="13.2" x14ac:dyDescent="0.25">
      <c r="A6329" s="432" t="s">
        <v>2394</v>
      </c>
      <c r="B6329" s="433">
        <v>23688</v>
      </c>
      <c r="C6329" s="434">
        <v>2</v>
      </c>
      <c r="D6329" s="434">
        <v>0</v>
      </c>
    </row>
    <row r="6330" spans="1:4" ht="13.2" x14ac:dyDescent="0.25">
      <c r="A6330" s="432" t="s">
        <v>2395</v>
      </c>
      <c r="B6330" s="433">
        <v>13284</v>
      </c>
      <c r="C6330" s="434">
        <v>3</v>
      </c>
      <c r="D6330" s="434">
        <v>3</v>
      </c>
    </row>
    <row r="6331" spans="1:4" ht="13.2" x14ac:dyDescent="0.25">
      <c r="A6331" s="432" t="s">
        <v>2396</v>
      </c>
      <c r="B6331" s="433">
        <v>14281</v>
      </c>
      <c r="C6331" s="434">
        <v>2</v>
      </c>
      <c r="D6331" s="434">
        <v>2</v>
      </c>
    </row>
    <row r="6332" spans="1:4" ht="13.2" x14ac:dyDescent="0.25">
      <c r="A6332" s="432" t="s">
        <v>2397</v>
      </c>
      <c r="B6332" s="433">
        <v>20512</v>
      </c>
      <c r="C6332" s="434">
        <v>1</v>
      </c>
      <c r="D6332" s="434">
        <v>0</v>
      </c>
    </row>
    <row r="6333" spans="1:4" ht="13.2" x14ac:dyDescent="0.25">
      <c r="A6333" s="432" t="s">
        <v>2399</v>
      </c>
      <c r="B6333" s="433">
        <v>11072</v>
      </c>
      <c r="C6333" s="434">
        <v>25</v>
      </c>
      <c r="D6333" s="434">
        <v>18</v>
      </c>
    </row>
    <row r="6334" spans="1:4" ht="13.2" x14ac:dyDescent="0.25">
      <c r="A6334" s="432" t="s">
        <v>2400</v>
      </c>
      <c r="B6334" s="433">
        <v>28075</v>
      </c>
      <c r="C6334" s="434">
        <v>10</v>
      </c>
      <c r="D6334" s="434">
        <v>1</v>
      </c>
    </row>
    <row r="6335" spans="1:4" ht="13.2" x14ac:dyDescent="0.25">
      <c r="A6335" s="432" t="s">
        <v>2401</v>
      </c>
      <c r="B6335" s="433">
        <v>29623</v>
      </c>
      <c r="C6335" s="434">
        <v>2</v>
      </c>
      <c r="D6335" s="434">
        <v>0</v>
      </c>
    </row>
    <row r="6336" spans="1:4" ht="13.2" x14ac:dyDescent="0.25">
      <c r="A6336" s="432" t="s">
        <v>2402</v>
      </c>
      <c r="B6336" s="433">
        <v>25577</v>
      </c>
      <c r="C6336" s="434">
        <v>2</v>
      </c>
      <c r="D6336" s="434">
        <v>2</v>
      </c>
    </row>
    <row r="6337" spans="1:4" ht="13.2" x14ac:dyDescent="0.25">
      <c r="A6337" s="432" t="s">
        <v>2247</v>
      </c>
      <c r="B6337" s="433">
        <v>14025</v>
      </c>
      <c r="C6337" s="434">
        <v>5</v>
      </c>
      <c r="D6337" s="434">
        <v>3</v>
      </c>
    </row>
    <row r="6338" spans="1:4" ht="13.2" x14ac:dyDescent="0.25">
      <c r="A6338" s="432" t="s">
        <v>2248</v>
      </c>
      <c r="B6338" s="433">
        <v>10688</v>
      </c>
      <c r="C6338" s="434">
        <v>3</v>
      </c>
      <c r="D6338" s="434">
        <v>2</v>
      </c>
    </row>
    <row r="6339" spans="1:4" ht="13.2" x14ac:dyDescent="0.25">
      <c r="A6339" s="432" t="s">
        <v>2249</v>
      </c>
      <c r="B6339" s="433">
        <v>24520</v>
      </c>
      <c r="C6339" s="434">
        <v>7</v>
      </c>
      <c r="D6339" s="434">
        <v>6</v>
      </c>
    </row>
    <row r="6340" spans="1:4" ht="13.2" x14ac:dyDescent="0.25">
      <c r="A6340" s="432" t="s">
        <v>2271</v>
      </c>
      <c r="B6340" s="433">
        <v>24894</v>
      </c>
      <c r="C6340" s="434">
        <v>1</v>
      </c>
      <c r="D6340" s="434">
        <v>1</v>
      </c>
    </row>
    <row r="6341" spans="1:4" ht="13.2" x14ac:dyDescent="0.25">
      <c r="A6341" s="432" t="s">
        <v>2272</v>
      </c>
      <c r="B6341" s="433">
        <v>24108</v>
      </c>
      <c r="C6341" s="434">
        <v>3</v>
      </c>
      <c r="D6341" s="434">
        <v>0</v>
      </c>
    </row>
    <row r="6342" spans="1:4" ht="13.2" x14ac:dyDescent="0.25">
      <c r="A6342" s="432" t="s">
        <v>2273</v>
      </c>
      <c r="B6342" s="433">
        <v>15588</v>
      </c>
      <c r="C6342" s="434">
        <v>2</v>
      </c>
      <c r="D6342" s="434">
        <v>2</v>
      </c>
    </row>
    <row r="6343" spans="1:4" ht="13.2" x14ac:dyDescent="0.25">
      <c r="A6343" s="432" t="s">
        <v>2274</v>
      </c>
      <c r="B6343" s="433">
        <v>21614</v>
      </c>
      <c r="C6343" s="434">
        <v>4</v>
      </c>
      <c r="D6343" s="434">
        <v>2</v>
      </c>
    </row>
    <row r="6344" spans="1:4" ht="13.2" x14ac:dyDescent="0.25">
      <c r="A6344" s="432" t="s">
        <v>2277</v>
      </c>
      <c r="B6344" s="433">
        <v>26857</v>
      </c>
      <c r="C6344" s="434">
        <v>7</v>
      </c>
      <c r="D6344" s="434">
        <v>6</v>
      </c>
    </row>
    <row r="6345" spans="1:4" ht="13.2" x14ac:dyDescent="0.25">
      <c r="A6345" s="432" t="s">
        <v>2279</v>
      </c>
      <c r="B6345" s="433">
        <v>11474</v>
      </c>
      <c r="C6345" s="434">
        <v>3</v>
      </c>
      <c r="D6345" s="434">
        <v>2</v>
      </c>
    </row>
    <row r="6346" spans="1:4" ht="13.2" x14ac:dyDescent="0.25">
      <c r="A6346" s="432" t="s">
        <v>2280</v>
      </c>
      <c r="B6346" s="433">
        <v>10324</v>
      </c>
      <c r="C6346" s="434">
        <v>4</v>
      </c>
      <c r="D6346" s="434">
        <v>3</v>
      </c>
    </row>
    <row r="6347" spans="1:4" ht="13.2" x14ac:dyDescent="0.25">
      <c r="A6347" s="432" t="s">
        <v>2282</v>
      </c>
      <c r="B6347" s="433">
        <v>17470</v>
      </c>
      <c r="C6347" s="434">
        <v>10</v>
      </c>
      <c r="D6347" s="434">
        <v>8</v>
      </c>
    </row>
    <row r="6348" spans="1:4" ht="13.2" x14ac:dyDescent="0.25">
      <c r="A6348" s="432" t="s">
        <v>2283</v>
      </c>
      <c r="B6348" s="433">
        <v>20763</v>
      </c>
      <c r="C6348" s="434">
        <v>4</v>
      </c>
      <c r="D6348" s="434">
        <v>2</v>
      </c>
    </row>
    <row r="6349" spans="1:4" ht="13.2" x14ac:dyDescent="0.25">
      <c r="A6349" s="432" t="s">
        <v>2284</v>
      </c>
      <c r="B6349" s="433">
        <v>15111</v>
      </c>
      <c r="C6349" s="434">
        <v>7</v>
      </c>
      <c r="D6349" s="434">
        <v>7</v>
      </c>
    </row>
    <row r="6350" spans="1:4" ht="13.2" x14ac:dyDescent="0.25">
      <c r="A6350" s="432" t="s">
        <v>4573</v>
      </c>
      <c r="B6350" s="433">
        <v>25666</v>
      </c>
      <c r="C6350" s="434">
        <v>11</v>
      </c>
      <c r="D6350" s="434">
        <v>10</v>
      </c>
    </row>
    <row r="6351" spans="1:4" ht="13.2" x14ac:dyDescent="0.25">
      <c r="A6351" s="432" t="s">
        <v>5325</v>
      </c>
      <c r="B6351" s="433">
        <v>16129</v>
      </c>
      <c r="C6351" s="434">
        <v>9</v>
      </c>
      <c r="D6351" s="434">
        <v>9</v>
      </c>
    </row>
    <row r="6352" spans="1:4" ht="13.2" x14ac:dyDescent="0.25">
      <c r="A6352" s="432" t="s">
        <v>5326</v>
      </c>
      <c r="B6352" s="433">
        <v>18270</v>
      </c>
      <c r="C6352" s="434">
        <v>7</v>
      </c>
      <c r="D6352" s="434">
        <v>7</v>
      </c>
    </row>
    <row r="6353" spans="1:4" ht="13.2" x14ac:dyDescent="0.25">
      <c r="A6353" s="432" t="s">
        <v>5231</v>
      </c>
      <c r="B6353" s="433">
        <v>21199</v>
      </c>
      <c r="C6353" s="434">
        <v>1</v>
      </c>
      <c r="D6353" s="434">
        <v>1</v>
      </c>
    </row>
    <row r="6354" spans="1:4" ht="13.2" x14ac:dyDescent="0.25">
      <c r="A6354" s="432" t="s">
        <v>4574</v>
      </c>
      <c r="B6354" s="433">
        <v>23501</v>
      </c>
      <c r="C6354" s="434">
        <v>17</v>
      </c>
      <c r="D6354" s="434">
        <v>17</v>
      </c>
    </row>
    <row r="6355" spans="1:4" ht="13.2" x14ac:dyDescent="0.25">
      <c r="A6355" s="432" t="s">
        <v>5232</v>
      </c>
      <c r="B6355" s="433">
        <v>24648</v>
      </c>
      <c r="C6355" s="434">
        <v>1</v>
      </c>
      <c r="D6355" s="434">
        <v>1</v>
      </c>
    </row>
    <row r="6356" spans="1:4" ht="13.2" x14ac:dyDescent="0.25">
      <c r="A6356" s="432" t="s">
        <v>4575</v>
      </c>
      <c r="B6356" s="433">
        <v>23354</v>
      </c>
      <c r="C6356" s="434">
        <v>1</v>
      </c>
      <c r="D6356" s="434">
        <v>1</v>
      </c>
    </row>
    <row r="6357" spans="1:4" ht="13.2" x14ac:dyDescent="0.25">
      <c r="A6357" s="432" t="s">
        <v>5236</v>
      </c>
      <c r="B6357" s="433">
        <v>19375</v>
      </c>
      <c r="C6357" s="434">
        <v>1</v>
      </c>
      <c r="D6357" s="434">
        <v>1</v>
      </c>
    </row>
    <row r="6358" spans="1:4" ht="13.2" x14ac:dyDescent="0.25">
      <c r="A6358" s="432" t="s">
        <v>5238</v>
      </c>
      <c r="B6358" s="433">
        <v>17923</v>
      </c>
      <c r="C6358" s="434">
        <v>1</v>
      </c>
      <c r="D6358" s="434">
        <v>0</v>
      </c>
    </row>
    <row r="6359" spans="1:4" ht="13.2" x14ac:dyDescent="0.25">
      <c r="A6359" s="432" t="s">
        <v>2285</v>
      </c>
      <c r="B6359" s="433">
        <v>13778</v>
      </c>
      <c r="C6359" s="434">
        <v>2</v>
      </c>
      <c r="D6359" s="434">
        <v>0</v>
      </c>
    </row>
    <row r="6360" spans="1:4" ht="13.2" x14ac:dyDescent="0.25">
      <c r="A6360" s="432" t="s">
        <v>2287</v>
      </c>
      <c r="B6360" s="433">
        <v>13372</v>
      </c>
      <c r="C6360" s="434">
        <v>1</v>
      </c>
      <c r="D6360" s="434">
        <v>1</v>
      </c>
    </row>
    <row r="6361" spans="1:4" ht="13.2" x14ac:dyDescent="0.25">
      <c r="A6361" s="432" t="s">
        <v>2288</v>
      </c>
      <c r="B6361" s="433">
        <v>19785</v>
      </c>
      <c r="C6361" s="434">
        <v>1</v>
      </c>
      <c r="D6361" s="434">
        <v>1</v>
      </c>
    </row>
    <row r="6362" spans="1:4" ht="13.2" x14ac:dyDescent="0.25">
      <c r="A6362" s="432" t="s">
        <v>2289</v>
      </c>
      <c r="B6362" s="433">
        <v>28409</v>
      </c>
      <c r="C6362" s="434">
        <v>6</v>
      </c>
      <c r="D6362" s="434">
        <v>5</v>
      </c>
    </row>
    <row r="6363" spans="1:4" ht="13.2" x14ac:dyDescent="0.25">
      <c r="A6363" s="432" t="s">
        <v>2290</v>
      </c>
      <c r="B6363" s="433">
        <v>18024</v>
      </c>
      <c r="C6363" s="434">
        <v>1</v>
      </c>
      <c r="D6363" s="434">
        <v>1</v>
      </c>
    </row>
    <row r="6364" spans="1:4" ht="13.2" x14ac:dyDescent="0.25">
      <c r="A6364" s="432" t="s">
        <v>2294</v>
      </c>
      <c r="B6364" s="433">
        <v>19437</v>
      </c>
      <c r="C6364" s="434">
        <v>9</v>
      </c>
      <c r="D6364" s="434">
        <v>6</v>
      </c>
    </row>
    <row r="6365" spans="1:4" ht="13.2" x14ac:dyDescent="0.25">
      <c r="A6365" s="432" t="s">
        <v>2295</v>
      </c>
      <c r="B6365" s="433">
        <v>17385</v>
      </c>
      <c r="C6365" s="434">
        <v>1</v>
      </c>
      <c r="D6365" s="434">
        <v>1</v>
      </c>
    </row>
    <row r="6366" spans="1:4" ht="13.2" x14ac:dyDescent="0.25">
      <c r="A6366" s="432" t="s">
        <v>2296</v>
      </c>
      <c r="B6366" s="433">
        <v>10691</v>
      </c>
      <c r="C6366" s="434">
        <v>3</v>
      </c>
      <c r="D6366" s="434">
        <v>2</v>
      </c>
    </row>
    <row r="6367" spans="1:4" ht="13.2" x14ac:dyDescent="0.25">
      <c r="A6367" s="432" t="s">
        <v>5327</v>
      </c>
      <c r="B6367" s="433">
        <v>16656</v>
      </c>
      <c r="C6367" s="434">
        <v>4</v>
      </c>
      <c r="D6367" s="434">
        <v>4</v>
      </c>
    </row>
    <row r="6368" spans="1:4" ht="13.2" x14ac:dyDescent="0.25">
      <c r="A6368" s="432" t="s">
        <v>5328</v>
      </c>
      <c r="B6368" s="433">
        <v>23133</v>
      </c>
      <c r="C6368" s="434">
        <v>2</v>
      </c>
      <c r="D6368" s="434">
        <v>1</v>
      </c>
    </row>
    <row r="6369" spans="1:4" ht="13.2" x14ac:dyDescent="0.25">
      <c r="A6369" s="432" t="s">
        <v>5329</v>
      </c>
      <c r="B6369" s="433">
        <v>25957</v>
      </c>
      <c r="C6369" s="434">
        <v>4</v>
      </c>
      <c r="D6369" s="434">
        <v>4</v>
      </c>
    </row>
    <row r="6370" spans="1:4" ht="13.2" x14ac:dyDescent="0.25">
      <c r="A6370" s="432" t="s">
        <v>5330</v>
      </c>
      <c r="B6370" s="433">
        <v>25004</v>
      </c>
      <c r="C6370" s="434">
        <v>2</v>
      </c>
      <c r="D6370" s="434">
        <v>2</v>
      </c>
    </row>
    <row r="6371" spans="1:4" ht="13.2" x14ac:dyDescent="0.25">
      <c r="A6371" s="432" t="s">
        <v>2403</v>
      </c>
      <c r="B6371" s="433">
        <v>23182</v>
      </c>
      <c r="C6371" s="434">
        <v>6</v>
      </c>
      <c r="D6371" s="434">
        <v>6</v>
      </c>
    </row>
    <row r="6372" spans="1:4" ht="13.2" x14ac:dyDescent="0.25">
      <c r="A6372" s="432" t="s">
        <v>5332</v>
      </c>
      <c r="B6372" s="433">
        <v>28970</v>
      </c>
      <c r="C6372" s="434">
        <v>2</v>
      </c>
      <c r="D6372" s="434">
        <v>1</v>
      </c>
    </row>
    <row r="6373" spans="1:4" ht="13.2" x14ac:dyDescent="0.25">
      <c r="A6373" s="432" t="s">
        <v>5333</v>
      </c>
      <c r="B6373" s="433">
        <v>12846</v>
      </c>
      <c r="C6373" s="434">
        <v>2</v>
      </c>
      <c r="D6373" s="434">
        <v>1</v>
      </c>
    </row>
    <row r="6374" spans="1:4" ht="13.2" x14ac:dyDescent="0.25">
      <c r="A6374" s="432" t="s">
        <v>5253</v>
      </c>
      <c r="B6374" s="433">
        <v>10397</v>
      </c>
      <c r="C6374" s="434">
        <v>2</v>
      </c>
      <c r="D6374" s="434">
        <v>0</v>
      </c>
    </row>
    <row r="6375" spans="1:4" ht="13.2" x14ac:dyDescent="0.25">
      <c r="A6375" s="432" t="s">
        <v>5257</v>
      </c>
      <c r="B6375" s="433">
        <v>20023</v>
      </c>
      <c r="C6375" s="434">
        <v>1</v>
      </c>
      <c r="D6375" s="434">
        <v>1</v>
      </c>
    </row>
    <row r="6376" spans="1:4" ht="13.2" x14ac:dyDescent="0.25">
      <c r="A6376" s="432" t="s">
        <v>5259</v>
      </c>
      <c r="B6376" s="433">
        <v>29847</v>
      </c>
      <c r="C6376" s="434">
        <v>1</v>
      </c>
      <c r="D6376" s="434">
        <v>1</v>
      </c>
    </row>
    <row r="6377" spans="1:4" ht="13.2" x14ac:dyDescent="0.25">
      <c r="A6377" s="432" t="s">
        <v>2301</v>
      </c>
      <c r="B6377" s="433">
        <v>24141</v>
      </c>
      <c r="C6377" s="434">
        <v>7</v>
      </c>
      <c r="D6377" s="434">
        <v>5</v>
      </c>
    </row>
    <row r="6378" spans="1:4" ht="13.2" x14ac:dyDescent="0.25">
      <c r="A6378" s="432" t="s">
        <v>2302</v>
      </c>
      <c r="B6378" s="433">
        <v>29040</v>
      </c>
      <c r="C6378" s="434">
        <v>2</v>
      </c>
      <c r="D6378" s="434">
        <v>2</v>
      </c>
    </row>
    <row r="6379" spans="1:4" ht="13.2" x14ac:dyDescent="0.25">
      <c r="A6379" s="432" t="s">
        <v>2303</v>
      </c>
      <c r="B6379" s="433">
        <v>10014</v>
      </c>
      <c r="C6379" s="434">
        <v>1</v>
      </c>
      <c r="D6379" s="434">
        <v>1</v>
      </c>
    </row>
    <row r="6380" spans="1:4" ht="13.2" x14ac:dyDescent="0.25">
      <c r="A6380" s="432" t="s">
        <v>2304</v>
      </c>
      <c r="B6380" s="433">
        <v>20580</v>
      </c>
      <c r="C6380" s="434">
        <v>7</v>
      </c>
      <c r="D6380" s="434">
        <v>4</v>
      </c>
    </row>
    <row r="6381" spans="1:4" ht="13.2" x14ac:dyDescent="0.25">
      <c r="A6381" s="432" t="s">
        <v>2306</v>
      </c>
      <c r="B6381" s="433">
        <v>18777</v>
      </c>
      <c r="C6381" s="434">
        <v>5</v>
      </c>
      <c r="D6381" s="434">
        <v>3</v>
      </c>
    </row>
    <row r="6382" spans="1:4" ht="13.2" x14ac:dyDescent="0.25">
      <c r="A6382" s="432" t="s">
        <v>2307</v>
      </c>
      <c r="B6382" s="433">
        <v>19933</v>
      </c>
      <c r="C6382" s="434">
        <v>24</v>
      </c>
      <c r="D6382" s="434">
        <v>20</v>
      </c>
    </row>
    <row r="6383" spans="1:4" ht="13.2" x14ac:dyDescent="0.25">
      <c r="A6383" s="432" t="s">
        <v>5337</v>
      </c>
      <c r="B6383" s="433">
        <v>16777</v>
      </c>
      <c r="C6383" s="434">
        <v>6</v>
      </c>
      <c r="D6383" s="434">
        <v>6</v>
      </c>
    </row>
    <row r="6384" spans="1:4" ht="13.2" x14ac:dyDescent="0.25">
      <c r="A6384" s="432" t="s">
        <v>5338</v>
      </c>
      <c r="B6384" s="433">
        <v>13746</v>
      </c>
      <c r="C6384" s="434">
        <v>11</v>
      </c>
      <c r="D6384" s="434">
        <v>9</v>
      </c>
    </row>
    <row r="6385" spans="1:4" ht="13.2" x14ac:dyDescent="0.25">
      <c r="A6385" s="432" t="s">
        <v>2308</v>
      </c>
      <c r="B6385" s="433">
        <v>18040</v>
      </c>
      <c r="C6385" s="434">
        <v>12</v>
      </c>
      <c r="D6385" s="434">
        <v>11</v>
      </c>
    </row>
    <row r="6386" spans="1:4" ht="13.2" x14ac:dyDescent="0.25">
      <c r="A6386" s="432" t="s">
        <v>5339</v>
      </c>
      <c r="B6386" s="433">
        <v>11839</v>
      </c>
      <c r="C6386" s="434">
        <v>7</v>
      </c>
      <c r="D6386" s="434">
        <v>6</v>
      </c>
    </row>
    <row r="6387" spans="1:4" ht="13.2" x14ac:dyDescent="0.25">
      <c r="A6387" s="432" t="s">
        <v>5260</v>
      </c>
      <c r="B6387" s="433">
        <v>25573</v>
      </c>
      <c r="C6387" s="434">
        <v>3</v>
      </c>
      <c r="D6387" s="434">
        <v>3</v>
      </c>
    </row>
    <row r="6388" spans="1:4" ht="13.2" x14ac:dyDescent="0.25">
      <c r="A6388" s="432" t="s">
        <v>2309</v>
      </c>
      <c r="B6388" s="433">
        <v>29284</v>
      </c>
      <c r="C6388" s="434">
        <v>36</v>
      </c>
      <c r="D6388" s="434">
        <v>21</v>
      </c>
    </row>
    <row r="6389" spans="1:4" ht="13.2" x14ac:dyDescent="0.25">
      <c r="A6389" s="432" t="s">
        <v>2310</v>
      </c>
      <c r="B6389" s="433">
        <v>21371</v>
      </c>
      <c r="C6389" s="434">
        <v>20</v>
      </c>
      <c r="D6389" s="434">
        <v>17</v>
      </c>
    </row>
    <row r="6390" spans="1:4" ht="13.2" x14ac:dyDescent="0.25">
      <c r="A6390" s="432" t="s">
        <v>4538</v>
      </c>
      <c r="B6390" s="433">
        <v>29479</v>
      </c>
      <c r="C6390" s="434">
        <v>2</v>
      </c>
      <c r="D6390" s="434">
        <v>2</v>
      </c>
    </row>
    <row r="6391" spans="1:4" ht="13.2" x14ac:dyDescent="0.25">
      <c r="A6391" s="432" t="s">
        <v>2311</v>
      </c>
      <c r="B6391" s="433">
        <v>17294</v>
      </c>
      <c r="C6391" s="434">
        <v>3</v>
      </c>
      <c r="D6391" s="434">
        <v>3</v>
      </c>
    </row>
    <row r="6392" spans="1:4" ht="13.2" x14ac:dyDescent="0.25">
      <c r="A6392" s="432" t="s">
        <v>5261</v>
      </c>
      <c r="B6392" s="433">
        <v>12727</v>
      </c>
      <c r="C6392" s="434">
        <v>2</v>
      </c>
      <c r="D6392" s="434">
        <v>2</v>
      </c>
    </row>
    <row r="6393" spans="1:4" ht="13.2" x14ac:dyDescent="0.25">
      <c r="A6393" s="432" t="s">
        <v>2314</v>
      </c>
      <c r="B6393" s="433">
        <v>23022</v>
      </c>
      <c r="C6393" s="434">
        <v>17</v>
      </c>
      <c r="D6393" s="434">
        <v>13</v>
      </c>
    </row>
    <row r="6394" spans="1:4" ht="13.2" x14ac:dyDescent="0.25">
      <c r="A6394" s="432" t="s">
        <v>2315</v>
      </c>
      <c r="B6394" s="433">
        <v>22627</v>
      </c>
      <c r="C6394" s="434">
        <v>6</v>
      </c>
      <c r="D6394" s="434">
        <v>0</v>
      </c>
    </row>
    <row r="6395" spans="1:4" ht="13.2" x14ac:dyDescent="0.25">
      <c r="A6395" s="432" t="s">
        <v>5995</v>
      </c>
      <c r="B6395" s="433">
        <v>22755</v>
      </c>
      <c r="C6395" s="434">
        <v>1</v>
      </c>
      <c r="D6395" s="434">
        <v>1</v>
      </c>
    </row>
    <row r="6396" spans="1:4" ht="13.2" x14ac:dyDescent="0.25">
      <c r="A6396" s="432" t="s">
        <v>5904</v>
      </c>
      <c r="B6396" s="433">
        <v>15979</v>
      </c>
      <c r="C6396" s="434">
        <v>13</v>
      </c>
      <c r="D6396" s="434">
        <v>11</v>
      </c>
    </row>
    <row r="6397" spans="1:4" ht="13.2" x14ac:dyDescent="0.25">
      <c r="A6397" s="432" t="s">
        <v>5906</v>
      </c>
      <c r="B6397" s="433">
        <v>10935</v>
      </c>
      <c r="C6397" s="434">
        <v>9</v>
      </c>
      <c r="D6397" s="434">
        <v>7</v>
      </c>
    </row>
    <row r="6398" spans="1:4" ht="13.2" x14ac:dyDescent="0.25">
      <c r="A6398" s="432" t="s">
        <v>5907</v>
      </c>
      <c r="B6398" s="433">
        <v>10031</v>
      </c>
      <c r="C6398" s="434">
        <v>8</v>
      </c>
      <c r="D6398" s="434">
        <v>6</v>
      </c>
    </row>
    <row r="6399" spans="1:4" ht="13.2" x14ac:dyDescent="0.25">
      <c r="A6399" s="432" t="s">
        <v>5996</v>
      </c>
      <c r="B6399" s="433">
        <v>15299</v>
      </c>
      <c r="C6399" s="434">
        <v>4</v>
      </c>
      <c r="D6399" s="434">
        <v>0</v>
      </c>
    </row>
    <row r="6400" spans="1:4" ht="13.2" x14ac:dyDescent="0.25">
      <c r="A6400" s="432" t="s">
        <v>5909</v>
      </c>
      <c r="B6400" s="433">
        <v>25058</v>
      </c>
      <c r="C6400" s="434">
        <v>6</v>
      </c>
      <c r="D6400" s="434">
        <v>3</v>
      </c>
    </row>
    <row r="6401" spans="1:4" ht="13.2" x14ac:dyDescent="0.25">
      <c r="A6401" s="432" t="s">
        <v>2324</v>
      </c>
      <c r="B6401" s="433">
        <v>29201</v>
      </c>
      <c r="C6401" s="434">
        <v>2</v>
      </c>
      <c r="D6401" s="434">
        <v>1</v>
      </c>
    </row>
    <row r="6402" spans="1:4" ht="13.2" x14ac:dyDescent="0.25">
      <c r="A6402" s="432" t="s">
        <v>2325</v>
      </c>
      <c r="B6402" s="433">
        <v>28519</v>
      </c>
      <c r="C6402" s="434">
        <v>3</v>
      </c>
      <c r="D6402" s="434">
        <v>3</v>
      </c>
    </row>
    <row r="6403" spans="1:4" ht="13.2" x14ac:dyDescent="0.25">
      <c r="A6403" s="432" t="s">
        <v>2326</v>
      </c>
      <c r="B6403" s="433">
        <v>13413</v>
      </c>
      <c r="C6403" s="434">
        <v>2</v>
      </c>
      <c r="D6403" s="434">
        <v>1</v>
      </c>
    </row>
    <row r="6404" spans="1:4" ht="13.2" x14ac:dyDescent="0.25">
      <c r="A6404" s="432" t="s">
        <v>2328</v>
      </c>
      <c r="B6404" s="433">
        <v>18152</v>
      </c>
      <c r="C6404" s="434">
        <v>4</v>
      </c>
      <c r="D6404" s="434">
        <v>4</v>
      </c>
    </row>
    <row r="6405" spans="1:4" ht="13.2" x14ac:dyDescent="0.25">
      <c r="A6405" s="432" t="s">
        <v>2330</v>
      </c>
      <c r="B6405" s="433">
        <v>14445</v>
      </c>
      <c r="C6405" s="434">
        <v>3</v>
      </c>
      <c r="D6405" s="434">
        <v>3</v>
      </c>
    </row>
    <row r="6406" spans="1:4" ht="13.2" x14ac:dyDescent="0.25">
      <c r="A6406" s="432" t="s">
        <v>2331</v>
      </c>
      <c r="B6406" s="433">
        <v>21975</v>
      </c>
      <c r="C6406" s="434">
        <v>1</v>
      </c>
      <c r="D6406" s="434">
        <v>1</v>
      </c>
    </row>
    <row r="6407" spans="1:4" ht="13.2" x14ac:dyDescent="0.25">
      <c r="A6407" s="432" t="s">
        <v>2332</v>
      </c>
      <c r="B6407" s="433">
        <v>29859</v>
      </c>
      <c r="C6407" s="434">
        <v>2</v>
      </c>
      <c r="D6407" s="434">
        <v>2</v>
      </c>
    </row>
    <row r="6408" spans="1:4" ht="13.2" x14ac:dyDescent="0.25">
      <c r="A6408" s="432" t="s">
        <v>2333</v>
      </c>
      <c r="B6408" s="433">
        <v>26770</v>
      </c>
      <c r="C6408" s="434">
        <v>3</v>
      </c>
      <c r="D6408" s="434">
        <v>3</v>
      </c>
    </row>
    <row r="6409" spans="1:4" ht="13.2" x14ac:dyDescent="0.25">
      <c r="A6409" s="432" t="s">
        <v>2335</v>
      </c>
      <c r="B6409" s="433">
        <v>25344</v>
      </c>
      <c r="C6409" s="434">
        <v>5</v>
      </c>
      <c r="D6409" s="434">
        <v>4</v>
      </c>
    </row>
    <row r="6410" spans="1:4" ht="13.2" x14ac:dyDescent="0.25">
      <c r="A6410" s="432" t="s">
        <v>5271</v>
      </c>
      <c r="B6410" s="433">
        <v>16883</v>
      </c>
      <c r="C6410" s="434">
        <v>1</v>
      </c>
      <c r="D6410" s="434">
        <v>1</v>
      </c>
    </row>
    <row r="6411" spans="1:4" ht="13.2" x14ac:dyDescent="0.25">
      <c r="A6411" s="432" t="s">
        <v>2336</v>
      </c>
      <c r="B6411" s="433">
        <v>10035</v>
      </c>
      <c r="C6411" s="434">
        <v>1</v>
      </c>
      <c r="D6411" s="434">
        <v>1</v>
      </c>
    </row>
    <row r="6412" spans="1:4" ht="13.2" x14ac:dyDescent="0.25">
      <c r="A6412" s="432" t="s">
        <v>2337</v>
      </c>
      <c r="B6412" s="433">
        <v>19098</v>
      </c>
      <c r="C6412" s="434">
        <v>2</v>
      </c>
      <c r="D6412" s="434">
        <v>2</v>
      </c>
    </row>
    <row r="6413" spans="1:4" ht="13.2" x14ac:dyDescent="0.25">
      <c r="A6413" s="432" t="s">
        <v>2338</v>
      </c>
      <c r="B6413" s="433">
        <v>23106</v>
      </c>
      <c r="C6413" s="434">
        <v>1</v>
      </c>
      <c r="D6413" s="434">
        <v>0</v>
      </c>
    </row>
    <row r="6414" spans="1:4" ht="13.2" x14ac:dyDescent="0.25">
      <c r="A6414" s="432" t="s">
        <v>2603</v>
      </c>
      <c r="B6414" s="433">
        <v>13844</v>
      </c>
      <c r="C6414" s="434">
        <v>3</v>
      </c>
      <c r="D6414" s="434">
        <v>2</v>
      </c>
    </row>
    <row r="6415" spans="1:4" ht="13.2" x14ac:dyDescent="0.25">
      <c r="A6415" s="432" t="s">
        <v>5997</v>
      </c>
      <c r="B6415" s="433">
        <v>22769</v>
      </c>
      <c r="C6415" s="434">
        <v>290</v>
      </c>
      <c r="D6415" s="434">
        <v>200</v>
      </c>
    </row>
    <row r="6416" spans="1:4" ht="13.2" x14ac:dyDescent="0.25">
      <c r="A6416" s="432" t="s">
        <v>5998</v>
      </c>
      <c r="B6416" s="433">
        <v>26426</v>
      </c>
      <c r="C6416" s="434">
        <v>3</v>
      </c>
      <c r="D6416" s="434">
        <v>2</v>
      </c>
    </row>
    <row r="6417" spans="1:4" ht="13.2" x14ac:dyDescent="0.25">
      <c r="A6417" s="432" t="s">
        <v>5915</v>
      </c>
      <c r="B6417" s="433">
        <v>20875</v>
      </c>
      <c r="C6417" s="434">
        <v>2</v>
      </c>
      <c r="D6417" s="434">
        <v>1</v>
      </c>
    </row>
    <row r="6418" spans="1:4" ht="13.2" x14ac:dyDescent="0.25">
      <c r="A6418" s="432" t="s">
        <v>5916</v>
      </c>
      <c r="B6418" s="433">
        <v>18681</v>
      </c>
      <c r="C6418" s="434">
        <v>4</v>
      </c>
      <c r="D6418" s="434">
        <v>4</v>
      </c>
    </row>
    <row r="6419" spans="1:4" ht="13.2" x14ac:dyDescent="0.25">
      <c r="A6419" s="432" t="s">
        <v>5917</v>
      </c>
      <c r="B6419" s="433">
        <v>19427</v>
      </c>
      <c r="C6419" s="434">
        <v>4</v>
      </c>
      <c r="D6419" s="434">
        <v>4</v>
      </c>
    </row>
    <row r="6420" spans="1:4" ht="13.2" x14ac:dyDescent="0.25">
      <c r="A6420" s="432" t="s">
        <v>5918</v>
      </c>
      <c r="B6420" s="433">
        <v>28578</v>
      </c>
      <c r="C6420" s="434">
        <v>1</v>
      </c>
      <c r="D6420" s="434">
        <v>0</v>
      </c>
    </row>
    <row r="6421" spans="1:4" ht="13.2" x14ac:dyDescent="0.25">
      <c r="A6421" s="432" t="s">
        <v>5999</v>
      </c>
      <c r="B6421" s="433">
        <v>29560</v>
      </c>
      <c r="C6421" s="434">
        <v>1</v>
      </c>
      <c r="D6421" s="434">
        <v>0</v>
      </c>
    </row>
    <row r="6422" spans="1:4" ht="13.2" x14ac:dyDescent="0.25">
      <c r="A6422" s="432" t="s">
        <v>6000</v>
      </c>
      <c r="B6422" s="433">
        <v>20291</v>
      </c>
      <c r="C6422" s="434">
        <v>1</v>
      </c>
      <c r="D6422" s="434">
        <v>1</v>
      </c>
    </row>
    <row r="6423" spans="1:4" ht="13.2" x14ac:dyDescent="0.25">
      <c r="A6423" s="432" t="s">
        <v>6001</v>
      </c>
      <c r="B6423" s="433">
        <v>23266</v>
      </c>
      <c r="C6423" s="434">
        <v>2</v>
      </c>
      <c r="D6423" s="434">
        <v>0</v>
      </c>
    </row>
    <row r="6424" spans="1:4" ht="13.2" x14ac:dyDescent="0.25">
      <c r="A6424" s="432" t="s">
        <v>5919</v>
      </c>
      <c r="B6424" s="433">
        <v>17034</v>
      </c>
      <c r="C6424" s="434">
        <v>2</v>
      </c>
      <c r="D6424" s="434">
        <v>2</v>
      </c>
    </row>
    <row r="6425" spans="1:4" ht="13.2" x14ac:dyDescent="0.25">
      <c r="A6425" s="432" t="s">
        <v>6002</v>
      </c>
      <c r="B6425" s="433">
        <v>23274</v>
      </c>
      <c r="C6425" s="434">
        <v>1</v>
      </c>
      <c r="D6425" s="434">
        <v>0</v>
      </c>
    </row>
    <row r="6426" spans="1:4" ht="13.2" x14ac:dyDescent="0.25">
      <c r="A6426" s="432" t="s">
        <v>5921</v>
      </c>
      <c r="B6426" s="433">
        <v>12871</v>
      </c>
      <c r="C6426" s="434">
        <v>1</v>
      </c>
      <c r="D6426" s="434">
        <v>1</v>
      </c>
    </row>
    <row r="6427" spans="1:4" ht="13.2" x14ac:dyDescent="0.25">
      <c r="A6427" s="432" t="s">
        <v>5922</v>
      </c>
      <c r="B6427" s="433">
        <v>16528</v>
      </c>
      <c r="C6427" s="434">
        <v>8</v>
      </c>
      <c r="D6427" s="434">
        <v>8</v>
      </c>
    </row>
    <row r="6428" spans="1:4" ht="13.2" x14ac:dyDescent="0.25">
      <c r="A6428" s="432" t="s">
        <v>5923</v>
      </c>
      <c r="B6428" s="433">
        <v>13543</v>
      </c>
      <c r="C6428" s="434">
        <v>2</v>
      </c>
      <c r="D6428" s="434">
        <v>1</v>
      </c>
    </row>
    <row r="6429" spans="1:4" ht="13.2" x14ac:dyDescent="0.25">
      <c r="A6429" s="432" t="s">
        <v>6003</v>
      </c>
      <c r="B6429" s="433">
        <v>26454</v>
      </c>
      <c r="C6429" s="434">
        <v>6</v>
      </c>
      <c r="D6429" s="434">
        <v>5</v>
      </c>
    </row>
    <row r="6430" spans="1:4" ht="13.2" x14ac:dyDescent="0.25">
      <c r="A6430" s="432" t="s">
        <v>5927</v>
      </c>
      <c r="B6430" s="433">
        <v>14982</v>
      </c>
      <c r="C6430" s="434">
        <v>7</v>
      </c>
      <c r="D6430" s="434">
        <v>5</v>
      </c>
    </row>
    <row r="6431" spans="1:4" ht="13.2" x14ac:dyDescent="0.25">
      <c r="A6431" s="432" t="s">
        <v>5928</v>
      </c>
      <c r="B6431" s="433">
        <v>14482</v>
      </c>
      <c r="C6431" s="434">
        <v>1</v>
      </c>
      <c r="D6431" s="434">
        <v>1</v>
      </c>
    </row>
    <row r="6432" spans="1:4" ht="13.2" x14ac:dyDescent="0.25">
      <c r="A6432" s="432" t="s">
        <v>5929</v>
      </c>
      <c r="B6432" s="433">
        <v>21071</v>
      </c>
      <c r="C6432" s="434">
        <v>4</v>
      </c>
      <c r="D6432" s="434">
        <v>4</v>
      </c>
    </row>
    <row r="6433" spans="1:4" ht="13.2" x14ac:dyDescent="0.25">
      <c r="A6433" s="432" t="s">
        <v>5930</v>
      </c>
      <c r="B6433" s="433">
        <v>20191</v>
      </c>
      <c r="C6433" s="434">
        <v>1</v>
      </c>
      <c r="D6433" s="434">
        <v>1</v>
      </c>
    </row>
    <row r="6434" spans="1:4" ht="13.2" x14ac:dyDescent="0.25">
      <c r="A6434" s="432" t="s">
        <v>5931</v>
      </c>
      <c r="B6434" s="433">
        <v>20779</v>
      </c>
      <c r="C6434" s="434">
        <v>1</v>
      </c>
      <c r="D6434" s="434">
        <v>1</v>
      </c>
    </row>
    <row r="6435" spans="1:4" ht="13.2" x14ac:dyDescent="0.25">
      <c r="A6435" s="432" t="s">
        <v>2411</v>
      </c>
      <c r="B6435" s="433">
        <v>23184</v>
      </c>
      <c r="C6435" s="434">
        <v>1</v>
      </c>
      <c r="D6435" s="434">
        <v>1</v>
      </c>
    </row>
    <row r="6436" spans="1:4" ht="13.2" x14ac:dyDescent="0.25">
      <c r="A6436" s="432" t="s">
        <v>2412</v>
      </c>
      <c r="B6436" s="433">
        <v>12035</v>
      </c>
      <c r="C6436" s="434">
        <v>1</v>
      </c>
      <c r="D6436" s="434">
        <v>1</v>
      </c>
    </row>
    <row r="6437" spans="1:4" ht="13.2" x14ac:dyDescent="0.25">
      <c r="A6437" s="432" t="s">
        <v>6004</v>
      </c>
      <c r="B6437" s="433">
        <v>17662</v>
      </c>
      <c r="C6437" s="434">
        <v>1</v>
      </c>
      <c r="D6437" s="434">
        <v>1</v>
      </c>
    </row>
    <row r="6438" spans="1:4" ht="13.2" x14ac:dyDescent="0.25">
      <c r="A6438" s="432" t="s">
        <v>4546</v>
      </c>
      <c r="B6438" s="433">
        <v>11604</v>
      </c>
      <c r="C6438" s="434">
        <v>2</v>
      </c>
      <c r="D6438" s="434">
        <v>1</v>
      </c>
    </row>
    <row r="6439" spans="1:4" ht="13.2" x14ac:dyDescent="0.25">
      <c r="A6439" s="432" t="s">
        <v>2418</v>
      </c>
      <c r="B6439" s="433">
        <v>11453</v>
      </c>
      <c r="C6439" s="434">
        <v>2</v>
      </c>
      <c r="D6439" s="434">
        <v>1</v>
      </c>
    </row>
    <row r="6440" spans="1:4" ht="13.2" x14ac:dyDescent="0.25">
      <c r="A6440" s="432" t="s">
        <v>6005</v>
      </c>
      <c r="B6440" s="433">
        <v>27000</v>
      </c>
      <c r="C6440" s="434">
        <v>2</v>
      </c>
      <c r="D6440" s="434">
        <v>0</v>
      </c>
    </row>
    <row r="6441" spans="1:4" ht="13.2" x14ac:dyDescent="0.25">
      <c r="A6441" s="432" t="s">
        <v>5321</v>
      </c>
      <c r="B6441" s="433">
        <v>16617</v>
      </c>
      <c r="C6441" s="434">
        <v>3</v>
      </c>
      <c r="D6441" s="434">
        <v>3</v>
      </c>
    </row>
    <row r="6442" spans="1:4" ht="13.2" x14ac:dyDescent="0.25">
      <c r="A6442" s="432" t="s">
        <v>5322</v>
      </c>
      <c r="B6442" s="433">
        <v>16120</v>
      </c>
      <c r="C6442" s="434">
        <v>4</v>
      </c>
      <c r="D6442" s="434">
        <v>0</v>
      </c>
    </row>
    <row r="6443" spans="1:4" ht="13.2" x14ac:dyDescent="0.25">
      <c r="A6443" s="432" t="s">
        <v>5323</v>
      </c>
      <c r="B6443" s="433">
        <v>22021</v>
      </c>
      <c r="C6443" s="434">
        <v>3</v>
      </c>
      <c r="D6443" s="434">
        <v>1</v>
      </c>
    </row>
    <row r="6444" spans="1:4" ht="13.2" x14ac:dyDescent="0.25">
      <c r="A6444" s="432" t="s">
        <v>5324</v>
      </c>
      <c r="B6444" s="433">
        <v>24065</v>
      </c>
      <c r="C6444" s="434">
        <v>2</v>
      </c>
      <c r="D6444" s="434">
        <v>0</v>
      </c>
    </row>
    <row r="6445" spans="1:4" ht="13.2" x14ac:dyDescent="0.25">
      <c r="A6445" s="432" t="s">
        <v>6006</v>
      </c>
      <c r="B6445" s="433">
        <v>20127</v>
      </c>
      <c r="C6445" s="434">
        <v>2</v>
      </c>
      <c r="D6445" s="434">
        <v>1</v>
      </c>
    </row>
    <row r="6446" spans="1:4" ht="13.2" x14ac:dyDescent="0.25">
      <c r="A6446" s="432" t="s">
        <v>6007</v>
      </c>
      <c r="B6446" s="433">
        <v>17698</v>
      </c>
      <c r="C6446" s="434">
        <v>16</v>
      </c>
      <c r="D6446" s="434">
        <v>14</v>
      </c>
    </row>
    <row r="6447" spans="1:4" ht="13.2" x14ac:dyDescent="0.25">
      <c r="A6447" s="432" t="s">
        <v>6008</v>
      </c>
      <c r="B6447" s="433">
        <v>24721</v>
      </c>
      <c r="C6447" s="434">
        <v>2</v>
      </c>
      <c r="D6447" s="434">
        <v>1</v>
      </c>
    </row>
    <row r="6448" spans="1:4" ht="13.2" x14ac:dyDescent="0.25">
      <c r="A6448" s="432" t="s">
        <v>2419</v>
      </c>
      <c r="B6448" s="433">
        <v>25223</v>
      </c>
      <c r="C6448" s="434">
        <v>2</v>
      </c>
      <c r="D6448" s="434">
        <v>1</v>
      </c>
    </row>
    <row r="6449" spans="1:4" ht="13.2" x14ac:dyDescent="0.25">
      <c r="A6449" s="432" t="s">
        <v>2420</v>
      </c>
      <c r="B6449" s="433">
        <v>15325</v>
      </c>
      <c r="C6449" s="434">
        <v>1</v>
      </c>
      <c r="D6449" s="434">
        <v>1</v>
      </c>
    </row>
    <row r="6450" spans="1:4" ht="13.2" x14ac:dyDescent="0.25">
      <c r="A6450" s="432" t="s">
        <v>2421</v>
      </c>
      <c r="B6450" s="433">
        <v>22723</v>
      </c>
      <c r="C6450" s="434">
        <v>3</v>
      </c>
      <c r="D6450" s="434">
        <v>2</v>
      </c>
    </row>
    <row r="6451" spans="1:4" ht="13.2" x14ac:dyDescent="0.25">
      <c r="A6451" s="432" t="s">
        <v>2422</v>
      </c>
      <c r="B6451" s="433">
        <v>21130</v>
      </c>
      <c r="C6451" s="434">
        <v>2</v>
      </c>
      <c r="D6451" s="434">
        <v>2</v>
      </c>
    </row>
    <row r="6452" spans="1:4" ht="13.2" x14ac:dyDescent="0.25">
      <c r="A6452" s="432" t="s">
        <v>2423</v>
      </c>
      <c r="B6452" s="433">
        <v>28441</v>
      </c>
      <c r="C6452" s="434">
        <v>2</v>
      </c>
      <c r="D6452" s="434">
        <v>2</v>
      </c>
    </row>
    <row r="6453" spans="1:4" ht="13.2" x14ac:dyDescent="0.25">
      <c r="A6453" s="432" t="s">
        <v>6009</v>
      </c>
      <c r="B6453" s="433">
        <v>25877</v>
      </c>
      <c r="C6453" s="434">
        <v>6</v>
      </c>
      <c r="D6453" s="434">
        <v>0</v>
      </c>
    </row>
    <row r="6454" spans="1:4" ht="13.2" x14ac:dyDescent="0.25">
      <c r="A6454" s="432" t="s">
        <v>6010</v>
      </c>
      <c r="B6454" s="433">
        <v>22463</v>
      </c>
      <c r="C6454" s="434">
        <v>40</v>
      </c>
      <c r="D6454" s="434">
        <v>0</v>
      </c>
    </row>
    <row r="6455" spans="1:4" ht="13.2" x14ac:dyDescent="0.25">
      <c r="A6455" s="432" t="s">
        <v>5619</v>
      </c>
      <c r="B6455" s="433">
        <v>28845</v>
      </c>
      <c r="C6455" s="434">
        <v>3</v>
      </c>
      <c r="D6455" s="434">
        <v>1</v>
      </c>
    </row>
    <row r="6456" spans="1:4" ht="13.2" x14ac:dyDescent="0.25">
      <c r="A6456" s="432" t="s">
        <v>5620</v>
      </c>
      <c r="B6456" s="433">
        <v>27521</v>
      </c>
      <c r="C6456" s="434">
        <v>1</v>
      </c>
      <c r="D6456" s="434">
        <v>0</v>
      </c>
    </row>
    <row r="6457" spans="1:4" ht="13.2" x14ac:dyDescent="0.25">
      <c r="A6457" s="432" t="s">
        <v>5621</v>
      </c>
      <c r="B6457" s="433">
        <v>22140</v>
      </c>
      <c r="C6457" s="434">
        <v>4</v>
      </c>
      <c r="D6457" s="434">
        <v>0</v>
      </c>
    </row>
    <row r="6458" spans="1:4" ht="13.2" x14ac:dyDescent="0.25">
      <c r="A6458" s="432" t="s">
        <v>5622</v>
      </c>
      <c r="B6458" s="433">
        <v>13834</v>
      </c>
      <c r="C6458" s="434">
        <v>1</v>
      </c>
      <c r="D6458" s="434">
        <v>0</v>
      </c>
    </row>
    <row r="6459" spans="1:4" ht="13.2" x14ac:dyDescent="0.25">
      <c r="A6459" s="432" t="s">
        <v>5623</v>
      </c>
      <c r="B6459" s="433">
        <v>28547</v>
      </c>
      <c r="C6459" s="434">
        <v>2</v>
      </c>
      <c r="D6459" s="434">
        <v>0</v>
      </c>
    </row>
    <row r="6460" spans="1:4" ht="13.2" x14ac:dyDescent="0.25">
      <c r="A6460" s="432" t="s">
        <v>5624</v>
      </c>
      <c r="B6460" s="433">
        <v>25137</v>
      </c>
      <c r="C6460" s="434">
        <v>1</v>
      </c>
      <c r="D6460" s="434">
        <v>1</v>
      </c>
    </row>
    <row r="6461" spans="1:4" ht="13.2" x14ac:dyDescent="0.25">
      <c r="A6461" s="432" t="s">
        <v>4112</v>
      </c>
      <c r="B6461" s="433">
        <v>13206</v>
      </c>
      <c r="C6461" s="434">
        <v>50</v>
      </c>
      <c r="D6461" s="434">
        <v>0</v>
      </c>
    </row>
    <row r="6462" spans="1:4" ht="13.2" x14ac:dyDescent="0.25">
      <c r="A6462" s="432" t="s">
        <v>5219</v>
      </c>
      <c r="B6462" s="433">
        <v>10497</v>
      </c>
      <c r="C6462" s="434">
        <v>20</v>
      </c>
      <c r="D6462" s="434">
        <v>18</v>
      </c>
    </row>
    <row r="6463" spans="1:4" ht="13.2" x14ac:dyDescent="0.25">
      <c r="A6463" s="432" t="s">
        <v>5220</v>
      </c>
      <c r="B6463" s="433">
        <v>19273</v>
      </c>
      <c r="C6463" s="434">
        <v>14</v>
      </c>
      <c r="D6463" s="434">
        <v>11</v>
      </c>
    </row>
    <row r="6464" spans="1:4" ht="13.2" x14ac:dyDescent="0.25">
      <c r="A6464" s="432" t="s">
        <v>5802</v>
      </c>
      <c r="B6464" s="433">
        <v>23195</v>
      </c>
      <c r="C6464" s="434">
        <v>1</v>
      </c>
      <c r="D6464" s="434">
        <v>1</v>
      </c>
    </row>
    <row r="6465" spans="1:4" ht="13.2" x14ac:dyDescent="0.25">
      <c r="A6465" s="432" t="s">
        <v>6011</v>
      </c>
      <c r="B6465" s="433">
        <v>19812</v>
      </c>
      <c r="C6465" s="434">
        <v>5</v>
      </c>
      <c r="D6465" s="434">
        <v>5</v>
      </c>
    </row>
    <row r="6466" spans="1:4" ht="13.2" x14ac:dyDescent="0.25">
      <c r="A6466" s="432" t="s">
        <v>6012</v>
      </c>
      <c r="B6466" s="433">
        <v>28249</v>
      </c>
      <c r="C6466" s="434">
        <v>38</v>
      </c>
      <c r="D6466" s="434">
        <v>29</v>
      </c>
    </row>
    <row r="6467" spans="1:4" ht="13.2" x14ac:dyDescent="0.25">
      <c r="A6467" s="432" t="s">
        <v>4655</v>
      </c>
      <c r="B6467" s="433">
        <v>19566</v>
      </c>
      <c r="C6467" s="434">
        <v>3</v>
      </c>
      <c r="D6467" s="434">
        <v>2</v>
      </c>
    </row>
    <row r="6468" spans="1:4" ht="13.2" x14ac:dyDescent="0.25">
      <c r="A6468" s="432" t="s">
        <v>6013</v>
      </c>
      <c r="B6468" s="433">
        <v>24962</v>
      </c>
      <c r="C6468" s="434">
        <v>1</v>
      </c>
      <c r="D6468" s="434">
        <v>1</v>
      </c>
    </row>
    <row r="6469" spans="1:4" ht="13.2" x14ac:dyDescent="0.25">
      <c r="A6469" s="432" t="s">
        <v>6014</v>
      </c>
      <c r="B6469" s="433">
        <v>17294</v>
      </c>
      <c r="C6469" s="434">
        <v>7</v>
      </c>
      <c r="D6469" s="434">
        <v>0</v>
      </c>
    </row>
    <row r="6470" spans="1:4" ht="13.2" x14ac:dyDescent="0.25">
      <c r="A6470" s="432" t="s">
        <v>4540</v>
      </c>
      <c r="B6470" s="433">
        <v>22850</v>
      </c>
      <c r="C6470" s="434">
        <v>2</v>
      </c>
      <c r="D6470" s="434">
        <v>0</v>
      </c>
    </row>
    <row r="6471" spans="1:4" ht="13.2" x14ac:dyDescent="0.25">
      <c r="A6471" s="432" t="s">
        <v>4543</v>
      </c>
      <c r="B6471" s="433">
        <v>26410</v>
      </c>
      <c r="C6471" s="434">
        <v>1</v>
      </c>
      <c r="D6471" s="434">
        <v>1</v>
      </c>
    </row>
    <row r="6472" spans="1:4" ht="13.2" x14ac:dyDescent="0.25">
      <c r="A6472" s="432" t="s">
        <v>4544</v>
      </c>
      <c r="B6472" s="433">
        <v>23855</v>
      </c>
      <c r="C6472" s="434">
        <v>4</v>
      </c>
      <c r="D6472" s="434">
        <v>3</v>
      </c>
    </row>
    <row r="6473" spans="1:4" ht="13.2" x14ac:dyDescent="0.25">
      <c r="A6473" s="432" t="s">
        <v>6015</v>
      </c>
      <c r="B6473" s="433">
        <v>11565</v>
      </c>
      <c r="C6473" s="434">
        <v>2</v>
      </c>
      <c r="D6473" s="434">
        <v>1</v>
      </c>
    </row>
    <row r="6474" spans="1:4" ht="13.2" x14ac:dyDescent="0.25">
      <c r="A6474" s="432" t="s">
        <v>6016</v>
      </c>
      <c r="B6474" s="433">
        <v>24687</v>
      </c>
      <c r="C6474" s="434">
        <v>3</v>
      </c>
      <c r="D6474" s="434">
        <v>0</v>
      </c>
    </row>
    <row r="6475" spans="1:4" ht="13.2" x14ac:dyDescent="0.25">
      <c r="A6475" s="432" t="s">
        <v>4668</v>
      </c>
      <c r="B6475" s="433">
        <v>13178</v>
      </c>
      <c r="C6475" s="434">
        <v>3</v>
      </c>
      <c r="D6475" s="434">
        <v>3</v>
      </c>
    </row>
    <row r="6476" spans="1:4" ht="13.2" x14ac:dyDescent="0.25">
      <c r="A6476" s="432" t="s">
        <v>6017</v>
      </c>
      <c r="B6476" s="433">
        <v>18802</v>
      </c>
      <c r="C6476" s="434">
        <v>14</v>
      </c>
      <c r="D6476" s="434">
        <v>0</v>
      </c>
    </row>
    <row r="6477" spans="1:4" ht="13.2" x14ac:dyDescent="0.25">
      <c r="A6477" s="432" t="s">
        <v>6018</v>
      </c>
      <c r="B6477" s="433">
        <v>18171</v>
      </c>
      <c r="C6477" s="434">
        <v>7</v>
      </c>
      <c r="D6477" s="434">
        <v>7</v>
      </c>
    </row>
    <row r="6478" spans="1:4" ht="13.2" x14ac:dyDescent="0.25">
      <c r="A6478" s="432" t="s">
        <v>6019</v>
      </c>
      <c r="B6478" s="433">
        <v>21328</v>
      </c>
      <c r="C6478" s="434">
        <v>8</v>
      </c>
      <c r="D6478" s="434">
        <v>6</v>
      </c>
    </row>
    <row r="6479" spans="1:4" ht="13.2" x14ac:dyDescent="0.25">
      <c r="A6479" s="432" t="s">
        <v>6020</v>
      </c>
      <c r="B6479" s="433">
        <v>19558</v>
      </c>
      <c r="C6479" s="434">
        <v>4</v>
      </c>
      <c r="D6479" s="434">
        <v>2</v>
      </c>
    </row>
    <row r="6480" spans="1:4" ht="13.2" x14ac:dyDescent="0.25">
      <c r="A6480" s="432" t="s">
        <v>6021</v>
      </c>
      <c r="B6480" s="433">
        <v>21813</v>
      </c>
      <c r="C6480" s="434">
        <v>36</v>
      </c>
      <c r="D6480" s="434">
        <v>27</v>
      </c>
    </row>
    <row r="6481" spans="1:4" ht="13.2" x14ac:dyDescent="0.25">
      <c r="A6481" s="432" t="s">
        <v>6022</v>
      </c>
      <c r="B6481" s="433">
        <v>18421</v>
      </c>
      <c r="C6481" s="434">
        <v>1</v>
      </c>
      <c r="D6481" s="434">
        <v>1</v>
      </c>
    </row>
    <row r="6482" spans="1:4" ht="13.2" x14ac:dyDescent="0.25">
      <c r="A6482" s="432" t="s">
        <v>6023</v>
      </c>
      <c r="B6482" s="433">
        <v>16289</v>
      </c>
      <c r="C6482" s="434">
        <v>11</v>
      </c>
      <c r="D6482" s="434">
        <v>5</v>
      </c>
    </row>
    <row r="6483" spans="1:4" ht="13.2" x14ac:dyDescent="0.25">
      <c r="A6483" s="432" t="s">
        <v>6024</v>
      </c>
      <c r="B6483" s="433">
        <v>17173</v>
      </c>
      <c r="C6483" s="434">
        <v>2</v>
      </c>
      <c r="D6483" s="434">
        <v>1</v>
      </c>
    </row>
    <row r="6484" spans="1:4" ht="13.2" x14ac:dyDescent="0.25">
      <c r="A6484" s="432" t="s">
        <v>2913</v>
      </c>
      <c r="B6484" s="433">
        <v>22547</v>
      </c>
      <c r="C6484" s="434">
        <v>3</v>
      </c>
      <c r="D6484" s="434">
        <v>3</v>
      </c>
    </row>
    <row r="6485" spans="1:4" ht="13.2" x14ac:dyDescent="0.25">
      <c r="A6485" s="432" t="s">
        <v>6025</v>
      </c>
      <c r="B6485" s="433">
        <v>25163</v>
      </c>
      <c r="C6485" s="434">
        <v>5</v>
      </c>
      <c r="D6485" s="434">
        <v>0</v>
      </c>
    </row>
    <row r="6486" spans="1:4" ht="13.2" x14ac:dyDescent="0.25">
      <c r="A6486" s="432" t="s">
        <v>6026</v>
      </c>
      <c r="B6486" s="433">
        <v>13933</v>
      </c>
      <c r="C6486" s="434">
        <v>5</v>
      </c>
      <c r="D6486" s="434">
        <v>0</v>
      </c>
    </row>
    <row r="6487" spans="1:4" ht="13.2" x14ac:dyDescent="0.25">
      <c r="A6487" s="432" t="s">
        <v>6027</v>
      </c>
      <c r="B6487" s="433">
        <v>22734</v>
      </c>
      <c r="C6487" s="434">
        <v>2</v>
      </c>
      <c r="D6487" s="434">
        <v>2</v>
      </c>
    </row>
    <row r="6488" spans="1:4" ht="13.2" x14ac:dyDescent="0.25">
      <c r="A6488" s="432" t="s">
        <v>5619</v>
      </c>
      <c r="B6488" s="433">
        <v>25355</v>
      </c>
      <c r="C6488" s="434">
        <v>2</v>
      </c>
      <c r="D6488" s="434">
        <v>2</v>
      </c>
    </row>
    <row r="6489" spans="1:4" ht="13.2" x14ac:dyDescent="0.25">
      <c r="A6489" s="432" t="s">
        <v>5620</v>
      </c>
      <c r="B6489" s="433">
        <v>24120</v>
      </c>
      <c r="C6489" s="434">
        <v>2</v>
      </c>
      <c r="D6489" s="434">
        <v>2</v>
      </c>
    </row>
    <row r="6490" spans="1:4" ht="13.2" x14ac:dyDescent="0.25">
      <c r="A6490" s="432" t="s">
        <v>5621</v>
      </c>
      <c r="B6490" s="433">
        <v>13280</v>
      </c>
      <c r="C6490" s="434">
        <v>2</v>
      </c>
      <c r="D6490" s="434">
        <v>2</v>
      </c>
    </row>
    <row r="6491" spans="1:4" ht="13.2" x14ac:dyDescent="0.25">
      <c r="A6491" s="432" t="s">
        <v>5622</v>
      </c>
      <c r="B6491" s="433">
        <v>10826</v>
      </c>
      <c r="C6491" s="434">
        <v>2</v>
      </c>
      <c r="D6491" s="434">
        <v>2</v>
      </c>
    </row>
    <row r="6492" spans="1:4" ht="13.2" x14ac:dyDescent="0.25">
      <c r="A6492" s="432" t="s">
        <v>5623</v>
      </c>
      <c r="B6492" s="433">
        <v>15942</v>
      </c>
      <c r="C6492" s="434">
        <v>2</v>
      </c>
      <c r="D6492" s="434">
        <v>2</v>
      </c>
    </row>
    <row r="6493" spans="1:4" ht="13.2" x14ac:dyDescent="0.25">
      <c r="A6493" s="432" t="s">
        <v>5624</v>
      </c>
      <c r="B6493" s="433">
        <v>15167</v>
      </c>
      <c r="C6493" s="434">
        <v>2</v>
      </c>
      <c r="D6493" s="434">
        <v>2</v>
      </c>
    </row>
    <row r="6494" spans="1:4" ht="13.2" x14ac:dyDescent="0.25">
      <c r="A6494" s="432" t="s">
        <v>5569</v>
      </c>
      <c r="B6494" s="433">
        <v>16146</v>
      </c>
      <c r="C6494" s="434">
        <v>2</v>
      </c>
      <c r="D6494" s="434">
        <v>2</v>
      </c>
    </row>
    <row r="6495" spans="1:4" ht="13.2" x14ac:dyDescent="0.25">
      <c r="A6495" s="432" t="s">
        <v>5570</v>
      </c>
      <c r="B6495" s="433">
        <v>10224</v>
      </c>
      <c r="C6495" s="434">
        <v>1</v>
      </c>
      <c r="D6495" s="434">
        <v>1</v>
      </c>
    </row>
    <row r="6496" spans="1:4" ht="13.2" x14ac:dyDescent="0.25">
      <c r="A6496" s="432" t="s">
        <v>5571</v>
      </c>
      <c r="B6496" s="433">
        <v>14320</v>
      </c>
      <c r="C6496" s="434">
        <v>2</v>
      </c>
      <c r="D6496" s="434">
        <v>2</v>
      </c>
    </row>
    <row r="6497" spans="1:4" ht="13.2" x14ac:dyDescent="0.25">
      <c r="A6497" s="432" t="s">
        <v>5572</v>
      </c>
      <c r="B6497" s="433">
        <v>19419</v>
      </c>
      <c r="C6497" s="434">
        <v>2</v>
      </c>
      <c r="D6497" s="434">
        <v>2</v>
      </c>
    </row>
    <row r="6498" spans="1:4" ht="13.2" x14ac:dyDescent="0.25">
      <c r="A6498" s="432" t="s">
        <v>5573</v>
      </c>
      <c r="B6498" s="433">
        <v>18144</v>
      </c>
      <c r="C6498" s="434">
        <v>2</v>
      </c>
      <c r="D6498" s="434">
        <v>2</v>
      </c>
    </row>
    <row r="6499" spans="1:4" ht="13.2" x14ac:dyDescent="0.25">
      <c r="A6499" s="432" t="s">
        <v>5574</v>
      </c>
      <c r="B6499" s="433">
        <v>19249</v>
      </c>
      <c r="C6499" s="434">
        <v>1</v>
      </c>
      <c r="D6499" s="434">
        <v>1</v>
      </c>
    </row>
    <row r="6500" spans="1:4" ht="13.2" x14ac:dyDescent="0.25">
      <c r="A6500" s="432" t="s">
        <v>6028</v>
      </c>
      <c r="B6500" s="433">
        <v>23892</v>
      </c>
      <c r="C6500" s="434">
        <v>2</v>
      </c>
      <c r="D6500" s="434">
        <v>1</v>
      </c>
    </row>
    <row r="6501" spans="1:4" ht="13.2" x14ac:dyDescent="0.25">
      <c r="A6501" s="432" t="s">
        <v>6029</v>
      </c>
      <c r="B6501" s="433">
        <v>24372</v>
      </c>
      <c r="C6501" s="434">
        <v>6</v>
      </c>
      <c r="D6501" s="434">
        <v>6</v>
      </c>
    </row>
    <row r="6502" spans="1:4" ht="13.2" x14ac:dyDescent="0.25">
      <c r="A6502" s="432" t="s">
        <v>6030</v>
      </c>
      <c r="B6502" s="433">
        <v>25568</v>
      </c>
      <c r="C6502" s="434">
        <v>15</v>
      </c>
      <c r="D6502" s="434">
        <v>10</v>
      </c>
    </row>
    <row r="6503" spans="1:4" ht="13.2" x14ac:dyDescent="0.25">
      <c r="A6503" s="432" t="s">
        <v>6031</v>
      </c>
      <c r="B6503" s="433">
        <v>10543</v>
      </c>
      <c r="C6503" s="434">
        <v>2</v>
      </c>
      <c r="D6503" s="434">
        <v>0</v>
      </c>
    </row>
    <row r="6504" spans="1:4" ht="13.2" x14ac:dyDescent="0.25">
      <c r="A6504" s="432" t="s">
        <v>6032</v>
      </c>
      <c r="B6504" s="433">
        <v>13574</v>
      </c>
      <c r="C6504" s="434">
        <v>8</v>
      </c>
      <c r="D6504" s="434">
        <v>8</v>
      </c>
    </row>
    <row r="6505" spans="1:4" ht="13.2" x14ac:dyDescent="0.25">
      <c r="A6505" s="432" t="s">
        <v>6033</v>
      </c>
      <c r="B6505" s="433">
        <v>12698</v>
      </c>
      <c r="C6505" s="434">
        <v>5</v>
      </c>
      <c r="D6505" s="434">
        <v>5</v>
      </c>
    </row>
    <row r="6506" spans="1:4" ht="13.2" x14ac:dyDescent="0.25">
      <c r="A6506" s="432" t="s">
        <v>6034</v>
      </c>
      <c r="B6506" s="433">
        <v>19407</v>
      </c>
      <c r="C6506" s="434">
        <v>2</v>
      </c>
      <c r="D6506" s="434">
        <v>2</v>
      </c>
    </row>
    <row r="6507" spans="1:4" ht="13.2" x14ac:dyDescent="0.25">
      <c r="A6507" s="432" t="s">
        <v>6035</v>
      </c>
      <c r="B6507" s="433">
        <v>22520</v>
      </c>
      <c r="C6507" s="434">
        <v>11</v>
      </c>
      <c r="D6507" s="434">
        <v>11</v>
      </c>
    </row>
    <row r="6508" spans="1:4" ht="13.2" x14ac:dyDescent="0.25">
      <c r="A6508" s="432" t="s">
        <v>2905</v>
      </c>
      <c r="B6508" s="433">
        <v>29969</v>
      </c>
      <c r="C6508" s="434">
        <v>5</v>
      </c>
      <c r="D6508" s="434">
        <v>2</v>
      </c>
    </row>
    <row r="6509" spans="1:4" ht="13.2" x14ac:dyDescent="0.25">
      <c r="A6509" s="432" t="s">
        <v>6036</v>
      </c>
      <c r="B6509" s="433">
        <v>20467</v>
      </c>
      <c r="C6509" s="434">
        <v>131</v>
      </c>
      <c r="D6509" s="434">
        <v>121</v>
      </c>
    </row>
    <row r="6510" spans="1:4" ht="13.2" x14ac:dyDescent="0.25">
      <c r="A6510" s="432" t="s">
        <v>6037</v>
      </c>
      <c r="B6510" s="433">
        <v>29543</v>
      </c>
      <c r="C6510" s="434">
        <v>180</v>
      </c>
      <c r="D6510" s="434">
        <v>180</v>
      </c>
    </row>
    <row r="6511" spans="1:4" ht="13.2" x14ac:dyDescent="0.25">
      <c r="A6511" s="432" t="s">
        <v>6038</v>
      </c>
      <c r="B6511" s="433">
        <v>13484</v>
      </c>
      <c r="C6511" s="434">
        <v>20</v>
      </c>
      <c r="D6511" s="434">
        <v>20</v>
      </c>
    </row>
    <row r="6512" spans="1:4" ht="13.2" x14ac:dyDescent="0.25">
      <c r="A6512" s="432" t="s">
        <v>2913</v>
      </c>
      <c r="B6512" s="433">
        <v>27670</v>
      </c>
      <c r="C6512" s="434">
        <v>2</v>
      </c>
      <c r="D6512" s="434">
        <v>2</v>
      </c>
    </row>
    <row r="6513" spans="1:4" ht="13.2" x14ac:dyDescent="0.25">
      <c r="A6513" s="432" t="s">
        <v>6027</v>
      </c>
      <c r="B6513" s="433">
        <v>19427</v>
      </c>
      <c r="C6513" s="434">
        <v>2</v>
      </c>
      <c r="D6513" s="434">
        <v>2</v>
      </c>
    </row>
    <row r="6514" spans="1:4" ht="13.2" x14ac:dyDescent="0.25">
      <c r="A6514" s="432" t="s">
        <v>2345</v>
      </c>
      <c r="B6514" s="433">
        <v>23789</v>
      </c>
      <c r="C6514" s="434">
        <v>1</v>
      </c>
      <c r="D6514" s="434">
        <v>0</v>
      </c>
    </row>
    <row r="6515" spans="1:4" ht="13.2" x14ac:dyDescent="0.25">
      <c r="A6515" s="432" t="s">
        <v>6039</v>
      </c>
      <c r="B6515" s="433">
        <v>19900</v>
      </c>
      <c r="C6515" s="434">
        <v>1</v>
      </c>
      <c r="D6515" s="434">
        <v>0</v>
      </c>
    </row>
    <row r="6516" spans="1:4" ht="13.2" x14ac:dyDescent="0.25">
      <c r="A6516" s="432" t="s">
        <v>6040</v>
      </c>
      <c r="B6516" s="433">
        <v>21685</v>
      </c>
      <c r="C6516" s="434">
        <v>1</v>
      </c>
      <c r="D6516" s="434">
        <v>1</v>
      </c>
    </row>
    <row r="6517" spans="1:4" ht="13.2" x14ac:dyDescent="0.25">
      <c r="A6517" s="432" t="s">
        <v>6041</v>
      </c>
      <c r="B6517" s="433">
        <v>13354</v>
      </c>
      <c r="C6517" s="434">
        <v>1</v>
      </c>
      <c r="D6517" s="434">
        <v>0</v>
      </c>
    </row>
    <row r="6518" spans="1:4" ht="13.2" x14ac:dyDescent="0.25">
      <c r="A6518" s="432" t="s">
        <v>6042</v>
      </c>
      <c r="B6518" s="433">
        <v>13291</v>
      </c>
      <c r="C6518" s="434">
        <v>3</v>
      </c>
      <c r="D6518" s="434">
        <v>1</v>
      </c>
    </row>
    <row r="6519" spans="1:4" ht="13.2" x14ac:dyDescent="0.25">
      <c r="A6519" s="432" t="s">
        <v>6043</v>
      </c>
      <c r="B6519" s="433">
        <v>19715</v>
      </c>
      <c r="C6519" s="434">
        <v>2</v>
      </c>
      <c r="D6519" s="434">
        <v>0</v>
      </c>
    </row>
    <row r="6520" spans="1:4" ht="13.2" x14ac:dyDescent="0.25">
      <c r="A6520" s="432" t="s">
        <v>6044</v>
      </c>
      <c r="B6520" s="433">
        <v>19587</v>
      </c>
      <c r="C6520" s="434">
        <v>2</v>
      </c>
      <c r="D6520" s="434">
        <v>2</v>
      </c>
    </row>
    <row r="6521" spans="1:4" ht="13.2" x14ac:dyDescent="0.25">
      <c r="A6521" s="432" t="s">
        <v>6045</v>
      </c>
      <c r="B6521" s="433">
        <v>16072</v>
      </c>
      <c r="C6521" s="434">
        <v>2</v>
      </c>
      <c r="D6521" s="434">
        <v>2</v>
      </c>
    </row>
    <row r="6522" spans="1:4" ht="13.2" x14ac:dyDescent="0.25">
      <c r="A6522" s="432" t="s">
        <v>6046</v>
      </c>
      <c r="B6522" s="433">
        <v>12136</v>
      </c>
      <c r="C6522" s="434">
        <v>2</v>
      </c>
      <c r="D6522" s="434">
        <v>2</v>
      </c>
    </row>
    <row r="6523" spans="1:4" ht="13.2" x14ac:dyDescent="0.25">
      <c r="A6523" s="432" t="s">
        <v>6047</v>
      </c>
      <c r="B6523" s="433">
        <v>22216</v>
      </c>
      <c r="C6523" s="434">
        <v>2</v>
      </c>
      <c r="D6523" s="434">
        <v>2</v>
      </c>
    </row>
    <row r="6524" spans="1:4" ht="13.2" x14ac:dyDescent="0.25">
      <c r="A6524" s="432" t="s">
        <v>6048</v>
      </c>
      <c r="B6524" s="433">
        <v>13118</v>
      </c>
      <c r="C6524" s="434">
        <v>45</v>
      </c>
      <c r="D6524" s="434">
        <v>20</v>
      </c>
    </row>
    <row r="6525" spans="1:4" ht="13.2" x14ac:dyDescent="0.25">
      <c r="A6525" s="432" t="s">
        <v>6039</v>
      </c>
      <c r="B6525" s="433">
        <v>19374</v>
      </c>
      <c r="C6525" s="434">
        <v>20</v>
      </c>
      <c r="D6525" s="434">
        <v>0</v>
      </c>
    </row>
    <row r="6526" spans="1:4" ht="13.2" x14ac:dyDescent="0.25">
      <c r="A6526" s="432" t="s">
        <v>6049</v>
      </c>
      <c r="B6526" s="433">
        <v>21303</v>
      </c>
      <c r="C6526" s="434">
        <v>2</v>
      </c>
      <c r="D6526" s="434">
        <v>2</v>
      </c>
    </row>
    <row r="6527" spans="1:4" ht="13.2" x14ac:dyDescent="0.25">
      <c r="A6527" s="432" t="s">
        <v>6050</v>
      </c>
      <c r="B6527" s="433">
        <v>10367</v>
      </c>
      <c r="C6527" s="434">
        <v>1</v>
      </c>
      <c r="D6527" s="434">
        <v>1</v>
      </c>
    </row>
    <row r="6528" spans="1:4" ht="13.2" x14ac:dyDescent="0.25">
      <c r="A6528" s="432" t="s">
        <v>6051</v>
      </c>
      <c r="B6528" s="433">
        <v>16700</v>
      </c>
      <c r="C6528" s="434">
        <v>1</v>
      </c>
      <c r="D6528" s="434">
        <v>1</v>
      </c>
    </row>
    <row r="6529" spans="1:4" ht="13.2" x14ac:dyDescent="0.25">
      <c r="A6529" s="432" t="s">
        <v>4521</v>
      </c>
      <c r="B6529" s="433">
        <v>14541</v>
      </c>
      <c r="C6529" s="434">
        <v>4</v>
      </c>
      <c r="D6529" s="434">
        <v>0</v>
      </c>
    </row>
    <row r="6530" spans="1:4" ht="13.2" x14ac:dyDescent="0.25">
      <c r="A6530" s="432" t="s">
        <v>6052</v>
      </c>
      <c r="B6530" s="433">
        <v>13268</v>
      </c>
      <c r="C6530" s="434">
        <v>24</v>
      </c>
      <c r="D6530" s="434">
        <v>21</v>
      </c>
    </row>
    <row r="6531" spans="1:4" ht="13.2" x14ac:dyDescent="0.25">
      <c r="A6531" s="432" t="s">
        <v>6053</v>
      </c>
      <c r="B6531" s="433">
        <v>19425</v>
      </c>
      <c r="C6531" s="434">
        <v>17</v>
      </c>
      <c r="D6531" s="434">
        <v>15</v>
      </c>
    </row>
    <row r="6532" spans="1:4" ht="13.2" x14ac:dyDescent="0.25">
      <c r="A6532" s="432" t="s">
        <v>6054</v>
      </c>
      <c r="B6532" s="433">
        <v>20166</v>
      </c>
      <c r="C6532" s="434">
        <v>6</v>
      </c>
      <c r="D6532" s="434">
        <v>6</v>
      </c>
    </row>
    <row r="6533" spans="1:4" ht="13.2" x14ac:dyDescent="0.25">
      <c r="A6533" s="432" t="s">
        <v>4521</v>
      </c>
      <c r="B6533" s="433">
        <v>10859</v>
      </c>
      <c r="C6533" s="434">
        <v>4</v>
      </c>
      <c r="D6533" s="434">
        <v>0</v>
      </c>
    </row>
    <row r="6534" spans="1:4" ht="13.2" x14ac:dyDescent="0.25">
      <c r="A6534" s="432" t="s">
        <v>6055</v>
      </c>
      <c r="B6534" s="433">
        <v>27271</v>
      </c>
      <c r="C6534" s="434">
        <v>20</v>
      </c>
      <c r="D6534" s="434">
        <v>0</v>
      </c>
    </row>
    <row r="6535" spans="1:4" ht="13.2" x14ac:dyDescent="0.25">
      <c r="A6535" s="432" t="s">
        <v>6056</v>
      </c>
      <c r="B6535" s="433">
        <v>23608</v>
      </c>
      <c r="C6535" s="434">
        <v>390</v>
      </c>
      <c r="D6535" s="434">
        <v>290</v>
      </c>
    </row>
    <row r="6536" spans="1:4" ht="13.2" x14ac:dyDescent="0.25">
      <c r="A6536" s="432" t="s">
        <v>6057</v>
      </c>
      <c r="B6536" s="433">
        <v>27981</v>
      </c>
      <c r="C6536" s="435">
        <v>1420</v>
      </c>
      <c r="D6536" s="435">
        <v>1150</v>
      </c>
    </row>
    <row r="6537" spans="1:4" ht="13.2" x14ac:dyDescent="0.25">
      <c r="A6537" s="432" t="s">
        <v>6058</v>
      </c>
      <c r="B6537" s="433">
        <v>24690</v>
      </c>
      <c r="C6537" s="434">
        <v>70</v>
      </c>
      <c r="D6537" s="434">
        <v>0</v>
      </c>
    </row>
    <row r="6538" spans="1:4" ht="13.2" x14ac:dyDescent="0.25">
      <c r="A6538" s="432" t="s">
        <v>6059</v>
      </c>
      <c r="B6538" s="433">
        <v>18755</v>
      </c>
      <c r="C6538" s="435">
        <v>4040</v>
      </c>
      <c r="D6538" s="435">
        <v>1680</v>
      </c>
    </row>
    <row r="6539" spans="1:4" ht="13.2" x14ac:dyDescent="0.25">
      <c r="A6539" s="432" t="s">
        <v>6060</v>
      </c>
      <c r="B6539" s="433">
        <v>19778</v>
      </c>
      <c r="C6539" s="434">
        <v>592</v>
      </c>
      <c r="D6539" s="434">
        <v>0</v>
      </c>
    </row>
    <row r="6540" spans="1:4" ht="13.2" x14ac:dyDescent="0.25">
      <c r="A6540" s="432" t="s">
        <v>6061</v>
      </c>
      <c r="B6540" s="433">
        <v>29303</v>
      </c>
      <c r="C6540" s="434">
        <v>809</v>
      </c>
      <c r="D6540" s="434">
        <v>73</v>
      </c>
    </row>
    <row r="6541" spans="1:4" ht="13.2" x14ac:dyDescent="0.25">
      <c r="A6541" s="432" t="s">
        <v>6062</v>
      </c>
      <c r="B6541" s="433">
        <v>16647</v>
      </c>
      <c r="C6541" s="434">
        <v>40</v>
      </c>
      <c r="D6541" s="434">
        <v>0</v>
      </c>
    </row>
    <row r="6542" spans="1:4" ht="13.2" x14ac:dyDescent="0.25">
      <c r="A6542" s="432" t="s">
        <v>6063</v>
      </c>
      <c r="B6542" s="433">
        <v>12687</v>
      </c>
      <c r="C6542" s="434">
        <v>10</v>
      </c>
      <c r="D6542" s="434">
        <v>0</v>
      </c>
    </row>
    <row r="6543" spans="1:4" ht="13.2" x14ac:dyDescent="0.25">
      <c r="A6543" s="432" t="s">
        <v>6064</v>
      </c>
      <c r="B6543" s="433">
        <v>28863</v>
      </c>
      <c r="C6543" s="434">
        <v>67</v>
      </c>
      <c r="D6543" s="434">
        <v>53</v>
      </c>
    </row>
    <row r="6544" spans="1:4" ht="13.2" x14ac:dyDescent="0.25">
      <c r="A6544" s="432" t="s">
        <v>6065</v>
      </c>
      <c r="B6544" s="433">
        <v>10588</v>
      </c>
      <c r="C6544" s="434">
        <v>640</v>
      </c>
      <c r="D6544" s="434">
        <v>20</v>
      </c>
    </row>
    <row r="6545" spans="1:4" ht="13.2" x14ac:dyDescent="0.25">
      <c r="A6545" s="432" t="s">
        <v>5992</v>
      </c>
      <c r="B6545" s="433">
        <v>26288</v>
      </c>
      <c r="C6545" s="434">
        <v>430</v>
      </c>
      <c r="D6545" s="434">
        <v>50</v>
      </c>
    </row>
    <row r="6546" spans="1:4" ht="13.2" x14ac:dyDescent="0.25">
      <c r="A6546" s="432" t="s">
        <v>6066</v>
      </c>
      <c r="B6546" s="433">
        <v>27525</v>
      </c>
      <c r="C6546" s="434">
        <v>130</v>
      </c>
      <c r="D6546" s="434">
        <v>130</v>
      </c>
    </row>
    <row r="6547" spans="1:4" ht="13.2" x14ac:dyDescent="0.25">
      <c r="A6547" s="432" t="s">
        <v>6067</v>
      </c>
      <c r="B6547" s="433">
        <v>18396</v>
      </c>
      <c r="C6547" s="434">
        <v>24</v>
      </c>
      <c r="D6547" s="434">
        <v>24</v>
      </c>
    </row>
    <row r="6548" spans="1:4" ht="13.2" x14ac:dyDescent="0.25">
      <c r="A6548" s="432" t="s">
        <v>6068</v>
      </c>
      <c r="B6548" s="433">
        <v>17730</v>
      </c>
      <c r="C6548" s="434">
        <v>30</v>
      </c>
      <c r="D6548" s="434">
        <v>2</v>
      </c>
    </row>
    <row r="6549" spans="1:4" ht="13.2" x14ac:dyDescent="0.25">
      <c r="A6549" s="432" t="s">
        <v>6069</v>
      </c>
      <c r="B6549" s="433">
        <v>18375</v>
      </c>
      <c r="C6549" s="434">
        <v>10</v>
      </c>
      <c r="D6549" s="434">
        <v>0</v>
      </c>
    </row>
    <row r="6550" spans="1:4" ht="13.2" x14ac:dyDescent="0.25">
      <c r="A6550" s="432" t="s">
        <v>6070</v>
      </c>
      <c r="B6550" s="433">
        <v>21895</v>
      </c>
      <c r="C6550" s="434">
        <v>34</v>
      </c>
      <c r="D6550" s="434">
        <v>0</v>
      </c>
    </row>
    <row r="6551" spans="1:4" ht="13.2" x14ac:dyDescent="0.25">
      <c r="A6551" s="432" t="s">
        <v>6071</v>
      </c>
      <c r="B6551" s="433">
        <v>26537</v>
      </c>
      <c r="C6551" s="434">
        <v>10</v>
      </c>
      <c r="D6551" s="434">
        <v>0</v>
      </c>
    </row>
    <row r="6552" spans="1:4" ht="13.2" x14ac:dyDescent="0.25">
      <c r="A6552" s="432" t="s">
        <v>6072</v>
      </c>
      <c r="B6552" s="433">
        <v>12467</v>
      </c>
      <c r="C6552" s="434">
        <v>10</v>
      </c>
      <c r="D6552" s="434">
        <v>0</v>
      </c>
    </row>
    <row r="6553" spans="1:4" ht="13.2" x14ac:dyDescent="0.25">
      <c r="A6553" s="432" t="s">
        <v>6073</v>
      </c>
      <c r="B6553" s="433">
        <v>13819</v>
      </c>
      <c r="C6553" s="434">
        <v>10</v>
      </c>
      <c r="D6553" s="434">
        <v>0</v>
      </c>
    </row>
    <row r="6554" spans="1:4" ht="13.2" x14ac:dyDescent="0.25">
      <c r="A6554" s="432" t="s">
        <v>6074</v>
      </c>
      <c r="B6554" s="433">
        <v>23914</v>
      </c>
      <c r="C6554" s="434">
        <v>10</v>
      </c>
      <c r="D6554" s="434">
        <v>0</v>
      </c>
    </row>
    <row r="6555" spans="1:4" ht="13.2" x14ac:dyDescent="0.25">
      <c r="A6555" s="432" t="s">
        <v>6075</v>
      </c>
      <c r="B6555" s="433">
        <v>20398</v>
      </c>
      <c r="C6555" s="434">
        <v>30</v>
      </c>
      <c r="D6555" s="434">
        <v>0</v>
      </c>
    </row>
    <row r="6556" spans="1:4" ht="13.2" x14ac:dyDescent="0.25">
      <c r="A6556" s="432" t="s">
        <v>6076</v>
      </c>
      <c r="B6556" s="433">
        <v>10056</v>
      </c>
      <c r="C6556" s="434">
        <v>44</v>
      </c>
      <c r="D6556" s="434">
        <v>38</v>
      </c>
    </row>
    <row r="6557" spans="1:4" ht="13.2" x14ac:dyDescent="0.25">
      <c r="A6557" s="432" t="s">
        <v>6077</v>
      </c>
      <c r="B6557" s="433">
        <v>10916</v>
      </c>
      <c r="C6557" s="434">
        <v>20</v>
      </c>
      <c r="D6557" s="434">
        <v>20</v>
      </c>
    </row>
    <row r="6558" spans="1:4" ht="13.2" x14ac:dyDescent="0.25">
      <c r="A6558" s="432" t="s">
        <v>2227</v>
      </c>
      <c r="B6558" s="433">
        <v>24581</v>
      </c>
      <c r="C6558" s="434">
        <v>156</v>
      </c>
      <c r="D6558" s="434">
        <v>144</v>
      </c>
    </row>
    <row r="6559" spans="1:4" ht="13.2" x14ac:dyDescent="0.25">
      <c r="A6559" s="432" t="s">
        <v>2228</v>
      </c>
      <c r="B6559" s="433">
        <v>21206</v>
      </c>
      <c r="C6559" s="434">
        <v>230</v>
      </c>
      <c r="D6559" s="434">
        <v>180</v>
      </c>
    </row>
    <row r="6560" spans="1:4" ht="13.2" x14ac:dyDescent="0.25">
      <c r="A6560" s="432" t="s">
        <v>5769</v>
      </c>
      <c r="B6560" s="433">
        <v>23001</v>
      </c>
      <c r="C6560" s="434">
        <v>6</v>
      </c>
      <c r="D6560" s="434">
        <v>4</v>
      </c>
    </row>
    <row r="6561" spans="1:4" ht="13.2" x14ac:dyDescent="0.25">
      <c r="A6561" s="432" t="s">
        <v>2229</v>
      </c>
      <c r="B6561" s="433">
        <v>21788</v>
      </c>
      <c r="C6561" s="434">
        <v>36</v>
      </c>
      <c r="D6561" s="434">
        <v>28</v>
      </c>
    </row>
    <row r="6562" spans="1:4" ht="13.2" x14ac:dyDescent="0.25">
      <c r="A6562" s="432" t="s">
        <v>2230</v>
      </c>
      <c r="B6562" s="433">
        <v>22644</v>
      </c>
      <c r="C6562" s="434">
        <v>38</v>
      </c>
      <c r="D6562" s="434">
        <v>34</v>
      </c>
    </row>
    <row r="6563" spans="1:4" ht="13.2" x14ac:dyDescent="0.25">
      <c r="A6563" s="432" t="s">
        <v>2231</v>
      </c>
      <c r="B6563" s="433">
        <v>15158</v>
      </c>
      <c r="C6563" s="434">
        <v>2</v>
      </c>
      <c r="D6563" s="434">
        <v>2</v>
      </c>
    </row>
    <row r="6564" spans="1:4" ht="13.2" x14ac:dyDescent="0.25">
      <c r="A6564" s="432" t="s">
        <v>2232</v>
      </c>
      <c r="B6564" s="433">
        <v>18690</v>
      </c>
      <c r="C6564" s="434">
        <v>34</v>
      </c>
      <c r="D6564" s="434">
        <v>0</v>
      </c>
    </row>
    <row r="6565" spans="1:4" ht="13.2" x14ac:dyDescent="0.25">
      <c r="A6565" s="432" t="s">
        <v>6078</v>
      </c>
      <c r="B6565" s="433">
        <v>17146</v>
      </c>
      <c r="C6565" s="434">
        <v>836</v>
      </c>
      <c r="D6565" s="434">
        <v>770</v>
      </c>
    </row>
    <row r="6566" spans="1:4" ht="13.2" x14ac:dyDescent="0.25">
      <c r="A6566" s="432" t="s">
        <v>3313</v>
      </c>
      <c r="B6566" s="433">
        <v>14196</v>
      </c>
      <c r="C6566" s="435">
        <v>6870</v>
      </c>
      <c r="D6566" s="435">
        <v>5520</v>
      </c>
    </row>
    <row r="6567" spans="1:4" ht="13.2" x14ac:dyDescent="0.25">
      <c r="A6567" s="432" t="s">
        <v>6079</v>
      </c>
      <c r="B6567" s="433">
        <v>14789</v>
      </c>
      <c r="C6567" s="434">
        <v>28</v>
      </c>
      <c r="D6567" s="434">
        <v>28</v>
      </c>
    </row>
    <row r="6568" spans="1:4" ht="13.2" x14ac:dyDescent="0.25">
      <c r="A6568" s="432" t="s">
        <v>3113</v>
      </c>
      <c r="B6568" s="433">
        <v>15816</v>
      </c>
      <c r="C6568" s="434">
        <v>30</v>
      </c>
      <c r="D6568" s="434">
        <v>30</v>
      </c>
    </row>
    <row r="6569" spans="1:4" ht="13.2" x14ac:dyDescent="0.25">
      <c r="A6569" s="432" t="s">
        <v>6080</v>
      </c>
      <c r="B6569" s="433">
        <v>28023</v>
      </c>
      <c r="C6569" s="435">
        <v>1326</v>
      </c>
      <c r="D6569" s="434">
        <v>446</v>
      </c>
    </row>
    <row r="6570" spans="1:4" ht="13.2" x14ac:dyDescent="0.25">
      <c r="A6570" s="432" t="s">
        <v>6081</v>
      </c>
      <c r="B6570" s="433">
        <v>18959</v>
      </c>
      <c r="C6570" s="434">
        <v>166</v>
      </c>
      <c r="D6570" s="434">
        <v>70</v>
      </c>
    </row>
    <row r="6571" spans="1:4" ht="13.2" x14ac:dyDescent="0.25">
      <c r="A6571" s="432" t="s">
        <v>4570</v>
      </c>
      <c r="B6571" s="433">
        <v>18335</v>
      </c>
      <c r="C6571" s="434">
        <v>10</v>
      </c>
      <c r="D6571" s="434">
        <v>6</v>
      </c>
    </row>
    <row r="6572" spans="1:4" ht="13.2" x14ac:dyDescent="0.25">
      <c r="A6572" s="432" t="s">
        <v>4571</v>
      </c>
      <c r="B6572" s="433">
        <v>28987</v>
      </c>
      <c r="C6572" s="434">
        <v>40</v>
      </c>
      <c r="D6572" s="434">
        <v>38</v>
      </c>
    </row>
    <row r="6573" spans="1:4" ht="13.2" x14ac:dyDescent="0.25">
      <c r="A6573" s="432" t="s">
        <v>4593</v>
      </c>
      <c r="B6573" s="433">
        <v>20926</v>
      </c>
      <c r="C6573" s="434">
        <v>2</v>
      </c>
      <c r="D6573" s="434">
        <v>2</v>
      </c>
    </row>
    <row r="6574" spans="1:4" ht="13.2" x14ac:dyDescent="0.25">
      <c r="A6574" s="432" t="s">
        <v>6082</v>
      </c>
      <c r="B6574" s="433">
        <v>22703</v>
      </c>
      <c r="C6574" s="434">
        <v>6</v>
      </c>
      <c r="D6574" s="434">
        <v>0</v>
      </c>
    </row>
    <row r="6575" spans="1:4" ht="13.2" x14ac:dyDescent="0.25">
      <c r="A6575" s="432" t="s">
        <v>2668</v>
      </c>
      <c r="B6575" s="433">
        <v>20663</v>
      </c>
      <c r="C6575" s="434">
        <v>438</v>
      </c>
      <c r="D6575" s="434">
        <v>438</v>
      </c>
    </row>
    <row r="6576" spans="1:4" ht="13.2" x14ac:dyDescent="0.25">
      <c r="A6576" s="432" t="s">
        <v>2669</v>
      </c>
      <c r="B6576" s="433">
        <v>13838</v>
      </c>
      <c r="C6576" s="434">
        <v>240</v>
      </c>
      <c r="D6576" s="434">
        <v>178</v>
      </c>
    </row>
    <row r="6577" spans="1:4" ht="13.2" x14ac:dyDescent="0.25">
      <c r="A6577" s="432" t="s">
        <v>5231</v>
      </c>
      <c r="B6577" s="433">
        <v>13673</v>
      </c>
      <c r="C6577" s="434">
        <v>28</v>
      </c>
      <c r="D6577" s="434">
        <v>14</v>
      </c>
    </row>
    <row r="6578" spans="1:4" ht="13.2" x14ac:dyDescent="0.25">
      <c r="A6578" s="432" t="s">
        <v>5242</v>
      </c>
      <c r="B6578" s="433">
        <v>22694</v>
      </c>
      <c r="C6578" s="434">
        <v>48</v>
      </c>
      <c r="D6578" s="434">
        <v>36</v>
      </c>
    </row>
    <row r="6579" spans="1:4" ht="13.2" x14ac:dyDescent="0.25">
      <c r="A6579" s="432" t="s">
        <v>5244</v>
      </c>
      <c r="B6579" s="433">
        <v>20953</v>
      </c>
      <c r="C6579" s="434">
        <v>512</v>
      </c>
      <c r="D6579" s="434">
        <v>448</v>
      </c>
    </row>
    <row r="6580" spans="1:4" ht="13.2" x14ac:dyDescent="0.25">
      <c r="A6580" s="432" t="s">
        <v>5245</v>
      </c>
      <c r="B6580" s="433">
        <v>11711</v>
      </c>
      <c r="C6580" s="434">
        <v>2</v>
      </c>
      <c r="D6580" s="434">
        <v>0</v>
      </c>
    </row>
    <row r="6581" spans="1:4" ht="13.2" x14ac:dyDescent="0.25">
      <c r="A6581" s="432" t="s">
        <v>5246</v>
      </c>
      <c r="B6581" s="433">
        <v>24176</v>
      </c>
      <c r="C6581" s="434">
        <v>8</v>
      </c>
      <c r="D6581" s="434">
        <v>6</v>
      </c>
    </row>
    <row r="6582" spans="1:4" ht="13.2" x14ac:dyDescent="0.25">
      <c r="A6582" s="432" t="s">
        <v>5247</v>
      </c>
      <c r="B6582" s="433">
        <v>27040</v>
      </c>
      <c r="C6582" s="434">
        <v>14</v>
      </c>
      <c r="D6582" s="434">
        <v>14</v>
      </c>
    </row>
    <row r="6583" spans="1:4" ht="13.2" x14ac:dyDescent="0.25">
      <c r="A6583" s="432" t="s">
        <v>5248</v>
      </c>
      <c r="B6583" s="433">
        <v>15271</v>
      </c>
      <c r="C6583" s="434">
        <v>24</v>
      </c>
      <c r="D6583" s="434">
        <v>20</v>
      </c>
    </row>
    <row r="6584" spans="1:4" ht="13.2" x14ac:dyDescent="0.25">
      <c r="A6584" s="432" t="s">
        <v>5249</v>
      </c>
      <c r="B6584" s="433">
        <v>24682</v>
      </c>
      <c r="C6584" s="434">
        <v>28</v>
      </c>
      <c r="D6584" s="434">
        <v>0</v>
      </c>
    </row>
    <row r="6585" spans="1:4" ht="13.2" x14ac:dyDescent="0.25">
      <c r="A6585" s="432" t="s">
        <v>5250</v>
      </c>
      <c r="B6585" s="433">
        <v>22102</v>
      </c>
      <c r="C6585" s="434">
        <v>292</v>
      </c>
      <c r="D6585" s="434">
        <v>266</v>
      </c>
    </row>
    <row r="6586" spans="1:4" ht="13.2" x14ac:dyDescent="0.25">
      <c r="A6586" s="432" t="s">
        <v>5251</v>
      </c>
      <c r="B6586" s="433">
        <v>27068</v>
      </c>
      <c r="C6586" s="434">
        <v>26</v>
      </c>
      <c r="D6586" s="434">
        <v>26</v>
      </c>
    </row>
    <row r="6587" spans="1:4" ht="13.2" x14ac:dyDescent="0.25">
      <c r="A6587" s="432" t="s">
        <v>5252</v>
      </c>
      <c r="B6587" s="433">
        <v>26140</v>
      </c>
      <c r="C6587" s="434">
        <v>14</v>
      </c>
      <c r="D6587" s="434">
        <v>14</v>
      </c>
    </row>
    <row r="6588" spans="1:4" ht="13.2" x14ac:dyDescent="0.25">
      <c r="A6588" s="432" t="s">
        <v>6083</v>
      </c>
      <c r="B6588" s="433">
        <v>19169</v>
      </c>
      <c r="C6588" s="434">
        <v>840</v>
      </c>
      <c r="D6588" s="434">
        <v>744</v>
      </c>
    </row>
    <row r="6589" spans="1:4" ht="13.2" x14ac:dyDescent="0.25">
      <c r="A6589" s="432" t="s">
        <v>6084</v>
      </c>
      <c r="B6589" s="433">
        <v>23958</v>
      </c>
      <c r="C6589" s="434">
        <v>404</v>
      </c>
      <c r="D6589" s="434">
        <v>332</v>
      </c>
    </row>
    <row r="6590" spans="1:4" ht="13.2" x14ac:dyDescent="0.25">
      <c r="A6590" s="432" t="s">
        <v>2294</v>
      </c>
      <c r="B6590" s="433">
        <v>29698</v>
      </c>
      <c r="C6590" s="434">
        <v>278</v>
      </c>
      <c r="D6590" s="434">
        <v>246</v>
      </c>
    </row>
    <row r="6591" spans="1:4" ht="13.2" x14ac:dyDescent="0.25">
      <c r="A6591" s="432" t="s">
        <v>2295</v>
      </c>
      <c r="B6591" s="433">
        <v>17110</v>
      </c>
      <c r="C6591" s="434">
        <v>4</v>
      </c>
      <c r="D6591" s="434">
        <v>4</v>
      </c>
    </row>
    <row r="6592" spans="1:4" ht="13.2" x14ac:dyDescent="0.25">
      <c r="A6592" s="432" t="s">
        <v>2300</v>
      </c>
      <c r="B6592" s="433">
        <v>13466</v>
      </c>
      <c r="C6592" s="434">
        <v>130</v>
      </c>
      <c r="D6592" s="434">
        <v>50</v>
      </c>
    </row>
    <row r="6593" spans="1:4" ht="13.2" x14ac:dyDescent="0.25">
      <c r="A6593" s="432" t="s">
        <v>5253</v>
      </c>
      <c r="B6593" s="433">
        <v>14875</v>
      </c>
      <c r="C6593" s="435">
        <v>1658</v>
      </c>
      <c r="D6593" s="434">
        <v>994</v>
      </c>
    </row>
    <row r="6594" spans="1:4" ht="13.2" x14ac:dyDescent="0.25">
      <c r="A6594" s="432" t="s">
        <v>5254</v>
      </c>
      <c r="B6594" s="433">
        <v>23050</v>
      </c>
      <c r="C6594" s="434">
        <v>8</v>
      </c>
      <c r="D6594" s="434">
        <v>8</v>
      </c>
    </row>
    <row r="6595" spans="1:4" ht="13.2" x14ac:dyDescent="0.25">
      <c r="A6595" s="432" t="s">
        <v>5255</v>
      </c>
      <c r="B6595" s="433">
        <v>19740</v>
      </c>
      <c r="C6595" s="434">
        <v>4</v>
      </c>
      <c r="D6595" s="434">
        <v>4</v>
      </c>
    </row>
    <row r="6596" spans="1:4" ht="13.2" x14ac:dyDescent="0.25">
      <c r="A6596" s="432" t="s">
        <v>5256</v>
      </c>
      <c r="B6596" s="433">
        <v>15431</v>
      </c>
      <c r="C6596" s="434">
        <v>2</v>
      </c>
      <c r="D6596" s="434">
        <v>2</v>
      </c>
    </row>
    <row r="6597" spans="1:4" ht="13.2" x14ac:dyDescent="0.25">
      <c r="A6597" s="432" t="s">
        <v>5335</v>
      </c>
      <c r="B6597" s="433">
        <v>15992</v>
      </c>
      <c r="C6597" s="434">
        <v>4</v>
      </c>
      <c r="D6597" s="434">
        <v>0</v>
      </c>
    </row>
    <row r="6598" spans="1:4" ht="13.2" x14ac:dyDescent="0.25">
      <c r="A6598" s="432" t="s">
        <v>5257</v>
      </c>
      <c r="B6598" s="433">
        <v>26168</v>
      </c>
      <c r="C6598" s="434">
        <v>660</v>
      </c>
      <c r="D6598" s="434">
        <v>570</v>
      </c>
    </row>
    <row r="6599" spans="1:4" ht="13.2" x14ac:dyDescent="0.25">
      <c r="A6599" s="432" t="s">
        <v>5258</v>
      </c>
      <c r="B6599" s="433">
        <v>12800</v>
      </c>
      <c r="C6599" s="434">
        <v>2</v>
      </c>
      <c r="D6599" s="434">
        <v>0</v>
      </c>
    </row>
    <row r="6600" spans="1:4" ht="13.2" x14ac:dyDescent="0.25">
      <c r="A6600" s="432" t="s">
        <v>5336</v>
      </c>
      <c r="B6600" s="433">
        <v>20102</v>
      </c>
      <c r="C6600" s="434">
        <v>22</v>
      </c>
      <c r="D6600" s="434">
        <v>20</v>
      </c>
    </row>
    <row r="6601" spans="1:4" ht="13.2" x14ac:dyDescent="0.25">
      <c r="A6601" s="432" t="s">
        <v>5259</v>
      </c>
      <c r="B6601" s="433">
        <v>17389</v>
      </c>
      <c r="C6601" s="434">
        <v>4</v>
      </c>
      <c r="D6601" s="434">
        <v>4</v>
      </c>
    </row>
    <row r="6602" spans="1:4" ht="13.2" x14ac:dyDescent="0.25">
      <c r="A6602" s="432" t="s">
        <v>6085</v>
      </c>
      <c r="B6602" s="433">
        <v>29196</v>
      </c>
      <c r="C6602" s="434">
        <v>2</v>
      </c>
      <c r="D6602" s="434">
        <v>0</v>
      </c>
    </row>
    <row r="6603" spans="1:4" ht="13.2" x14ac:dyDescent="0.25">
      <c r="A6603" s="432" t="s">
        <v>6086</v>
      </c>
      <c r="B6603" s="433">
        <v>15367</v>
      </c>
      <c r="C6603" s="434">
        <v>34</v>
      </c>
      <c r="D6603" s="434">
        <v>0</v>
      </c>
    </row>
    <row r="6604" spans="1:4" ht="13.2" x14ac:dyDescent="0.25">
      <c r="A6604" s="432" t="s">
        <v>2305</v>
      </c>
      <c r="B6604" s="433">
        <v>11915</v>
      </c>
      <c r="C6604" s="434">
        <v>68</v>
      </c>
      <c r="D6604" s="434">
        <v>28</v>
      </c>
    </row>
    <row r="6605" spans="1:4" ht="13.2" x14ac:dyDescent="0.25">
      <c r="A6605" s="432" t="s">
        <v>5503</v>
      </c>
      <c r="B6605" s="433">
        <v>19957</v>
      </c>
      <c r="C6605" s="434">
        <v>18</v>
      </c>
      <c r="D6605" s="434">
        <v>14</v>
      </c>
    </row>
    <row r="6606" spans="1:4" ht="13.2" x14ac:dyDescent="0.25">
      <c r="A6606" s="432" t="s">
        <v>2309</v>
      </c>
      <c r="B6606" s="433">
        <v>22116</v>
      </c>
      <c r="C6606" s="434">
        <v>234</v>
      </c>
      <c r="D6606" s="434">
        <v>168</v>
      </c>
    </row>
    <row r="6607" spans="1:4" ht="13.2" x14ac:dyDescent="0.25">
      <c r="A6607" s="432" t="s">
        <v>2310</v>
      </c>
      <c r="B6607" s="433">
        <v>27828</v>
      </c>
      <c r="C6607" s="434">
        <v>150</v>
      </c>
      <c r="D6607" s="434">
        <v>24</v>
      </c>
    </row>
    <row r="6608" spans="1:4" ht="13.2" x14ac:dyDescent="0.25">
      <c r="A6608" s="432" t="s">
        <v>4538</v>
      </c>
      <c r="B6608" s="433">
        <v>13748</v>
      </c>
      <c r="C6608" s="434">
        <v>6</v>
      </c>
      <c r="D6608" s="434">
        <v>6</v>
      </c>
    </row>
    <row r="6609" spans="1:4" ht="13.2" x14ac:dyDescent="0.25">
      <c r="A6609" s="432" t="s">
        <v>2311</v>
      </c>
      <c r="B6609" s="433">
        <v>24287</v>
      </c>
      <c r="C6609" s="434">
        <v>48</v>
      </c>
      <c r="D6609" s="434">
        <v>40</v>
      </c>
    </row>
    <row r="6610" spans="1:4" ht="13.2" x14ac:dyDescent="0.25">
      <c r="A6610" s="432" t="s">
        <v>5261</v>
      </c>
      <c r="B6610" s="433">
        <v>22880</v>
      </c>
      <c r="C6610" s="434">
        <v>58</v>
      </c>
      <c r="D6610" s="434">
        <v>0</v>
      </c>
    </row>
    <row r="6611" spans="1:4" ht="13.2" x14ac:dyDescent="0.25">
      <c r="A6611" s="432" t="s">
        <v>5262</v>
      </c>
      <c r="B6611" s="433">
        <v>26182</v>
      </c>
      <c r="C6611" s="434">
        <v>14</v>
      </c>
      <c r="D6611" s="434">
        <v>12</v>
      </c>
    </row>
    <row r="6612" spans="1:4" ht="13.2" x14ac:dyDescent="0.25">
      <c r="A6612" s="432" t="s">
        <v>2312</v>
      </c>
      <c r="B6612" s="433">
        <v>12908</v>
      </c>
      <c r="C6612" s="434">
        <v>34</v>
      </c>
      <c r="D6612" s="434">
        <v>24</v>
      </c>
    </row>
    <row r="6613" spans="1:4" ht="13.2" x14ac:dyDescent="0.25">
      <c r="A6613" s="432" t="s">
        <v>2313</v>
      </c>
      <c r="B6613" s="433">
        <v>12840</v>
      </c>
      <c r="C6613" s="434">
        <v>2</v>
      </c>
      <c r="D6613" s="434">
        <v>2</v>
      </c>
    </row>
    <row r="6614" spans="1:4" ht="13.2" x14ac:dyDescent="0.25">
      <c r="A6614" s="432" t="s">
        <v>2314</v>
      </c>
      <c r="B6614" s="433">
        <v>18776</v>
      </c>
      <c r="C6614" s="434">
        <v>390</v>
      </c>
      <c r="D6614" s="434">
        <v>294</v>
      </c>
    </row>
    <row r="6615" spans="1:4" ht="13.2" x14ac:dyDescent="0.25">
      <c r="A6615" s="432" t="s">
        <v>2315</v>
      </c>
      <c r="B6615" s="433">
        <v>28506</v>
      </c>
      <c r="C6615" s="434">
        <v>208</v>
      </c>
      <c r="D6615" s="434">
        <v>54</v>
      </c>
    </row>
    <row r="6616" spans="1:4" ht="13.2" x14ac:dyDescent="0.25">
      <c r="A6616" s="432" t="s">
        <v>5340</v>
      </c>
      <c r="B6616" s="433">
        <v>20982</v>
      </c>
      <c r="C6616" s="434">
        <v>20</v>
      </c>
      <c r="D6616" s="434">
        <v>20</v>
      </c>
    </row>
    <row r="6617" spans="1:4" ht="13.2" x14ac:dyDescent="0.25">
      <c r="A6617" s="432" t="s">
        <v>2408</v>
      </c>
      <c r="B6617" s="433">
        <v>28828</v>
      </c>
      <c r="C6617" s="434">
        <v>12</v>
      </c>
      <c r="D6617" s="434">
        <v>6</v>
      </c>
    </row>
    <row r="6618" spans="1:4" ht="13.2" x14ac:dyDescent="0.25">
      <c r="A6618" s="432" t="s">
        <v>2409</v>
      </c>
      <c r="B6618" s="433">
        <v>27419</v>
      </c>
      <c r="C6618" s="434">
        <v>76</v>
      </c>
      <c r="D6618" s="434">
        <v>76</v>
      </c>
    </row>
    <row r="6619" spans="1:4" ht="13.2" x14ac:dyDescent="0.25">
      <c r="A6619" s="432" t="s">
        <v>2411</v>
      </c>
      <c r="B6619" s="433">
        <v>13515</v>
      </c>
      <c r="C6619" s="434">
        <v>78</v>
      </c>
      <c r="D6619" s="434">
        <v>78</v>
      </c>
    </row>
    <row r="6620" spans="1:4" ht="13.2" x14ac:dyDescent="0.25">
      <c r="A6620" s="432" t="s">
        <v>2412</v>
      </c>
      <c r="B6620" s="433">
        <v>25898</v>
      </c>
      <c r="C6620" s="434">
        <v>12</v>
      </c>
      <c r="D6620" s="434">
        <v>12</v>
      </c>
    </row>
    <row r="6621" spans="1:4" ht="13.2" x14ac:dyDescent="0.25">
      <c r="A6621" s="432" t="s">
        <v>6087</v>
      </c>
      <c r="B6621" s="433">
        <v>29978</v>
      </c>
      <c r="C6621" s="434">
        <v>238</v>
      </c>
      <c r="D6621" s="434">
        <v>98</v>
      </c>
    </row>
    <row r="6622" spans="1:4" ht="13.2" x14ac:dyDescent="0.25">
      <c r="A6622" s="432" t="s">
        <v>6088</v>
      </c>
      <c r="B6622" s="433">
        <v>10411</v>
      </c>
      <c r="C6622" s="434">
        <v>120</v>
      </c>
      <c r="D6622" s="434">
        <v>68</v>
      </c>
    </row>
    <row r="6623" spans="1:4" ht="13.2" x14ac:dyDescent="0.25">
      <c r="A6623" s="432" t="s">
        <v>4546</v>
      </c>
      <c r="B6623" s="433">
        <v>13058</v>
      </c>
      <c r="C6623" s="434">
        <v>52</v>
      </c>
      <c r="D6623" s="434">
        <v>20</v>
      </c>
    </row>
    <row r="6624" spans="1:4" ht="13.2" x14ac:dyDescent="0.25">
      <c r="A6624" s="432" t="s">
        <v>2417</v>
      </c>
      <c r="B6624" s="433">
        <v>11390</v>
      </c>
      <c r="C6624" s="434">
        <v>10</v>
      </c>
      <c r="D6624" s="434">
        <v>10</v>
      </c>
    </row>
    <row r="6625" spans="1:4" ht="13.2" x14ac:dyDescent="0.25">
      <c r="A6625" s="432" t="s">
        <v>6089</v>
      </c>
      <c r="B6625" s="433">
        <v>26227</v>
      </c>
      <c r="C6625" s="434">
        <v>2</v>
      </c>
      <c r="D6625" s="434">
        <v>0</v>
      </c>
    </row>
    <row r="6626" spans="1:4" ht="13.2" x14ac:dyDescent="0.25">
      <c r="A6626" s="432" t="s">
        <v>5881</v>
      </c>
      <c r="B6626" s="433">
        <v>10734</v>
      </c>
      <c r="C6626" s="434">
        <v>10</v>
      </c>
      <c r="D6626" s="434">
        <v>10</v>
      </c>
    </row>
    <row r="6627" spans="1:4" ht="13.2" x14ac:dyDescent="0.25">
      <c r="A6627" s="432" t="s">
        <v>6090</v>
      </c>
      <c r="B6627" s="433">
        <v>24923</v>
      </c>
      <c r="C6627" s="434">
        <v>8</v>
      </c>
      <c r="D6627" s="434">
        <v>8</v>
      </c>
    </row>
    <row r="6628" spans="1:4" ht="13.2" x14ac:dyDescent="0.25">
      <c r="A6628" s="432" t="s">
        <v>2326</v>
      </c>
      <c r="B6628" s="433">
        <v>12100</v>
      </c>
      <c r="C6628" s="434">
        <v>730</v>
      </c>
      <c r="D6628" s="434">
        <v>616</v>
      </c>
    </row>
    <row r="6629" spans="1:4" ht="13.2" x14ac:dyDescent="0.25">
      <c r="A6629" s="432" t="s">
        <v>2328</v>
      </c>
      <c r="B6629" s="433">
        <v>17812</v>
      </c>
      <c r="C6629" s="434">
        <v>368</v>
      </c>
      <c r="D6629" s="434">
        <v>270</v>
      </c>
    </row>
    <row r="6630" spans="1:4" ht="13.2" x14ac:dyDescent="0.25">
      <c r="A6630" s="432" t="s">
        <v>5882</v>
      </c>
      <c r="B6630" s="433">
        <v>27675</v>
      </c>
      <c r="C6630" s="434">
        <v>44</v>
      </c>
      <c r="D6630" s="434">
        <v>16</v>
      </c>
    </row>
    <row r="6631" spans="1:4" ht="13.2" x14ac:dyDescent="0.25">
      <c r="A6631" s="432" t="s">
        <v>5269</v>
      </c>
      <c r="B6631" s="433">
        <v>21595</v>
      </c>
      <c r="C6631" s="434">
        <v>6</v>
      </c>
      <c r="D6631" s="434">
        <v>6</v>
      </c>
    </row>
    <row r="6632" spans="1:4" ht="13.2" x14ac:dyDescent="0.25">
      <c r="A6632" s="432" t="s">
        <v>5270</v>
      </c>
      <c r="B6632" s="433">
        <v>19408</v>
      </c>
      <c r="C6632" s="434">
        <v>30</v>
      </c>
      <c r="D6632" s="434">
        <v>16</v>
      </c>
    </row>
    <row r="6633" spans="1:4" ht="13.2" x14ac:dyDescent="0.25">
      <c r="A6633" s="432" t="s">
        <v>2335</v>
      </c>
      <c r="B6633" s="433">
        <v>18694</v>
      </c>
      <c r="C6633" s="434">
        <v>66</v>
      </c>
      <c r="D6633" s="434">
        <v>44</v>
      </c>
    </row>
    <row r="6634" spans="1:4" ht="13.2" x14ac:dyDescent="0.25">
      <c r="A6634" s="432" t="s">
        <v>5271</v>
      </c>
      <c r="B6634" s="433">
        <v>24839</v>
      </c>
      <c r="C6634" s="434">
        <v>10</v>
      </c>
      <c r="D6634" s="434">
        <v>10</v>
      </c>
    </row>
    <row r="6635" spans="1:4" ht="13.2" x14ac:dyDescent="0.25">
      <c r="A6635" s="432" t="s">
        <v>2337</v>
      </c>
      <c r="B6635" s="433">
        <v>19465</v>
      </c>
      <c r="C6635" s="434">
        <v>30</v>
      </c>
      <c r="D6635" s="434">
        <v>0</v>
      </c>
    </row>
    <row r="6636" spans="1:4" ht="13.2" x14ac:dyDescent="0.25">
      <c r="A6636" s="432" t="s">
        <v>3325</v>
      </c>
      <c r="B6636" s="433">
        <v>18554</v>
      </c>
      <c r="C6636" s="434">
        <v>32</v>
      </c>
      <c r="D6636" s="434">
        <v>30</v>
      </c>
    </row>
    <row r="6637" spans="1:4" ht="13.2" x14ac:dyDescent="0.25">
      <c r="A6637" s="432" t="s">
        <v>5619</v>
      </c>
      <c r="B6637" s="433">
        <v>22406</v>
      </c>
      <c r="C6637" s="434">
        <v>12</v>
      </c>
      <c r="D6637" s="434">
        <v>12</v>
      </c>
    </row>
    <row r="6638" spans="1:4" ht="13.2" x14ac:dyDescent="0.25">
      <c r="A6638" s="432" t="s">
        <v>5620</v>
      </c>
      <c r="B6638" s="433">
        <v>14911</v>
      </c>
      <c r="C6638" s="434">
        <v>4</v>
      </c>
      <c r="D6638" s="434">
        <v>4</v>
      </c>
    </row>
    <row r="6639" spans="1:4" ht="13.2" x14ac:dyDescent="0.25">
      <c r="A6639" s="432" t="s">
        <v>5621</v>
      </c>
      <c r="B6639" s="433">
        <v>29528</v>
      </c>
      <c r="C6639" s="434">
        <v>24</v>
      </c>
      <c r="D6639" s="434">
        <v>14</v>
      </c>
    </row>
    <row r="6640" spans="1:4" ht="13.2" x14ac:dyDescent="0.25">
      <c r="A6640" s="432" t="s">
        <v>5622</v>
      </c>
      <c r="B6640" s="433">
        <v>12772</v>
      </c>
      <c r="C6640" s="434">
        <v>6</v>
      </c>
      <c r="D6640" s="434">
        <v>6</v>
      </c>
    </row>
    <row r="6641" spans="1:4" ht="13.2" x14ac:dyDescent="0.25">
      <c r="A6641" s="432" t="s">
        <v>5623</v>
      </c>
      <c r="B6641" s="433">
        <v>12802</v>
      </c>
      <c r="C6641" s="434">
        <v>22</v>
      </c>
      <c r="D6641" s="434">
        <v>14</v>
      </c>
    </row>
    <row r="6642" spans="1:4" ht="13.2" x14ac:dyDescent="0.25">
      <c r="A6642" s="432" t="s">
        <v>5624</v>
      </c>
      <c r="B6642" s="433">
        <v>21137</v>
      </c>
      <c r="C6642" s="434">
        <v>4</v>
      </c>
      <c r="D6642" s="434">
        <v>4</v>
      </c>
    </row>
    <row r="6643" spans="1:4" ht="13.2" x14ac:dyDescent="0.25">
      <c r="A6643" s="432" t="s">
        <v>6091</v>
      </c>
      <c r="B6643" s="433">
        <v>25763</v>
      </c>
      <c r="C6643" s="434">
        <v>2</v>
      </c>
      <c r="D6643" s="434">
        <v>2</v>
      </c>
    </row>
    <row r="6644" spans="1:4" ht="13.2" x14ac:dyDescent="0.25">
      <c r="A6644" s="432" t="s">
        <v>6092</v>
      </c>
      <c r="B6644" s="433">
        <v>25692</v>
      </c>
      <c r="C6644" s="434">
        <v>6</v>
      </c>
      <c r="D6644" s="434">
        <v>6</v>
      </c>
    </row>
    <row r="6645" spans="1:4" ht="13.2" x14ac:dyDescent="0.25">
      <c r="A6645" s="432" t="s">
        <v>6068</v>
      </c>
      <c r="B6645" s="433">
        <v>11110</v>
      </c>
      <c r="C6645" s="434">
        <v>30</v>
      </c>
      <c r="D6645" s="434">
        <v>4</v>
      </c>
    </row>
    <row r="6646" spans="1:4" ht="13.2" x14ac:dyDescent="0.25">
      <c r="A6646" s="432" t="s">
        <v>6069</v>
      </c>
      <c r="B6646" s="433">
        <v>24034</v>
      </c>
      <c r="C6646" s="434">
        <v>10</v>
      </c>
      <c r="D6646" s="434">
        <v>0</v>
      </c>
    </row>
    <row r="6647" spans="1:4" ht="13.2" x14ac:dyDescent="0.25">
      <c r="A6647" s="432" t="s">
        <v>6070</v>
      </c>
      <c r="B6647" s="433">
        <v>10159</v>
      </c>
      <c r="C6647" s="434">
        <v>34</v>
      </c>
      <c r="D6647" s="434">
        <v>0</v>
      </c>
    </row>
    <row r="6648" spans="1:4" ht="13.2" x14ac:dyDescent="0.25">
      <c r="A6648" s="432" t="s">
        <v>6071</v>
      </c>
      <c r="B6648" s="433">
        <v>25905</v>
      </c>
      <c r="C6648" s="434">
        <v>10</v>
      </c>
      <c r="D6648" s="434">
        <v>0</v>
      </c>
    </row>
    <row r="6649" spans="1:4" ht="13.2" x14ac:dyDescent="0.25">
      <c r="A6649" s="432" t="s">
        <v>6072</v>
      </c>
      <c r="B6649" s="433">
        <v>13875</v>
      </c>
      <c r="C6649" s="434">
        <v>10</v>
      </c>
      <c r="D6649" s="434">
        <v>0</v>
      </c>
    </row>
    <row r="6650" spans="1:4" ht="13.2" x14ac:dyDescent="0.25">
      <c r="A6650" s="432" t="s">
        <v>6073</v>
      </c>
      <c r="B6650" s="433">
        <v>25640</v>
      </c>
      <c r="C6650" s="434">
        <v>10</v>
      </c>
      <c r="D6650" s="434">
        <v>0</v>
      </c>
    </row>
    <row r="6651" spans="1:4" ht="13.2" x14ac:dyDescent="0.25">
      <c r="A6651" s="432" t="s">
        <v>6074</v>
      </c>
      <c r="B6651" s="433">
        <v>15179</v>
      </c>
      <c r="C6651" s="434">
        <v>10</v>
      </c>
      <c r="D6651" s="434">
        <v>0</v>
      </c>
    </row>
    <row r="6652" spans="1:4" ht="13.2" x14ac:dyDescent="0.25">
      <c r="A6652" s="432" t="s">
        <v>6093</v>
      </c>
      <c r="B6652" s="433">
        <v>13680</v>
      </c>
      <c r="C6652" s="434">
        <v>10</v>
      </c>
      <c r="D6652" s="434">
        <v>0</v>
      </c>
    </row>
    <row r="6653" spans="1:4" ht="13.2" x14ac:dyDescent="0.25">
      <c r="A6653" s="432" t="s">
        <v>3136</v>
      </c>
      <c r="B6653" s="433">
        <v>20715</v>
      </c>
      <c r="C6653" s="434">
        <v>38</v>
      </c>
      <c r="D6653" s="434">
        <v>34</v>
      </c>
    </row>
    <row r="6654" spans="1:4" ht="13.2" x14ac:dyDescent="0.25">
      <c r="A6654" s="432" t="s">
        <v>2227</v>
      </c>
      <c r="B6654" s="433">
        <v>13826</v>
      </c>
      <c r="C6654" s="434">
        <v>146</v>
      </c>
      <c r="D6654" s="434">
        <v>140</v>
      </c>
    </row>
    <row r="6655" spans="1:4" ht="13.2" x14ac:dyDescent="0.25">
      <c r="A6655" s="432" t="s">
        <v>2228</v>
      </c>
      <c r="B6655" s="433">
        <v>29755</v>
      </c>
      <c r="C6655" s="434">
        <v>102</v>
      </c>
      <c r="D6655" s="434">
        <v>100</v>
      </c>
    </row>
    <row r="6656" spans="1:4" ht="13.2" x14ac:dyDescent="0.25">
      <c r="A6656" s="432" t="s">
        <v>5769</v>
      </c>
      <c r="B6656" s="433">
        <v>23241</v>
      </c>
      <c r="C6656" s="434">
        <v>10</v>
      </c>
      <c r="D6656" s="434">
        <v>8</v>
      </c>
    </row>
    <row r="6657" spans="1:4" ht="13.2" x14ac:dyDescent="0.25">
      <c r="A6657" s="432" t="s">
        <v>2229</v>
      </c>
      <c r="B6657" s="433">
        <v>19328</v>
      </c>
      <c r="C6657" s="434">
        <v>24</v>
      </c>
      <c r="D6657" s="434">
        <v>20</v>
      </c>
    </row>
    <row r="6658" spans="1:4" ht="13.2" x14ac:dyDescent="0.25">
      <c r="A6658" s="432" t="s">
        <v>2230</v>
      </c>
      <c r="B6658" s="433">
        <v>24349</v>
      </c>
      <c r="C6658" s="434">
        <v>10</v>
      </c>
      <c r="D6658" s="434">
        <v>6</v>
      </c>
    </row>
    <row r="6659" spans="1:4" ht="13.2" x14ac:dyDescent="0.25">
      <c r="A6659" s="432" t="s">
        <v>2232</v>
      </c>
      <c r="B6659" s="433">
        <v>13508</v>
      </c>
      <c r="C6659" s="434">
        <v>78</v>
      </c>
      <c r="D6659" s="434">
        <v>50</v>
      </c>
    </row>
    <row r="6660" spans="1:4" ht="13.2" x14ac:dyDescent="0.25">
      <c r="A6660" s="432" t="s">
        <v>6094</v>
      </c>
      <c r="B6660" s="433">
        <v>19095</v>
      </c>
      <c r="C6660" s="434">
        <v>528</v>
      </c>
      <c r="D6660" s="434">
        <v>500</v>
      </c>
    </row>
    <row r="6661" spans="1:4" ht="13.2" x14ac:dyDescent="0.25">
      <c r="A6661" s="432" t="s">
        <v>6095</v>
      </c>
      <c r="B6661" s="433">
        <v>18001</v>
      </c>
      <c r="C6661" s="435">
        <v>5650</v>
      </c>
      <c r="D6661" s="435">
        <v>4980</v>
      </c>
    </row>
    <row r="6662" spans="1:4" ht="13.2" x14ac:dyDescent="0.25">
      <c r="A6662" s="432" t="s">
        <v>3138</v>
      </c>
      <c r="B6662" s="433">
        <v>19979</v>
      </c>
      <c r="C6662" s="434">
        <v>40</v>
      </c>
      <c r="D6662" s="434">
        <v>20</v>
      </c>
    </row>
    <row r="6663" spans="1:4" ht="13.2" x14ac:dyDescent="0.25">
      <c r="A6663" s="432" t="s">
        <v>6096</v>
      </c>
      <c r="B6663" s="433">
        <v>11484</v>
      </c>
      <c r="C6663" s="434">
        <v>672</v>
      </c>
      <c r="D6663" s="434">
        <v>524</v>
      </c>
    </row>
    <row r="6664" spans="1:4" ht="13.2" x14ac:dyDescent="0.25">
      <c r="A6664" s="432" t="s">
        <v>6097</v>
      </c>
      <c r="B6664" s="433">
        <v>12192</v>
      </c>
      <c r="C6664" s="434">
        <v>112</v>
      </c>
      <c r="D6664" s="434">
        <v>60</v>
      </c>
    </row>
    <row r="6665" spans="1:4" ht="13.2" x14ac:dyDescent="0.25">
      <c r="A6665" s="432" t="s">
        <v>4570</v>
      </c>
      <c r="B6665" s="433">
        <v>11516</v>
      </c>
      <c r="C6665" s="434">
        <v>26</v>
      </c>
      <c r="D6665" s="434">
        <v>24</v>
      </c>
    </row>
    <row r="6666" spans="1:4" ht="13.2" x14ac:dyDescent="0.25">
      <c r="A6666" s="432" t="s">
        <v>4571</v>
      </c>
      <c r="B6666" s="433">
        <v>29035</v>
      </c>
      <c r="C6666" s="434">
        <v>60</v>
      </c>
      <c r="D6666" s="434">
        <v>56</v>
      </c>
    </row>
    <row r="6667" spans="1:4" ht="13.2" x14ac:dyDescent="0.25">
      <c r="A6667" s="432" t="s">
        <v>4593</v>
      </c>
      <c r="B6667" s="433">
        <v>29919</v>
      </c>
      <c r="C6667" s="434">
        <v>2</v>
      </c>
      <c r="D6667" s="434">
        <v>2</v>
      </c>
    </row>
    <row r="6668" spans="1:4" ht="13.2" x14ac:dyDescent="0.25">
      <c r="A6668" s="432" t="s">
        <v>3332</v>
      </c>
      <c r="B6668" s="433">
        <v>12237</v>
      </c>
      <c r="C6668" s="434">
        <v>478</v>
      </c>
      <c r="D6668" s="434">
        <v>448</v>
      </c>
    </row>
    <row r="6669" spans="1:4" ht="13.2" x14ac:dyDescent="0.25">
      <c r="A6669" s="432" t="s">
        <v>6098</v>
      </c>
      <c r="B6669" s="433">
        <v>16397</v>
      </c>
      <c r="C6669" s="434">
        <v>174</v>
      </c>
      <c r="D6669" s="434">
        <v>174</v>
      </c>
    </row>
    <row r="6670" spans="1:4" ht="13.2" x14ac:dyDescent="0.25">
      <c r="A6670" s="432" t="s">
        <v>5231</v>
      </c>
      <c r="B6670" s="433">
        <v>29822</v>
      </c>
      <c r="C6670" s="434">
        <v>42</v>
      </c>
      <c r="D6670" s="434">
        <v>22</v>
      </c>
    </row>
    <row r="6671" spans="1:4" ht="13.2" x14ac:dyDescent="0.25">
      <c r="A6671" s="432" t="s">
        <v>5242</v>
      </c>
      <c r="B6671" s="433">
        <v>17486</v>
      </c>
      <c r="C6671" s="434">
        <v>42</v>
      </c>
      <c r="D6671" s="434">
        <v>32</v>
      </c>
    </row>
    <row r="6672" spans="1:4" ht="13.2" x14ac:dyDescent="0.25">
      <c r="A6672" s="432" t="s">
        <v>5243</v>
      </c>
      <c r="B6672" s="433">
        <v>24598</v>
      </c>
      <c r="C6672" s="434">
        <v>2</v>
      </c>
      <c r="D6672" s="434">
        <v>2</v>
      </c>
    </row>
    <row r="6673" spans="1:4" ht="13.2" x14ac:dyDescent="0.25">
      <c r="A6673" s="432" t="s">
        <v>5244</v>
      </c>
      <c r="B6673" s="433">
        <v>17799</v>
      </c>
      <c r="C6673" s="434">
        <v>404</v>
      </c>
      <c r="D6673" s="434">
        <v>346</v>
      </c>
    </row>
    <row r="6674" spans="1:4" ht="13.2" x14ac:dyDescent="0.25">
      <c r="A6674" s="432" t="s">
        <v>5246</v>
      </c>
      <c r="B6674" s="433">
        <v>10117</v>
      </c>
      <c r="C6674" s="434">
        <v>14</v>
      </c>
      <c r="D6674" s="434">
        <v>14</v>
      </c>
    </row>
    <row r="6675" spans="1:4" ht="13.2" x14ac:dyDescent="0.25">
      <c r="A6675" s="432" t="s">
        <v>5247</v>
      </c>
      <c r="B6675" s="433">
        <v>21212</v>
      </c>
      <c r="C6675" s="434">
        <v>10</v>
      </c>
      <c r="D6675" s="434">
        <v>10</v>
      </c>
    </row>
    <row r="6676" spans="1:4" ht="13.2" x14ac:dyDescent="0.25">
      <c r="A6676" s="432" t="s">
        <v>5248</v>
      </c>
      <c r="B6676" s="433">
        <v>27317</v>
      </c>
      <c r="C6676" s="434">
        <v>84</v>
      </c>
      <c r="D6676" s="434">
        <v>70</v>
      </c>
    </row>
    <row r="6677" spans="1:4" ht="13.2" x14ac:dyDescent="0.25">
      <c r="A6677" s="432" t="s">
        <v>5249</v>
      </c>
      <c r="B6677" s="433">
        <v>23131</v>
      </c>
      <c r="C6677" s="434">
        <v>20</v>
      </c>
      <c r="D6677" s="434">
        <v>16</v>
      </c>
    </row>
    <row r="6678" spans="1:4" ht="13.2" x14ac:dyDescent="0.25">
      <c r="A6678" s="432" t="s">
        <v>5250</v>
      </c>
      <c r="B6678" s="433">
        <v>25714</v>
      </c>
      <c r="C6678" s="434">
        <v>348</v>
      </c>
      <c r="D6678" s="434">
        <v>276</v>
      </c>
    </row>
    <row r="6679" spans="1:4" ht="13.2" x14ac:dyDescent="0.25">
      <c r="A6679" s="432" t="s">
        <v>5251</v>
      </c>
      <c r="B6679" s="433">
        <v>18246</v>
      </c>
      <c r="C6679" s="434">
        <v>28</v>
      </c>
      <c r="D6679" s="434">
        <v>26</v>
      </c>
    </row>
    <row r="6680" spans="1:4" ht="13.2" x14ac:dyDescent="0.25">
      <c r="A6680" s="432" t="s">
        <v>5252</v>
      </c>
      <c r="B6680" s="433">
        <v>10443</v>
      </c>
      <c r="C6680" s="434">
        <v>14</v>
      </c>
      <c r="D6680" s="434">
        <v>14</v>
      </c>
    </row>
    <row r="6681" spans="1:4" ht="13.2" x14ac:dyDescent="0.25">
      <c r="A6681" s="432" t="s">
        <v>6083</v>
      </c>
      <c r="B6681" s="433">
        <v>22410</v>
      </c>
      <c r="C6681" s="434">
        <v>770</v>
      </c>
      <c r="D6681" s="434">
        <v>746</v>
      </c>
    </row>
    <row r="6682" spans="1:4" ht="13.2" x14ac:dyDescent="0.25">
      <c r="A6682" s="432" t="s">
        <v>6084</v>
      </c>
      <c r="B6682" s="433">
        <v>16821</v>
      </c>
      <c r="C6682" s="434">
        <v>382</v>
      </c>
      <c r="D6682" s="434">
        <v>304</v>
      </c>
    </row>
    <row r="6683" spans="1:4" ht="13.2" x14ac:dyDescent="0.25">
      <c r="A6683" s="432" t="s">
        <v>2294</v>
      </c>
      <c r="B6683" s="433">
        <v>27973</v>
      </c>
      <c r="C6683" s="434">
        <v>220</v>
      </c>
      <c r="D6683" s="434">
        <v>220</v>
      </c>
    </row>
    <row r="6684" spans="1:4" ht="13.2" x14ac:dyDescent="0.25">
      <c r="A6684" s="432" t="s">
        <v>2295</v>
      </c>
      <c r="B6684" s="433">
        <v>19992</v>
      </c>
      <c r="C6684" s="434">
        <v>4</v>
      </c>
      <c r="D6684" s="434">
        <v>0</v>
      </c>
    </row>
    <row r="6685" spans="1:4" ht="13.2" x14ac:dyDescent="0.25">
      <c r="A6685" s="432" t="s">
        <v>2300</v>
      </c>
      <c r="B6685" s="433">
        <v>17615</v>
      </c>
      <c r="C6685" s="434">
        <v>104</v>
      </c>
      <c r="D6685" s="434">
        <v>16</v>
      </c>
    </row>
    <row r="6686" spans="1:4" ht="13.2" x14ac:dyDescent="0.25">
      <c r="A6686" s="432" t="s">
        <v>5253</v>
      </c>
      <c r="B6686" s="433">
        <v>23161</v>
      </c>
      <c r="C6686" s="435">
        <v>1288</v>
      </c>
      <c r="D6686" s="434">
        <v>626</v>
      </c>
    </row>
    <row r="6687" spans="1:4" ht="13.2" x14ac:dyDescent="0.25">
      <c r="A6687" s="432" t="s">
        <v>5254</v>
      </c>
      <c r="B6687" s="433">
        <v>28589</v>
      </c>
      <c r="C6687" s="434">
        <v>10</v>
      </c>
      <c r="D6687" s="434">
        <v>10</v>
      </c>
    </row>
    <row r="6688" spans="1:4" ht="13.2" x14ac:dyDescent="0.25">
      <c r="A6688" s="432" t="s">
        <v>5255</v>
      </c>
      <c r="B6688" s="433">
        <v>24592</v>
      </c>
      <c r="C6688" s="434">
        <v>10</v>
      </c>
      <c r="D6688" s="434">
        <v>10</v>
      </c>
    </row>
    <row r="6689" spans="1:4" ht="13.2" x14ac:dyDescent="0.25">
      <c r="A6689" s="432" t="s">
        <v>5256</v>
      </c>
      <c r="B6689" s="433">
        <v>20761</v>
      </c>
      <c r="C6689" s="434">
        <v>2</v>
      </c>
      <c r="D6689" s="434">
        <v>2</v>
      </c>
    </row>
    <row r="6690" spans="1:4" ht="13.2" x14ac:dyDescent="0.25">
      <c r="A6690" s="432" t="s">
        <v>5335</v>
      </c>
      <c r="B6690" s="433">
        <v>17796</v>
      </c>
      <c r="C6690" s="434">
        <v>4</v>
      </c>
      <c r="D6690" s="434">
        <v>4</v>
      </c>
    </row>
    <row r="6691" spans="1:4" ht="13.2" x14ac:dyDescent="0.25">
      <c r="A6691" s="432" t="s">
        <v>5257</v>
      </c>
      <c r="B6691" s="433">
        <v>24701</v>
      </c>
      <c r="C6691" s="434">
        <v>626</v>
      </c>
      <c r="D6691" s="434">
        <v>560</v>
      </c>
    </row>
    <row r="6692" spans="1:4" ht="13.2" x14ac:dyDescent="0.25">
      <c r="A6692" s="432" t="s">
        <v>5336</v>
      </c>
      <c r="B6692" s="433">
        <v>19830</v>
      </c>
      <c r="C6692" s="434">
        <v>2</v>
      </c>
      <c r="D6692" s="434">
        <v>2</v>
      </c>
    </row>
    <row r="6693" spans="1:4" ht="13.2" x14ac:dyDescent="0.25">
      <c r="A6693" s="432" t="s">
        <v>6086</v>
      </c>
      <c r="B6693" s="433">
        <v>28028</v>
      </c>
      <c r="C6693" s="434">
        <v>34</v>
      </c>
      <c r="D6693" s="434">
        <v>32</v>
      </c>
    </row>
    <row r="6694" spans="1:4" ht="13.2" x14ac:dyDescent="0.25">
      <c r="A6694" s="432" t="s">
        <v>2305</v>
      </c>
      <c r="B6694" s="433">
        <v>13906</v>
      </c>
      <c r="C6694" s="434">
        <v>20</v>
      </c>
      <c r="D6694" s="434">
        <v>20</v>
      </c>
    </row>
    <row r="6695" spans="1:4" ht="13.2" x14ac:dyDescent="0.25">
      <c r="A6695" s="432" t="s">
        <v>5503</v>
      </c>
      <c r="B6695" s="433">
        <v>14554</v>
      </c>
      <c r="C6695" s="434">
        <v>20</v>
      </c>
      <c r="D6695" s="434">
        <v>20</v>
      </c>
    </row>
    <row r="6696" spans="1:4" ht="13.2" x14ac:dyDescent="0.25">
      <c r="A6696" s="432" t="s">
        <v>2309</v>
      </c>
      <c r="B6696" s="433">
        <v>26032</v>
      </c>
      <c r="C6696" s="434">
        <v>188</v>
      </c>
      <c r="D6696" s="434">
        <v>150</v>
      </c>
    </row>
    <row r="6697" spans="1:4" ht="13.2" x14ac:dyDescent="0.25">
      <c r="A6697" s="432" t="s">
        <v>2310</v>
      </c>
      <c r="B6697" s="433">
        <v>13624</v>
      </c>
      <c r="C6697" s="434">
        <v>144</v>
      </c>
      <c r="D6697" s="434">
        <v>28</v>
      </c>
    </row>
    <row r="6698" spans="1:4" ht="13.2" x14ac:dyDescent="0.25">
      <c r="A6698" s="432" t="s">
        <v>4538</v>
      </c>
      <c r="B6698" s="433">
        <v>19261</v>
      </c>
      <c r="C6698" s="434">
        <v>6</v>
      </c>
      <c r="D6698" s="434">
        <v>6</v>
      </c>
    </row>
    <row r="6699" spans="1:4" ht="13.2" x14ac:dyDescent="0.25">
      <c r="A6699" s="432" t="s">
        <v>2311</v>
      </c>
      <c r="B6699" s="433">
        <v>22834</v>
      </c>
      <c r="C6699" s="434">
        <v>68</v>
      </c>
      <c r="D6699" s="434">
        <v>28</v>
      </c>
    </row>
    <row r="6700" spans="1:4" ht="13.2" x14ac:dyDescent="0.25">
      <c r="A6700" s="432" t="s">
        <v>5261</v>
      </c>
      <c r="B6700" s="433">
        <v>13213</v>
      </c>
      <c r="C6700" s="434">
        <v>24</v>
      </c>
      <c r="D6700" s="434">
        <v>22</v>
      </c>
    </row>
    <row r="6701" spans="1:4" ht="13.2" x14ac:dyDescent="0.25">
      <c r="A6701" s="432" t="s">
        <v>5262</v>
      </c>
      <c r="B6701" s="433">
        <v>10882</v>
      </c>
      <c r="C6701" s="434">
        <v>2</v>
      </c>
      <c r="D6701" s="434">
        <v>2</v>
      </c>
    </row>
    <row r="6702" spans="1:4" ht="13.2" x14ac:dyDescent="0.25">
      <c r="A6702" s="432" t="s">
        <v>2312</v>
      </c>
      <c r="B6702" s="433">
        <v>10189</v>
      </c>
      <c r="C6702" s="434">
        <v>30</v>
      </c>
      <c r="D6702" s="434">
        <v>30</v>
      </c>
    </row>
    <row r="6703" spans="1:4" ht="13.2" x14ac:dyDescent="0.25">
      <c r="A6703" s="432" t="s">
        <v>2314</v>
      </c>
      <c r="B6703" s="433">
        <v>12971</v>
      </c>
      <c r="C6703" s="434">
        <v>326</v>
      </c>
      <c r="D6703" s="434">
        <v>206</v>
      </c>
    </row>
    <row r="6704" spans="1:4" ht="13.2" x14ac:dyDescent="0.25">
      <c r="A6704" s="432" t="s">
        <v>2315</v>
      </c>
      <c r="B6704" s="433">
        <v>22914</v>
      </c>
      <c r="C6704" s="434">
        <v>200</v>
      </c>
      <c r="D6704" s="434">
        <v>174</v>
      </c>
    </row>
    <row r="6705" spans="1:4" ht="13.2" x14ac:dyDescent="0.25">
      <c r="A6705" s="432" t="s">
        <v>2408</v>
      </c>
      <c r="B6705" s="433">
        <v>29579</v>
      </c>
      <c r="C6705" s="434">
        <v>12</v>
      </c>
      <c r="D6705" s="434">
        <v>12</v>
      </c>
    </row>
    <row r="6706" spans="1:4" ht="13.2" x14ac:dyDescent="0.25">
      <c r="A6706" s="432" t="s">
        <v>2409</v>
      </c>
      <c r="B6706" s="433">
        <v>12176</v>
      </c>
      <c r="C6706" s="434">
        <v>48</v>
      </c>
      <c r="D6706" s="434">
        <v>28</v>
      </c>
    </row>
    <row r="6707" spans="1:4" ht="13.2" x14ac:dyDescent="0.25">
      <c r="A6707" s="432" t="s">
        <v>2411</v>
      </c>
      <c r="B6707" s="433">
        <v>15850</v>
      </c>
      <c r="C6707" s="434">
        <v>100</v>
      </c>
      <c r="D6707" s="434">
        <v>70</v>
      </c>
    </row>
    <row r="6708" spans="1:4" ht="13.2" x14ac:dyDescent="0.25">
      <c r="A6708" s="432" t="s">
        <v>2412</v>
      </c>
      <c r="B6708" s="433">
        <v>11477</v>
      </c>
      <c r="C6708" s="434">
        <v>14</v>
      </c>
      <c r="D6708" s="434">
        <v>12</v>
      </c>
    </row>
    <row r="6709" spans="1:4" ht="13.2" x14ac:dyDescent="0.25">
      <c r="A6709" s="432" t="s">
        <v>6099</v>
      </c>
      <c r="B6709" s="433">
        <v>17882</v>
      </c>
      <c r="C6709" s="434">
        <v>150</v>
      </c>
      <c r="D6709" s="434">
        <v>58</v>
      </c>
    </row>
    <row r="6710" spans="1:4" ht="13.2" x14ac:dyDescent="0.25">
      <c r="A6710" s="432" t="s">
        <v>6100</v>
      </c>
      <c r="B6710" s="433">
        <v>26209</v>
      </c>
      <c r="C6710" s="434">
        <v>132</v>
      </c>
      <c r="D6710" s="434">
        <v>0</v>
      </c>
    </row>
    <row r="6711" spans="1:4" ht="13.2" x14ac:dyDescent="0.25">
      <c r="A6711" s="432" t="s">
        <v>4546</v>
      </c>
      <c r="B6711" s="433">
        <v>27448</v>
      </c>
      <c r="C6711" s="434">
        <v>42</v>
      </c>
      <c r="D6711" s="434">
        <v>10</v>
      </c>
    </row>
    <row r="6712" spans="1:4" ht="13.2" x14ac:dyDescent="0.25">
      <c r="A6712" s="432" t="s">
        <v>2417</v>
      </c>
      <c r="B6712" s="433">
        <v>28390</v>
      </c>
      <c r="C6712" s="434">
        <v>2</v>
      </c>
      <c r="D6712" s="434">
        <v>2</v>
      </c>
    </row>
    <row r="6713" spans="1:4" ht="13.2" x14ac:dyDescent="0.25">
      <c r="A6713" s="432" t="s">
        <v>6101</v>
      </c>
      <c r="B6713" s="433">
        <v>27216</v>
      </c>
      <c r="C6713" s="434">
        <v>12</v>
      </c>
      <c r="D6713" s="434">
        <v>12</v>
      </c>
    </row>
    <row r="6714" spans="1:4" ht="13.2" x14ac:dyDescent="0.25">
      <c r="A6714" s="432" t="s">
        <v>5881</v>
      </c>
      <c r="B6714" s="433">
        <v>28575</v>
      </c>
      <c r="C6714" s="434">
        <v>10</v>
      </c>
      <c r="D6714" s="434">
        <v>10</v>
      </c>
    </row>
    <row r="6715" spans="1:4" ht="13.2" x14ac:dyDescent="0.25">
      <c r="A6715" s="432" t="s">
        <v>6090</v>
      </c>
      <c r="B6715" s="433">
        <v>12126</v>
      </c>
      <c r="C6715" s="434">
        <v>12</v>
      </c>
      <c r="D6715" s="434">
        <v>12</v>
      </c>
    </row>
    <row r="6716" spans="1:4" ht="13.2" x14ac:dyDescent="0.25">
      <c r="A6716" s="432" t="s">
        <v>2326</v>
      </c>
      <c r="B6716" s="433">
        <v>27248</v>
      </c>
      <c r="C6716" s="434">
        <v>582</v>
      </c>
      <c r="D6716" s="434">
        <v>528</v>
      </c>
    </row>
    <row r="6717" spans="1:4" ht="13.2" x14ac:dyDescent="0.25">
      <c r="A6717" s="432" t="s">
        <v>2328</v>
      </c>
      <c r="B6717" s="433">
        <v>18385</v>
      </c>
      <c r="C6717" s="434">
        <v>282</v>
      </c>
      <c r="D6717" s="434">
        <v>264</v>
      </c>
    </row>
    <row r="6718" spans="1:4" ht="13.2" x14ac:dyDescent="0.25">
      <c r="A6718" s="432" t="s">
        <v>5882</v>
      </c>
      <c r="B6718" s="433">
        <v>24858</v>
      </c>
      <c r="C6718" s="434">
        <v>30</v>
      </c>
      <c r="D6718" s="434">
        <v>20</v>
      </c>
    </row>
    <row r="6719" spans="1:4" ht="13.2" x14ac:dyDescent="0.25">
      <c r="A6719" s="432" t="s">
        <v>5269</v>
      </c>
      <c r="B6719" s="433">
        <v>22851</v>
      </c>
      <c r="C6719" s="434">
        <v>4</v>
      </c>
      <c r="D6719" s="434">
        <v>4</v>
      </c>
    </row>
    <row r="6720" spans="1:4" ht="13.2" x14ac:dyDescent="0.25">
      <c r="A6720" s="432" t="s">
        <v>5270</v>
      </c>
      <c r="B6720" s="433">
        <v>15182</v>
      </c>
      <c r="C6720" s="434">
        <v>22</v>
      </c>
      <c r="D6720" s="434">
        <v>16</v>
      </c>
    </row>
    <row r="6721" spans="1:4" ht="13.2" x14ac:dyDescent="0.25">
      <c r="A6721" s="432" t="s">
        <v>2335</v>
      </c>
      <c r="B6721" s="433">
        <v>29667</v>
      </c>
      <c r="C6721" s="434">
        <v>34</v>
      </c>
      <c r="D6721" s="434">
        <v>26</v>
      </c>
    </row>
    <row r="6722" spans="1:4" ht="13.2" x14ac:dyDescent="0.25">
      <c r="A6722" s="432" t="s">
        <v>5271</v>
      </c>
      <c r="B6722" s="433">
        <v>15308</v>
      </c>
      <c r="C6722" s="434">
        <v>10</v>
      </c>
      <c r="D6722" s="434">
        <v>10</v>
      </c>
    </row>
    <row r="6723" spans="1:4" ht="13.2" x14ac:dyDescent="0.25">
      <c r="A6723" s="432" t="s">
        <v>4083</v>
      </c>
      <c r="B6723" s="433">
        <v>24250</v>
      </c>
      <c r="C6723" s="434">
        <v>36</v>
      </c>
      <c r="D6723" s="434">
        <v>32</v>
      </c>
    </row>
    <row r="6724" spans="1:4" ht="13.2" x14ac:dyDescent="0.25">
      <c r="A6724" s="432" t="s">
        <v>5619</v>
      </c>
      <c r="B6724" s="433">
        <v>19903</v>
      </c>
      <c r="C6724" s="434">
        <v>12</v>
      </c>
      <c r="D6724" s="434">
        <v>12</v>
      </c>
    </row>
    <row r="6725" spans="1:4" ht="13.2" x14ac:dyDescent="0.25">
      <c r="A6725" s="432" t="s">
        <v>5620</v>
      </c>
      <c r="B6725" s="433">
        <v>19522</v>
      </c>
      <c r="C6725" s="434">
        <v>4</v>
      </c>
      <c r="D6725" s="434">
        <v>4</v>
      </c>
    </row>
    <row r="6726" spans="1:4" ht="13.2" x14ac:dyDescent="0.25">
      <c r="A6726" s="432" t="s">
        <v>5621</v>
      </c>
      <c r="B6726" s="433">
        <v>14299</v>
      </c>
      <c r="C6726" s="434">
        <v>24</v>
      </c>
      <c r="D6726" s="434">
        <v>12</v>
      </c>
    </row>
    <row r="6727" spans="1:4" ht="13.2" x14ac:dyDescent="0.25">
      <c r="A6727" s="432" t="s">
        <v>5622</v>
      </c>
      <c r="B6727" s="433">
        <v>20193</v>
      </c>
      <c r="C6727" s="434">
        <v>6</v>
      </c>
      <c r="D6727" s="434">
        <v>6</v>
      </c>
    </row>
    <row r="6728" spans="1:4" ht="13.2" x14ac:dyDescent="0.25">
      <c r="A6728" s="432" t="s">
        <v>5623</v>
      </c>
      <c r="B6728" s="433">
        <v>23127</v>
      </c>
      <c r="C6728" s="434">
        <v>22</v>
      </c>
      <c r="D6728" s="434">
        <v>14</v>
      </c>
    </row>
    <row r="6729" spans="1:4" ht="13.2" x14ac:dyDescent="0.25">
      <c r="A6729" s="432" t="s">
        <v>5624</v>
      </c>
      <c r="B6729" s="433">
        <v>24140</v>
      </c>
      <c r="C6729" s="434">
        <v>4</v>
      </c>
      <c r="D6729" s="434">
        <v>4</v>
      </c>
    </row>
    <row r="6730" spans="1:4" ht="13.2" x14ac:dyDescent="0.25">
      <c r="A6730" s="432" t="s">
        <v>6102</v>
      </c>
      <c r="B6730" s="433">
        <v>29682</v>
      </c>
      <c r="C6730" s="434">
        <v>23</v>
      </c>
      <c r="D6730" s="434">
        <v>1</v>
      </c>
    </row>
    <row r="6731" spans="1:4" ht="13.2" x14ac:dyDescent="0.25">
      <c r="A6731" s="432" t="s">
        <v>4420</v>
      </c>
      <c r="B6731" s="433">
        <v>17274</v>
      </c>
      <c r="C6731" s="434">
        <v>1</v>
      </c>
      <c r="D6731" s="434">
        <v>0</v>
      </c>
    </row>
    <row r="6732" spans="1:4" ht="13.2" x14ac:dyDescent="0.25">
      <c r="A6732" s="432" t="s">
        <v>6103</v>
      </c>
      <c r="B6732" s="433">
        <v>17128</v>
      </c>
      <c r="C6732" s="434">
        <v>22</v>
      </c>
      <c r="D6732" s="434">
        <v>22</v>
      </c>
    </row>
    <row r="6733" spans="1:4" ht="13.2" x14ac:dyDescent="0.25">
      <c r="A6733" s="432" t="s">
        <v>3658</v>
      </c>
      <c r="B6733" s="433">
        <v>12162</v>
      </c>
      <c r="C6733" s="434">
        <v>31</v>
      </c>
      <c r="D6733" s="434">
        <v>31</v>
      </c>
    </row>
    <row r="6734" spans="1:4" ht="13.2" x14ac:dyDescent="0.25">
      <c r="A6734" s="432" t="s">
        <v>3662</v>
      </c>
      <c r="B6734" s="433">
        <v>25297</v>
      </c>
      <c r="C6734" s="434">
        <v>17</v>
      </c>
      <c r="D6734" s="434">
        <v>17</v>
      </c>
    </row>
    <row r="6735" spans="1:4" ht="13.2" x14ac:dyDescent="0.25">
      <c r="A6735" s="432" t="s">
        <v>6104</v>
      </c>
      <c r="B6735" s="433">
        <v>29247</v>
      </c>
      <c r="C6735" s="434">
        <v>9</v>
      </c>
      <c r="D6735" s="434">
        <v>9</v>
      </c>
    </row>
    <row r="6736" spans="1:4" ht="13.2" x14ac:dyDescent="0.25">
      <c r="A6736" s="432" t="s">
        <v>6105</v>
      </c>
      <c r="B6736" s="433">
        <v>21092</v>
      </c>
      <c r="C6736" s="434">
        <v>40</v>
      </c>
      <c r="D6736" s="434">
        <v>5</v>
      </c>
    </row>
    <row r="6737" spans="1:4" ht="13.2" x14ac:dyDescent="0.25">
      <c r="A6737" s="432" t="s">
        <v>6106</v>
      </c>
      <c r="B6737" s="433">
        <v>27656</v>
      </c>
      <c r="C6737" s="434">
        <v>18</v>
      </c>
      <c r="D6737" s="434">
        <v>18</v>
      </c>
    </row>
    <row r="6738" spans="1:4" ht="13.2" x14ac:dyDescent="0.25">
      <c r="A6738" s="432" t="s">
        <v>6107</v>
      </c>
      <c r="B6738" s="433">
        <v>13289</v>
      </c>
      <c r="C6738" s="434">
        <v>4</v>
      </c>
      <c r="D6738" s="434">
        <v>2</v>
      </c>
    </row>
    <row r="6739" spans="1:4" ht="13.2" x14ac:dyDescent="0.25">
      <c r="A6739" s="432" t="s">
        <v>6108</v>
      </c>
      <c r="B6739" s="433">
        <v>26006</v>
      </c>
      <c r="C6739" s="434">
        <v>140</v>
      </c>
      <c r="D6739" s="434">
        <v>100</v>
      </c>
    </row>
    <row r="6740" spans="1:4" ht="13.2" x14ac:dyDescent="0.25">
      <c r="A6740" s="432" t="s">
        <v>6109</v>
      </c>
      <c r="B6740" s="433">
        <v>20850</v>
      </c>
      <c r="C6740" s="434">
        <v>40</v>
      </c>
      <c r="D6740" s="434">
        <v>30</v>
      </c>
    </row>
    <row r="6741" spans="1:4" ht="13.2" x14ac:dyDescent="0.25">
      <c r="A6741" s="432" t="s">
        <v>6110</v>
      </c>
      <c r="B6741" s="433">
        <v>29325</v>
      </c>
      <c r="C6741" s="434">
        <v>80</v>
      </c>
      <c r="D6741" s="434">
        <v>40</v>
      </c>
    </row>
    <row r="6742" spans="1:4" ht="13.2" x14ac:dyDescent="0.25">
      <c r="A6742" s="432" t="s">
        <v>6111</v>
      </c>
      <c r="B6742" s="433">
        <v>21290</v>
      </c>
      <c r="C6742" s="434">
        <v>700</v>
      </c>
      <c r="D6742" s="434">
        <v>430</v>
      </c>
    </row>
    <row r="6743" spans="1:4" ht="13.2" x14ac:dyDescent="0.25">
      <c r="A6743" s="432" t="s">
        <v>6112</v>
      </c>
      <c r="B6743" s="433">
        <v>10946</v>
      </c>
      <c r="C6743" s="434">
        <v>10</v>
      </c>
      <c r="D6743" s="434">
        <v>10</v>
      </c>
    </row>
    <row r="6744" spans="1:4" ht="13.2" x14ac:dyDescent="0.25">
      <c r="A6744" s="432" t="s">
        <v>6113</v>
      </c>
      <c r="B6744" s="433">
        <v>11463</v>
      </c>
      <c r="C6744" s="434">
        <v>5</v>
      </c>
      <c r="D6744" s="434">
        <v>5</v>
      </c>
    </row>
    <row r="6745" spans="1:4" ht="13.2" x14ac:dyDescent="0.25">
      <c r="A6745" s="432" t="s">
        <v>6114</v>
      </c>
      <c r="B6745" s="433">
        <v>18384</v>
      </c>
      <c r="C6745" s="434">
        <v>180</v>
      </c>
      <c r="D6745" s="434">
        <v>140</v>
      </c>
    </row>
    <row r="6746" spans="1:4" ht="13.2" x14ac:dyDescent="0.25">
      <c r="A6746" s="432" t="s">
        <v>6115</v>
      </c>
      <c r="B6746" s="433">
        <v>16923</v>
      </c>
      <c r="C6746" s="434">
        <v>130</v>
      </c>
      <c r="D6746" s="434">
        <v>110</v>
      </c>
    </row>
    <row r="6747" spans="1:4" ht="13.2" x14ac:dyDescent="0.25">
      <c r="A6747" s="432" t="s">
        <v>6116</v>
      </c>
      <c r="B6747" s="433">
        <v>28852</v>
      </c>
      <c r="C6747" s="434">
        <v>10</v>
      </c>
      <c r="D6747" s="434">
        <v>10</v>
      </c>
    </row>
    <row r="6748" spans="1:4" ht="13.2" x14ac:dyDescent="0.25">
      <c r="A6748" s="432" t="s">
        <v>6117</v>
      </c>
      <c r="B6748" s="433">
        <v>18112</v>
      </c>
      <c r="C6748" s="435">
        <v>11200</v>
      </c>
      <c r="D6748" s="435">
        <v>9600</v>
      </c>
    </row>
    <row r="6749" spans="1:4" ht="13.2" x14ac:dyDescent="0.25">
      <c r="A6749" s="432" t="s">
        <v>6118</v>
      </c>
      <c r="B6749" s="433">
        <v>23385</v>
      </c>
      <c r="C6749" s="434">
        <v>480</v>
      </c>
      <c r="D6749" s="434">
        <v>0</v>
      </c>
    </row>
    <row r="6750" spans="1:4" ht="13.2" x14ac:dyDescent="0.25">
      <c r="A6750" s="432" t="s">
        <v>6119</v>
      </c>
      <c r="B6750" s="433">
        <v>19209</v>
      </c>
      <c r="C6750" s="434">
        <v>230</v>
      </c>
      <c r="D6750" s="434">
        <v>160</v>
      </c>
    </row>
    <row r="6751" spans="1:4" ht="13.2" x14ac:dyDescent="0.25">
      <c r="A6751" s="432" t="s">
        <v>6120</v>
      </c>
      <c r="B6751" s="433">
        <v>17889</v>
      </c>
      <c r="C6751" s="434">
        <v>390</v>
      </c>
      <c r="D6751" s="434">
        <v>80</v>
      </c>
    </row>
    <row r="6752" spans="1:4" ht="13.2" x14ac:dyDescent="0.25">
      <c r="A6752" s="432" t="s">
        <v>6121</v>
      </c>
      <c r="B6752" s="433">
        <v>13359</v>
      </c>
      <c r="C6752" s="434">
        <v>30</v>
      </c>
      <c r="D6752" s="434">
        <v>10</v>
      </c>
    </row>
    <row r="6753" spans="1:4" ht="13.2" x14ac:dyDescent="0.25">
      <c r="A6753" s="432" t="s">
        <v>6122</v>
      </c>
      <c r="B6753" s="433">
        <v>10517</v>
      </c>
      <c r="C6753" s="434">
        <v>2</v>
      </c>
      <c r="D6753" s="434">
        <v>2</v>
      </c>
    </row>
    <row r="6754" spans="1:4" ht="13.2" x14ac:dyDescent="0.25">
      <c r="A6754" s="432" t="s">
        <v>6123</v>
      </c>
      <c r="B6754" s="433">
        <v>17202</v>
      </c>
      <c r="C6754" s="434">
        <v>1</v>
      </c>
      <c r="D6754" s="434">
        <v>1</v>
      </c>
    </row>
    <row r="6755" spans="1:4" ht="13.2" x14ac:dyDescent="0.25">
      <c r="A6755" s="432" t="s">
        <v>6124</v>
      </c>
      <c r="B6755" s="433">
        <v>13694</v>
      </c>
      <c r="C6755" s="434">
        <v>69</v>
      </c>
      <c r="D6755" s="434">
        <v>36</v>
      </c>
    </row>
    <row r="6756" spans="1:4" ht="13.2" x14ac:dyDescent="0.25">
      <c r="A6756" s="432" t="s">
        <v>6125</v>
      </c>
      <c r="B6756" s="433">
        <v>24973</v>
      </c>
      <c r="C6756" s="434">
        <v>10</v>
      </c>
      <c r="D6756" s="434">
        <v>10</v>
      </c>
    </row>
    <row r="6757" spans="1:4" ht="13.2" x14ac:dyDescent="0.25">
      <c r="A6757" s="432" t="s">
        <v>6126</v>
      </c>
      <c r="B6757" s="433">
        <v>24772</v>
      </c>
      <c r="C6757" s="434">
        <v>5</v>
      </c>
      <c r="D6757" s="434">
        <v>5</v>
      </c>
    </row>
    <row r="6758" spans="1:4" ht="13.2" x14ac:dyDescent="0.25">
      <c r="A6758" s="432" t="s">
        <v>6127</v>
      </c>
      <c r="B6758" s="433">
        <v>26959</v>
      </c>
      <c r="C6758" s="434">
        <v>12</v>
      </c>
      <c r="D6758" s="434">
        <v>12</v>
      </c>
    </row>
    <row r="6759" spans="1:4" ht="13.2" x14ac:dyDescent="0.25">
      <c r="A6759" s="432" t="s">
        <v>6128</v>
      </c>
      <c r="B6759" s="433">
        <v>13928</v>
      </c>
      <c r="C6759" s="434">
        <v>26</v>
      </c>
      <c r="D6759" s="434">
        <v>15</v>
      </c>
    </row>
    <row r="6760" spans="1:4" ht="13.2" x14ac:dyDescent="0.25">
      <c r="A6760" s="432" t="s">
        <v>6129</v>
      </c>
      <c r="B6760" s="433">
        <v>18715</v>
      </c>
      <c r="C6760" s="434">
        <v>11</v>
      </c>
      <c r="D6760" s="434">
        <v>0</v>
      </c>
    </row>
    <row r="6761" spans="1:4" ht="13.2" x14ac:dyDescent="0.25">
      <c r="A6761" s="432" t="s">
        <v>6130</v>
      </c>
      <c r="B6761" s="433">
        <v>27918</v>
      </c>
      <c r="C6761" s="434">
        <v>120</v>
      </c>
      <c r="D6761" s="434">
        <v>120</v>
      </c>
    </row>
    <row r="6762" spans="1:4" ht="13.2" x14ac:dyDescent="0.25">
      <c r="A6762" s="432" t="s">
        <v>6131</v>
      </c>
      <c r="B6762" s="433">
        <v>16139</v>
      </c>
      <c r="C6762" s="434">
        <v>10</v>
      </c>
      <c r="D6762" s="434">
        <v>0</v>
      </c>
    </row>
    <row r="6763" spans="1:4" ht="13.2" x14ac:dyDescent="0.25">
      <c r="A6763" s="432" t="s">
        <v>6132</v>
      </c>
      <c r="B6763" s="433">
        <v>16554</v>
      </c>
      <c r="C6763" s="434">
        <v>10</v>
      </c>
      <c r="D6763" s="434">
        <v>10</v>
      </c>
    </row>
    <row r="6764" spans="1:4" ht="13.2" x14ac:dyDescent="0.25">
      <c r="A6764" s="432" t="s">
        <v>6133</v>
      </c>
      <c r="B6764" s="433">
        <v>19668</v>
      </c>
      <c r="C6764" s="434">
        <v>120</v>
      </c>
      <c r="D6764" s="434">
        <v>60</v>
      </c>
    </row>
    <row r="6765" spans="1:4" ht="13.2" x14ac:dyDescent="0.25">
      <c r="A6765" s="432" t="s">
        <v>6134</v>
      </c>
      <c r="B6765" s="433">
        <v>11843</v>
      </c>
      <c r="C6765" s="434">
        <v>20</v>
      </c>
      <c r="D6765" s="434">
        <v>20</v>
      </c>
    </row>
    <row r="6766" spans="1:4" ht="13.2" x14ac:dyDescent="0.25">
      <c r="A6766" s="432" t="s">
        <v>6135</v>
      </c>
      <c r="B6766" s="433">
        <v>23713</v>
      </c>
      <c r="C6766" s="434">
        <v>120</v>
      </c>
      <c r="D6766" s="434">
        <v>0</v>
      </c>
    </row>
    <row r="6767" spans="1:4" ht="13.2" x14ac:dyDescent="0.25">
      <c r="A6767" s="432" t="s">
        <v>6136</v>
      </c>
      <c r="B6767" s="433">
        <v>11429</v>
      </c>
      <c r="C6767" s="434">
        <v>20</v>
      </c>
      <c r="D6767" s="434">
        <v>0</v>
      </c>
    </row>
    <row r="6768" spans="1:4" ht="13.2" x14ac:dyDescent="0.25">
      <c r="A6768" s="432" t="s">
        <v>6137</v>
      </c>
      <c r="B6768" s="433">
        <v>20018</v>
      </c>
      <c r="C6768" s="434">
        <v>320</v>
      </c>
      <c r="D6768" s="434">
        <v>250</v>
      </c>
    </row>
    <row r="6769" spans="1:4" ht="13.2" x14ac:dyDescent="0.25">
      <c r="A6769" s="432" t="s">
        <v>6138</v>
      </c>
      <c r="B6769" s="433">
        <v>22400</v>
      </c>
      <c r="C6769" s="434">
        <v>200</v>
      </c>
      <c r="D6769" s="434">
        <v>140</v>
      </c>
    </row>
    <row r="6770" spans="1:4" ht="13.2" x14ac:dyDescent="0.25">
      <c r="A6770" s="432" t="s">
        <v>6139</v>
      </c>
      <c r="B6770" s="433">
        <v>10363</v>
      </c>
      <c r="C6770" s="435">
        <v>1700</v>
      </c>
      <c r="D6770" s="435">
        <v>1500</v>
      </c>
    </row>
    <row r="6771" spans="1:4" ht="13.2" x14ac:dyDescent="0.25">
      <c r="A6771" s="432" t="s">
        <v>6140</v>
      </c>
      <c r="B6771" s="433">
        <v>28123</v>
      </c>
      <c r="C6771" s="434">
        <v>240</v>
      </c>
      <c r="D6771" s="434">
        <v>0</v>
      </c>
    </row>
    <row r="6772" spans="1:4" ht="13.2" x14ac:dyDescent="0.25">
      <c r="A6772" s="432" t="s">
        <v>6141</v>
      </c>
      <c r="B6772" s="433">
        <v>11891</v>
      </c>
      <c r="C6772" s="435">
        <v>3180</v>
      </c>
      <c r="D6772" s="434">
        <v>900</v>
      </c>
    </row>
    <row r="6773" spans="1:4" ht="13.2" x14ac:dyDescent="0.25">
      <c r="A6773" s="432" t="s">
        <v>6142</v>
      </c>
      <c r="B6773" s="433">
        <v>25126</v>
      </c>
      <c r="C6773" s="434">
        <v>15</v>
      </c>
      <c r="D6773" s="434">
        <v>5</v>
      </c>
    </row>
    <row r="6774" spans="1:4" ht="13.2" x14ac:dyDescent="0.25">
      <c r="A6774" s="432" t="s">
        <v>6143</v>
      </c>
      <c r="B6774" s="433">
        <v>18073</v>
      </c>
      <c r="C6774" s="434">
        <v>10</v>
      </c>
      <c r="D6774" s="434">
        <v>10</v>
      </c>
    </row>
    <row r="6775" spans="1:4" ht="13.2" x14ac:dyDescent="0.25">
      <c r="A6775" s="432" t="s">
        <v>6144</v>
      </c>
      <c r="B6775" s="433">
        <v>26199</v>
      </c>
      <c r="C6775" s="434">
        <v>5</v>
      </c>
      <c r="D6775" s="434">
        <v>0</v>
      </c>
    </row>
    <row r="6776" spans="1:4" ht="13.2" x14ac:dyDescent="0.25">
      <c r="A6776" s="432" t="s">
        <v>6145</v>
      </c>
      <c r="B6776" s="433">
        <v>11618</v>
      </c>
      <c r="C6776" s="434">
        <v>20</v>
      </c>
      <c r="D6776" s="434">
        <v>10</v>
      </c>
    </row>
    <row r="6777" spans="1:4" ht="13.2" x14ac:dyDescent="0.25">
      <c r="A6777" s="432" t="s">
        <v>6146</v>
      </c>
      <c r="B6777" s="433">
        <v>13443</v>
      </c>
      <c r="C6777" s="434">
        <v>15</v>
      </c>
      <c r="D6777" s="434">
        <v>0</v>
      </c>
    </row>
    <row r="6778" spans="1:4" ht="13.2" x14ac:dyDescent="0.25">
      <c r="A6778" s="432" t="s">
        <v>6147</v>
      </c>
      <c r="B6778" s="433">
        <v>20551</v>
      </c>
      <c r="C6778" s="434">
        <v>7</v>
      </c>
      <c r="D6778" s="434">
        <v>7</v>
      </c>
    </row>
    <row r="6779" spans="1:4" ht="13.2" x14ac:dyDescent="0.25">
      <c r="A6779" s="432" t="s">
        <v>6148</v>
      </c>
      <c r="B6779" s="433">
        <v>29105</v>
      </c>
      <c r="C6779" s="434">
        <v>50</v>
      </c>
      <c r="D6779" s="434">
        <v>30</v>
      </c>
    </row>
    <row r="6780" spans="1:4" ht="13.2" x14ac:dyDescent="0.25">
      <c r="A6780" s="432" t="s">
        <v>6149</v>
      </c>
      <c r="B6780" s="433">
        <v>21992</v>
      </c>
      <c r="C6780" s="434">
        <v>5</v>
      </c>
      <c r="D6780" s="434">
        <v>0</v>
      </c>
    </row>
    <row r="6781" spans="1:4" ht="13.2" x14ac:dyDescent="0.25">
      <c r="A6781" s="432" t="s">
        <v>6150</v>
      </c>
      <c r="B6781" s="433">
        <v>12825</v>
      </c>
      <c r="C6781" s="434">
        <v>20</v>
      </c>
      <c r="D6781" s="434">
        <v>20</v>
      </c>
    </row>
    <row r="6782" spans="1:4" ht="13.2" x14ac:dyDescent="0.25">
      <c r="A6782" s="432" t="s">
        <v>6151</v>
      </c>
      <c r="B6782" s="433">
        <v>12711</v>
      </c>
      <c r="C6782" s="434">
        <v>17</v>
      </c>
      <c r="D6782" s="434">
        <v>5</v>
      </c>
    </row>
    <row r="6783" spans="1:4" ht="13.2" x14ac:dyDescent="0.25">
      <c r="A6783" s="432" t="s">
        <v>6152</v>
      </c>
      <c r="B6783" s="433">
        <v>24613</v>
      </c>
      <c r="C6783" s="434">
        <v>5</v>
      </c>
      <c r="D6783" s="434">
        <v>0</v>
      </c>
    </row>
    <row r="6784" spans="1:4" ht="13.2" x14ac:dyDescent="0.25">
      <c r="A6784" s="432" t="s">
        <v>6153</v>
      </c>
      <c r="B6784" s="433">
        <v>19496</v>
      </c>
      <c r="C6784" s="434">
        <v>30</v>
      </c>
      <c r="D6784" s="434">
        <v>30</v>
      </c>
    </row>
    <row r="6785" spans="1:4" ht="13.2" x14ac:dyDescent="0.25">
      <c r="A6785" s="432" t="s">
        <v>6154</v>
      </c>
      <c r="B6785" s="433">
        <v>28735</v>
      </c>
      <c r="C6785" s="434">
        <v>50</v>
      </c>
      <c r="D6785" s="434">
        <v>20</v>
      </c>
    </row>
    <row r="6786" spans="1:4" ht="13.2" x14ac:dyDescent="0.25">
      <c r="A6786" s="432" t="s">
        <v>6155</v>
      </c>
      <c r="B6786" s="433">
        <v>10631</v>
      </c>
      <c r="C6786" s="434">
        <v>50</v>
      </c>
      <c r="D6786" s="434">
        <v>50</v>
      </c>
    </row>
    <row r="6787" spans="1:4" ht="13.2" x14ac:dyDescent="0.25">
      <c r="A6787" s="432" t="s">
        <v>6156</v>
      </c>
      <c r="B6787" s="433">
        <v>12271</v>
      </c>
      <c r="C6787" s="434">
        <v>40</v>
      </c>
      <c r="D6787" s="434">
        <v>30</v>
      </c>
    </row>
    <row r="6788" spans="1:4" ht="13.2" x14ac:dyDescent="0.25">
      <c r="A6788" s="432" t="s">
        <v>6157</v>
      </c>
      <c r="B6788" s="433">
        <v>26252</v>
      </c>
      <c r="C6788" s="434">
        <v>10</v>
      </c>
      <c r="D6788" s="434">
        <v>10</v>
      </c>
    </row>
    <row r="6789" spans="1:4" ht="13.2" x14ac:dyDescent="0.25">
      <c r="A6789" s="432" t="s">
        <v>6158</v>
      </c>
      <c r="B6789" s="433">
        <v>10239</v>
      </c>
      <c r="C6789" s="434">
        <v>20</v>
      </c>
      <c r="D6789" s="434">
        <v>0</v>
      </c>
    </row>
    <row r="6790" spans="1:4" ht="13.2" x14ac:dyDescent="0.25">
      <c r="A6790" s="432" t="s">
        <v>6159</v>
      </c>
      <c r="B6790" s="433">
        <v>27836</v>
      </c>
      <c r="C6790" s="434">
        <v>25</v>
      </c>
      <c r="D6790" s="434">
        <v>0</v>
      </c>
    </row>
    <row r="6791" spans="1:4" ht="13.2" x14ac:dyDescent="0.25">
      <c r="A6791" s="432" t="s">
        <v>6160</v>
      </c>
      <c r="B6791" s="433">
        <v>29703</v>
      </c>
      <c r="C6791" s="434">
        <v>10</v>
      </c>
      <c r="D6791" s="434">
        <v>5</v>
      </c>
    </row>
    <row r="6792" spans="1:4" ht="13.2" x14ac:dyDescent="0.25">
      <c r="A6792" s="432" t="s">
        <v>6161</v>
      </c>
      <c r="B6792" s="433">
        <v>25128</v>
      </c>
      <c r="C6792" s="434">
        <v>20</v>
      </c>
      <c r="D6792" s="434">
        <v>10</v>
      </c>
    </row>
    <row r="6793" spans="1:4" ht="13.2" x14ac:dyDescent="0.25">
      <c r="A6793" s="432" t="s">
        <v>6162</v>
      </c>
      <c r="B6793" s="433">
        <v>14095</v>
      </c>
      <c r="C6793" s="434">
        <v>20</v>
      </c>
      <c r="D6793" s="434">
        <v>2</v>
      </c>
    </row>
    <row r="6794" spans="1:4" ht="13.2" x14ac:dyDescent="0.25">
      <c r="A6794" s="432" t="s">
        <v>6163</v>
      </c>
      <c r="B6794" s="433">
        <v>28525</v>
      </c>
      <c r="C6794" s="434">
        <v>4</v>
      </c>
      <c r="D6794" s="434">
        <v>4</v>
      </c>
    </row>
    <row r="6795" spans="1:4" ht="13.2" x14ac:dyDescent="0.25">
      <c r="A6795" s="432" t="s">
        <v>6164</v>
      </c>
      <c r="B6795" s="433">
        <v>29428</v>
      </c>
      <c r="C6795" s="434">
        <v>22</v>
      </c>
      <c r="D6795" s="434">
        <v>0</v>
      </c>
    </row>
    <row r="6796" spans="1:4" ht="13.2" x14ac:dyDescent="0.25">
      <c r="A6796" s="432" t="s">
        <v>6165</v>
      </c>
      <c r="B6796" s="433">
        <v>17568</v>
      </c>
      <c r="C6796" s="434">
        <v>67</v>
      </c>
      <c r="D6796" s="434">
        <v>38</v>
      </c>
    </row>
    <row r="6797" spans="1:4" ht="13.2" x14ac:dyDescent="0.25">
      <c r="A6797" s="432" t="s">
        <v>6166</v>
      </c>
      <c r="B6797" s="433">
        <v>20690</v>
      </c>
      <c r="C6797" s="434">
        <v>10</v>
      </c>
      <c r="D6797" s="434">
        <v>0</v>
      </c>
    </row>
    <row r="6798" spans="1:4" ht="13.2" x14ac:dyDescent="0.25">
      <c r="A6798" s="432" t="s">
        <v>6167</v>
      </c>
      <c r="B6798" s="433">
        <v>24879</v>
      </c>
      <c r="C6798" s="434">
        <v>10</v>
      </c>
      <c r="D6798" s="434">
        <v>10</v>
      </c>
    </row>
    <row r="6799" spans="1:4" ht="13.2" x14ac:dyDescent="0.25">
      <c r="A6799" s="432" t="s">
        <v>6168</v>
      </c>
      <c r="B6799" s="433">
        <v>15106</v>
      </c>
      <c r="C6799" s="434">
        <v>23</v>
      </c>
      <c r="D6799" s="434">
        <v>12</v>
      </c>
    </row>
    <row r="6800" spans="1:4" ht="13.2" x14ac:dyDescent="0.25">
      <c r="A6800" s="432" t="s">
        <v>6169</v>
      </c>
      <c r="B6800" s="433">
        <v>19833</v>
      </c>
      <c r="C6800" s="434">
        <v>6</v>
      </c>
      <c r="D6800" s="434">
        <v>0</v>
      </c>
    </row>
    <row r="6801" spans="1:4" ht="13.2" x14ac:dyDescent="0.25">
      <c r="A6801" s="432" t="s">
        <v>6170</v>
      </c>
      <c r="B6801" s="433">
        <v>11673</v>
      </c>
      <c r="C6801" s="434">
        <v>140</v>
      </c>
      <c r="D6801" s="434">
        <v>100</v>
      </c>
    </row>
    <row r="6802" spans="1:4" ht="13.2" x14ac:dyDescent="0.25">
      <c r="A6802" s="432" t="s">
        <v>6171</v>
      </c>
      <c r="B6802" s="433">
        <v>24971</v>
      </c>
      <c r="C6802" s="434">
        <v>40</v>
      </c>
      <c r="D6802" s="434">
        <v>40</v>
      </c>
    </row>
    <row r="6803" spans="1:4" ht="13.2" x14ac:dyDescent="0.25">
      <c r="A6803" s="432" t="s">
        <v>6172</v>
      </c>
      <c r="B6803" s="433">
        <v>19246</v>
      </c>
      <c r="C6803" s="435">
        <v>4780</v>
      </c>
      <c r="D6803" s="435">
        <v>4360</v>
      </c>
    </row>
    <row r="6804" spans="1:4" ht="13.2" x14ac:dyDescent="0.25">
      <c r="A6804" s="432" t="s">
        <v>6173</v>
      </c>
      <c r="B6804" s="433">
        <v>28584</v>
      </c>
      <c r="C6804" s="435">
        <v>3140</v>
      </c>
      <c r="D6804" s="435">
        <v>2200</v>
      </c>
    </row>
    <row r="6805" spans="1:4" ht="13.2" x14ac:dyDescent="0.25">
      <c r="A6805" s="432" t="s">
        <v>6174</v>
      </c>
      <c r="B6805" s="433">
        <v>25875</v>
      </c>
      <c r="C6805" s="434">
        <v>30</v>
      </c>
      <c r="D6805" s="434">
        <v>20</v>
      </c>
    </row>
    <row r="6806" spans="1:4" ht="13.2" x14ac:dyDescent="0.25">
      <c r="A6806" s="432" t="s">
        <v>6175</v>
      </c>
      <c r="B6806" s="433">
        <v>21077</v>
      </c>
      <c r="C6806" s="434">
        <v>500</v>
      </c>
      <c r="D6806" s="434">
        <v>80</v>
      </c>
    </row>
    <row r="6807" spans="1:4" ht="13.2" x14ac:dyDescent="0.25">
      <c r="A6807" s="432" t="s">
        <v>6176</v>
      </c>
      <c r="B6807" s="433">
        <v>11090</v>
      </c>
      <c r="C6807" s="435">
        <v>2230</v>
      </c>
      <c r="D6807" s="434">
        <v>560</v>
      </c>
    </row>
    <row r="6808" spans="1:4" ht="13.2" x14ac:dyDescent="0.25">
      <c r="A6808" s="432" t="s">
        <v>6177</v>
      </c>
      <c r="B6808" s="433">
        <v>19837</v>
      </c>
      <c r="C6808" s="434">
        <v>20</v>
      </c>
      <c r="D6808" s="434">
        <v>20</v>
      </c>
    </row>
    <row r="6809" spans="1:4" ht="13.2" x14ac:dyDescent="0.25">
      <c r="A6809" s="432" t="s">
        <v>6178</v>
      </c>
      <c r="B6809" s="433">
        <v>19455</v>
      </c>
      <c r="C6809" s="434">
        <v>510</v>
      </c>
      <c r="D6809" s="434">
        <v>0</v>
      </c>
    </row>
    <row r="6810" spans="1:4" ht="13.2" x14ac:dyDescent="0.25">
      <c r="A6810" s="432" t="s">
        <v>5301</v>
      </c>
      <c r="B6810" s="433">
        <v>21489</v>
      </c>
      <c r="C6810" s="434">
        <v>240</v>
      </c>
      <c r="D6810" s="434">
        <v>120</v>
      </c>
    </row>
    <row r="6811" spans="1:4" ht="13.2" x14ac:dyDescent="0.25">
      <c r="A6811" s="432" t="s">
        <v>4760</v>
      </c>
      <c r="B6811" s="433">
        <v>28820</v>
      </c>
      <c r="C6811" s="434">
        <v>40</v>
      </c>
      <c r="D6811" s="434">
        <v>40</v>
      </c>
    </row>
    <row r="6812" spans="1:4" ht="13.2" x14ac:dyDescent="0.25">
      <c r="A6812" s="432" t="s">
        <v>4765</v>
      </c>
      <c r="B6812" s="433">
        <v>24413</v>
      </c>
      <c r="C6812" s="434">
        <v>20</v>
      </c>
      <c r="D6812" s="434">
        <v>20</v>
      </c>
    </row>
    <row r="6813" spans="1:4" ht="13.2" x14ac:dyDescent="0.25">
      <c r="A6813" s="432" t="s">
        <v>6179</v>
      </c>
      <c r="B6813" s="433">
        <v>16994</v>
      </c>
      <c r="C6813" s="435">
        <v>4120</v>
      </c>
      <c r="D6813" s="435">
        <v>3860</v>
      </c>
    </row>
    <row r="6814" spans="1:4" ht="13.2" x14ac:dyDescent="0.25">
      <c r="A6814" s="432" t="s">
        <v>5016</v>
      </c>
      <c r="B6814" s="433">
        <v>15228</v>
      </c>
      <c r="C6814" s="435">
        <v>3810</v>
      </c>
      <c r="D6814" s="435">
        <v>2310</v>
      </c>
    </row>
    <row r="6815" spans="1:4" ht="13.2" x14ac:dyDescent="0.25">
      <c r="A6815" s="432" t="s">
        <v>6180</v>
      </c>
      <c r="B6815" s="433">
        <v>16672</v>
      </c>
      <c r="C6815" s="434">
        <v>150</v>
      </c>
      <c r="D6815" s="434">
        <v>150</v>
      </c>
    </row>
    <row r="6816" spans="1:4" ht="13.2" x14ac:dyDescent="0.25">
      <c r="A6816" s="432" t="s">
        <v>6181</v>
      </c>
      <c r="B6816" s="433">
        <v>16592</v>
      </c>
      <c r="C6816" s="434">
        <v>5</v>
      </c>
      <c r="D6816" s="434">
        <v>5</v>
      </c>
    </row>
    <row r="6817" spans="1:4" ht="13.2" x14ac:dyDescent="0.25">
      <c r="A6817" s="432" t="s">
        <v>6182</v>
      </c>
      <c r="B6817" s="433">
        <v>20504</v>
      </c>
      <c r="C6817" s="434">
        <v>20</v>
      </c>
      <c r="D6817" s="434">
        <v>0</v>
      </c>
    </row>
    <row r="6818" spans="1:4" ht="13.2" x14ac:dyDescent="0.25">
      <c r="A6818" s="432" t="s">
        <v>3871</v>
      </c>
      <c r="B6818" s="433">
        <v>27122</v>
      </c>
      <c r="C6818" s="434">
        <v>60</v>
      </c>
      <c r="D6818" s="434">
        <v>0</v>
      </c>
    </row>
    <row r="6819" spans="1:4" ht="13.2" x14ac:dyDescent="0.25">
      <c r="A6819" s="432" t="s">
        <v>6183</v>
      </c>
      <c r="B6819" s="433">
        <v>25296</v>
      </c>
      <c r="C6819" s="434">
        <v>10</v>
      </c>
      <c r="D6819" s="434">
        <v>10</v>
      </c>
    </row>
    <row r="6820" spans="1:4" ht="13.2" x14ac:dyDescent="0.25">
      <c r="A6820" s="432" t="s">
        <v>6184</v>
      </c>
      <c r="B6820" s="433">
        <v>21138</v>
      </c>
      <c r="C6820" s="434">
        <v>140</v>
      </c>
      <c r="D6820" s="434">
        <v>40</v>
      </c>
    </row>
    <row r="6821" spans="1:4" ht="13.2" x14ac:dyDescent="0.25">
      <c r="A6821" s="432" t="s">
        <v>6185</v>
      </c>
      <c r="B6821" s="433">
        <v>13088</v>
      </c>
      <c r="C6821" s="434">
        <v>320</v>
      </c>
      <c r="D6821" s="434">
        <v>20</v>
      </c>
    </row>
    <row r="6822" spans="1:4" ht="13.2" x14ac:dyDescent="0.25">
      <c r="A6822" s="432" t="s">
        <v>6186</v>
      </c>
      <c r="B6822" s="433">
        <v>12743</v>
      </c>
      <c r="C6822" s="434">
        <v>10</v>
      </c>
      <c r="D6822" s="434">
        <v>10</v>
      </c>
    </row>
    <row r="6823" spans="1:4" ht="13.2" x14ac:dyDescent="0.25">
      <c r="A6823" s="432" t="s">
        <v>6187</v>
      </c>
      <c r="B6823" s="433">
        <v>29328</v>
      </c>
      <c r="C6823" s="434">
        <v>10</v>
      </c>
      <c r="D6823" s="434">
        <v>10</v>
      </c>
    </row>
    <row r="6824" spans="1:4" ht="13.2" x14ac:dyDescent="0.25">
      <c r="A6824" s="432" t="s">
        <v>6188</v>
      </c>
      <c r="B6824" s="433">
        <v>19333</v>
      </c>
      <c r="C6824" s="434">
        <v>5</v>
      </c>
      <c r="D6824" s="434">
        <v>0</v>
      </c>
    </row>
    <row r="6825" spans="1:4" ht="13.2" x14ac:dyDescent="0.25">
      <c r="A6825" s="432" t="s">
        <v>6189</v>
      </c>
      <c r="B6825" s="433">
        <v>29490</v>
      </c>
      <c r="C6825" s="434">
        <v>40</v>
      </c>
      <c r="D6825" s="434">
        <v>0</v>
      </c>
    </row>
    <row r="6826" spans="1:4" ht="13.2" x14ac:dyDescent="0.25">
      <c r="A6826" s="432" t="s">
        <v>6190</v>
      </c>
      <c r="B6826" s="433">
        <v>29535</v>
      </c>
      <c r="C6826" s="434">
        <v>40</v>
      </c>
      <c r="D6826" s="434">
        <v>40</v>
      </c>
    </row>
    <row r="6827" spans="1:4" ht="13.2" x14ac:dyDescent="0.25">
      <c r="A6827" s="432" t="s">
        <v>6191</v>
      </c>
      <c r="B6827" s="433">
        <v>24951</v>
      </c>
      <c r="C6827" s="434">
        <v>10</v>
      </c>
      <c r="D6827" s="434">
        <v>0</v>
      </c>
    </row>
    <row r="6828" spans="1:4" ht="13.2" x14ac:dyDescent="0.25">
      <c r="A6828" s="432" t="s">
        <v>6192</v>
      </c>
      <c r="B6828" s="433">
        <v>11359</v>
      </c>
      <c r="C6828" s="434">
        <v>310</v>
      </c>
      <c r="D6828" s="434">
        <v>220</v>
      </c>
    </row>
    <row r="6829" spans="1:4" ht="13.2" x14ac:dyDescent="0.25">
      <c r="A6829" s="432" t="s">
        <v>6193</v>
      </c>
      <c r="B6829" s="433">
        <v>11382</v>
      </c>
      <c r="C6829" s="434">
        <v>320</v>
      </c>
      <c r="D6829" s="434">
        <v>190</v>
      </c>
    </row>
    <row r="6830" spans="1:4" ht="13.2" x14ac:dyDescent="0.25">
      <c r="A6830" s="432" t="s">
        <v>6194</v>
      </c>
      <c r="B6830" s="433">
        <v>23985</v>
      </c>
      <c r="C6830" s="434">
        <v>220</v>
      </c>
      <c r="D6830" s="434">
        <v>200</v>
      </c>
    </row>
    <row r="6831" spans="1:4" ht="13.2" x14ac:dyDescent="0.25">
      <c r="A6831" s="432" t="s">
        <v>6195</v>
      </c>
      <c r="B6831" s="433">
        <v>17215</v>
      </c>
      <c r="C6831" s="434">
        <v>20</v>
      </c>
      <c r="D6831" s="434">
        <v>0</v>
      </c>
    </row>
    <row r="6832" spans="1:4" ht="13.2" x14ac:dyDescent="0.25">
      <c r="A6832" s="432" t="s">
        <v>6196</v>
      </c>
      <c r="B6832" s="433">
        <v>20943</v>
      </c>
      <c r="C6832" s="435">
        <v>1080</v>
      </c>
      <c r="D6832" s="434">
        <v>960</v>
      </c>
    </row>
    <row r="6833" spans="1:4" ht="13.2" x14ac:dyDescent="0.25">
      <c r="A6833" s="432" t="s">
        <v>6197</v>
      </c>
      <c r="B6833" s="433">
        <v>22257</v>
      </c>
      <c r="C6833" s="434">
        <v>20</v>
      </c>
      <c r="D6833" s="434">
        <v>20</v>
      </c>
    </row>
    <row r="6834" spans="1:4" ht="13.2" x14ac:dyDescent="0.25">
      <c r="A6834" s="432" t="s">
        <v>6198</v>
      </c>
      <c r="B6834" s="433">
        <v>14746</v>
      </c>
      <c r="C6834" s="434">
        <v>55</v>
      </c>
      <c r="D6834" s="434">
        <v>0</v>
      </c>
    </row>
    <row r="6835" spans="1:4" ht="13.2" x14ac:dyDescent="0.25">
      <c r="A6835" s="432" t="s">
        <v>6199</v>
      </c>
      <c r="B6835" s="433">
        <v>12145</v>
      </c>
      <c r="C6835" s="435">
        <v>6100</v>
      </c>
      <c r="D6835" s="435">
        <v>4600</v>
      </c>
    </row>
    <row r="6836" spans="1:4" ht="13.2" x14ac:dyDescent="0.25">
      <c r="A6836" s="432" t="s">
        <v>2667</v>
      </c>
      <c r="B6836" s="433">
        <v>26039</v>
      </c>
      <c r="C6836" s="434">
        <v>130</v>
      </c>
      <c r="D6836" s="434">
        <v>0</v>
      </c>
    </row>
    <row r="6837" spans="1:4" ht="13.2" x14ac:dyDescent="0.25">
      <c r="A6837" s="432" t="s">
        <v>6200</v>
      </c>
      <c r="B6837" s="433">
        <v>14141</v>
      </c>
      <c r="C6837" s="434">
        <v>10</v>
      </c>
      <c r="D6837" s="434">
        <v>10</v>
      </c>
    </row>
    <row r="6838" spans="1:4" ht="13.2" x14ac:dyDescent="0.25">
      <c r="A6838" s="432" t="s">
        <v>6201</v>
      </c>
      <c r="B6838" s="433">
        <v>14141</v>
      </c>
      <c r="C6838" s="434">
        <v>20</v>
      </c>
      <c r="D6838" s="434">
        <v>0</v>
      </c>
    </row>
    <row r="6839" spans="1:4" ht="13.2" x14ac:dyDescent="0.25">
      <c r="A6839" s="432" t="s">
        <v>6202</v>
      </c>
      <c r="B6839" s="433">
        <v>28885</v>
      </c>
      <c r="C6839" s="434">
        <v>140</v>
      </c>
      <c r="D6839" s="434">
        <v>100</v>
      </c>
    </row>
    <row r="6840" spans="1:4" ht="13.2" x14ac:dyDescent="0.25">
      <c r="A6840" s="432" t="s">
        <v>6203</v>
      </c>
      <c r="B6840" s="433">
        <v>13854</v>
      </c>
      <c r="C6840" s="434">
        <v>20</v>
      </c>
      <c r="D6840" s="434">
        <v>0</v>
      </c>
    </row>
    <row r="6841" spans="1:4" ht="13.2" x14ac:dyDescent="0.25">
      <c r="A6841" s="432" t="s">
        <v>6204</v>
      </c>
      <c r="B6841" s="433">
        <v>25917</v>
      </c>
      <c r="C6841" s="434">
        <v>10</v>
      </c>
      <c r="D6841" s="434">
        <v>0</v>
      </c>
    </row>
    <row r="6842" spans="1:4" ht="13.2" x14ac:dyDescent="0.25">
      <c r="A6842" s="432" t="s">
        <v>6205</v>
      </c>
      <c r="B6842" s="433">
        <v>14714</v>
      </c>
      <c r="C6842" s="434">
        <v>180</v>
      </c>
      <c r="D6842" s="434">
        <v>160</v>
      </c>
    </row>
    <row r="6843" spans="1:4" ht="13.2" x14ac:dyDescent="0.25">
      <c r="A6843" s="432" t="s">
        <v>6206</v>
      </c>
      <c r="B6843" s="433">
        <v>16420</v>
      </c>
      <c r="C6843" s="435">
        <v>5700</v>
      </c>
      <c r="D6843" s="435">
        <v>4740</v>
      </c>
    </row>
    <row r="6844" spans="1:4" ht="13.2" x14ac:dyDescent="0.25">
      <c r="A6844" s="432" t="s">
        <v>6207</v>
      </c>
      <c r="B6844" s="433">
        <v>27079</v>
      </c>
      <c r="C6844" s="434">
        <v>260</v>
      </c>
      <c r="D6844" s="434">
        <v>220</v>
      </c>
    </row>
    <row r="6845" spans="1:4" ht="13.2" x14ac:dyDescent="0.25">
      <c r="A6845" s="432" t="s">
        <v>6208</v>
      </c>
      <c r="B6845" s="433">
        <v>12495</v>
      </c>
      <c r="C6845" s="434">
        <v>690</v>
      </c>
      <c r="D6845" s="434">
        <v>190</v>
      </c>
    </row>
    <row r="6846" spans="1:4" ht="13.2" x14ac:dyDescent="0.25">
      <c r="A6846" s="432" t="s">
        <v>6209</v>
      </c>
      <c r="B6846" s="433">
        <v>11057</v>
      </c>
      <c r="C6846" s="434">
        <v>70</v>
      </c>
      <c r="D6846" s="434">
        <v>50</v>
      </c>
    </row>
    <row r="6847" spans="1:4" ht="13.2" x14ac:dyDescent="0.25">
      <c r="A6847" s="432" t="s">
        <v>6210</v>
      </c>
      <c r="B6847" s="433">
        <v>20474</v>
      </c>
      <c r="C6847" s="434">
        <v>40</v>
      </c>
      <c r="D6847" s="434">
        <v>40</v>
      </c>
    </row>
    <row r="6848" spans="1:4" ht="13.2" x14ac:dyDescent="0.25">
      <c r="A6848" s="432" t="s">
        <v>6211</v>
      </c>
      <c r="B6848" s="433">
        <v>21809</v>
      </c>
      <c r="C6848" s="434">
        <v>10</v>
      </c>
      <c r="D6848" s="434">
        <v>10</v>
      </c>
    </row>
    <row r="6849" spans="1:4" ht="13.2" x14ac:dyDescent="0.25">
      <c r="A6849" s="432" t="s">
        <v>6212</v>
      </c>
      <c r="B6849" s="433">
        <v>24590</v>
      </c>
      <c r="C6849" s="434">
        <v>100</v>
      </c>
      <c r="D6849" s="434">
        <v>40</v>
      </c>
    </row>
    <row r="6850" spans="1:4" ht="13.2" x14ac:dyDescent="0.25">
      <c r="A6850" s="432" t="s">
        <v>6213</v>
      </c>
      <c r="B6850" s="433">
        <v>11616</v>
      </c>
      <c r="C6850" s="434">
        <v>400</v>
      </c>
      <c r="D6850" s="434">
        <v>350</v>
      </c>
    </row>
    <row r="6851" spans="1:4" ht="13.2" x14ac:dyDescent="0.25">
      <c r="A6851" s="432" t="s">
        <v>6214</v>
      </c>
      <c r="B6851" s="433">
        <v>27729</v>
      </c>
      <c r="C6851" s="434">
        <v>240</v>
      </c>
      <c r="D6851" s="434">
        <v>160</v>
      </c>
    </row>
    <row r="6852" spans="1:4" ht="13.2" x14ac:dyDescent="0.25">
      <c r="A6852" s="432" t="s">
        <v>6215</v>
      </c>
      <c r="B6852" s="433">
        <v>15301</v>
      </c>
      <c r="C6852" s="434">
        <v>70</v>
      </c>
      <c r="D6852" s="434">
        <v>50</v>
      </c>
    </row>
    <row r="6853" spans="1:4" ht="13.2" x14ac:dyDescent="0.25">
      <c r="A6853" s="432" t="s">
        <v>6216</v>
      </c>
      <c r="B6853" s="433">
        <v>11602</v>
      </c>
      <c r="C6853" s="434">
        <v>20</v>
      </c>
      <c r="D6853" s="434">
        <v>20</v>
      </c>
    </row>
    <row r="6854" spans="1:4" ht="13.2" x14ac:dyDescent="0.25">
      <c r="A6854" s="432" t="s">
        <v>6217</v>
      </c>
      <c r="B6854" s="433">
        <v>19840</v>
      </c>
      <c r="C6854" s="434">
        <v>10</v>
      </c>
      <c r="D6854" s="434">
        <v>0</v>
      </c>
    </row>
    <row r="6855" spans="1:4" ht="13.2" x14ac:dyDescent="0.25">
      <c r="A6855" s="432" t="s">
        <v>6218</v>
      </c>
      <c r="B6855" s="433">
        <v>15651</v>
      </c>
      <c r="C6855" s="434">
        <v>4</v>
      </c>
      <c r="D6855" s="434">
        <v>0</v>
      </c>
    </row>
    <row r="6856" spans="1:4" ht="13.2" x14ac:dyDescent="0.25">
      <c r="A6856" s="432" t="s">
        <v>6219</v>
      </c>
      <c r="B6856" s="433">
        <v>16684</v>
      </c>
      <c r="C6856" s="434">
        <v>660</v>
      </c>
      <c r="D6856" s="434">
        <v>360</v>
      </c>
    </row>
    <row r="6857" spans="1:4" ht="13.2" x14ac:dyDescent="0.25">
      <c r="A6857" s="432" t="s">
        <v>6220</v>
      </c>
      <c r="B6857" s="433">
        <v>20215</v>
      </c>
      <c r="C6857" s="434">
        <v>13</v>
      </c>
      <c r="D6857" s="434">
        <v>8</v>
      </c>
    </row>
    <row r="6858" spans="1:4" ht="13.2" x14ac:dyDescent="0.25">
      <c r="A6858" s="432" t="s">
        <v>6221</v>
      </c>
      <c r="B6858" s="433">
        <v>24099</v>
      </c>
      <c r="C6858" s="434">
        <v>30</v>
      </c>
      <c r="D6858" s="434">
        <v>10</v>
      </c>
    </row>
    <row r="6859" spans="1:4" ht="13.2" x14ac:dyDescent="0.25">
      <c r="A6859" s="432" t="s">
        <v>6222</v>
      </c>
      <c r="B6859" s="433">
        <v>27990</v>
      </c>
      <c r="C6859" s="434">
        <v>20</v>
      </c>
      <c r="D6859" s="434">
        <v>0</v>
      </c>
    </row>
    <row r="6860" spans="1:4" ht="13.2" x14ac:dyDescent="0.25">
      <c r="A6860" s="432" t="s">
        <v>6223</v>
      </c>
      <c r="B6860" s="433">
        <v>19929</v>
      </c>
      <c r="C6860" s="434">
        <v>250</v>
      </c>
      <c r="D6860" s="434">
        <v>20</v>
      </c>
    </row>
    <row r="6861" spans="1:4" ht="13.2" x14ac:dyDescent="0.25">
      <c r="A6861" s="432" t="s">
        <v>6224</v>
      </c>
      <c r="B6861" s="433">
        <v>12273</v>
      </c>
      <c r="C6861" s="434">
        <v>60</v>
      </c>
      <c r="D6861" s="434">
        <v>40</v>
      </c>
    </row>
    <row r="6862" spans="1:4" ht="13.2" x14ac:dyDescent="0.25">
      <c r="A6862" s="432" t="s">
        <v>6225</v>
      </c>
      <c r="B6862" s="433">
        <v>11086</v>
      </c>
      <c r="C6862" s="434">
        <v>330</v>
      </c>
      <c r="D6862" s="434">
        <v>90</v>
      </c>
    </row>
    <row r="6863" spans="1:4" ht="13.2" x14ac:dyDescent="0.25">
      <c r="A6863" s="432" t="s">
        <v>6226</v>
      </c>
      <c r="B6863" s="433">
        <v>20847</v>
      </c>
      <c r="C6863" s="434">
        <v>370</v>
      </c>
      <c r="D6863" s="434">
        <v>240</v>
      </c>
    </row>
    <row r="6864" spans="1:4" ht="13.2" x14ac:dyDescent="0.25">
      <c r="A6864" s="432" t="s">
        <v>6227</v>
      </c>
      <c r="B6864" s="433">
        <v>14672</v>
      </c>
      <c r="C6864" s="434">
        <v>60</v>
      </c>
      <c r="D6864" s="434">
        <v>30</v>
      </c>
    </row>
    <row r="6865" spans="1:4" ht="13.2" x14ac:dyDescent="0.25">
      <c r="A6865" s="432" t="s">
        <v>6228</v>
      </c>
      <c r="B6865" s="433">
        <v>17455</v>
      </c>
      <c r="C6865" s="435">
        <v>4370</v>
      </c>
      <c r="D6865" s="435">
        <v>1610</v>
      </c>
    </row>
    <row r="6866" spans="1:4" ht="13.2" x14ac:dyDescent="0.25">
      <c r="A6866" s="432" t="s">
        <v>6229</v>
      </c>
      <c r="B6866" s="433">
        <v>29789</v>
      </c>
      <c r="C6866" s="434">
        <v>350</v>
      </c>
      <c r="D6866" s="434">
        <v>250</v>
      </c>
    </row>
    <row r="6867" spans="1:4" ht="13.2" x14ac:dyDescent="0.25">
      <c r="A6867" s="432" t="s">
        <v>6053</v>
      </c>
      <c r="B6867" s="433">
        <v>22593</v>
      </c>
      <c r="C6867" s="434">
        <v>2</v>
      </c>
      <c r="D6867" s="434">
        <v>0</v>
      </c>
    </row>
    <row r="6868" spans="1:4" ht="13.2" x14ac:dyDescent="0.25">
      <c r="A6868" s="432" t="s">
        <v>6230</v>
      </c>
      <c r="B6868" s="433">
        <v>28335</v>
      </c>
      <c r="C6868" s="434">
        <v>190</v>
      </c>
      <c r="D6868" s="434">
        <v>190</v>
      </c>
    </row>
    <row r="6869" spans="1:4" ht="13.2" x14ac:dyDescent="0.25">
      <c r="A6869" s="432" t="s">
        <v>6231</v>
      </c>
      <c r="B6869" s="433">
        <v>26646</v>
      </c>
      <c r="C6869" s="434">
        <v>80</v>
      </c>
      <c r="D6869" s="434">
        <v>70</v>
      </c>
    </row>
    <row r="6870" spans="1:4" ht="13.2" x14ac:dyDescent="0.25">
      <c r="A6870" s="432" t="s">
        <v>6232</v>
      </c>
      <c r="B6870" s="433">
        <v>11435</v>
      </c>
      <c r="C6870" s="435">
        <v>4700</v>
      </c>
      <c r="D6870" s="435">
        <v>4450</v>
      </c>
    </row>
    <row r="6871" spans="1:4" ht="13.2" x14ac:dyDescent="0.25">
      <c r="A6871" s="432" t="s">
        <v>6233</v>
      </c>
      <c r="B6871" s="433">
        <v>22371</v>
      </c>
      <c r="C6871" s="434">
        <v>65</v>
      </c>
      <c r="D6871" s="434">
        <v>60</v>
      </c>
    </row>
    <row r="6872" spans="1:4" ht="13.2" x14ac:dyDescent="0.25">
      <c r="A6872" s="432" t="s">
        <v>6234</v>
      </c>
      <c r="B6872" s="433">
        <v>17021</v>
      </c>
      <c r="C6872" s="434">
        <v>40</v>
      </c>
      <c r="D6872" s="434">
        <v>30</v>
      </c>
    </row>
    <row r="6873" spans="1:4" ht="13.2" x14ac:dyDescent="0.25">
      <c r="A6873" s="432" t="s">
        <v>3708</v>
      </c>
      <c r="B6873" s="433">
        <v>26073</v>
      </c>
      <c r="C6873" s="434">
        <v>122</v>
      </c>
      <c r="D6873" s="434">
        <v>92</v>
      </c>
    </row>
    <row r="6874" spans="1:4" ht="13.2" x14ac:dyDescent="0.25">
      <c r="A6874" s="432" t="s">
        <v>6235</v>
      </c>
      <c r="B6874" s="433">
        <v>27848</v>
      </c>
      <c r="C6874" s="434">
        <v>180</v>
      </c>
      <c r="D6874" s="434">
        <v>180</v>
      </c>
    </row>
    <row r="6875" spans="1:4" ht="13.2" x14ac:dyDescent="0.25">
      <c r="A6875" s="432" t="s">
        <v>6236</v>
      </c>
      <c r="B6875" s="433">
        <v>11946</v>
      </c>
      <c r="C6875" s="434">
        <v>120</v>
      </c>
      <c r="D6875" s="434">
        <v>80</v>
      </c>
    </row>
    <row r="6876" spans="1:4" ht="13.2" x14ac:dyDescent="0.25">
      <c r="A6876" s="432" t="s">
        <v>6237</v>
      </c>
      <c r="B6876" s="433">
        <v>14167</v>
      </c>
      <c r="C6876" s="434">
        <v>10</v>
      </c>
      <c r="D6876" s="434">
        <v>0</v>
      </c>
    </row>
    <row r="6877" spans="1:4" ht="13.2" x14ac:dyDescent="0.25">
      <c r="A6877" s="432" t="s">
        <v>6238</v>
      </c>
      <c r="B6877" s="433">
        <v>16881</v>
      </c>
      <c r="C6877" s="434">
        <v>180</v>
      </c>
      <c r="D6877" s="434">
        <v>115</v>
      </c>
    </row>
    <row r="6878" spans="1:4" ht="13.2" x14ac:dyDescent="0.25">
      <c r="A6878" s="432" t="s">
        <v>6239</v>
      </c>
      <c r="B6878" s="433">
        <v>15907</v>
      </c>
      <c r="C6878" s="434">
        <v>20</v>
      </c>
      <c r="D6878" s="434">
        <v>10</v>
      </c>
    </row>
    <row r="6879" spans="1:4" ht="13.2" x14ac:dyDescent="0.25">
      <c r="A6879" s="432" t="s">
        <v>6240</v>
      </c>
      <c r="B6879" s="433">
        <v>10458</v>
      </c>
      <c r="C6879" s="435">
        <v>1330</v>
      </c>
      <c r="D6879" s="434">
        <v>380</v>
      </c>
    </row>
    <row r="6880" spans="1:4" ht="13.2" x14ac:dyDescent="0.25">
      <c r="A6880" s="432" t="s">
        <v>6241</v>
      </c>
      <c r="B6880" s="433">
        <v>18364</v>
      </c>
      <c r="C6880" s="434">
        <v>10</v>
      </c>
      <c r="D6880" s="434">
        <v>0</v>
      </c>
    </row>
    <row r="6881" spans="1:4" ht="13.2" x14ac:dyDescent="0.25">
      <c r="A6881" s="432" t="s">
        <v>6242</v>
      </c>
      <c r="B6881" s="433">
        <v>13286</v>
      </c>
      <c r="C6881" s="434">
        <v>70</v>
      </c>
      <c r="D6881" s="434">
        <v>30</v>
      </c>
    </row>
    <row r="6882" spans="1:4" ht="13.2" x14ac:dyDescent="0.25">
      <c r="A6882" s="432" t="s">
        <v>6243</v>
      </c>
      <c r="B6882" s="433">
        <v>14947</v>
      </c>
      <c r="C6882" s="434">
        <v>70</v>
      </c>
      <c r="D6882" s="434">
        <v>50</v>
      </c>
    </row>
    <row r="6883" spans="1:4" ht="13.2" x14ac:dyDescent="0.25">
      <c r="A6883" s="432" t="s">
        <v>6244</v>
      </c>
      <c r="B6883" s="433">
        <v>29836</v>
      </c>
      <c r="C6883" s="434">
        <v>10</v>
      </c>
      <c r="D6883" s="434">
        <v>10</v>
      </c>
    </row>
    <row r="6884" spans="1:4" ht="13.2" x14ac:dyDescent="0.25">
      <c r="A6884" s="432" t="s">
        <v>6245</v>
      </c>
      <c r="B6884" s="433">
        <v>10601</v>
      </c>
      <c r="C6884" s="434">
        <v>10</v>
      </c>
      <c r="D6884" s="434">
        <v>10</v>
      </c>
    </row>
    <row r="6885" spans="1:4" ht="13.2" x14ac:dyDescent="0.25">
      <c r="A6885" s="432" t="s">
        <v>6246</v>
      </c>
      <c r="B6885" s="433">
        <v>10773</v>
      </c>
      <c r="C6885" s="434">
        <v>20</v>
      </c>
      <c r="D6885" s="434">
        <v>0</v>
      </c>
    </row>
    <row r="6886" spans="1:4" ht="13.2" x14ac:dyDescent="0.25">
      <c r="A6886" s="432" t="s">
        <v>6247</v>
      </c>
      <c r="B6886" s="433">
        <v>29147</v>
      </c>
      <c r="C6886" s="434">
        <v>980</v>
      </c>
      <c r="D6886" s="434">
        <v>410</v>
      </c>
    </row>
    <row r="6887" spans="1:4" ht="13.2" x14ac:dyDescent="0.25">
      <c r="A6887" s="432" t="s">
        <v>6248</v>
      </c>
      <c r="B6887" s="433">
        <v>23114</v>
      </c>
      <c r="C6887" s="434">
        <v>20</v>
      </c>
      <c r="D6887" s="434">
        <v>10</v>
      </c>
    </row>
    <row r="6888" spans="1:4" ht="13.2" x14ac:dyDescent="0.25">
      <c r="A6888" s="432" t="s">
        <v>6249</v>
      </c>
      <c r="B6888" s="433">
        <v>26320</v>
      </c>
      <c r="C6888" s="434">
        <v>20</v>
      </c>
      <c r="D6888" s="434">
        <v>20</v>
      </c>
    </row>
    <row r="6889" spans="1:4" ht="13.2" x14ac:dyDescent="0.25">
      <c r="A6889" s="432" t="s">
        <v>6250</v>
      </c>
      <c r="B6889" s="433">
        <v>17739</v>
      </c>
      <c r="C6889" s="434">
        <v>10</v>
      </c>
      <c r="D6889" s="434">
        <v>10</v>
      </c>
    </row>
    <row r="6890" spans="1:4" ht="13.2" x14ac:dyDescent="0.25">
      <c r="A6890" s="432" t="s">
        <v>6251</v>
      </c>
      <c r="B6890" s="433">
        <v>19585</v>
      </c>
      <c r="C6890" s="434">
        <v>210</v>
      </c>
      <c r="D6890" s="434">
        <v>190</v>
      </c>
    </row>
    <row r="6891" spans="1:4" ht="13.2" x14ac:dyDescent="0.25">
      <c r="A6891" s="432" t="s">
        <v>6252</v>
      </c>
      <c r="B6891" s="433">
        <v>14578</v>
      </c>
      <c r="C6891" s="434">
        <v>15</v>
      </c>
      <c r="D6891" s="434">
        <v>0</v>
      </c>
    </row>
    <row r="6892" spans="1:4" ht="13.2" x14ac:dyDescent="0.25">
      <c r="A6892" s="432" t="s">
        <v>6253</v>
      </c>
      <c r="B6892" s="433">
        <v>13177</v>
      </c>
      <c r="C6892" s="434">
        <v>40</v>
      </c>
      <c r="D6892" s="434">
        <v>40</v>
      </c>
    </row>
    <row r="6893" spans="1:4" ht="13.2" x14ac:dyDescent="0.25">
      <c r="A6893" s="432" t="s">
        <v>6254</v>
      </c>
      <c r="B6893" s="433">
        <v>11130</v>
      </c>
      <c r="C6893" s="434">
        <v>60</v>
      </c>
      <c r="D6893" s="434">
        <v>0</v>
      </c>
    </row>
    <row r="6894" spans="1:4" ht="13.2" x14ac:dyDescent="0.25">
      <c r="A6894" s="432" t="s">
        <v>6255</v>
      </c>
      <c r="B6894" s="433">
        <v>11532</v>
      </c>
      <c r="C6894" s="434">
        <v>480</v>
      </c>
      <c r="D6894" s="434">
        <v>60</v>
      </c>
    </row>
    <row r="6895" spans="1:4" ht="13.2" x14ac:dyDescent="0.25">
      <c r="A6895" s="432" t="s">
        <v>6256</v>
      </c>
      <c r="B6895" s="433">
        <v>19115</v>
      </c>
      <c r="C6895" s="434">
        <v>156</v>
      </c>
      <c r="D6895" s="434">
        <v>50</v>
      </c>
    </row>
    <row r="6896" spans="1:4" ht="13.2" x14ac:dyDescent="0.25">
      <c r="A6896" s="432" t="s">
        <v>6257</v>
      </c>
      <c r="B6896" s="433">
        <v>20514</v>
      </c>
      <c r="C6896" s="434">
        <v>370</v>
      </c>
      <c r="D6896" s="434">
        <v>320</v>
      </c>
    </row>
    <row r="6897" spans="1:4" ht="13.2" x14ac:dyDescent="0.25">
      <c r="A6897" s="432" t="s">
        <v>6258</v>
      </c>
      <c r="B6897" s="433">
        <v>20950</v>
      </c>
      <c r="C6897" s="434">
        <v>180</v>
      </c>
      <c r="D6897" s="434">
        <v>120</v>
      </c>
    </row>
    <row r="6898" spans="1:4" ht="13.2" x14ac:dyDescent="0.25">
      <c r="A6898" s="432" t="s">
        <v>6259</v>
      </c>
      <c r="B6898" s="433">
        <v>11874</v>
      </c>
      <c r="C6898" s="434">
        <v>200</v>
      </c>
      <c r="D6898" s="434">
        <v>140</v>
      </c>
    </row>
    <row r="6899" spans="1:4" ht="13.2" x14ac:dyDescent="0.25">
      <c r="A6899" s="432" t="s">
        <v>1803</v>
      </c>
      <c r="B6899" s="433">
        <v>16416</v>
      </c>
      <c r="C6899" s="434">
        <v>60</v>
      </c>
      <c r="D6899" s="434">
        <v>50</v>
      </c>
    </row>
    <row r="6900" spans="1:4" ht="13.2" x14ac:dyDescent="0.25">
      <c r="A6900" s="432" t="s">
        <v>6260</v>
      </c>
      <c r="B6900" s="433">
        <v>16563</v>
      </c>
      <c r="C6900" s="434">
        <v>50</v>
      </c>
      <c r="D6900" s="434">
        <v>50</v>
      </c>
    </row>
    <row r="6901" spans="1:4" ht="13.2" x14ac:dyDescent="0.25">
      <c r="A6901" s="432" t="s">
        <v>6261</v>
      </c>
      <c r="B6901" s="433">
        <v>14604</v>
      </c>
      <c r="C6901" s="434">
        <v>60</v>
      </c>
      <c r="D6901" s="434">
        <v>40</v>
      </c>
    </row>
    <row r="6902" spans="1:4" ht="13.2" x14ac:dyDescent="0.25">
      <c r="A6902" s="432" t="s">
        <v>6262</v>
      </c>
      <c r="B6902" s="433">
        <v>20287</v>
      </c>
      <c r="C6902" s="434">
        <v>40</v>
      </c>
      <c r="D6902" s="434">
        <v>10</v>
      </c>
    </row>
    <row r="6903" spans="1:4" ht="13.2" x14ac:dyDescent="0.25">
      <c r="A6903" s="432" t="s">
        <v>6263</v>
      </c>
      <c r="B6903" s="433">
        <v>25832</v>
      </c>
      <c r="C6903" s="435">
        <v>9600</v>
      </c>
      <c r="D6903" s="435">
        <v>9100</v>
      </c>
    </row>
    <row r="6904" spans="1:4" ht="13.2" x14ac:dyDescent="0.25">
      <c r="A6904" s="432" t="s">
        <v>6264</v>
      </c>
      <c r="B6904" s="433">
        <v>16001</v>
      </c>
      <c r="C6904" s="434">
        <v>265</v>
      </c>
      <c r="D6904" s="434">
        <v>220</v>
      </c>
    </row>
    <row r="6905" spans="1:4" ht="13.2" x14ac:dyDescent="0.25">
      <c r="A6905" s="432" t="s">
        <v>6265</v>
      </c>
      <c r="B6905" s="433">
        <v>28251</v>
      </c>
      <c r="C6905" s="434">
        <v>520</v>
      </c>
      <c r="D6905" s="434">
        <v>400</v>
      </c>
    </row>
    <row r="6906" spans="1:4" ht="13.2" x14ac:dyDescent="0.25">
      <c r="A6906" s="432" t="s">
        <v>6266</v>
      </c>
      <c r="B6906" s="433">
        <v>27233</v>
      </c>
      <c r="C6906" s="435">
        <v>1000</v>
      </c>
      <c r="D6906" s="434">
        <v>920</v>
      </c>
    </row>
    <row r="6907" spans="1:4" ht="13.2" x14ac:dyDescent="0.25">
      <c r="A6907" s="432" t="s">
        <v>6267</v>
      </c>
      <c r="B6907" s="433">
        <v>16609</v>
      </c>
      <c r="C6907" s="434">
        <v>95</v>
      </c>
      <c r="D6907" s="434">
        <v>55</v>
      </c>
    </row>
    <row r="6908" spans="1:4" ht="13.2" x14ac:dyDescent="0.25">
      <c r="A6908" s="432" t="s">
        <v>6268</v>
      </c>
      <c r="B6908" s="433">
        <v>13798</v>
      </c>
      <c r="C6908" s="434">
        <v>115</v>
      </c>
      <c r="D6908" s="434">
        <v>105</v>
      </c>
    </row>
    <row r="6909" spans="1:4" ht="13.2" x14ac:dyDescent="0.25">
      <c r="A6909" s="432" t="s">
        <v>6269</v>
      </c>
      <c r="B6909" s="433">
        <v>24559</v>
      </c>
      <c r="C6909" s="434">
        <v>600</v>
      </c>
      <c r="D6909" s="434">
        <v>360</v>
      </c>
    </row>
    <row r="6910" spans="1:4" ht="13.2" x14ac:dyDescent="0.25">
      <c r="A6910" s="432" t="s">
        <v>6270</v>
      </c>
      <c r="B6910" s="433">
        <v>17824</v>
      </c>
      <c r="C6910" s="434">
        <v>20</v>
      </c>
      <c r="D6910" s="434">
        <v>10</v>
      </c>
    </row>
    <row r="6911" spans="1:4" ht="13.2" x14ac:dyDescent="0.25">
      <c r="A6911" s="432" t="s">
        <v>6271</v>
      </c>
      <c r="B6911" s="433">
        <v>15345</v>
      </c>
      <c r="C6911" s="434">
        <v>40</v>
      </c>
      <c r="D6911" s="434">
        <v>40</v>
      </c>
    </row>
    <row r="6912" spans="1:4" ht="13.2" x14ac:dyDescent="0.25">
      <c r="A6912" s="432" t="s">
        <v>6272</v>
      </c>
      <c r="B6912" s="433">
        <v>17522</v>
      </c>
      <c r="C6912" s="434">
        <v>10</v>
      </c>
      <c r="D6912" s="434">
        <v>10</v>
      </c>
    </row>
    <row r="6913" spans="1:4" ht="13.2" x14ac:dyDescent="0.25">
      <c r="A6913" s="432" t="s">
        <v>6273</v>
      </c>
      <c r="B6913" s="433">
        <v>22678</v>
      </c>
      <c r="C6913" s="434">
        <v>350</v>
      </c>
      <c r="D6913" s="434">
        <v>250</v>
      </c>
    </row>
    <row r="6914" spans="1:4" ht="13.2" x14ac:dyDescent="0.25">
      <c r="A6914" s="432" t="s">
        <v>6274</v>
      </c>
      <c r="B6914" s="433">
        <v>17613</v>
      </c>
      <c r="C6914" s="434">
        <v>430</v>
      </c>
      <c r="D6914" s="434">
        <v>350</v>
      </c>
    </row>
    <row r="6915" spans="1:4" ht="13.2" x14ac:dyDescent="0.25">
      <c r="A6915" s="432" t="s">
        <v>6275</v>
      </c>
      <c r="B6915" s="433">
        <v>19511</v>
      </c>
      <c r="C6915" s="434">
        <v>140</v>
      </c>
      <c r="D6915" s="434">
        <v>130</v>
      </c>
    </row>
    <row r="6916" spans="1:4" ht="13.2" x14ac:dyDescent="0.25">
      <c r="A6916" s="432" t="s">
        <v>6276</v>
      </c>
      <c r="B6916" s="433">
        <v>21872</v>
      </c>
      <c r="C6916" s="434">
        <v>450</v>
      </c>
      <c r="D6916" s="434">
        <v>200</v>
      </c>
    </row>
    <row r="6917" spans="1:4" ht="13.2" x14ac:dyDescent="0.25">
      <c r="A6917" s="432" t="s">
        <v>6277</v>
      </c>
      <c r="B6917" s="433">
        <v>20871</v>
      </c>
      <c r="C6917" s="434">
        <v>170</v>
      </c>
      <c r="D6917" s="434">
        <v>0</v>
      </c>
    </row>
    <row r="6918" spans="1:4" ht="13.2" x14ac:dyDescent="0.25">
      <c r="A6918" s="432" t="s">
        <v>6278</v>
      </c>
      <c r="B6918" s="433">
        <v>28433</v>
      </c>
      <c r="C6918" s="434">
        <v>25</v>
      </c>
      <c r="D6918" s="434">
        <v>0</v>
      </c>
    </row>
    <row r="6919" spans="1:4" ht="13.2" x14ac:dyDescent="0.25">
      <c r="A6919" s="432" t="s">
        <v>6279</v>
      </c>
      <c r="B6919" s="433">
        <v>25083</v>
      </c>
      <c r="C6919" s="434">
        <v>305</v>
      </c>
      <c r="D6919" s="434">
        <v>70</v>
      </c>
    </row>
    <row r="6920" spans="1:4" ht="13.2" x14ac:dyDescent="0.25">
      <c r="A6920" s="432" t="s">
        <v>6280</v>
      </c>
      <c r="B6920" s="433">
        <v>18803</v>
      </c>
      <c r="C6920" s="434">
        <v>277</v>
      </c>
      <c r="D6920" s="434">
        <v>109</v>
      </c>
    </row>
    <row r="6921" spans="1:4" ht="13.2" x14ac:dyDescent="0.25">
      <c r="A6921" s="432" t="s">
        <v>6281</v>
      </c>
      <c r="B6921" s="433">
        <v>11338</v>
      </c>
      <c r="C6921" s="434">
        <v>30</v>
      </c>
      <c r="D6921" s="434">
        <v>0</v>
      </c>
    </row>
    <row r="6922" spans="1:4" ht="13.2" x14ac:dyDescent="0.25">
      <c r="A6922" s="432" t="s">
        <v>6282</v>
      </c>
      <c r="B6922" s="433">
        <v>26314</v>
      </c>
      <c r="C6922" s="434">
        <v>20</v>
      </c>
      <c r="D6922" s="434">
        <v>20</v>
      </c>
    </row>
    <row r="6923" spans="1:4" ht="13.2" x14ac:dyDescent="0.25">
      <c r="A6923" s="432" t="s">
        <v>6283</v>
      </c>
      <c r="B6923" s="433">
        <v>14735</v>
      </c>
      <c r="C6923" s="435">
        <v>1420</v>
      </c>
      <c r="D6923" s="434">
        <v>540</v>
      </c>
    </row>
    <row r="6924" spans="1:4" ht="13.2" x14ac:dyDescent="0.25">
      <c r="A6924" s="432" t="s">
        <v>6284</v>
      </c>
      <c r="B6924" s="433">
        <v>29207</v>
      </c>
      <c r="C6924" s="434">
        <v>417</v>
      </c>
      <c r="D6924" s="434">
        <v>20</v>
      </c>
    </row>
    <row r="6925" spans="1:4" ht="13.2" x14ac:dyDescent="0.25">
      <c r="A6925" s="432" t="s">
        <v>2102</v>
      </c>
      <c r="B6925" s="433">
        <v>13548</v>
      </c>
      <c r="C6925" s="434">
        <v>50</v>
      </c>
      <c r="D6925" s="434">
        <v>30</v>
      </c>
    </row>
    <row r="6926" spans="1:4" ht="13.2" x14ac:dyDescent="0.25">
      <c r="A6926" s="432" t="s">
        <v>6285</v>
      </c>
      <c r="B6926" s="433">
        <v>12084</v>
      </c>
      <c r="C6926" s="434">
        <v>5</v>
      </c>
      <c r="D6926" s="434">
        <v>0</v>
      </c>
    </row>
    <row r="6927" spans="1:4" ht="13.2" x14ac:dyDescent="0.25">
      <c r="A6927" s="432" t="s">
        <v>6286</v>
      </c>
      <c r="B6927" s="433">
        <v>16775</v>
      </c>
      <c r="C6927" s="434">
        <v>240</v>
      </c>
      <c r="D6927" s="434">
        <v>40</v>
      </c>
    </row>
    <row r="6928" spans="1:4" ht="13.2" x14ac:dyDescent="0.25">
      <c r="A6928" s="432" t="s">
        <v>6287</v>
      </c>
      <c r="B6928" s="433">
        <v>21157</v>
      </c>
      <c r="C6928" s="434">
        <v>30</v>
      </c>
      <c r="D6928" s="434">
        <v>20</v>
      </c>
    </row>
    <row r="6929" spans="1:4" ht="13.2" x14ac:dyDescent="0.25">
      <c r="A6929" s="432" t="s">
        <v>6288</v>
      </c>
      <c r="B6929" s="433">
        <v>10328</v>
      </c>
      <c r="C6929" s="434">
        <v>660</v>
      </c>
      <c r="D6929" s="434">
        <v>170</v>
      </c>
    </row>
    <row r="6930" spans="1:4" ht="13.2" x14ac:dyDescent="0.25">
      <c r="A6930" s="432" t="s">
        <v>6289</v>
      </c>
      <c r="B6930" s="433">
        <v>26424</v>
      </c>
      <c r="C6930" s="434">
        <v>39</v>
      </c>
      <c r="D6930" s="434">
        <v>26</v>
      </c>
    </row>
    <row r="6931" spans="1:4" ht="13.2" x14ac:dyDescent="0.25">
      <c r="A6931" s="432" t="s">
        <v>6290</v>
      </c>
      <c r="B6931" s="433">
        <v>24550</v>
      </c>
      <c r="C6931" s="435">
        <v>1850</v>
      </c>
      <c r="D6931" s="435">
        <v>1840</v>
      </c>
    </row>
    <row r="6932" spans="1:4" ht="13.2" x14ac:dyDescent="0.25">
      <c r="A6932" s="432" t="s">
        <v>6291</v>
      </c>
      <c r="B6932" s="433">
        <v>23944</v>
      </c>
      <c r="C6932" s="434">
        <v>155</v>
      </c>
      <c r="D6932" s="434">
        <v>55</v>
      </c>
    </row>
    <row r="6933" spans="1:4" ht="13.2" x14ac:dyDescent="0.25">
      <c r="A6933" s="432" t="s">
        <v>6292</v>
      </c>
      <c r="B6933" s="433">
        <v>15472</v>
      </c>
      <c r="C6933" s="434">
        <v>380</v>
      </c>
      <c r="D6933" s="434">
        <v>140</v>
      </c>
    </row>
    <row r="6934" spans="1:4" ht="13.2" x14ac:dyDescent="0.25">
      <c r="A6934" s="432" t="s">
        <v>6293</v>
      </c>
      <c r="B6934" s="433">
        <v>29959</v>
      </c>
      <c r="C6934" s="435">
        <v>9500</v>
      </c>
      <c r="D6934" s="435">
        <v>7750</v>
      </c>
    </row>
    <row r="6935" spans="1:4" ht="13.2" x14ac:dyDescent="0.25">
      <c r="A6935" s="432" t="s">
        <v>6294</v>
      </c>
      <c r="B6935" s="433">
        <v>12544</v>
      </c>
      <c r="C6935" s="434">
        <v>960</v>
      </c>
      <c r="D6935" s="434">
        <v>520</v>
      </c>
    </row>
    <row r="6936" spans="1:4" ht="13.2" x14ac:dyDescent="0.25">
      <c r="A6936" s="432" t="s">
        <v>6295</v>
      </c>
      <c r="B6936" s="433">
        <v>20533</v>
      </c>
      <c r="C6936" s="434">
        <v>380</v>
      </c>
      <c r="D6936" s="434">
        <v>380</v>
      </c>
    </row>
    <row r="6937" spans="1:4" ht="13.2" x14ac:dyDescent="0.25">
      <c r="A6937" s="432" t="s">
        <v>6296</v>
      </c>
      <c r="B6937" s="433">
        <v>17780</v>
      </c>
      <c r="C6937" s="434">
        <v>60</v>
      </c>
      <c r="D6937" s="434">
        <v>60</v>
      </c>
    </row>
    <row r="6938" spans="1:4" ht="13.2" x14ac:dyDescent="0.25">
      <c r="A6938" s="432" t="s">
        <v>6297</v>
      </c>
      <c r="B6938" s="433">
        <v>25850</v>
      </c>
      <c r="C6938" s="435">
        <v>1300</v>
      </c>
      <c r="D6938" s="435">
        <v>1050</v>
      </c>
    </row>
    <row r="6939" spans="1:4" ht="13.2" x14ac:dyDescent="0.25">
      <c r="A6939" s="432" t="s">
        <v>6298</v>
      </c>
      <c r="B6939" s="433">
        <v>12852</v>
      </c>
      <c r="C6939" s="434">
        <v>120</v>
      </c>
      <c r="D6939" s="434">
        <v>80</v>
      </c>
    </row>
    <row r="6940" spans="1:4" ht="13.2" x14ac:dyDescent="0.25">
      <c r="A6940" s="432" t="s">
        <v>5415</v>
      </c>
      <c r="B6940" s="433">
        <v>22930</v>
      </c>
      <c r="C6940" s="434">
        <v>40</v>
      </c>
      <c r="D6940" s="434">
        <v>40</v>
      </c>
    </row>
    <row r="6941" spans="1:4" ht="13.2" x14ac:dyDescent="0.25">
      <c r="A6941" s="432" t="s">
        <v>6299</v>
      </c>
      <c r="B6941" s="433">
        <v>17474</v>
      </c>
      <c r="C6941" s="434">
        <v>340</v>
      </c>
      <c r="D6941" s="434">
        <v>240</v>
      </c>
    </row>
    <row r="6942" spans="1:4" ht="13.2" x14ac:dyDescent="0.25">
      <c r="A6942" s="432" t="s">
        <v>6300</v>
      </c>
      <c r="B6942" s="433">
        <v>16658</v>
      </c>
      <c r="C6942" s="434">
        <v>60</v>
      </c>
      <c r="D6942" s="434">
        <v>0</v>
      </c>
    </row>
    <row r="6943" spans="1:4" ht="13.2" x14ac:dyDescent="0.25">
      <c r="A6943" s="432" t="s">
        <v>6301</v>
      </c>
      <c r="B6943" s="433">
        <v>21329</v>
      </c>
      <c r="C6943" s="435">
        <v>2520</v>
      </c>
      <c r="D6943" s="435">
        <v>2210</v>
      </c>
    </row>
    <row r="6944" spans="1:4" ht="13.2" x14ac:dyDescent="0.25">
      <c r="A6944" s="432" t="s">
        <v>6302</v>
      </c>
      <c r="B6944" s="433">
        <v>14446</v>
      </c>
      <c r="C6944" s="435">
        <v>1350</v>
      </c>
      <c r="D6944" s="435">
        <v>1230</v>
      </c>
    </row>
    <row r="6945" spans="1:4" ht="13.2" x14ac:dyDescent="0.25">
      <c r="A6945" s="432" t="s">
        <v>6303</v>
      </c>
      <c r="B6945" s="433">
        <v>14608</v>
      </c>
      <c r="C6945" s="434">
        <v>100</v>
      </c>
      <c r="D6945" s="434">
        <v>100</v>
      </c>
    </row>
    <row r="6946" spans="1:4" ht="13.2" x14ac:dyDescent="0.25">
      <c r="A6946" s="432" t="s">
        <v>6304</v>
      </c>
      <c r="B6946" s="433">
        <v>26458</v>
      </c>
      <c r="C6946" s="434">
        <v>200</v>
      </c>
      <c r="D6946" s="434">
        <v>40</v>
      </c>
    </row>
    <row r="6947" spans="1:4" ht="13.2" x14ac:dyDescent="0.25">
      <c r="A6947" s="432" t="s">
        <v>6305</v>
      </c>
      <c r="B6947" s="433">
        <v>23777</v>
      </c>
      <c r="C6947" s="435">
        <v>2360</v>
      </c>
      <c r="D6947" s="435">
        <v>2220</v>
      </c>
    </row>
    <row r="6948" spans="1:4" ht="13.2" x14ac:dyDescent="0.25">
      <c r="A6948" s="432" t="s">
        <v>6306</v>
      </c>
      <c r="B6948" s="433">
        <v>17036</v>
      </c>
      <c r="C6948" s="434">
        <v>880</v>
      </c>
      <c r="D6948" s="434">
        <v>380</v>
      </c>
    </row>
    <row r="6949" spans="1:4" ht="13.2" x14ac:dyDescent="0.25">
      <c r="A6949" s="432" t="s">
        <v>6307</v>
      </c>
      <c r="B6949" s="433">
        <v>27487</v>
      </c>
      <c r="C6949" s="434">
        <v>20</v>
      </c>
      <c r="D6949" s="434">
        <v>10</v>
      </c>
    </row>
    <row r="6950" spans="1:4" ht="13.2" x14ac:dyDescent="0.25">
      <c r="A6950" s="432" t="s">
        <v>6308</v>
      </c>
      <c r="B6950" s="433">
        <v>26706</v>
      </c>
      <c r="C6950" s="434">
        <v>10</v>
      </c>
      <c r="D6950" s="434">
        <v>10</v>
      </c>
    </row>
    <row r="6951" spans="1:4" ht="13.2" x14ac:dyDescent="0.25">
      <c r="A6951" s="432" t="s">
        <v>2712</v>
      </c>
      <c r="B6951" s="433">
        <v>24235</v>
      </c>
      <c r="C6951" s="434">
        <v>10</v>
      </c>
      <c r="D6951" s="434">
        <v>10</v>
      </c>
    </row>
    <row r="6952" spans="1:4" ht="13.2" x14ac:dyDescent="0.25">
      <c r="A6952" s="432" t="s">
        <v>6309</v>
      </c>
      <c r="B6952" s="433">
        <v>24413</v>
      </c>
      <c r="C6952" s="434">
        <v>10</v>
      </c>
      <c r="D6952" s="434">
        <v>10</v>
      </c>
    </row>
    <row r="6953" spans="1:4" ht="13.2" x14ac:dyDescent="0.25">
      <c r="A6953" s="432" t="s">
        <v>6310</v>
      </c>
      <c r="B6953" s="433">
        <v>12205</v>
      </c>
      <c r="C6953" s="434">
        <v>60</v>
      </c>
      <c r="D6953" s="434">
        <v>10</v>
      </c>
    </row>
    <row r="6954" spans="1:4" ht="13.2" x14ac:dyDescent="0.25">
      <c r="A6954" s="432" t="s">
        <v>6311</v>
      </c>
      <c r="B6954" s="433">
        <v>29369</v>
      </c>
      <c r="C6954" s="434">
        <v>20</v>
      </c>
      <c r="D6954" s="434">
        <v>20</v>
      </c>
    </row>
    <row r="6955" spans="1:4" ht="13.2" x14ac:dyDescent="0.25">
      <c r="A6955" s="432" t="s">
        <v>6312</v>
      </c>
      <c r="B6955" s="433">
        <v>26836</v>
      </c>
      <c r="C6955" s="435">
        <v>13400</v>
      </c>
      <c r="D6955" s="435">
        <v>11900</v>
      </c>
    </row>
    <row r="6956" spans="1:4" ht="13.2" x14ac:dyDescent="0.25">
      <c r="A6956" s="432" t="s">
        <v>6313</v>
      </c>
      <c r="B6956" s="433">
        <v>20500</v>
      </c>
      <c r="C6956" s="434">
        <v>60</v>
      </c>
      <c r="D6956" s="434">
        <v>60</v>
      </c>
    </row>
    <row r="6957" spans="1:4" ht="13.2" x14ac:dyDescent="0.25">
      <c r="A6957" s="432" t="s">
        <v>6314</v>
      </c>
      <c r="B6957" s="433">
        <v>23691</v>
      </c>
      <c r="C6957" s="434">
        <v>20</v>
      </c>
      <c r="D6957" s="434">
        <v>20</v>
      </c>
    </row>
    <row r="6958" spans="1:4" ht="13.2" x14ac:dyDescent="0.25">
      <c r="A6958" s="432" t="s">
        <v>6315</v>
      </c>
      <c r="B6958" s="433">
        <v>16008</v>
      </c>
      <c r="C6958" s="434">
        <v>60</v>
      </c>
      <c r="D6958" s="434">
        <v>40</v>
      </c>
    </row>
    <row r="6959" spans="1:4" ht="13.2" x14ac:dyDescent="0.25">
      <c r="A6959" s="432" t="s">
        <v>6316</v>
      </c>
      <c r="B6959" s="433">
        <v>24125</v>
      </c>
      <c r="C6959" s="434">
        <v>20</v>
      </c>
      <c r="D6959" s="434">
        <v>20</v>
      </c>
    </row>
    <row r="6960" spans="1:4" ht="13.2" x14ac:dyDescent="0.25">
      <c r="A6960" s="432" t="s">
        <v>6317</v>
      </c>
      <c r="B6960" s="433">
        <v>18905</v>
      </c>
      <c r="C6960" s="434">
        <v>180</v>
      </c>
      <c r="D6960" s="434">
        <v>0</v>
      </c>
    </row>
    <row r="6961" spans="1:4" ht="13.2" x14ac:dyDescent="0.25">
      <c r="A6961" s="432" t="s">
        <v>6318</v>
      </c>
      <c r="B6961" s="433">
        <v>23371</v>
      </c>
      <c r="C6961" s="434">
        <v>40</v>
      </c>
      <c r="D6961" s="434">
        <v>20</v>
      </c>
    </row>
    <row r="6962" spans="1:4" ht="13.2" x14ac:dyDescent="0.25">
      <c r="A6962" s="432" t="s">
        <v>6319</v>
      </c>
      <c r="B6962" s="433">
        <v>10185</v>
      </c>
      <c r="C6962" s="434">
        <v>360</v>
      </c>
      <c r="D6962" s="434">
        <v>240</v>
      </c>
    </row>
    <row r="6963" spans="1:4" ht="13.2" x14ac:dyDescent="0.25">
      <c r="A6963" s="432" t="s">
        <v>6320</v>
      </c>
      <c r="B6963" s="433">
        <v>18838</v>
      </c>
      <c r="C6963" s="434">
        <v>60</v>
      </c>
      <c r="D6963" s="434">
        <v>60</v>
      </c>
    </row>
    <row r="6964" spans="1:4" ht="13.2" x14ac:dyDescent="0.25">
      <c r="A6964" s="432" t="s">
        <v>6321</v>
      </c>
      <c r="B6964" s="433">
        <v>25067</v>
      </c>
      <c r="C6964" s="434">
        <v>20</v>
      </c>
      <c r="D6964" s="434">
        <v>0</v>
      </c>
    </row>
    <row r="6965" spans="1:4" ht="13.2" x14ac:dyDescent="0.25">
      <c r="A6965" s="432" t="s">
        <v>6322</v>
      </c>
      <c r="B6965" s="433">
        <v>22741</v>
      </c>
      <c r="C6965" s="435">
        <v>1700</v>
      </c>
      <c r="D6965" s="435">
        <v>1400</v>
      </c>
    </row>
    <row r="6966" spans="1:4" ht="13.2" x14ac:dyDescent="0.25">
      <c r="A6966" s="432" t="s">
        <v>6323</v>
      </c>
      <c r="B6966" s="433">
        <v>20259</v>
      </c>
      <c r="C6966" s="434">
        <v>400</v>
      </c>
      <c r="D6966" s="434">
        <v>0</v>
      </c>
    </row>
    <row r="6967" spans="1:4" ht="13.2" x14ac:dyDescent="0.25">
      <c r="A6967" s="432" t="s">
        <v>6324</v>
      </c>
      <c r="B6967" s="433">
        <v>22383</v>
      </c>
      <c r="C6967" s="434">
        <v>300</v>
      </c>
      <c r="D6967" s="434">
        <v>100</v>
      </c>
    </row>
    <row r="6968" spans="1:4" ht="13.2" x14ac:dyDescent="0.25">
      <c r="A6968" s="432" t="s">
        <v>6325</v>
      </c>
      <c r="B6968" s="433">
        <v>29947</v>
      </c>
      <c r="C6968" s="434">
        <v>200</v>
      </c>
      <c r="D6968" s="434">
        <v>0</v>
      </c>
    </row>
    <row r="6969" spans="1:4" ht="13.2" x14ac:dyDescent="0.25">
      <c r="A6969" s="432" t="s">
        <v>6326</v>
      </c>
      <c r="B6969" s="433">
        <v>19546</v>
      </c>
      <c r="C6969" s="434">
        <v>60</v>
      </c>
      <c r="D6969" s="434">
        <v>0</v>
      </c>
    </row>
    <row r="6970" spans="1:4" ht="13.2" x14ac:dyDescent="0.25">
      <c r="A6970" s="432" t="s">
        <v>6327</v>
      </c>
      <c r="B6970" s="433">
        <v>11093</v>
      </c>
      <c r="C6970" s="435">
        <v>1200</v>
      </c>
      <c r="D6970" s="435">
        <v>1000</v>
      </c>
    </row>
    <row r="6971" spans="1:4" ht="13.2" x14ac:dyDescent="0.25">
      <c r="A6971" s="432" t="s">
        <v>6328</v>
      </c>
      <c r="B6971" s="433">
        <v>23340</v>
      </c>
      <c r="C6971" s="434">
        <v>265</v>
      </c>
      <c r="D6971" s="434">
        <v>75</v>
      </c>
    </row>
    <row r="6972" spans="1:4" ht="13.2" x14ac:dyDescent="0.25">
      <c r="A6972" s="432" t="s">
        <v>6329</v>
      </c>
      <c r="B6972" s="433">
        <v>23018</v>
      </c>
      <c r="C6972" s="434">
        <v>720</v>
      </c>
      <c r="D6972" s="434">
        <v>600</v>
      </c>
    </row>
    <row r="6973" spans="1:4" ht="13.2" x14ac:dyDescent="0.25">
      <c r="A6973" s="432" t="s">
        <v>6330</v>
      </c>
      <c r="B6973" s="433">
        <v>13308</v>
      </c>
      <c r="C6973" s="434">
        <v>20</v>
      </c>
      <c r="D6973" s="434">
        <v>0</v>
      </c>
    </row>
    <row r="6974" spans="1:4" ht="13.2" x14ac:dyDescent="0.25">
      <c r="A6974" s="432" t="s">
        <v>6331</v>
      </c>
      <c r="B6974" s="433">
        <v>28530</v>
      </c>
      <c r="C6974" s="434">
        <v>30</v>
      </c>
      <c r="D6974" s="434">
        <v>10</v>
      </c>
    </row>
    <row r="6975" spans="1:4" ht="13.2" x14ac:dyDescent="0.25">
      <c r="A6975" s="432" t="s">
        <v>6332</v>
      </c>
      <c r="B6975" s="433">
        <v>14763</v>
      </c>
      <c r="C6975" s="434">
        <v>60</v>
      </c>
      <c r="D6975" s="434">
        <v>60</v>
      </c>
    </row>
    <row r="6976" spans="1:4" ht="13.2" x14ac:dyDescent="0.25">
      <c r="A6976" s="432" t="s">
        <v>6333</v>
      </c>
      <c r="B6976" s="433">
        <v>16313</v>
      </c>
      <c r="C6976" s="434">
        <v>20</v>
      </c>
      <c r="D6976" s="434">
        <v>0</v>
      </c>
    </row>
    <row r="6977" spans="1:4" ht="13.2" x14ac:dyDescent="0.25">
      <c r="A6977" s="432" t="s">
        <v>6334</v>
      </c>
      <c r="B6977" s="433">
        <v>13208</v>
      </c>
      <c r="C6977" s="434">
        <v>60</v>
      </c>
      <c r="D6977" s="434">
        <v>0</v>
      </c>
    </row>
    <row r="6978" spans="1:4" ht="13.2" x14ac:dyDescent="0.25">
      <c r="A6978" s="432" t="s">
        <v>1867</v>
      </c>
      <c r="B6978" s="433">
        <v>23719</v>
      </c>
      <c r="C6978" s="434">
        <v>20</v>
      </c>
      <c r="D6978" s="434">
        <v>20</v>
      </c>
    </row>
    <row r="6979" spans="1:4" ht="13.2" x14ac:dyDescent="0.25">
      <c r="A6979" s="432" t="s">
        <v>6335</v>
      </c>
      <c r="B6979" s="433">
        <v>23592</v>
      </c>
      <c r="C6979" s="434">
        <v>10</v>
      </c>
      <c r="D6979" s="434">
        <v>0</v>
      </c>
    </row>
    <row r="6980" spans="1:4" ht="13.2" x14ac:dyDescent="0.25">
      <c r="A6980" s="432" t="s">
        <v>6336</v>
      </c>
      <c r="B6980" s="433">
        <v>29888</v>
      </c>
      <c r="C6980" s="434">
        <v>300</v>
      </c>
      <c r="D6980" s="434">
        <v>100</v>
      </c>
    </row>
    <row r="6981" spans="1:4" ht="13.2" x14ac:dyDescent="0.25">
      <c r="A6981" s="432" t="s">
        <v>6337</v>
      </c>
      <c r="B6981" s="433">
        <v>12830</v>
      </c>
      <c r="C6981" s="434">
        <v>60</v>
      </c>
      <c r="D6981" s="434">
        <v>60</v>
      </c>
    </row>
    <row r="6982" spans="1:4" ht="13.2" x14ac:dyDescent="0.25">
      <c r="A6982" s="432" t="s">
        <v>6338</v>
      </c>
      <c r="B6982" s="433">
        <v>16629</v>
      </c>
      <c r="C6982" s="434">
        <v>60</v>
      </c>
      <c r="D6982" s="434">
        <v>60</v>
      </c>
    </row>
    <row r="6983" spans="1:4" ht="13.2" x14ac:dyDescent="0.25">
      <c r="A6983" s="432" t="s">
        <v>6339</v>
      </c>
      <c r="B6983" s="433">
        <v>17738</v>
      </c>
      <c r="C6983" s="434">
        <v>240</v>
      </c>
      <c r="D6983" s="434">
        <v>60</v>
      </c>
    </row>
    <row r="6984" spans="1:4" ht="13.2" x14ac:dyDescent="0.25">
      <c r="A6984" s="432" t="s">
        <v>6340</v>
      </c>
      <c r="B6984" s="433">
        <v>28621</v>
      </c>
      <c r="C6984" s="434">
        <v>50</v>
      </c>
      <c r="D6984" s="434">
        <v>50</v>
      </c>
    </row>
    <row r="6985" spans="1:4" ht="13.2" x14ac:dyDescent="0.25">
      <c r="A6985" s="432" t="s">
        <v>6341</v>
      </c>
      <c r="B6985" s="433">
        <v>19461</v>
      </c>
      <c r="C6985" s="434">
        <v>180</v>
      </c>
      <c r="D6985" s="434">
        <v>120</v>
      </c>
    </row>
    <row r="6986" spans="1:4" ht="13.2" x14ac:dyDescent="0.25">
      <c r="A6986" s="432" t="s">
        <v>6342</v>
      </c>
      <c r="B6986" s="433">
        <v>11088</v>
      </c>
      <c r="C6986" s="434">
        <v>120</v>
      </c>
      <c r="D6986" s="434">
        <v>0</v>
      </c>
    </row>
    <row r="6987" spans="1:4" ht="13.2" x14ac:dyDescent="0.25">
      <c r="A6987" s="432" t="s">
        <v>6343</v>
      </c>
      <c r="B6987" s="433">
        <v>25460</v>
      </c>
      <c r="C6987" s="434">
        <v>20</v>
      </c>
      <c r="D6987" s="434">
        <v>20</v>
      </c>
    </row>
    <row r="6988" spans="1:4" ht="13.2" x14ac:dyDescent="0.25">
      <c r="A6988" s="432" t="s">
        <v>6344</v>
      </c>
      <c r="B6988" s="433">
        <v>22543</v>
      </c>
      <c r="C6988" s="434">
        <v>20</v>
      </c>
      <c r="D6988" s="434">
        <v>20</v>
      </c>
    </row>
    <row r="6989" spans="1:4" ht="13.2" x14ac:dyDescent="0.25">
      <c r="A6989" s="432" t="s">
        <v>6345</v>
      </c>
      <c r="B6989" s="433">
        <v>26005</v>
      </c>
      <c r="C6989" s="434">
        <v>20</v>
      </c>
      <c r="D6989" s="434">
        <v>20</v>
      </c>
    </row>
    <row r="6990" spans="1:4" ht="13.2" x14ac:dyDescent="0.25">
      <c r="A6990" s="432" t="s">
        <v>6346</v>
      </c>
      <c r="B6990" s="433">
        <v>15387</v>
      </c>
      <c r="C6990" s="434">
        <v>20</v>
      </c>
      <c r="D6990" s="434">
        <v>0</v>
      </c>
    </row>
    <row r="6991" spans="1:4" ht="13.2" x14ac:dyDescent="0.25">
      <c r="A6991" s="432" t="s">
        <v>1963</v>
      </c>
      <c r="B6991" s="433">
        <v>15241</v>
      </c>
      <c r="C6991" s="434">
        <v>20</v>
      </c>
      <c r="D6991" s="434">
        <v>20</v>
      </c>
    </row>
    <row r="6992" spans="1:4" ht="13.2" x14ac:dyDescent="0.25">
      <c r="A6992" s="432" t="s">
        <v>6347</v>
      </c>
      <c r="B6992" s="433">
        <v>28750</v>
      </c>
      <c r="C6992" s="434">
        <v>180</v>
      </c>
      <c r="D6992" s="434">
        <v>60</v>
      </c>
    </row>
    <row r="6993" spans="1:4" ht="13.2" x14ac:dyDescent="0.25">
      <c r="A6993" s="432" t="s">
        <v>6348</v>
      </c>
      <c r="B6993" s="433">
        <v>21246</v>
      </c>
      <c r="C6993" s="434">
        <v>540</v>
      </c>
      <c r="D6993" s="434">
        <v>360</v>
      </c>
    </row>
    <row r="6994" spans="1:4" ht="13.2" x14ac:dyDescent="0.25">
      <c r="A6994" s="432" t="s">
        <v>6349</v>
      </c>
      <c r="B6994" s="433">
        <v>25970</v>
      </c>
      <c r="C6994" s="434">
        <v>160</v>
      </c>
      <c r="D6994" s="434">
        <v>80</v>
      </c>
    </row>
    <row r="6995" spans="1:4" ht="13.2" x14ac:dyDescent="0.25">
      <c r="A6995" s="432" t="s">
        <v>6350</v>
      </c>
      <c r="B6995" s="433">
        <v>29836</v>
      </c>
      <c r="C6995" s="434">
        <v>160</v>
      </c>
      <c r="D6995" s="434">
        <v>80</v>
      </c>
    </row>
    <row r="6996" spans="1:4" ht="13.2" x14ac:dyDescent="0.25">
      <c r="A6996" s="432" t="s">
        <v>2811</v>
      </c>
      <c r="B6996" s="433">
        <v>29452</v>
      </c>
      <c r="C6996" s="434">
        <v>200</v>
      </c>
      <c r="D6996" s="434">
        <v>120</v>
      </c>
    </row>
    <row r="6997" spans="1:4" ht="13.2" x14ac:dyDescent="0.25">
      <c r="A6997" s="432" t="s">
        <v>6351</v>
      </c>
      <c r="B6997" s="433">
        <v>29927</v>
      </c>
      <c r="C6997" s="434">
        <v>10</v>
      </c>
      <c r="D6997" s="434">
        <v>0</v>
      </c>
    </row>
    <row r="6998" spans="1:4" ht="13.2" x14ac:dyDescent="0.25">
      <c r="A6998" s="432" t="s">
        <v>6352</v>
      </c>
      <c r="B6998" s="433">
        <v>19369</v>
      </c>
      <c r="C6998" s="434">
        <v>10</v>
      </c>
      <c r="D6998" s="434">
        <v>10</v>
      </c>
    </row>
    <row r="6999" spans="1:4" ht="13.2" x14ac:dyDescent="0.25">
      <c r="A6999" s="432" t="s">
        <v>6353</v>
      </c>
      <c r="B6999" s="433">
        <v>20892</v>
      </c>
      <c r="C6999" s="434">
        <v>100</v>
      </c>
      <c r="D6999" s="434">
        <v>100</v>
      </c>
    </row>
    <row r="7000" spans="1:4" ht="13.2" x14ac:dyDescent="0.25">
      <c r="A7000" s="432" t="s">
        <v>6354</v>
      </c>
      <c r="B7000" s="433">
        <v>21219</v>
      </c>
      <c r="C7000" s="434">
        <v>90</v>
      </c>
      <c r="D7000" s="434">
        <v>80</v>
      </c>
    </row>
    <row r="7001" spans="1:4" ht="13.2" x14ac:dyDescent="0.25">
      <c r="A7001" s="432" t="s">
        <v>6355</v>
      </c>
      <c r="B7001" s="433">
        <v>19057</v>
      </c>
      <c r="C7001" s="434">
        <v>60</v>
      </c>
      <c r="D7001" s="434">
        <v>60</v>
      </c>
    </row>
    <row r="7002" spans="1:4" ht="13.2" x14ac:dyDescent="0.25">
      <c r="A7002" s="432" t="s">
        <v>6356</v>
      </c>
      <c r="B7002" s="433">
        <v>18884</v>
      </c>
      <c r="C7002" s="434">
        <v>30</v>
      </c>
      <c r="D7002" s="434">
        <v>10</v>
      </c>
    </row>
    <row r="7003" spans="1:4" ht="13.2" x14ac:dyDescent="0.25">
      <c r="A7003" s="432" t="s">
        <v>6357</v>
      </c>
      <c r="B7003" s="433">
        <v>15947</v>
      </c>
      <c r="C7003" s="435">
        <v>1740</v>
      </c>
      <c r="D7003" s="435">
        <v>1560</v>
      </c>
    </row>
    <row r="7004" spans="1:4" ht="13.2" x14ac:dyDescent="0.25">
      <c r="A7004" s="432" t="s">
        <v>6358</v>
      </c>
      <c r="B7004" s="433">
        <v>19514</v>
      </c>
      <c r="C7004" s="434">
        <v>400</v>
      </c>
      <c r="D7004" s="434">
        <v>300</v>
      </c>
    </row>
    <row r="7005" spans="1:4" ht="13.2" x14ac:dyDescent="0.25">
      <c r="A7005" s="432" t="s">
        <v>6056</v>
      </c>
      <c r="B7005" s="433">
        <v>15596</v>
      </c>
      <c r="C7005" s="434">
        <v>60</v>
      </c>
      <c r="D7005" s="434">
        <v>0</v>
      </c>
    </row>
    <row r="7006" spans="1:4" ht="13.2" x14ac:dyDescent="0.25">
      <c r="A7006" s="432" t="s">
        <v>6359</v>
      </c>
      <c r="B7006" s="433">
        <v>13953</v>
      </c>
      <c r="C7006" s="434">
        <v>10</v>
      </c>
      <c r="D7006" s="434">
        <v>10</v>
      </c>
    </row>
    <row r="7007" spans="1:4" ht="13.2" x14ac:dyDescent="0.25">
      <c r="A7007" s="432" t="s">
        <v>6360</v>
      </c>
      <c r="B7007" s="433">
        <v>28687</v>
      </c>
      <c r="C7007" s="434">
        <v>150</v>
      </c>
      <c r="D7007" s="434">
        <v>0</v>
      </c>
    </row>
    <row r="7008" spans="1:4" ht="13.2" x14ac:dyDescent="0.25">
      <c r="A7008" s="432" t="s">
        <v>6361</v>
      </c>
      <c r="B7008" s="433">
        <v>20881</v>
      </c>
      <c r="C7008" s="434">
        <v>100</v>
      </c>
      <c r="D7008" s="434">
        <v>0</v>
      </c>
    </row>
    <row r="7009" spans="1:4" ht="13.2" x14ac:dyDescent="0.25">
      <c r="A7009" s="432" t="s">
        <v>6362</v>
      </c>
      <c r="B7009" s="433">
        <v>23751</v>
      </c>
      <c r="C7009" s="434">
        <v>60</v>
      </c>
      <c r="D7009" s="434">
        <v>0</v>
      </c>
    </row>
    <row r="7010" spans="1:4" ht="13.2" x14ac:dyDescent="0.25">
      <c r="A7010" s="432" t="s">
        <v>6363</v>
      </c>
      <c r="B7010" s="433">
        <v>20390</v>
      </c>
      <c r="C7010" s="434">
        <v>80</v>
      </c>
      <c r="D7010" s="434">
        <v>80</v>
      </c>
    </row>
    <row r="7011" spans="1:4" ht="13.2" x14ac:dyDescent="0.25">
      <c r="A7011" s="432" t="s">
        <v>6364</v>
      </c>
      <c r="B7011" s="433">
        <v>19705</v>
      </c>
      <c r="C7011" s="434">
        <v>420</v>
      </c>
      <c r="D7011" s="434">
        <v>300</v>
      </c>
    </row>
    <row r="7012" spans="1:4" ht="13.2" x14ac:dyDescent="0.25">
      <c r="A7012" s="432" t="s">
        <v>6365</v>
      </c>
      <c r="B7012" s="433">
        <v>14303</v>
      </c>
      <c r="C7012" s="434">
        <v>120</v>
      </c>
      <c r="D7012" s="434">
        <v>0</v>
      </c>
    </row>
    <row r="7013" spans="1:4" ht="13.2" x14ac:dyDescent="0.25">
      <c r="A7013" s="432" t="s">
        <v>6366</v>
      </c>
      <c r="B7013" s="433">
        <v>22895</v>
      </c>
      <c r="C7013" s="434">
        <v>130</v>
      </c>
      <c r="D7013" s="434">
        <v>50</v>
      </c>
    </row>
    <row r="7014" spans="1:4" ht="13.2" x14ac:dyDescent="0.25">
      <c r="A7014" s="432" t="s">
        <v>6367</v>
      </c>
      <c r="B7014" s="433">
        <v>21624</v>
      </c>
      <c r="C7014" s="434">
        <v>10</v>
      </c>
      <c r="D7014" s="434">
        <v>10</v>
      </c>
    </row>
    <row r="7015" spans="1:4" ht="13.2" x14ac:dyDescent="0.25">
      <c r="A7015" s="432" t="s">
        <v>6368</v>
      </c>
      <c r="B7015" s="433">
        <v>14282</v>
      </c>
      <c r="C7015" s="434">
        <v>20</v>
      </c>
      <c r="D7015" s="434">
        <v>20</v>
      </c>
    </row>
    <row r="7016" spans="1:4" ht="13.2" x14ac:dyDescent="0.25">
      <c r="A7016" s="432" t="s">
        <v>6369</v>
      </c>
      <c r="B7016" s="433">
        <v>28729</v>
      </c>
      <c r="C7016" s="434">
        <v>960</v>
      </c>
      <c r="D7016" s="434">
        <v>840</v>
      </c>
    </row>
    <row r="7017" spans="1:4" ht="13.2" x14ac:dyDescent="0.25">
      <c r="A7017" s="432" t="s">
        <v>6370</v>
      </c>
      <c r="B7017" s="433">
        <v>19576</v>
      </c>
      <c r="C7017" s="434">
        <v>80</v>
      </c>
      <c r="D7017" s="434">
        <v>60</v>
      </c>
    </row>
    <row r="7018" spans="1:4" ht="13.2" x14ac:dyDescent="0.25">
      <c r="A7018" s="432" t="s">
        <v>6371</v>
      </c>
      <c r="B7018" s="433">
        <v>29729</v>
      </c>
      <c r="C7018" s="434">
        <v>80</v>
      </c>
      <c r="D7018" s="434">
        <v>20</v>
      </c>
    </row>
    <row r="7019" spans="1:4" ht="13.2" x14ac:dyDescent="0.25">
      <c r="A7019" s="432" t="s">
        <v>6372</v>
      </c>
      <c r="B7019" s="433">
        <v>13041</v>
      </c>
      <c r="C7019" s="434">
        <v>660</v>
      </c>
      <c r="D7019" s="434">
        <v>420</v>
      </c>
    </row>
    <row r="7020" spans="1:4" ht="13.2" x14ac:dyDescent="0.25">
      <c r="A7020" s="432" t="s">
        <v>6373</v>
      </c>
      <c r="B7020" s="433">
        <v>11472</v>
      </c>
      <c r="C7020" s="434">
        <v>10</v>
      </c>
      <c r="D7020" s="434">
        <v>10</v>
      </c>
    </row>
    <row r="7021" spans="1:4" ht="13.2" x14ac:dyDescent="0.25">
      <c r="A7021" s="432" t="s">
        <v>6374</v>
      </c>
      <c r="B7021" s="433">
        <v>13313</v>
      </c>
      <c r="C7021" s="434">
        <v>830</v>
      </c>
      <c r="D7021" s="434">
        <v>160</v>
      </c>
    </row>
    <row r="7022" spans="1:4" ht="13.2" x14ac:dyDescent="0.25">
      <c r="A7022" s="432" t="s">
        <v>6375</v>
      </c>
      <c r="B7022" s="433">
        <v>15941</v>
      </c>
      <c r="C7022" s="434">
        <v>80</v>
      </c>
      <c r="D7022" s="434">
        <v>80</v>
      </c>
    </row>
    <row r="7023" spans="1:4" ht="13.2" x14ac:dyDescent="0.25">
      <c r="A7023" s="432" t="s">
        <v>6376</v>
      </c>
      <c r="B7023" s="433">
        <v>17148</v>
      </c>
      <c r="C7023" s="434">
        <v>20</v>
      </c>
      <c r="D7023" s="434">
        <v>20</v>
      </c>
    </row>
    <row r="7024" spans="1:4" ht="13.2" x14ac:dyDescent="0.25">
      <c r="A7024" s="432" t="s">
        <v>6377</v>
      </c>
      <c r="B7024" s="433">
        <v>13906</v>
      </c>
      <c r="C7024" s="434">
        <v>50</v>
      </c>
      <c r="D7024" s="434">
        <v>30</v>
      </c>
    </row>
    <row r="7025" spans="1:4" ht="13.2" x14ac:dyDescent="0.25">
      <c r="A7025" s="432" t="s">
        <v>6378</v>
      </c>
      <c r="B7025" s="433">
        <v>11617</v>
      </c>
      <c r="C7025" s="434">
        <v>60</v>
      </c>
      <c r="D7025" s="434">
        <v>20</v>
      </c>
    </row>
    <row r="7026" spans="1:4" ht="13.2" x14ac:dyDescent="0.25">
      <c r="A7026" s="432" t="s">
        <v>6379</v>
      </c>
      <c r="B7026" s="433">
        <v>24765</v>
      </c>
      <c r="C7026" s="434">
        <v>50</v>
      </c>
      <c r="D7026" s="434">
        <v>50</v>
      </c>
    </row>
    <row r="7027" spans="1:4" ht="13.2" x14ac:dyDescent="0.25">
      <c r="A7027" s="432" t="s">
        <v>6380</v>
      </c>
      <c r="B7027" s="433">
        <v>22844</v>
      </c>
      <c r="C7027" s="434">
        <v>390</v>
      </c>
      <c r="D7027" s="434">
        <v>55</v>
      </c>
    </row>
    <row r="7028" spans="1:4" ht="13.2" x14ac:dyDescent="0.25">
      <c r="A7028" s="432" t="s">
        <v>6381</v>
      </c>
      <c r="B7028" s="433">
        <v>11089</v>
      </c>
      <c r="C7028" s="434">
        <v>70</v>
      </c>
      <c r="D7028" s="434">
        <v>60</v>
      </c>
    </row>
    <row r="7029" spans="1:4" ht="13.2" x14ac:dyDescent="0.25">
      <c r="A7029" s="432" t="s">
        <v>6382</v>
      </c>
      <c r="B7029" s="433">
        <v>18826</v>
      </c>
      <c r="C7029" s="434">
        <v>970</v>
      </c>
      <c r="D7029" s="434">
        <v>100</v>
      </c>
    </row>
    <row r="7030" spans="1:4" ht="13.2" x14ac:dyDescent="0.25">
      <c r="A7030" s="432" t="s">
        <v>6383</v>
      </c>
      <c r="B7030" s="433">
        <v>24100</v>
      </c>
      <c r="C7030" s="434">
        <v>10</v>
      </c>
      <c r="D7030" s="434">
        <v>0</v>
      </c>
    </row>
    <row r="7031" spans="1:4" ht="13.2" x14ac:dyDescent="0.25">
      <c r="A7031" s="432" t="s">
        <v>6065</v>
      </c>
      <c r="B7031" s="433">
        <v>18159</v>
      </c>
      <c r="C7031" s="434">
        <v>10</v>
      </c>
      <c r="D7031" s="434">
        <v>10</v>
      </c>
    </row>
    <row r="7032" spans="1:4" ht="13.2" x14ac:dyDescent="0.25">
      <c r="A7032" s="432" t="s">
        <v>5992</v>
      </c>
      <c r="B7032" s="433">
        <v>22150</v>
      </c>
      <c r="C7032" s="434">
        <v>10</v>
      </c>
      <c r="D7032" s="434">
        <v>10</v>
      </c>
    </row>
    <row r="7033" spans="1:4" ht="13.2" x14ac:dyDescent="0.25">
      <c r="A7033" s="432" t="s">
        <v>6384</v>
      </c>
      <c r="B7033" s="433">
        <v>21882</v>
      </c>
      <c r="C7033" s="434">
        <v>10</v>
      </c>
      <c r="D7033" s="434">
        <v>0</v>
      </c>
    </row>
    <row r="7034" spans="1:4" ht="13.2" x14ac:dyDescent="0.25">
      <c r="A7034" s="432" t="s">
        <v>6385</v>
      </c>
      <c r="B7034" s="433">
        <v>28683</v>
      </c>
      <c r="C7034" s="434">
        <v>40</v>
      </c>
      <c r="D7034" s="434">
        <v>20</v>
      </c>
    </row>
    <row r="7035" spans="1:4" ht="13.2" x14ac:dyDescent="0.25">
      <c r="A7035" s="432" t="s">
        <v>6386</v>
      </c>
      <c r="B7035" s="433">
        <v>10777</v>
      </c>
      <c r="C7035" s="434">
        <v>250</v>
      </c>
      <c r="D7035" s="434">
        <v>50</v>
      </c>
    </row>
    <row r="7036" spans="1:4" ht="13.2" x14ac:dyDescent="0.25">
      <c r="A7036" s="432" t="s">
        <v>6387</v>
      </c>
      <c r="B7036" s="433">
        <v>27350</v>
      </c>
      <c r="C7036" s="434">
        <v>350</v>
      </c>
      <c r="D7036" s="434">
        <v>250</v>
      </c>
    </row>
    <row r="7037" spans="1:4" ht="13.2" x14ac:dyDescent="0.25">
      <c r="A7037" s="432" t="s">
        <v>6388</v>
      </c>
      <c r="B7037" s="433">
        <v>26030</v>
      </c>
      <c r="C7037" s="434">
        <v>350</v>
      </c>
      <c r="D7037" s="434">
        <v>250</v>
      </c>
    </row>
    <row r="7038" spans="1:4" ht="13.2" x14ac:dyDescent="0.25">
      <c r="A7038" s="432" t="s">
        <v>6389</v>
      </c>
      <c r="B7038" s="433">
        <v>14692</v>
      </c>
      <c r="C7038" s="435">
        <v>1740</v>
      </c>
      <c r="D7038" s="435">
        <v>1670</v>
      </c>
    </row>
    <row r="7039" spans="1:4" ht="13.2" x14ac:dyDescent="0.25">
      <c r="A7039" s="432" t="s">
        <v>6390</v>
      </c>
      <c r="B7039" s="433">
        <v>25991</v>
      </c>
      <c r="C7039" s="434">
        <v>20</v>
      </c>
      <c r="D7039" s="434">
        <v>20</v>
      </c>
    </row>
    <row r="7040" spans="1:4" ht="13.2" x14ac:dyDescent="0.25">
      <c r="A7040" s="432" t="s">
        <v>6391</v>
      </c>
      <c r="B7040" s="433">
        <v>22135</v>
      </c>
      <c r="C7040" s="434">
        <v>10</v>
      </c>
      <c r="D7040" s="434">
        <v>10</v>
      </c>
    </row>
    <row r="7041" spans="1:4" ht="13.2" x14ac:dyDescent="0.25">
      <c r="A7041" s="432" t="s">
        <v>6392</v>
      </c>
      <c r="B7041" s="433">
        <v>22165</v>
      </c>
      <c r="C7041" s="434">
        <v>70</v>
      </c>
      <c r="D7041" s="434">
        <v>60</v>
      </c>
    </row>
    <row r="7042" spans="1:4" ht="13.2" x14ac:dyDescent="0.25">
      <c r="A7042" s="432" t="s">
        <v>6393</v>
      </c>
      <c r="B7042" s="433">
        <v>26719</v>
      </c>
      <c r="C7042" s="434">
        <v>10</v>
      </c>
      <c r="D7042" s="434">
        <v>10</v>
      </c>
    </row>
    <row r="7043" spans="1:4" ht="13.2" x14ac:dyDescent="0.25">
      <c r="A7043" s="432" t="s">
        <v>6394</v>
      </c>
      <c r="B7043" s="433">
        <v>14592</v>
      </c>
      <c r="C7043" s="435">
        <v>1600</v>
      </c>
      <c r="D7043" s="434">
        <v>650</v>
      </c>
    </row>
    <row r="7044" spans="1:4" ht="13.2" x14ac:dyDescent="0.25">
      <c r="A7044" s="432" t="s">
        <v>6395</v>
      </c>
      <c r="B7044" s="433">
        <v>12383</v>
      </c>
      <c r="C7044" s="434">
        <v>10</v>
      </c>
      <c r="D7044" s="434">
        <v>0</v>
      </c>
    </row>
    <row r="7045" spans="1:4" ht="13.2" x14ac:dyDescent="0.25">
      <c r="A7045" s="432" t="s">
        <v>6396</v>
      </c>
      <c r="B7045" s="433">
        <v>22663</v>
      </c>
      <c r="C7045" s="434">
        <v>50</v>
      </c>
      <c r="D7045" s="434">
        <v>50</v>
      </c>
    </row>
    <row r="7046" spans="1:4" ht="13.2" x14ac:dyDescent="0.25">
      <c r="A7046" s="432" t="s">
        <v>6397</v>
      </c>
      <c r="B7046" s="433">
        <v>10621</v>
      </c>
      <c r="C7046" s="434">
        <v>650</v>
      </c>
      <c r="D7046" s="434">
        <v>550</v>
      </c>
    </row>
    <row r="7047" spans="1:4" ht="13.2" x14ac:dyDescent="0.25">
      <c r="A7047" s="432" t="s">
        <v>6398</v>
      </c>
      <c r="B7047" s="433">
        <v>23871</v>
      </c>
      <c r="C7047" s="434">
        <v>30</v>
      </c>
      <c r="D7047" s="434">
        <v>30</v>
      </c>
    </row>
    <row r="7048" spans="1:4" ht="13.2" x14ac:dyDescent="0.25">
      <c r="A7048" s="432" t="s">
        <v>6399</v>
      </c>
      <c r="B7048" s="433">
        <v>11169</v>
      </c>
      <c r="C7048" s="434">
        <v>40</v>
      </c>
      <c r="D7048" s="434">
        <v>20</v>
      </c>
    </row>
    <row r="7049" spans="1:4" ht="13.2" x14ac:dyDescent="0.25">
      <c r="A7049" s="432" t="s">
        <v>6400</v>
      </c>
      <c r="B7049" s="433">
        <v>22355</v>
      </c>
      <c r="C7049" s="434">
        <v>20</v>
      </c>
      <c r="D7049" s="434">
        <v>20</v>
      </c>
    </row>
    <row r="7050" spans="1:4" ht="13.2" x14ac:dyDescent="0.25">
      <c r="A7050" s="432" t="s">
        <v>6401</v>
      </c>
      <c r="B7050" s="433">
        <v>12592</v>
      </c>
      <c r="C7050" s="434">
        <v>20</v>
      </c>
      <c r="D7050" s="434">
        <v>0</v>
      </c>
    </row>
    <row r="7051" spans="1:4" ht="13.2" x14ac:dyDescent="0.25">
      <c r="A7051" s="432" t="s">
        <v>6402</v>
      </c>
      <c r="B7051" s="433">
        <v>18781</v>
      </c>
      <c r="C7051" s="435">
        <v>5540</v>
      </c>
      <c r="D7051" s="435">
        <v>4660</v>
      </c>
    </row>
    <row r="7052" spans="1:4" ht="13.2" x14ac:dyDescent="0.25">
      <c r="A7052" s="432" t="s">
        <v>6403</v>
      </c>
      <c r="B7052" s="433">
        <v>10847</v>
      </c>
      <c r="C7052" s="434">
        <v>160</v>
      </c>
      <c r="D7052" s="434">
        <v>0</v>
      </c>
    </row>
    <row r="7053" spans="1:4" ht="13.2" x14ac:dyDescent="0.25">
      <c r="A7053" s="432" t="s">
        <v>6404</v>
      </c>
      <c r="B7053" s="433">
        <v>19710</v>
      </c>
      <c r="C7053" s="435">
        <v>6100</v>
      </c>
      <c r="D7053" s="435">
        <v>5100</v>
      </c>
    </row>
    <row r="7054" spans="1:4" ht="13.2" x14ac:dyDescent="0.25">
      <c r="A7054" s="432" t="s">
        <v>6405</v>
      </c>
      <c r="B7054" s="433">
        <v>23967</v>
      </c>
      <c r="C7054" s="434">
        <v>70</v>
      </c>
      <c r="D7054" s="434">
        <v>10</v>
      </c>
    </row>
    <row r="7055" spans="1:4" ht="13.2" x14ac:dyDescent="0.25">
      <c r="A7055" s="432" t="s">
        <v>6406</v>
      </c>
      <c r="B7055" s="433">
        <v>15097</v>
      </c>
      <c r="C7055" s="434">
        <v>800</v>
      </c>
      <c r="D7055" s="434">
        <v>600</v>
      </c>
    </row>
    <row r="7056" spans="1:4" ht="13.2" x14ac:dyDescent="0.25">
      <c r="A7056" s="432" t="s">
        <v>6407</v>
      </c>
      <c r="B7056" s="433">
        <v>18071</v>
      </c>
      <c r="C7056" s="434">
        <v>200</v>
      </c>
      <c r="D7056" s="434">
        <v>0</v>
      </c>
    </row>
    <row r="7057" spans="1:4" ht="13.2" x14ac:dyDescent="0.25">
      <c r="A7057" s="432" t="s">
        <v>6408</v>
      </c>
      <c r="B7057" s="433">
        <v>24814</v>
      </c>
      <c r="C7057" s="434">
        <v>250</v>
      </c>
      <c r="D7057" s="434">
        <v>150</v>
      </c>
    </row>
    <row r="7058" spans="1:4" ht="13.2" x14ac:dyDescent="0.25">
      <c r="A7058" s="432" t="s">
        <v>6409</v>
      </c>
      <c r="B7058" s="433">
        <v>19064</v>
      </c>
      <c r="C7058" s="434">
        <v>800</v>
      </c>
      <c r="D7058" s="434">
        <v>650</v>
      </c>
    </row>
    <row r="7059" spans="1:4" ht="13.2" x14ac:dyDescent="0.25">
      <c r="A7059" s="432" t="s">
        <v>6410</v>
      </c>
      <c r="B7059" s="433">
        <v>14786</v>
      </c>
      <c r="C7059" s="434">
        <v>200</v>
      </c>
      <c r="D7059" s="434">
        <v>10</v>
      </c>
    </row>
    <row r="7060" spans="1:4" ht="13.2" x14ac:dyDescent="0.25">
      <c r="A7060" s="432" t="s">
        <v>6411</v>
      </c>
      <c r="B7060" s="433">
        <v>23432</v>
      </c>
      <c r="C7060" s="434">
        <v>200</v>
      </c>
      <c r="D7060" s="434">
        <v>0</v>
      </c>
    </row>
    <row r="7061" spans="1:4" ht="13.2" x14ac:dyDescent="0.25">
      <c r="A7061" s="432" t="s">
        <v>6412</v>
      </c>
      <c r="B7061" s="433">
        <v>13594</v>
      </c>
      <c r="C7061" s="434">
        <v>110</v>
      </c>
      <c r="D7061" s="434">
        <v>20</v>
      </c>
    </row>
    <row r="7062" spans="1:4" ht="13.2" x14ac:dyDescent="0.25">
      <c r="A7062" s="432" t="s">
        <v>6413</v>
      </c>
      <c r="B7062" s="433">
        <v>29000</v>
      </c>
      <c r="C7062" s="434">
        <v>30</v>
      </c>
      <c r="D7062" s="434">
        <v>20</v>
      </c>
    </row>
    <row r="7063" spans="1:4" ht="13.2" x14ac:dyDescent="0.25">
      <c r="A7063" s="432" t="s">
        <v>6414</v>
      </c>
      <c r="B7063" s="433">
        <v>16402</v>
      </c>
      <c r="C7063" s="434">
        <v>120</v>
      </c>
      <c r="D7063" s="434">
        <v>40</v>
      </c>
    </row>
    <row r="7064" spans="1:4" ht="13.2" x14ac:dyDescent="0.25">
      <c r="A7064" s="432" t="s">
        <v>6415</v>
      </c>
      <c r="B7064" s="433">
        <v>15939</v>
      </c>
      <c r="C7064" s="434">
        <v>800</v>
      </c>
      <c r="D7064" s="434">
        <v>760</v>
      </c>
    </row>
    <row r="7065" spans="1:4" ht="13.2" x14ac:dyDescent="0.25">
      <c r="A7065" s="432" t="s">
        <v>6416</v>
      </c>
      <c r="B7065" s="433">
        <v>17999</v>
      </c>
      <c r="C7065" s="434">
        <v>680</v>
      </c>
      <c r="D7065" s="434">
        <v>480</v>
      </c>
    </row>
    <row r="7066" spans="1:4" ht="13.2" x14ac:dyDescent="0.25">
      <c r="A7066" s="432" t="s">
        <v>6417</v>
      </c>
      <c r="B7066" s="433">
        <v>22544</v>
      </c>
      <c r="C7066" s="435">
        <v>16720</v>
      </c>
      <c r="D7066" s="435">
        <v>8400</v>
      </c>
    </row>
    <row r="7067" spans="1:4" ht="13.2" x14ac:dyDescent="0.25">
      <c r="A7067" s="432" t="s">
        <v>6418</v>
      </c>
      <c r="B7067" s="433">
        <v>14594</v>
      </c>
      <c r="C7067" s="434">
        <v>30</v>
      </c>
      <c r="D7067" s="434">
        <v>30</v>
      </c>
    </row>
    <row r="7068" spans="1:4" ht="13.2" x14ac:dyDescent="0.25">
      <c r="A7068" s="432" t="s">
        <v>6419</v>
      </c>
      <c r="B7068" s="433">
        <v>18012</v>
      </c>
      <c r="C7068" s="434">
        <v>136</v>
      </c>
      <c r="D7068" s="434">
        <v>130</v>
      </c>
    </row>
    <row r="7069" spans="1:4" ht="13.2" x14ac:dyDescent="0.25">
      <c r="A7069" s="432" t="s">
        <v>6420</v>
      </c>
      <c r="B7069" s="433">
        <v>28937</v>
      </c>
      <c r="C7069" s="434">
        <v>33</v>
      </c>
      <c r="D7069" s="434">
        <v>22</v>
      </c>
    </row>
    <row r="7070" spans="1:4" ht="13.2" x14ac:dyDescent="0.25">
      <c r="A7070" s="432" t="s">
        <v>6421</v>
      </c>
      <c r="B7070" s="433">
        <v>22751</v>
      </c>
      <c r="C7070" s="435">
        <v>4120</v>
      </c>
      <c r="D7070" s="435">
        <v>3460</v>
      </c>
    </row>
    <row r="7071" spans="1:4" ht="13.2" x14ac:dyDescent="0.25">
      <c r="A7071" s="432" t="s">
        <v>6422</v>
      </c>
      <c r="B7071" s="433">
        <v>13509</v>
      </c>
      <c r="C7071" s="434">
        <v>129</v>
      </c>
      <c r="D7071" s="434">
        <v>129</v>
      </c>
    </row>
    <row r="7072" spans="1:4" ht="13.2" x14ac:dyDescent="0.25">
      <c r="A7072" s="432" t="s">
        <v>6423</v>
      </c>
      <c r="B7072" s="433">
        <v>20619</v>
      </c>
      <c r="C7072" s="434">
        <v>34</v>
      </c>
      <c r="D7072" s="434">
        <v>34</v>
      </c>
    </row>
    <row r="7073" spans="1:4" ht="13.2" x14ac:dyDescent="0.25">
      <c r="A7073" s="432" t="s">
        <v>6424</v>
      </c>
      <c r="B7073" s="433">
        <v>11079</v>
      </c>
      <c r="C7073" s="434">
        <v>670</v>
      </c>
      <c r="D7073" s="434">
        <v>513</v>
      </c>
    </row>
    <row r="7074" spans="1:4" ht="13.2" x14ac:dyDescent="0.25">
      <c r="A7074" s="432" t="s">
        <v>6425</v>
      </c>
      <c r="B7074" s="433">
        <v>17275</v>
      </c>
      <c r="C7074" s="434">
        <v>222</v>
      </c>
      <c r="D7074" s="434">
        <v>222</v>
      </c>
    </row>
    <row r="7075" spans="1:4" ht="13.2" x14ac:dyDescent="0.25">
      <c r="A7075" s="432" t="s">
        <v>6426</v>
      </c>
      <c r="B7075" s="433">
        <v>27915</v>
      </c>
      <c r="C7075" s="434">
        <v>18</v>
      </c>
      <c r="D7075" s="434">
        <v>18</v>
      </c>
    </row>
    <row r="7076" spans="1:4" ht="13.2" x14ac:dyDescent="0.25">
      <c r="A7076" s="432" t="s">
        <v>6427</v>
      </c>
      <c r="B7076" s="433">
        <v>12386</v>
      </c>
      <c r="C7076" s="434">
        <v>188</v>
      </c>
      <c r="D7076" s="434">
        <v>188</v>
      </c>
    </row>
    <row r="7077" spans="1:4" ht="13.2" x14ac:dyDescent="0.25">
      <c r="A7077" s="432" t="s">
        <v>6428</v>
      </c>
      <c r="B7077" s="433">
        <v>27700</v>
      </c>
      <c r="C7077" s="434">
        <v>249</v>
      </c>
      <c r="D7077" s="434">
        <v>248</v>
      </c>
    </row>
    <row r="7078" spans="1:4" ht="13.2" x14ac:dyDescent="0.25">
      <c r="A7078" s="432" t="s">
        <v>6429</v>
      </c>
      <c r="B7078" s="433">
        <v>12801</v>
      </c>
      <c r="C7078" s="434">
        <v>60</v>
      </c>
      <c r="D7078" s="434">
        <v>60</v>
      </c>
    </row>
    <row r="7079" spans="1:4" ht="13.2" x14ac:dyDescent="0.25">
      <c r="A7079" s="432" t="s">
        <v>6112</v>
      </c>
      <c r="B7079" s="433">
        <v>15339</v>
      </c>
      <c r="C7079" s="434">
        <v>25</v>
      </c>
      <c r="D7079" s="434">
        <v>25</v>
      </c>
    </row>
    <row r="7080" spans="1:4" ht="13.2" x14ac:dyDescent="0.25">
      <c r="A7080" s="432" t="s">
        <v>6430</v>
      </c>
      <c r="B7080" s="433">
        <v>12320</v>
      </c>
      <c r="C7080" s="434">
        <v>10</v>
      </c>
      <c r="D7080" s="434">
        <v>10</v>
      </c>
    </row>
    <row r="7081" spans="1:4" ht="13.2" x14ac:dyDescent="0.25">
      <c r="A7081" s="432" t="s">
        <v>6431</v>
      </c>
      <c r="B7081" s="433">
        <v>13808</v>
      </c>
      <c r="C7081" s="434">
        <v>56</v>
      </c>
      <c r="D7081" s="434">
        <v>36</v>
      </c>
    </row>
    <row r="7082" spans="1:4" ht="13.2" x14ac:dyDescent="0.25">
      <c r="A7082" s="432" t="s">
        <v>6432</v>
      </c>
      <c r="B7082" s="433">
        <v>10902</v>
      </c>
      <c r="C7082" s="434">
        <v>5</v>
      </c>
      <c r="D7082" s="434">
        <v>5</v>
      </c>
    </row>
    <row r="7083" spans="1:4" ht="13.2" x14ac:dyDescent="0.25">
      <c r="A7083" s="432" t="s">
        <v>6433</v>
      </c>
      <c r="B7083" s="433">
        <v>17137</v>
      </c>
      <c r="C7083" s="434">
        <v>6</v>
      </c>
      <c r="D7083" s="434">
        <v>6</v>
      </c>
    </row>
    <row r="7084" spans="1:4" ht="13.2" x14ac:dyDescent="0.25">
      <c r="A7084" s="432" t="s">
        <v>6434</v>
      </c>
      <c r="B7084" s="433">
        <v>17486</v>
      </c>
      <c r="C7084" s="434">
        <v>2</v>
      </c>
      <c r="D7084" s="434">
        <v>2</v>
      </c>
    </row>
    <row r="7085" spans="1:4" ht="13.2" x14ac:dyDescent="0.25">
      <c r="A7085" s="432" t="s">
        <v>6435</v>
      </c>
      <c r="B7085" s="433">
        <v>19966</v>
      </c>
      <c r="C7085" s="434">
        <v>8</v>
      </c>
      <c r="D7085" s="434">
        <v>6</v>
      </c>
    </row>
    <row r="7086" spans="1:4" ht="13.2" x14ac:dyDescent="0.25">
      <c r="A7086" s="432" t="s">
        <v>6436</v>
      </c>
      <c r="B7086" s="433">
        <v>22596</v>
      </c>
      <c r="C7086" s="434">
        <v>6</v>
      </c>
      <c r="D7086" s="434">
        <v>6</v>
      </c>
    </row>
    <row r="7087" spans="1:4" ht="13.2" x14ac:dyDescent="0.25">
      <c r="A7087" s="432" t="s">
        <v>6437</v>
      </c>
      <c r="B7087" s="433">
        <v>13043</v>
      </c>
      <c r="C7087" s="434">
        <v>31</v>
      </c>
      <c r="D7087" s="434">
        <v>27</v>
      </c>
    </row>
    <row r="7088" spans="1:4" ht="13.2" x14ac:dyDescent="0.25">
      <c r="A7088" s="432" t="s">
        <v>6438</v>
      </c>
      <c r="B7088" s="433">
        <v>21493</v>
      </c>
      <c r="C7088" s="434">
        <v>1</v>
      </c>
      <c r="D7088" s="434">
        <v>1</v>
      </c>
    </row>
    <row r="7089" spans="1:4" ht="13.2" x14ac:dyDescent="0.25">
      <c r="A7089" s="432" t="s">
        <v>6439</v>
      </c>
      <c r="B7089" s="433">
        <v>18300</v>
      </c>
      <c r="C7089" s="434">
        <v>10</v>
      </c>
      <c r="D7089" s="434">
        <v>10</v>
      </c>
    </row>
    <row r="7090" spans="1:4" ht="13.2" x14ac:dyDescent="0.25">
      <c r="A7090" s="432" t="s">
        <v>6440</v>
      </c>
      <c r="B7090" s="433">
        <v>10624</v>
      </c>
      <c r="C7090" s="434">
        <v>131</v>
      </c>
      <c r="D7090" s="434">
        <v>131</v>
      </c>
    </row>
    <row r="7091" spans="1:4" ht="13.2" x14ac:dyDescent="0.25">
      <c r="A7091" s="432" t="s">
        <v>6441</v>
      </c>
      <c r="B7091" s="433">
        <v>15594</v>
      </c>
      <c r="C7091" s="434">
        <v>12</v>
      </c>
      <c r="D7091" s="434">
        <v>2</v>
      </c>
    </row>
    <row r="7092" spans="1:4" ht="13.2" x14ac:dyDescent="0.25">
      <c r="A7092" s="432" t="s">
        <v>6442</v>
      </c>
      <c r="B7092" s="433">
        <v>29466</v>
      </c>
      <c r="C7092" s="434">
        <v>19</v>
      </c>
      <c r="D7092" s="434">
        <v>19</v>
      </c>
    </row>
    <row r="7093" spans="1:4" ht="13.2" x14ac:dyDescent="0.25">
      <c r="A7093" s="432" t="s">
        <v>6443</v>
      </c>
      <c r="B7093" s="433">
        <v>23513</v>
      </c>
      <c r="C7093" s="434">
        <v>5</v>
      </c>
      <c r="D7093" s="434">
        <v>5</v>
      </c>
    </row>
    <row r="7094" spans="1:4" ht="13.2" x14ac:dyDescent="0.25">
      <c r="A7094" s="432" t="s">
        <v>6444</v>
      </c>
      <c r="B7094" s="433">
        <v>13469</v>
      </c>
      <c r="C7094" s="434">
        <v>11</v>
      </c>
      <c r="D7094" s="434">
        <v>0</v>
      </c>
    </row>
    <row r="7095" spans="1:4" ht="13.2" x14ac:dyDescent="0.25">
      <c r="A7095" s="432" t="s">
        <v>6445</v>
      </c>
      <c r="B7095" s="433">
        <v>15525</v>
      </c>
      <c r="C7095" s="434">
        <v>20</v>
      </c>
      <c r="D7095" s="434">
        <v>20</v>
      </c>
    </row>
    <row r="7096" spans="1:4" ht="13.2" x14ac:dyDescent="0.25">
      <c r="A7096" s="432" t="s">
        <v>6446</v>
      </c>
      <c r="B7096" s="433">
        <v>20080</v>
      </c>
      <c r="C7096" s="434">
        <v>870</v>
      </c>
      <c r="D7096" s="434">
        <v>870</v>
      </c>
    </row>
    <row r="7097" spans="1:4" ht="13.2" x14ac:dyDescent="0.25">
      <c r="A7097" s="432" t="s">
        <v>6447</v>
      </c>
      <c r="B7097" s="433">
        <v>18776</v>
      </c>
      <c r="C7097" s="434">
        <v>77</v>
      </c>
      <c r="D7097" s="434">
        <v>0</v>
      </c>
    </row>
    <row r="7098" spans="1:4" ht="13.2" x14ac:dyDescent="0.25">
      <c r="A7098" s="432" t="s">
        <v>6448</v>
      </c>
      <c r="B7098" s="433">
        <v>29792</v>
      </c>
      <c r="C7098" s="434">
        <v>252</v>
      </c>
      <c r="D7098" s="434">
        <v>152</v>
      </c>
    </row>
    <row r="7099" spans="1:4" ht="13.2" x14ac:dyDescent="0.25">
      <c r="A7099" s="432" t="s">
        <v>6449</v>
      </c>
      <c r="B7099" s="433">
        <v>12765</v>
      </c>
      <c r="C7099" s="434">
        <v>2</v>
      </c>
      <c r="D7099" s="434">
        <v>2</v>
      </c>
    </row>
    <row r="7100" spans="1:4" ht="13.2" x14ac:dyDescent="0.25">
      <c r="A7100" s="432" t="s">
        <v>6450</v>
      </c>
      <c r="B7100" s="433">
        <v>21379</v>
      </c>
      <c r="C7100" s="434">
        <v>15</v>
      </c>
      <c r="D7100" s="434">
        <v>15</v>
      </c>
    </row>
    <row r="7101" spans="1:4" ht="13.2" x14ac:dyDescent="0.25">
      <c r="A7101" s="432" t="s">
        <v>6258</v>
      </c>
      <c r="B7101" s="433">
        <v>11807</v>
      </c>
      <c r="C7101" s="434">
        <v>163</v>
      </c>
      <c r="D7101" s="434">
        <v>163</v>
      </c>
    </row>
    <row r="7102" spans="1:4" ht="13.2" x14ac:dyDescent="0.25">
      <c r="A7102" s="432" t="s">
        <v>6451</v>
      </c>
      <c r="B7102" s="433">
        <v>19293</v>
      </c>
      <c r="C7102" s="434">
        <v>40</v>
      </c>
      <c r="D7102" s="434">
        <v>40</v>
      </c>
    </row>
    <row r="7103" spans="1:4" ht="13.2" x14ac:dyDescent="0.25">
      <c r="A7103" s="432" t="s">
        <v>6452</v>
      </c>
      <c r="B7103" s="433">
        <v>12358</v>
      </c>
      <c r="C7103" s="434">
        <v>8</v>
      </c>
      <c r="D7103" s="434">
        <v>6</v>
      </c>
    </row>
    <row r="7104" spans="1:4" ht="13.2" x14ac:dyDescent="0.25">
      <c r="A7104" s="432" t="s">
        <v>6453</v>
      </c>
      <c r="B7104" s="433">
        <v>14840</v>
      </c>
      <c r="C7104" s="434">
        <v>7</v>
      </c>
      <c r="D7104" s="434">
        <v>3</v>
      </c>
    </row>
    <row r="7105" spans="1:4" ht="13.2" x14ac:dyDescent="0.25">
      <c r="A7105" s="432" t="s">
        <v>5307</v>
      </c>
      <c r="B7105" s="433">
        <v>16167</v>
      </c>
      <c r="C7105" s="434">
        <v>154</v>
      </c>
      <c r="D7105" s="434">
        <v>100</v>
      </c>
    </row>
    <row r="7106" spans="1:4" ht="13.2" x14ac:dyDescent="0.25">
      <c r="A7106" s="432" t="s">
        <v>6454</v>
      </c>
      <c r="B7106" s="433">
        <v>18224</v>
      </c>
      <c r="C7106" s="435">
        <v>2800</v>
      </c>
      <c r="D7106" s="435">
        <v>2540</v>
      </c>
    </row>
    <row r="7107" spans="1:4" ht="13.2" x14ac:dyDescent="0.25">
      <c r="A7107" s="432" t="s">
        <v>6455</v>
      </c>
      <c r="B7107" s="433">
        <v>28796</v>
      </c>
      <c r="C7107" s="434">
        <v>260</v>
      </c>
      <c r="D7107" s="434">
        <v>140</v>
      </c>
    </row>
    <row r="7108" spans="1:4" ht="13.2" x14ac:dyDescent="0.25">
      <c r="A7108" s="432" t="s">
        <v>6456</v>
      </c>
      <c r="B7108" s="433">
        <v>28856</v>
      </c>
      <c r="C7108" s="434">
        <v>60</v>
      </c>
      <c r="D7108" s="434">
        <v>40</v>
      </c>
    </row>
    <row r="7109" spans="1:4" ht="13.2" x14ac:dyDescent="0.25">
      <c r="A7109" s="432" t="s">
        <v>6457</v>
      </c>
      <c r="B7109" s="433">
        <v>17365</v>
      </c>
      <c r="C7109" s="434">
        <v>100</v>
      </c>
      <c r="D7109" s="434">
        <v>0</v>
      </c>
    </row>
    <row r="7110" spans="1:4" ht="13.2" x14ac:dyDescent="0.25">
      <c r="A7110" s="432" t="s">
        <v>6458</v>
      </c>
      <c r="B7110" s="433">
        <v>10948</v>
      </c>
      <c r="C7110" s="435">
        <v>41100</v>
      </c>
      <c r="D7110" s="435">
        <v>20100</v>
      </c>
    </row>
    <row r="7111" spans="1:4" ht="13.2" x14ac:dyDescent="0.25">
      <c r="A7111" s="432" t="s">
        <v>6459</v>
      </c>
      <c r="B7111" s="433">
        <v>11428</v>
      </c>
      <c r="C7111" s="435">
        <v>18300</v>
      </c>
      <c r="D7111" s="435">
        <v>8200</v>
      </c>
    </row>
    <row r="7112" spans="1:4" ht="13.2" x14ac:dyDescent="0.25">
      <c r="A7112" s="432" t="s">
        <v>6460</v>
      </c>
      <c r="B7112" s="433">
        <v>21589</v>
      </c>
      <c r="C7112" s="434">
        <v>232</v>
      </c>
      <c r="D7112" s="434">
        <v>59</v>
      </c>
    </row>
    <row r="7113" spans="1:4" ht="13.2" x14ac:dyDescent="0.25">
      <c r="A7113" s="432" t="s">
        <v>6461</v>
      </c>
      <c r="B7113" s="433">
        <v>27886</v>
      </c>
      <c r="C7113" s="434">
        <v>80</v>
      </c>
      <c r="D7113" s="434">
        <v>50</v>
      </c>
    </row>
    <row r="7114" spans="1:4" ht="13.2" x14ac:dyDescent="0.25">
      <c r="A7114" s="432" t="s">
        <v>6462</v>
      </c>
      <c r="B7114" s="433">
        <v>29765</v>
      </c>
      <c r="C7114" s="434">
        <v>150</v>
      </c>
      <c r="D7114" s="434">
        <v>20</v>
      </c>
    </row>
    <row r="7115" spans="1:4" ht="13.2" x14ac:dyDescent="0.25">
      <c r="A7115" s="432" t="s">
        <v>6463</v>
      </c>
      <c r="B7115" s="433">
        <v>15791</v>
      </c>
      <c r="C7115" s="435">
        <v>11500</v>
      </c>
      <c r="D7115" s="435">
        <v>9100</v>
      </c>
    </row>
    <row r="7116" spans="1:4" ht="13.2" x14ac:dyDescent="0.25">
      <c r="A7116" s="432" t="s">
        <v>6464</v>
      </c>
      <c r="B7116" s="433">
        <v>25543</v>
      </c>
      <c r="C7116" s="434">
        <v>77</v>
      </c>
      <c r="D7116" s="434">
        <v>50</v>
      </c>
    </row>
    <row r="7117" spans="1:4" ht="13.2" x14ac:dyDescent="0.25">
      <c r="A7117" s="432" t="s">
        <v>6465</v>
      </c>
      <c r="B7117" s="433">
        <v>20971</v>
      </c>
      <c r="C7117" s="434">
        <v>180</v>
      </c>
      <c r="D7117" s="434">
        <v>0</v>
      </c>
    </row>
    <row r="7118" spans="1:4" ht="13.2" x14ac:dyDescent="0.25">
      <c r="A7118" s="432" t="s">
        <v>6466</v>
      </c>
      <c r="B7118" s="433">
        <v>20744</v>
      </c>
      <c r="C7118" s="435">
        <v>5160</v>
      </c>
      <c r="D7118" s="435">
        <v>3680</v>
      </c>
    </row>
    <row r="7119" spans="1:4" ht="13.2" x14ac:dyDescent="0.25">
      <c r="A7119" s="432" t="s">
        <v>6467</v>
      </c>
      <c r="B7119" s="433">
        <v>20089</v>
      </c>
      <c r="C7119" s="434">
        <v>140</v>
      </c>
      <c r="D7119" s="434">
        <v>50</v>
      </c>
    </row>
    <row r="7120" spans="1:4" ht="13.2" x14ac:dyDescent="0.25">
      <c r="A7120" s="432" t="s">
        <v>6468</v>
      </c>
      <c r="B7120" s="433">
        <v>25754</v>
      </c>
      <c r="C7120" s="434">
        <v>6</v>
      </c>
      <c r="D7120" s="434">
        <v>0</v>
      </c>
    </row>
    <row r="7121" spans="1:4" ht="13.2" x14ac:dyDescent="0.25">
      <c r="A7121" s="432" t="s">
        <v>6468</v>
      </c>
      <c r="B7121" s="433">
        <v>27196</v>
      </c>
      <c r="C7121" s="434">
        <v>140</v>
      </c>
      <c r="D7121" s="434">
        <v>0</v>
      </c>
    </row>
    <row r="7122" spans="1:4" ht="13.2" x14ac:dyDescent="0.25">
      <c r="A7122" s="432" t="s">
        <v>6469</v>
      </c>
      <c r="B7122" s="433">
        <v>22923</v>
      </c>
      <c r="C7122" s="434">
        <v>82</v>
      </c>
      <c r="D7122" s="434">
        <v>0</v>
      </c>
    </row>
    <row r="7123" spans="1:4" ht="13.2" x14ac:dyDescent="0.25">
      <c r="A7123" s="432" t="s">
        <v>6470</v>
      </c>
      <c r="B7123" s="433">
        <v>15992</v>
      </c>
      <c r="C7123" s="434">
        <v>10</v>
      </c>
      <c r="D7123" s="434">
        <v>0</v>
      </c>
    </row>
    <row r="7124" spans="1:4" ht="13.2" x14ac:dyDescent="0.25">
      <c r="A7124" s="432" t="s">
        <v>6471</v>
      </c>
      <c r="B7124" s="433">
        <v>27813</v>
      </c>
      <c r="C7124" s="434">
        <v>200</v>
      </c>
      <c r="D7124" s="434">
        <v>70</v>
      </c>
    </row>
    <row r="7125" spans="1:4" ht="13.2" x14ac:dyDescent="0.25">
      <c r="A7125" s="432" t="s">
        <v>6472</v>
      </c>
      <c r="B7125" s="433">
        <v>21316</v>
      </c>
      <c r="C7125" s="435">
        <v>7240</v>
      </c>
      <c r="D7125" s="435">
        <v>7120</v>
      </c>
    </row>
    <row r="7126" spans="1:4" ht="13.2" x14ac:dyDescent="0.25">
      <c r="A7126" s="432" t="s">
        <v>6473</v>
      </c>
      <c r="B7126" s="433">
        <v>28812</v>
      </c>
      <c r="C7126" s="434">
        <v>270</v>
      </c>
      <c r="D7126" s="434">
        <v>50</v>
      </c>
    </row>
    <row r="7127" spans="1:4" ht="13.2" x14ac:dyDescent="0.25">
      <c r="A7127" s="432" t="s">
        <v>6474</v>
      </c>
      <c r="B7127" s="433">
        <v>18889</v>
      </c>
      <c r="C7127" s="434">
        <v>5</v>
      </c>
      <c r="D7127" s="434">
        <v>0</v>
      </c>
    </row>
    <row r="7128" spans="1:4" ht="13.2" x14ac:dyDescent="0.25">
      <c r="A7128" s="432" t="s">
        <v>6475</v>
      </c>
      <c r="B7128" s="433">
        <v>18598</v>
      </c>
      <c r="C7128" s="434">
        <v>160</v>
      </c>
      <c r="D7128" s="434">
        <v>40</v>
      </c>
    </row>
    <row r="7129" spans="1:4" ht="13.2" x14ac:dyDescent="0.25">
      <c r="A7129" s="432" t="s">
        <v>6476</v>
      </c>
      <c r="B7129" s="433">
        <v>15661</v>
      </c>
      <c r="C7129" s="434">
        <v>220</v>
      </c>
      <c r="D7129" s="434">
        <v>220</v>
      </c>
    </row>
    <row r="7130" spans="1:4" ht="13.2" x14ac:dyDescent="0.25">
      <c r="A7130" s="432" t="s">
        <v>2973</v>
      </c>
      <c r="B7130" s="433">
        <v>27922</v>
      </c>
      <c r="C7130" s="434">
        <v>10</v>
      </c>
      <c r="D7130" s="434">
        <v>10</v>
      </c>
    </row>
    <row r="7131" spans="1:4" ht="13.2" x14ac:dyDescent="0.25">
      <c r="A7131" s="432" t="s">
        <v>6477</v>
      </c>
      <c r="B7131" s="433">
        <v>20568</v>
      </c>
      <c r="C7131" s="434">
        <v>5</v>
      </c>
      <c r="D7131" s="434">
        <v>5</v>
      </c>
    </row>
    <row r="7132" spans="1:4" ht="13.2" x14ac:dyDescent="0.25">
      <c r="A7132" s="432" t="s">
        <v>6478</v>
      </c>
      <c r="B7132" s="433">
        <v>20359</v>
      </c>
      <c r="C7132" s="434">
        <v>10</v>
      </c>
      <c r="D7132" s="434">
        <v>10</v>
      </c>
    </row>
    <row r="7133" spans="1:4" ht="13.2" x14ac:dyDescent="0.25">
      <c r="A7133" s="432" t="s">
        <v>6479</v>
      </c>
      <c r="B7133" s="433">
        <v>22905</v>
      </c>
      <c r="C7133" s="434">
        <v>396</v>
      </c>
      <c r="D7133" s="434">
        <v>244</v>
      </c>
    </row>
    <row r="7134" spans="1:4" ht="13.2" x14ac:dyDescent="0.25">
      <c r="A7134" s="432" t="s">
        <v>6480</v>
      </c>
      <c r="B7134" s="433">
        <v>18879</v>
      </c>
      <c r="C7134" s="435">
        <v>20750</v>
      </c>
      <c r="D7134" s="435">
        <v>19500</v>
      </c>
    </row>
    <row r="7135" spans="1:4" ht="13.2" x14ac:dyDescent="0.25">
      <c r="A7135" s="432" t="s">
        <v>6481</v>
      </c>
      <c r="B7135" s="433">
        <v>29254</v>
      </c>
      <c r="C7135" s="435">
        <v>11850</v>
      </c>
      <c r="D7135" s="435">
        <v>10550</v>
      </c>
    </row>
    <row r="7136" spans="1:4" ht="13.2" x14ac:dyDescent="0.25">
      <c r="A7136" s="432" t="s">
        <v>6482</v>
      </c>
      <c r="B7136" s="433">
        <v>29127</v>
      </c>
      <c r="C7136" s="434">
        <v>255</v>
      </c>
      <c r="D7136" s="434">
        <v>125</v>
      </c>
    </row>
    <row r="7137" spans="1:4" ht="13.2" x14ac:dyDescent="0.25">
      <c r="A7137" s="432" t="s">
        <v>6483</v>
      </c>
      <c r="B7137" s="433">
        <v>23305</v>
      </c>
      <c r="C7137" s="434">
        <v>180</v>
      </c>
      <c r="D7137" s="434">
        <v>140</v>
      </c>
    </row>
    <row r="7138" spans="1:4" ht="13.2" x14ac:dyDescent="0.25">
      <c r="A7138" s="432" t="s">
        <v>6484</v>
      </c>
      <c r="B7138" s="433">
        <v>19390</v>
      </c>
      <c r="C7138" s="434">
        <v>6</v>
      </c>
      <c r="D7138" s="434">
        <v>6</v>
      </c>
    </row>
    <row r="7139" spans="1:4" ht="13.2" x14ac:dyDescent="0.25">
      <c r="A7139" s="432" t="s">
        <v>6485</v>
      </c>
      <c r="B7139" s="433">
        <v>23446</v>
      </c>
      <c r="C7139" s="434">
        <v>40</v>
      </c>
      <c r="D7139" s="434">
        <v>0</v>
      </c>
    </row>
    <row r="7140" spans="1:4" ht="13.2" x14ac:dyDescent="0.25">
      <c r="A7140" s="432" t="s">
        <v>6486</v>
      </c>
      <c r="B7140" s="433">
        <v>17042</v>
      </c>
      <c r="C7140" s="434">
        <v>5</v>
      </c>
      <c r="D7140" s="434">
        <v>5</v>
      </c>
    </row>
    <row r="7141" spans="1:4" ht="13.2" x14ac:dyDescent="0.25">
      <c r="A7141" s="432" t="s">
        <v>6487</v>
      </c>
      <c r="B7141" s="433">
        <v>10451</v>
      </c>
      <c r="C7141" s="434">
        <v>370</v>
      </c>
      <c r="D7141" s="434">
        <v>310</v>
      </c>
    </row>
    <row r="7142" spans="1:4" ht="13.2" x14ac:dyDescent="0.25">
      <c r="A7142" s="432" t="s">
        <v>6488</v>
      </c>
      <c r="B7142" s="433">
        <v>10145</v>
      </c>
      <c r="C7142" s="434">
        <v>625</v>
      </c>
      <c r="D7142" s="434">
        <v>245</v>
      </c>
    </row>
    <row r="7143" spans="1:4" ht="13.2" x14ac:dyDescent="0.25">
      <c r="A7143" s="432" t="s">
        <v>6489</v>
      </c>
      <c r="B7143" s="433">
        <v>26130</v>
      </c>
      <c r="C7143" s="434">
        <v>20</v>
      </c>
      <c r="D7143" s="434">
        <v>0</v>
      </c>
    </row>
    <row r="7144" spans="1:4" ht="13.2" x14ac:dyDescent="0.25">
      <c r="A7144" s="432" t="s">
        <v>6490</v>
      </c>
      <c r="B7144" s="433">
        <v>13683</v>
      </c>
      <c r="C7144" s="434">
        <v>500</v>
      </c>
      <c r="D7144" s="434">
        <v>200</v>
      </c>
    </row>
    <row r="7145" spans="1:4" ht="13.2" x14ac:dyDescent="0.25">
      <c r="A7145" s="432" t="s">
        <v>6491</v>
      </c>
      <c r="B7145" s="433">
        <v>19991</v>
      </c>
      <c r="C7145" s="434">
        <v>100</v>
      </c>
      <c r="D7145" s="434">
        <v>100</v>
      </c>
    </row>
    <row r="7146" spans="1:4" ht="13.2" x14ac:dyDescent="0.25">
      <c r="A7146" s="432" t="s">
        <v>2863</v>
      </c>
      <c r="B7146" s="433">
        <v>21077</v>
      </c>
      <c r="C7146" s="434">
        <v>100</v>
      </c>
      <c r="D7146" s="434">
        <v>100</v>
      </c>
    </row>
    <row r="7147" spans="1:4" ht="13.2" x14ac:dyDescent="0.25">
      <c r="A7147" s="432" t="s">
        <v>6492</v>
      </c>
      <c r="B7147" s="433">
        <v>16832</v>
      </c>
      <c r="C7147" s="435">
        <v>3510</v>
      </c>
      <c r="D7147" s="435">
        <v>3060</v>
      </c>
    </row>
    <row r="7148" spans="1:4" ht="13.2" x14ac:dyDescent="0.25">
      <c r="A7148" s="432" t="s">
        <v>6493</v>
      </c>
      <c r="B7148" s="433">
        <v>10639</v>
      </c>
      <c r="C7148" s="434">
        <v>30</v>
      </c>
      <c r="D7148" s="434">
        <v>30</v>
      </c>
    </row>
    <row r="7149" spans="1:4" ht="13.2" x14ac:dyDescent="0.25">
      <c r="A7149" s="432" t="s">
        <v>6494</v>
      </c>
      <c r="B7149" s="433">
        <v>16133</v>
      </c>
      <c r="C7149" s="434">
        <v>320</v>
      </c>
      <c r="D7149" s="434">
        <v>280</v>
      </c>
    </row>
    <row r="7150" spans="1:4" ht="13.2" x14ac:dyDescent="0.25">
      <c r="A7150" s="432" t="s">
        <v>6495</v>
      </c>
      <c r="B7150" s="433">
        <v>25934</v>
      </c>
      <c r="C7150" s="435">
        <v>6160</v>
      </c>
      <c r="D7150" s="435">
        <v>4080</v>
      </c>
    </row>
    <row r="7151" spans="1:4" ht="13.2" x14ac:dyDescent="0.25">
      <c r="A7151" s="432" t="s">
        <v>6496</v>
      </c>
      <c r="B7151" s="433">
        <v>26036</v>
      </c>
      <c r="C7151" s="434">
        <v>100</v>
      </c>
      <c r="D7151" s="434">
        <v>0</v>
      </c>
    </row>
    <row r="7152" spans="1:4" ht="13.2" x14ac:dyDescent="0.25">
      <c r="A7152" s="432" t="s">
        <v>6497</v>
      </c>
      <c r="B7152" s="433">
        <v>15039</v>
      </c>
      <c r="C7152" s="435">
        <v>2030</v>
      </c>
      <c r="D7152" s="434">
        <v>990</v>
      </c>
    </row>
    <row r="7153" spans="1:4" ht="13.2" x14ac:dyDescent="0.25">
      <c r="A7153" s="432" t="s">
        <v>6498</v>
      </c>
      <c r="B7153" s="433">
        <v>11836</v>
      </c>
      <c r="C7153" s="434">
        <v>80</v>
      </c>
      <c r="D7153" s="434">
        <v>60</v>
      </c>
    </row>
    <row r="7154" spans="1:4" ht="13.2" x14ac:dyDescent="0.25">
      <c r="A7154" s="432" t="s">
        <v>6499</v>
      </c>
      <c r="B7154" s="433">
        <v>24526</v>
      </c>
      <c r="C7154" s="434">
        <v>900</v>
      </c>
      <c r="D7154" s="434">
        <v>0</v>
      </c>
    </row>
    <row r="7155" spans="1:4" ht="13.2" x14ac:dyDescent="0.25">
      <c r="A7155" s="432" t="s">
        <v>6277</v>
      </c>
      <c r="B7155" s="433">
        <v>18513</v>
      </c>
      <c r="C7155" s="434">
        <v>300</v>
      </c>
      <c r="D7155" s="434">
        <v>290</v>
      </c>
    </row>
    <row r="7156" spans="1:4" ht="13.2" x14ac:dyDescent="0.25">
      <c r="A7156" s="432" t="s">
        <v>6500</v>
      </c>
      <c r="B7156" s="433">
        <v>11784</v>
      </c>
      <c r="C7156" s="434">
        <v>285</v>
      </c>
      <c r="D7156" s="434">
        <v>185</v>
      </c>
    </row>
    <row r="7157" spans="1:4" ht="13.2" x14ac:dyDescent="0.25">
      <c r="A7157" s="432" t="s">
        <v>6501</v>
      </c>
      <c r="B7157" s="433">
        <v>13172</v>
      </c>
      <c r="C7157" s="434">
        <v>120</v>
      </c>
      <c r="D7157" s="434">
        <v>40</v>
      </c>
    </row>
    <row r="7158" spans="1:4" ht="13.2" x14ac:dyDescent="0.25">
      <c r="A7158" s="432" t="s">
        <v>6502</v>
      </c>
      <c r="B7158" s="433">
        <v>16191</v>
      </c>
      <c r="C7158" s="434">
        <v>50</v>
      </c>
      <c r="D7158" s="434">
        <v>50</v>
      </c>
    </row>
    <row r="7159" spans="1:4" ht="13.2" x14ac:dyDescent="0.25">
      <c r="A7159" s="432" t="s">
        <v>6503</v>
      </c>
      <c r="B7159" s="433">
        <v>12194</v>
      </c>
      <c r="C7159" s="434">
        <v>60</v>
      </c>
      <c r="D7159" s="434">
        <v>40</v>
      </c>
    </row>
    <row r="7160" spans="1:4" ht="13.2" x14ac:dyDescent="0.25">
      <c r="A7160" s="432" t="s">
        <v>6285</v>
      </c>
      <c r="B7160" s="433">
        <v>25202</v>
      </c>
      <c r="C7160" s="435">
        <v>1400</v>
      </c>
      <c r="D7160" s="434">
        <v>400</v>
      </c>
    </row>
    <row r="7161" spans="1:4" ht="13.2" x14ac:dyDescent="0.25">
      <c r="A7161" s="432" t="s">
        <v>6504</v>
      </c>
      <c r="B7161" s="433">
        <v>11581</v>
      </c>
      <c r="C7161" s="434">
        <v>200</v>
      </c>
      <c r="D7161" s="434">
        <v>200</v>
      </c>
    </row>
    <row r="7162" spans="1:4" ht="13.2" x14ac:dyDescent="0.25">
      <c r="A7162" s="432" t="s">
        <v>6505</v>
      </c>
      <c r="B7162" s="433">
        <v>25617</v>
      </c>
      <c r="C7162" s="434">
        <v>820</v>
      </c>
      <c r="D7162" s="434">
        <v>760</v>
      </c>
    </row>
    <row r="7163" spans="1:4" ht="13.2" x14ac:dyDescent="0.25">
      <c r="A7163" s="432" t="s">
        <v>6506</v>
      </c>
      <c r="B7163" s="433">
        <v>27582</v>
      </c>
      <c r="C7163" s="434">
        <v>350</v>
      </c>
      <c r="D7163" s="434">
        <v>250</v>
      </c>
    </row>
    <row r="7164" spans="1:4" ht="13.2" x14ac:dyDescent="0.25">
      <c r="A7164" s="432" t="s">
        <v>6507</v>
      </c>
      <c r="B7164" s="433">
        <v>21817</v>
      </c>
      <c r="C7164" s="434">
        <v>50</v>
      </c>
      <c r="D7164" s="434">
        <v>0</v>
      </c>
    </row>
    <row r="7165" spans="1:4" ht="13.2" x14ac:dyDescent="0.25">
      <c r="A7165" s="432" t="s">
        <v>6508</v>
      </c>
      <c r="B7165" s="433">
        <v>10161</v>
      </c>
      <c r="C7165" s="435">
        <v>10850</v>
      </c>
      <c r="D7165" s="435">
        <v>8950</v>
      </c>
    </row>
    <row r="7166" spans="1:4" ht="13.2" x14ac:dyDescent="0.25">
      <c r="A7166" s="432" t="s">
        <v>6509</v>
      </c>
      <c r="B7166" s="433">
        <v>29306</v>
      </c>
      <c r="C7166" s="434">
        <v>20</v>
      </c>
      <c r="D7166" s="434">
        <v>10</v>
      </c>
    </row>
    <row r="7167" spans="1:4" ht="13.2" x14ac:dyDescent="0.25">
      <c r="A7167" s="432" t="s">
        <v>6510</v>
      </c>
      <c r="B7167" s="433">
        <v>24944</v>
      </c>
      <c r="C7167" s="434">
        <v>350</v>
      </c>
      <c r="D7167" s="434">
        <v>0</v>
      </c>
    </row>
    <row r="7168" spans="1:4" ht="13.2" x14ac:dyDescent="0.25">
      <c r="A7168" s="432" t="s">
        <v>6511</v>
      </c>
      <c r="B7168" s="433">
        <v>26240</v>
      </c>
      <c r="C7168" s="434">
        <v>30</v>
      </c>
      <c r="D7168" s="434">
        <v>30</v>
      </c>
    </row>
    <row r="7169" spans="1:4" ht="13.2" x14ac:dyDescent="0.25">
      <c r="A7169" s="432" t="s">
        <v>6512</v>
      </c>
      <c r="B7169" s="433">
        <v>15133</v>
      </c>
      <c r="C7169" s="434">
        <v>200</v>
      </c>
      <c r="D7169" s="434">
        <v>200</v>
      </c>
    </row>
    <row r="7170" spans="1:4" ht="13.2" x14ac:dyDescent="0.25">
      <c r="A7170" s="432" t="s">
        <v>6513</v>
      </c>
      <c r="B7170" s="433">
        <v>13244</v>
      </c>
      <c r="C7170" s="434">
        <v>450</v>
      </c>
      <c r="D7170" s="434">
        <v>0</v>
      </c>
    </row>
    <row r="7171" spans="1:4" ht="13.2" x14ac:dyDescent="0.25">
      <c r="A7171" s="432" t="s">
        <v>6514</v>
      </c>
      <c r="B7171" s="433">
        <v>26386</v>
      </c>
      <c r="C7171" s="434">
        <v>20</v>
      </c>
      <c r="D7171" s="434">
        <v>20</v>
      </c>
    </row>
    <row r="7172" spans="1:4" ht="13.2" x14ac:dyDescent="0.25">
      <c r="A7172" s="432" t="s">
        <v>6515</v>
      </c>
      <c r="B7172" s="433">
        <v>15269</v>
      </c>
      <c r="C7172" s="434">
        <v>20</v>
      </c>
      <c r="D7172" s="434">
        <v>20</v>
      </c>
    </row>
    <row r="7173" spans="1:4" ht="13.2" x14ac:dyDescent="0.25">
      <c r="A7173" s="432" t="s">
        <v>6516</v>
      </c>
      <c r="B7173" s="433">
        <v>15141</v>
      </c>
      <c r="C7173" s="434">
        <v>100</v>
      </c>
      <c r="D7173" s="434">
        <v>40</v>
      </c>
    </row>
    <row r="7174" spans="1:4" ht="13.2" x14ac:dyDescent="0.25">
      <c r="A7174" s="432" t="s">
        <v>6517</v>
      </c>
      <c r="B7174" s="433">
        <v>13995</v>
      </c>
      <c r="C7174" s="435">
        <v>7240</v>
      </c>
      <c r="D7174" s="435">
        <v>6520</v>
      </c>
    </row>
    <row r="7175" spans="1:4" ht="13.2" x14ac:dyDescent="0.25">
      <c r="A7175" s="432" t="s">
        <v>6518</v>
      </c>
      <c r="B7175" s="433">
        <v>20417</v>
      </c>
      <c r="C7175" s="434">
        <v>100</v>
      </c>
      <c r="D7175" s="434">
        <v>80</v>
      </c>
    </row>
    <row r="7176" spans="1:4" ht="13.2" x14ac:dyDescent="0.25">
      <c r="A7176" s="432" t="s">
        <v>6519</v>
      </c>
      <c r="B7176" s="433">
        <v>14755</v>
      </c>
      <c r="C7176" s="434">
        <v>120</v>
      </c>
      <c r="D7176" s="434">
        <v>10</v>
      </c>
    </row>
    <row r="7177" spans="1:4" ht="13.2" x14ac:dyDescent="0.25">
      <c r="A7177" s="432" t="s">
        <v>6520</v>
      </c>
      <c r="B7177" s="433">
        <v>29690</v>
      </c>
      <c r="C7177" s="435">
        <v>6340</v>
      </c>
      <c r="D7177" s="435">
        <v>4460</v>
      </c>
    </row>
    <row r="7178" spans="1:4" ht="13.2" x14ac:dyDescent="0.25">
      <c r="A7178" s="432" t="s">
        <v>6521</v>
      </c>
      <c r="B7178" s="433">
        <v>15121</v>
      </c>
      <c r="C7178" s="435">
        <v>1430</v>
      </c>
      <c r="D7178" s="434">
        <v>810</v>
      </c>
    </row>
    <row r="7179" spans="1:4" ht="13.2" x14ac:dyDescent="0.25">
      <c r="A7179" s="432" t="s">
        <v>6522</v>
      </c>
      <c r="B7179" s="433">
        <v>18861</v>
      </c>
      <c r="C7179" s="434">
        <v>870</v>
      </c>
      <c r="D7179" s="434">
        <v>600</v>
      </c>
    </row>
    <row r="7180" spans="1:4" ht="13.2" x14ac:dyDescent="0.25">
      <c r="A7180" s="432" t="s">
        <v>6523</v>
      </c>
      <c r="B7180" s="433">
        <v>14993</v>
      </c>
      <c r="C7180" s="434">
        <v>20</v>
      </c>
      <c r="D7180" s="434">
        <v>0</v>
      </c>
    </row>
    <row r="7181" spans="1:4" ht="13.2" x14ac:dyDescent="0.25">
      <c r="A7181" s="432" t="s">
        <v>6524</v>
      </c>
      <c r="B7181" s="433">
        <v>14370</v>
      </c>
      <c r="C7181" s="435">
        <v>1140</v>
      </c>
      <c r="D7181" s="435">
        <v>1020</v>
      </c>
    </row>
    <row r="7182" spans="1:4" ht="13.2" x14ac:dyDescent="0.25">
      <c r="A7182" s="432" t="s">
        <v>6525</v>
      </c>
      <c r="B7182" s="433">
        <v>13064</v>
      </c>
      <c r="C7182" s="434">
        <v>60</v>
      </c>
      <c r="D7182" s="434">
        <v>0</v>
      </c>
    </row>
    <row r="7183" spans="1:4" ht="13.2" x14ac:dyDescent="0.25">
      <c r="A7183" s="432" t="s">
        <v>6526</v>
      </c>
      <c r="B7183" s="433">
        <v>10458</v>
      </c>
      <c r="C7183" s="434">
        <v>720</v>
      </c>
      <c r="D7183" s="434">
        <v>600</v>
      </c>
    </row>
    <row r="7184" spans="1:4" ht="13.2" x14ac:dyDescent="0.25">
      <c r="A7184" s="432" t="s">
        <v>6527</v>
      </c>
      <c r="B7184" s="433">
        <v>21487</v>
      </c>
      <c r="C7184" s="434">
        <v>780</v>
      </c>
      <c r="D7184" s="434">
        <v>600</v>
      </c>
    </row>
    <row r="7185" spans="1:4" ht="13.2" x14ac:dyDescent="0.25">
      <c r="A7185" s="432" t="s">
        <v>6528</v>
      </c>
      <c r="B7185" s="433">
        <v>15540</v>
      </c>
      <c r="C7185" s="434">
        <v>120</v>
      </c>
      <c r="D7185" s="434">
        <v>0</v>
      </c>
    </row>
    <row r="7186" spans="1:4" ht="13.2" x14ac:dyDescent="0.25">
      <c r="A7186" s="432" t="s">
        <v>6529</v>
      </c>
      <c r="B7186" s="433">
        <v>16812</v>
      </c>
      <c r="C7186" s="434">
        <v>480</v>
      </c>
      <c r="D7186" s="434">
        <v>300</v>
      </c>
    </row>
    <row r="7187" spans="1:4" ht="13.2" x14ac:dyDescent="0.25">
      <c r="A7187" s="432" t="s">
        <v>6530</v>
      </c>
      <c r="B7187" s="433">
        <v>13905</v>
      </c>
      <c r="C7187" s="434">
        <v>60</v>
      </c>
      <c r="D7187" s="434">
        <v>60</v>
      </c>
    </row>
    <row r="7188" spans="1:4" ht="13.2" x14ac:dyDescent="0.25">
      <c r="A7188" s="432" t="s">
        <v>6531</v>
      </c>
      <c r="B7188" s="433">
        <v>10240</v>
      </c>
      <c r="C7188" s="434">
        <v>360</v>
      </c>
      <c r="D7188" s="434">
        <v>0</v>
      </c>
    </row>
    <row r="7189" spans="1:4" ht="13.2" x14ac:dyDescent="0.25">
      <c r="A7189" s="432" t="s">
        <v>6532</v>
      </c>
      <c r="B7189" s="433">
        <v>19881</v>
      </c>
      <c r="C7189" s="434">
        <v>20</v>
      </c>
      <c r="D7189" s="434">
        <v>0</v>
      </c>
    </row>
    <row r="7190" spans="1:4" ht="13.2" x14ac:dyDescent="0.25">
      <c r="A7190" s="432" t="s">
        <v>6533</v>
      </c>
      <c r="B7190" s="433">
        <v>14931</v>
      </c>
      <c r="C7190" s="434">
        <v>120</v>
      </c>
      <c r="D7190" s="434">
        <v>40</v>
      </c>
    </row>
    <row r="7191" spans="1:4" ht="13.2" x14ac:dyDescent="0.25">
      <c r="A7191" s="432" t="s">
        <v>6534</v>
      </c>
      <c r="B7191" s="433">
        <v>22824</v>
      </c>
      <c r="C7191" s="434">
        <v>240</v>
      </c>
      <c r="D7191" s="434">
        <v>240</v>
      </c>
    </row>
    <row r="7192" spans="1:4" ht="13.2" x14ac:dyDescent="0.25">
      <c r="A7192" s="432" t="s">
        <v>6535</v>
      </c>
      <c r="B7192" s="433">
        <v>29488</v>
      </c>
      <c r="C7192" s="434">
        <v>420</v>
      </c>
      <c r="D7192" s="434">
        <v>0</v>
      </c>
    </row>
    <row r="7193" spans="1:4" ht="13.2" x14ac:dyDescent="0.25">
      <c r="A7193" s="432" t="s">
        <v>6536</v>
      </c>
      <c r="B7193" s="433">
        <v>17859</v>
      </c>
      <c r="C7193" s="434">
        <v>30</v>
      </c>
      <c r="D7193" s="434">
        <v>20</v>
      </c>
    </row>
    <row r="7194" spans="1:4" ht="13.2" x14ac:dyDescent="0.25">
      <c r="A7194" s="432" t="s">
        <v>6537</v>
      </c>
      <c r="B7194" s="433">
        <v>20016</v>
      </c>
      <c r="C7194" s="434">
        <v>130</v>
      </c>
      <c r="D7194" s="434">
        <v>110</v>
      </c>
    </row>
    <row r="7195" spans="1:4" ht="13.2" x14ac:dyDescent="0.25">
      <c r="A7195" s="432" t="s">
        <v>6538</v>
      </c>
      <c r="B7195" s="433">
        <v>22952</v>
      </c>
      <c r="C7195" s="434">
        <v>240</v>
      </c>
      <c r="D7195" s="434">
        <v>240</v>
      </c>
    </row>
    <row r="7196" spans="1:4" ht="13.2" x14ac:dyDescent="0.25">
      <c r="A7196" s="432" t="s">
        <v>6539</v>
      </c>
      <c r="B7196" s="433">
        <v>19667</v>
      </c>
      <c r="C7196" s="434">
        <v>10</v>
      </c>
      <c r="D7196" s="434">
        <v>0</v>
      </c>
    </row>
    <row r="7197" spans="1:4" ht="13.2" x14ac:dyDescent="0.25">
      <c r="A7197" s="432" t="s">
        <v>6540</v>
      </c>
      <c r="B7197" s="433">
        <v>18821</v>
      </c>
      <c r="C7197" s="434">
        <v>20</v>
      </c>
      <c r="D7197" s="434">
        <v>20</v>
      </c>
    </row>
    <row r="7198" spans="1:4" ht="13.2" x14ac:dyDescent="0.25">
      <c r="A7198" s="432" t="s">
        <v>6541</v>
      </c>
      <c r="B7198" s="433">
        <v>17615</v>
      </c>
      <c r="C7198" s="434">
        <v>20</v>
      </c>
      <c r="D7198" s="434">
        <v>20</v>
      </c>
    </row>
    <row r="7199" spans="1:4" ht="13.2" x14ac:dyDescent="0.25">
      <c r="A7199" s="432" t="s">
        <v>6542</v>
      </c>
      <c r="B7199" s="433">
        <v>17939</v>
      </c>
      <c r="C7199" s="435">
        <v>1770</v>
      </c>
      <c r="D7199" s="435">
        <v>1560</v>
      </c>
    </row>
    <row r="7200" spans="1:4" ht="13.2" x14ac:dyDescent="0.25">
      <c r="A7200" s="432" t="s">
        <v>6543</v>
      </c>
      <c r="B7200" s="433">
        <v>26487</v>
      </c>
      <c r="C7200" s="435">
        <v>4620</v>
      </c>
      <c r="D7200" s="435">
        <v>4380</v>
      </c>
    </row>
    <row r="7201" spans="1:4" ht="13.2" x14ac:dyDescent="0.25">
      <c r="A7201" s="432" t="s">
        <v>6544</v>
      </c>
      <c r="B7201" s="433">
        <v>20466</v>
      </c>
      <c r="C7201" s="434">
        <v>20</v>
      </c>
      <c r="D7201" s="434">
        <v>20</v>
      </c>
    </row>
    <row r="7202" spans="1:4" ht="13.2" x14ac:dyDescent="0.25">
      <c r="A7202" s="432" t="s">
        <v>6545</v>
      </c>
      <c r="B7202" s="433">
        <v>29845</v>
      </c>
      <c r="C7202" s="434">
        <v>40</v>
      </c>
      <c r="D7202" s="434">
        <v>0</v>
      </c>
    </row>
    <row r="7203" spans="1:4" ht="13.2" x14ac:dyDescent="0.25">
      <c r="A7203" s="432" t="s">
        <v>6546</v>
      </c>
      <c r="B7203" s="433">
        <v>28035</v>
      </c>
      <c r="C7203" s="434">
        <v>60</v>
      </c>
      <c r="D7203" s="434">
        <v>60</v>
      </c>
    </row>
    <row r="7204" spans="1:4" ht="13.2" x14ac:dyDescent="0.25">
      <c r="A7204" s="432" t="s">
        <v>6547</v>
      </c>
      <c r="B7204" s="433">
        <v>25035</v>
      </c>
      <c r="C7204" s="434">
        <v>130</v>
      </c>
      <c r="D7204" s="434">
        <v>0</v>
      </c>
    </row>
    <row r="7205" spans="1:4" ht="13.2" x14ac:dyDescent="0.25">
      <c r="A7205" s="432" t="s">
        <v>6548</v>
      </c>
      <c r="B7205" s="433">
        <v>12204</v>
      </c>
      <c r="C7205" s="434">
        <v>120</v>
      </c>
      <c r="D7205" s="434">
        <v>0</v>
      </c>
    </row>
    <row r="7206" spans="1:4" ht="13.2" x14ac:dyDescent="0.25">
      <c r="A7206" s="432" t="s">
        <v>6549</v>
      </c>
      <c r="B7206" s="433">
        <v>22395</v>
      </c>
      <c r="C7206" s="434">
        <v>120</v>
      </c>
      <c r="D7206" s="434">
        <v>0</v>
      </c>
    </row>
    <row r="7207" spans="1:4" ht="13.2" x14ac:dyDescent="0.25">
      <c r="A7207" s="432" t="s">
        <v>6550</v>
      </c>
      <c r="B7207" s="433">
        <v>14470</v>
      </c>
      <c r="C7207" s="434">
        <v>120</v>
      </c>
      <c r="D7207" s="434">
        <v>0</v>
      </c>
    </row>
    <row r="7208" spans="1:4" ht="13.2" x14ac:dyDescent="0.25">
      <c r="A7208" s="432" t="s">
        <v>6551</v>
      </c>
      <c r="B7208" s="433">
        <v>23598</v>
      </c>
      <c r="C7208" s="434">
        <v>120</v>
      </c>
      <c r="D7208" s="434">
        <v>120</v>
      </c>
    </row>
    <row r="7209" spans="1:4" ht="13.2" x14ac:dyDescent="0.25">
      <c r="A7209" s="432" t="s">
        <v>6552</v>
      </c>
      <c r="B7209" s="433">
        <v>22164</v>
      </c>
      <c r="C7209" s="434">
        <v>10</v>
      </c>
      <c r="D7209" s="434">
        <v>10</v>
      </c>
    </row>
    <row r="7210" spans="1:4" ht="13.2" x14ac:dyDescent="0.25">
      <c r="A7210" s="432" t="s">
        <v>6553</v>
      </c>
      <c r="B7210" s="433">
        <v>11286</v>
      </c>
      <c r="C7210" s="434">
        <v>60</v>
      </c>
      <c r="D7210" s="434">
        <v>60</v>
      </c>
    </row>
    <row r="7211" spans="1:4" ht="13.2" x14ac:dyDescent="0.25">
      <c r="A7211" s="432" t="s">
        <v>6554</v>
      </c>
      <c r="B7211" s="433">
        <v>28437</v>
      </c>
      <c r="C7211" s="435">
        <v>2520</v>
      </c>
      <c r="D7211" s="434">
        <v>540</v>
      </c>
    </row>
    <row r="7212" spans="1:4" ht="13.2" x14ac:dyDescent="0.25">
      <c r="A7212" s="432" t="s">
        <v>6555</v>
      </c>
      <c r="B7212" s="433">
        <v>27154</v>
      </c>
      <c r="C7212" s="434">
        <v>120</v>
      </c>
      <c r="D7212" s="434">
        <v>0</v>
      </c>
    </row>
    <row r="7213" spans="1:4" ht="13.2" x14ac:dyDescent="0.25">
      <c r="A7213" s="432" t="s">
        <v>6556</v>
      </c>
      <c r="B7213" s="433">
        <v>19629</v>
      </c>
      <c r="C7213" s="434">
        <v>30</v>
      </c>
      <c r="D7213" s="434">
        <v>30</v>
      </c>
    </row>
    <row r="7214" spans="1:4" ht="13.2" x14ac:dyDescent="0.25">
      <c r="A7214" s="432" t="s">
        <v>6557</v>
      </c>
      <c r="B7214" s="433">
        <v>25486</v>
      </c>
      <c r="C7214" s="434">
        <v>480</v>
      </c>
      <c r="D7214" s="434">
        <v>300</v>
      </c>
    </row>
    <row r="7215" spans="1:4" ht="13.2" x14ac:dyDescent="0.25">
      <c r="A7215" s="432" t="s">
        <v>6558</v>
      </c>
      <c r="B7215" s="433">
        <v>19534</v>
      </c>
      <c r="C7215" s="434">
        <v>300</v>
      </c>
      <c r="D7215" s="434">
        <v>300</v>
      </c>
    </row>
    <row r="7216" spans="1:4" ht="13.2" x14ac:dyDescent="0.25">
      <c r="A7216" s="432" t="s">
        <v>6559</v>
      </c>
      <c r="B7216" s="433">
        <v>27671</v>
      </c>
      <c r="C7216" s="434">
        <v>800</v>
      </c>
      <c r="D7216" s="434">
        <v>250</v>
      </c>
    </row>
    <row r="7217" spans="1:4" ht="13.2" x14ac:dyDescent="0.25">
      <c r="A7217" s="432" t="s">
        <v>6560</v>
      </c>
      <c r="B7217" s="433">
        <v>11179</v>
      </c>
      <c r="C7217" s="434">
        <v>300</v>
      </c>
      <c r="D7217" s="434">
        <v>300</v>
      </c>
    </row>
    <row r="7218" spans="1:4" ht="13.2" x14ac:dyDescent="0.25">
      <c r="A7218" s="432" t="s">
        <v>6561</v>
      </c>
      <c r="B7218" s="433">
        <v>18999</v>
      </c>
      <c r="C7218" s="434">
        <v>540</v>
      </c>
      <c r="D7218" s="434">
        <v>420</v>
      </c>
    </row>
    <row r="7219" spans="1:4" ht="13.2" x14ac:dyDescent="0.25">
      <c r="A7219" s="432" t="s">
        <v>6562</v>
      </c>
      <c r="B7219" s="433">
        <v>11415</v>
      </c>
      <c r="C7219" s="434">
        <v>720</v>
      </c>
      <c r="D7219" s="434">
        <v>540</v>
      </c>
    </row>
    <row r="7220" spans="1:4" ht="13.2" x14ac:dyDescent="0.25">
      <c r="A7220" s="432" t="s">
        <v>6563</v>
      </c>
      <c r="B7220" s="433">
        <v>12216</v>
      </c>
      <c r="C7220" s="434">
        <v>120</v>
      </c>
      <c r="D7220" s="434">
        <v>60</v>
      </c>
    </row>
    <row r="7221" spans="1:4" ht="13.2" x14ac:dyDescent="0.25">
      <c r="A7221" s="432" t="s">
        <v>6564</v>
      </c>
      <c r="B7221" s="433">
        <v>13581</v>
      </c>
      <c r="C7221" s="434">
        <v>480</v>
      </c>
      <c r="D7221" s="434">
        <v>300</v>
      </c>
    </row>
    <row r="7222" spans="1:4" ht="13.2" x14ac:dyDescent="0.25">
      <c r="A7222" s="432" t="s">
        <v>6565</v>
      </c>
      <c r="B7222" s="433">
        <v>14699</v>
      </c>
      <c r="C7222" s="434">
        <v>180</v>
      </c>
      <c r="D7222" s="434">
        <v>180</v>
      </c>
    </row>
    <row r="7223" spans="1:4" ht="13.2" x14ac:dyDescent="0.25">
      <c r="A7223" s="432" t="s">
        <v>6566</v>
      </c>
      <c r="B7223" s="433">
        <v>22645</v>
      </c>
      <c r="C7223" s="434">
        <v>420</v>
      </c>
      <c r="D7223" s="434">
        <v>300</v>
      </c>
    </row>
    <row r="7224" spans="1:4" ht="13.2" x14ac:dyDescent="0.25">
      <c r="A7224" s="432" t="s">
        <v>6567</v>
      </c>
      <c r="B7224" s="433">
        <v>25354</v>
      </c>
      <c r="C7224" s="434">
        <v>120</v>
      </c>
      <c r="D7224" s="434">
        <v>120</v>
      </c>
    </row>
    <row r="7225" spans="1:4" ht="13.2" x14ac:dyDescent="0.25">
      <c r="A7225" s="432" t="s">
        <v>6568</v>
      </c>
      <c r="B7225" s="433">
        <v>13343</v>
      </c>
      <c r="C7225" s="434">
        <v>120</v>
      </c>
      <c r="D7225" s="434">
        <v>120</v>
      </c>
    </row>
    <row r="7226" spans="1:4" ht="13.2" x14ac:dyDescent="0.25">
      <c r="A7226" s="432" t="s">
        <v>6569</v>
      </c>
      <c r="B7226" s="433">
        <v>22559</v>
      </c>
      <c r="C7226" s="434">
        <v>100</v>
      </c>
      <c r="D7226" s="434">
        <v>50</v>
      </c>
    </row>
    <row r="7227" spans="1:4" ht="13.2" x14ac:dyDescent="0.25">
      <c r="A7227" s="432" t="s">
        <v>6570</v>
      </c>
      <c r="B7227" s="433">
        <v>17592</v>
      </c>
      <c r="C7227" s="434">
        <v>460</v>
      </c>
      <c r="D7227" s="434">
        <v>0</v>
      </c>
    </row>
    <row r="7228" spans="1:4" ht="13.2" x14ac:dyDescent="0.25">
      <c r="A7228" s="432" t="s">
        <v>6571</v>
      </c>
      <c r="B7228" s="433">
        <v>13508</v>
      </c>
      <c r="C7228" s="434">
        <v>180</v>
      </c>
      <c r="D7228" s="434">
        <v>180</v>
      </c>
    </row>
    <row r="7229" spans="1:4" ht="13.2" x14ac:dyDescent="0.25">
      <c r="A7229" s="432" t="s">
        <v>6572</v>
      </c>
      <c r="B7229" s="433">
        <v>26303</v>
      </c>
      <c r="C7229" s="434">
        <v>260</v>
      </c>
      <c r="D7229" s="434">
        <v>130</v>
      </c>
    </row>
    <row r="7230" spans="1:4" ht="13.2" x14ac:dyDescent="0.25">
      <c r="A7230" s="432" t="s">
        <v>6573</v>
      </c>
      <c r="B7230" s="433">
        <v>17031</v>
      </c>
      <c r="C7230" s="434">
        <v>320</v>
      </c>
      <c r="D7230" s="434">
        <v>220</v>
      </c>
    </row>
    <row r="7231" spans="1:4" ht="13.2" x14ac:dyDescent="0.25">
      <c r="A7231" s="432" t="s">
        <v>6574</v>
      </c>
      <c r="B7231" s="433">
        <v>11833</v>
      </c>
      <c r="C7231" s="434">
        <v>170</v>
      </c>
      <c r="D7231" s="434">
        <v>160</v>
      </c>
    </row>
    <row r="7232" spans="1:4" ht="13.2" x14ac:dyDescent="0.25">
      <c r="A7232" s="432" t="s">
        <v>6575</v>
      </c>
      <c r="B7232" s="433">
        <v>12649</v>
      </c>
      <c r="C7232" s="435">
        <v>1020</v>
      </c>
      <c r="D7232" s="434">
        <v>840</v>
      </c>
    </row>
    <row r="7233" spans="1:4" ht="13.2" x14ac:dyDescent="0.25">
      <c r="A7233" s="432" t="s">
        <v>6576</v>
      </c>
      <c r="B7233" s="433">
        <v>27342</v>
      </c>
      <c r="C7233" s="434">
        <v>300</v>
      </c>
      <c r="D7233" s="434">
        <v>300</v>
      </c>
    </row>
    <row r="7234" spans="1:4" ht="13.2" x14ac:dyDescent="0.25">
      <c r="A7234" s="432" t="s">
        <v>6577</v>
      </c>
      <c r="B7234" s="433">
        <v>22976</v>
      </c>
      <c r="C7234" s="434">
        <v>420</v>
      </c>
      <c r="D7234" s="434">
        <v>360</v>
      </c>
    </row>
    <row r="7235" spans="1:4" ht="13.2" x14ac:dyDescent="0.25">
      <c r="A7235" s="432" t="s">
        <v>6527</v>
      </c>
      <c r="B7235" s="433">
        <v>23319</v>
      </c>
      <c r="C7235" s="434">
        <v>900</v>
      </c>
      <c r="D7235" s="434">
        <v>300</v>
      </c>
    </row>
    <row r="7236" spans="1:4" ht="13.2" x14ac:dyDescent="0.25">
      <c r="A7236" s="432" t="s">
        <v>6571</v>
      </c>
      <c r="B7236" s="433">
        <v>21033</v>
      </c>
      <c r="C7236" s="435">
        <v>3360</v>
      </c>
      <c r="D7236" s="435">
        <v>2880</v>
      </c>
    </row>
    <row r="7237" spans="1:4" ht="13.2" x14ac:dyDescent="0.25">
      <c r="A7237" s="432" t="s">
        <v>6578</v>
      </c>
      <c r="B7237" s="433">
        <v>22333</v>
      </c>
      <c r="C7237" s="434">
        <v>180</v>
      </c>
      <c r="D7237" s="434">
        <v>120</v>
      </c>
    </row>
    <row r="7238" spans="1:4" ht="13.2" x14ac:dyDescent="0.25">
      <c r="A7238" s="432" t="s">
        <v>6559</v>
      </c>
      <c r="B7238" s="433">
        <v>22680</v>
      </c>
      <c r="C7238" s="434">
        <v>380</v>
      </c>
      <c r="D7238" s="434">
        <v>360</v>
      </c>
    </row>
    <row r="7239" spans="1:4" ht="13.2" x14ac:dyDescent="0.25">
      <c r="A7239" s="432" t="s">
        <v>6579</v>
      </c>
      <c r="B7239" s="433">
        <v>13507</v>
      </c>
      <c r="C7239" s="434">
        <v>240</v>
      </c>
      <c r="D7239" s="434">
        <v>120</v>
      </c>
    </row>
    <row r="7240" spans="1:4" ht="13.2" x14ac:dyDescent="0.25">
      <c r="A7240" s="432" t="s">
        <v>6580</v>
      </c>
      <c r="B7240" s="433">
        <v>23689</v>
      </c>
      <c r="C7240" s="434">
        <v>120</v>
      </c>
      <c r="D7240" s="434">
        <v>120</v>
      </c>
    </row>
    <row r="7241" spans="1:4" ht="13.2" x14ac:dyDescent="0.25">
      <c r="A7241" s="432" t="s">
        <v>6581</v>
      </c>
      <c r="B7241" s="433">
        <v>24608</v>
      </c>
      <c r="C7241" s="434">
        <v>310</v>
      </c>
      <c r="D7241" s="434">
        <v>290</v>
      </c>
    </row>
    <row r="7242" spans="1:4" ht="13.2" x14ac:dyDescent="0.25">
      <c r="A7242" s="432" t="s">
        <v>6582</v>
      </c>
      <c r="B7242" s="433">
        <v>20820</v>
      </c>
      <c r="C7242" s="434">
        <v>20</v>
      </c>
      <c r="D7242" s="434">
        <v>0</v>
      </c>
    </row>
    <row r="7243" spans="1:4" ht="13.2" x14ac:dyDescent="0.25">
      <c r="A7243" s="432" t="s">
        <v>6583</v>
      </c>
      <c r="B7243" s="433">
        <v>11473</v>
      </c>
      <c r="C7243" s="434">
        <v>600</v>
      </c>
      <c r="D7243" s="434">
        <v>220</v>
      </c>
    </row>
    <row r="7244" spans="1:4" ht="13.2" x14ac:dyDescent="0.25">
      <c r="A7244" s="432" t="s">
        <v>6584</v>
      </c>
      <c r="B7244" s="433">
        <v>27227</v>
      </c>
      <c r="C7244" s="434">
        <v>30</v>
      </c>
      <c r="D7244" s="434">
        <v>0</v>
      </c>
    </row>
    <row r="7245" spans="1:4" ht="13.2" x14ac:dyDescent="0.25">
      <c r="A7245" s="432" t="s">
        <v>6585</v>
      </c>
      <c r="B7245" s="433">
        <v>10466</v>
      </c>
      <c r="C7245" s="434">
        <v>680</v>
      </c>
      <c r="D7245" s="434">
        <v>0</v>
      </c>
    </row>
    <row r="7246" spans="1:4" ht="13.2" x14ac:dyDescent="0.25">
      <c r="A7246" s="432" t="s">
        <v>6586</v>
      </c>
      <c r="B7246" s="433">
        <v>11108</v>
      </c>
      <c r="C7246" s="434">
        <v>460</v>
      </c>
      <c r="D7246" s="434">
        <v>340</v>
      </c>
    </row>
    <row r="7247" spans="1:4" ht="13.2" x14ac:dyDescent="0.25">
      <c r="A7247" s="432" t="s">
        <v>6587</v>
      </c>
      <c r="B7247" s="433">
        <v>24560</v>
      </c>
      <c r="C7247" s="434">
        <v>260</v>
      </c>
      <c r="D7247" s="434">
        <v>50</v>
      </c>
    </row>
    <row r="7248" spans="1:4" ht="13.2" x14ac:dyDescent="0.25">
      <c r="A7248" s="432" t="s">
        <v>6588</v>
      </c>
      <c r="B7248" s="433">
        <v>20624</v>
      </c>
      <c r="C7248" s="434">
        <v>240</v>
      </c>
      <c r="D7248" s="434">
        <v>0</v>
      </c>
    </row>
    <row r="7249" spans="1:4" ht="13.2" x14ac:dyDescent="0.25">
      <c r="A7249" s="432" t="s">
        <v>6589</v>
      </c>
      <c r="B7249" s="433">
        <v>19764</v>
      </c>
      <c r="C7249" s="434">
        <v>40</v>
      </c>
      <c r="D7249" s="434">
        <v>40</v>
      </c>
    </row>
    <row r="7250" spans="1:4" ht="13.2" x14ac:dyDescent="0.25">
      <c r="A7250" s="432" t="s">
        <v>6590</v>
      </c>
      <c r="B7250" s="433">
        <v>15711</v>
      </c>
      <c r="C7250" s="434">
        <v>10</v>
      </c>
      <c r="D7250" s="434">
        <v>10</v>
      </c>
    </row>
    <row r="7251" spans="1:4" ht="13.2" x14ac:dyDescent="0.25">
      <c r="A7251" s="432" t="s">
        <v>6591</v>
      </c>
      <c r="B7251" s="433">
        <v>23965</v>
      </c>
      <c r="C7251" s="434">
        <v>60</v>
      </c>
      <c r="D7251" s="434">
        <v>60</v>
      </c>
    </row>
    <row r="7252" spans="1:4" ht="13.2" x14ac:dyDescent="0.25">
      <c r="A7252" s="432" t="s">
        <v>6592</v>
      </c>
      <c r="B7252" s="433">
        <v>21568</v>
      </c>
      <c r="C7252" s="434">
        <v>120</v>
      </c>
      <c r="D7252" s="434">
        <v>120</v>
      </c>
    </row>
    <row r="7253" spans="1:4" ht="13.2" x14ac:dyDescent="0.25">
      <c r="A7253" s="432" t="s">
        <v>6593</v>
      </c>
      <c r="B7253" s="433">
        <v>28431</v>
      </c>
      <c r="C7253" s="434">
        <v>80</v>
      </c>
      <c r="D7253" s="434">
        <v>80</v>
      </c>
    </row>
    <row r="7254" spans="1:4" ht="13.2" x14ac:dyDescent="0.25">
      <c r="A7254" s="432" t="s">
        <v>6594</v>
      </c>
      <c r="B7254" s="433">
        <v>11471</v>
      </c>
      <c r="C7254" s="434">
        <v>40</v>
      </c>
      <c r="D7254" s="434">
        <v>0</v>
      </c>
    </row>
    <row r="7255" spans="1:4" ht="13.2" x14ac:dyDescent="0.25">
      <c r="A7255" s="432" t="s">
        <v>6595</v>
      </c>
      <c r="B7255" s="433">
        <v>20892</v>
      </c>
      <c r="C7255" s="434">
        <v>20</v>
      </c>
      <c r="D7255" s="434">
        <v>0</v>
      </c>
    </row>
    <row r="7256" spans="1:4" ht="13.2" x14ac:dyDescent="0.25">
      <c r="A7256" s="432" t="s">
        <v>6596</v>
      </c>
      <c r="B7256" s="433">
        <v>18074</v>
      </c>
      <c r="C7256" s="434">
        <v>120</v>
      </c>
      <c r="D7256" s="434">
        <v>0</v>
      </c>
    </row>
    <row r="7257" spans="1:4" ht="13.2" x14ac:dyDescent="0.25">
      <c r="A7257" s="432" t="s">
        <v>6597</v>
      </c>
      <c r="B7257" s="433">
        <v>18251</v>
      </c>
      <c r="C7257" s="434">
        <v>20</v>
      </c>
      <c r="D7257" s="434">
        <v>20</v>
      </c>
    </row>
    <row r="7258" spans="1:4" ht="13.2" x14ac:dyDescent="0.25">
      <c r="A7258" s="432" t="s">
        <v>6598</v>
      </c>
      <c r="B7258" s="433">
        <v>27960</v>
      </c>
      <c r="C7258" s="435">
        <v>1040</v>
      </c>
      <c r="D7258" s="434">
        <v>860</v>
      </c>
    </row>
    <row r="7259" spans="1:4" ht="13.2" x14ac:dyDescent="0.25">
      <c r="A7259" s="432" t="s">
        <v>6599</v>
      </c>
      <c r="B7259" s="433">
        <v>10516</v>
      </c>
      <c r="C7259" s="434">
        <v>540</v>
      </c>
      <c r="D7259" s="434">
        <v>540</v>
      </c>
    </row>
    <row r="7260" spans="1:4" ht="13.2" x14ac:dyDescent="0.25">
      <c r="A7260" s="432" t="s">
        <v>6600</v>
      </c>
      <c r="B7260" s="433">
        <v>20627</v>
      </c>
      <c r="C7260" s="434">
        <v>200</v>
      </c>
      <c r="D7260" s="434">
        <v>200</v>
      </c>
    </row>
    <row r="7261" spans="1:4" ht="13.2" x14ac:dyDescent="0.25">
      <c r="A7261" s="432" t="s">
        <v>6601</v>
      </c>
      <c r="B7261" s="433">
        <v>13114</v>
      </c>
      <c r="C7261" s="434">
        <v>20</v>
      </c>
      <c r="D7261" s="434">
        <v>20</v>
      </c>
    </row>
    <row r="7262" spans="1:4" ht="13.2" x14ac:dyDescent="0.25">
      <c r="A7262" s="432" t="s">
        <v>6602</v>
      </c>
      <c r="B7262" s="433">
        <v>21984</v>
      </c>
      <c r="C7262" s="434">
        <v>200</v>
      </c>
      <c r="D7262" s="434">
        <v>50</v>
      </c>
    </row>
    <row r="7263" spans="1:4" ht="13.2" x14ac:dyDescent="0.25">
      <c r="A7263" s="432" t="s">
        <v>6603</v>
      </c>
      <c r="B7263" s="433">
        <v>17395</v>
      </c>
      <c r="C7263" s="434">
        <v>40</v>
      </c>
      <c r="D7263" s="434">
        <v>40</v>
      </c>
    </row>
    <row r="7264" spans="1:4" ht="13.2" x14ac:dyDescent="0.25">
      <c r="A7264" s="432" t="s">
        <v>6604</v>
      </c>
      <c r="B7264" s="433">
        <v>14962</v>
      </c>
      <c r="C7264" s="434">
        <v>480</v>
      </c>
      <c r="D7264" s="434">
        <v>300</v>
      </c>
    </row>
    <row r="7265" spans="1:4" ht="13.2" x14ac:dyDescent="0.25">
      <c r="A7265" s="432" t="s">
        <v>6605</v>
      </c>
      <c r="B7265" s="433">
        <v>28585</v>
      </c>
      <c r="C7265" s="434">
        <v>420</v>
      </c>
      <c r="D7265" s="434">
        <v>300</v>
      </c>
    </row>
    <row r="7266" spans="1:4" ht="13.2" x14ac:dyDescent="0.25">
      <c r="A7266" s="432" t="s">
        <v>6606</v>
      </c>
      <c r="B7266" s="433">
        <v>27547</v>
      </c>
      <c r="C7266" s="434">
        <v>100</v>
      </c>
      <c r="D7266" s="434">
        <v>80</v>
      </c>
    </row>
    <row r="7267" spans="1:4" ht="13.2" x14ac:dyDescent="0.25">
      <c r="A7267" s="432" t="s">
        <v>6607</v>
      </c>
      <c r="B7267" s="433">
        <v>24347</v>
      </c>
      <c r="C7267" s="434">
        <v>100</v>
      </c>
      <c r="D7267" s="434">
        <v>0</v>
      </c>
    </row>
    <row r="7268" spans="1:4" ht="13.2" x14ac:dyDescent="0.25">
      <c r="A7268" s="432" t="s">
        <v>6608</v>
      </c>
      <c r="B7268" s="433">
        <v>27757</v>
      </c>
      <c r="C7268" s="434">
        <v>140</v>
      </c>
      <c r="D7268" s="434">
        <v>40</v>
      </c>
    </row>
    <row r="7269" spans="1:4" ht="13.2" x14ac:dyDescent="0.25">
      <c r="A7269" s="432" t="s">
        <v>6609</v>
      </c>
      <c r="B7269" s="433">
        <v>11778</v>
      </c>
      <c r="C7269" s="434">
        <v>20</v>
      </c>
      <c r="D7269" s="434">
        <v>20</v>
      </c>
    </row>
    <row r="7270" spans="1:4" ht="13.2" x14ac:dyDescent="0.25">
      <c r="A7270" s="432" t="s">
        <v>6610</v>
      </c>
      <c r="B7270" s="433">
        <v>14596</v>
      </c>
      <c r="C7270" s="434">
        <v>120</v>
      </c>
      <c r="D7270" s="434">
        <v>120</v>
      </c>
    </row>
    <row r="7271" spans="1:4" ht="13.2" x14ac:dyDescent="0.25">
      <c r="A7271" s="432" t="s">
        <v>6611</v>
      </c>
      <c r="B7271" s="433">
        <v>24965</v>
      </c>
      <c r="C7271" s="434">
        <v>300</v>
      </c>
      <c r="D7271" s="434">
        <v>300</v>
      </c>
    </row>
    <row r="7272" spans="1:4" ht="13.2" x14ac:dyDescent="0.25">
      <c r="A7272" s="432" t="s">
        <v>6612</v>
      </c>
      <c r="B7272" s="433">
        <v>14086</v>
      </c>
      <c r="C7272" s="435">
        <v>4300</v>
      </c>
      <c r="D7272" s="435">
        <v>3900</v>
      </c>
    </row>
    <row r="7273" spans="1:4" ht="13.2" x14ac:dyDescent="0.25">
      <c r="A7273" s="432" t="s">
        <v>6613</v>
      </c>
      <c r="B7273" s="433">
        <v>15443</v>
      </c>
      <c r="C7273" s="435">
        <v>2160</v>
      </c>
      <c r="D7273" s="435">
        <v>1860</v>
      </c>
    </row>
    <row r="7274" spans="1:4" ht="13.2" x14ac:dyDescent="0.25">
      <c r="A7274" s="432" t="s">
        <v>6614</v>
      </c>
      <c r="B7274" s="433">
        <v>22711</v>
      </c>
      <c r="C7274" s="434">
        <v>180</v>
      </c>
      <c r="D7274" s="434">
        <v>180</v>
      </c>
    </row>
    <row r="7275" spans="1:4" ht="13.2" x14ac:dyDescent="0.25">
      <c r="A7275" s="432" t="s">
        <v>6615</v>
      </c>
      <c r="B7275" s="433">
        <v>26726</v>
      </c>
      <c r="C7275" s="434">
        <v>5</v>
      </c>
      <c r="D7275" s="434">
        <v>5</v>
      </c>
    </row>
    <row r="7276" spans="1:4" ht="13.2" x14ac:dyDescent="0.25">
      <c r="A7276" s="432" t="s">
        <v>6616</v>
      </c>
      <c r="B7276" s="433">
        <v>26654</v>
      </c>
      <c r="C7276" s="434">
        <v>300</v>
      </c>
      <c r="D7276" s="434">
        <v>300</v>
      </c>
    </row>
    <row r="7277" spans="1:4" ht="13.2" x14ac:dyDescent="0.25">
      <c r="A7277" s="432" t="s">
        <v>6617</v>
      </c>
      <c r="B7277" s="433">
        <v>10325</v>
      </c>
      <c r="C7277" s="434">
        <v>100</v>
      </c>
      <c r="D7277" s="434">
        <v>50</v>
      </c>
    </row>
    <row r="7278" spans="1:4" ht="13.2" x14ac:dyDescent="0.25">
      <c r="A7278" s="432" t="s">
        <v>6618</v>
      </c>
      <c r="B7278" s="433">
        <v>10299</v>
      </c>
      <c r="C7278" s="434">
        <v>140</v>
      </c>
      <c r="D7278" s="434">
        <v>0</v>
      </c>
    </row>
    <row r="7279" spans="1:4" ht="13.2" x14ac:dyDescent="0.25">
      <c r="A7279" s="432" t="s">
        <v>6619</v>
      </c>
      <c r="B7279" s="433">
        <v>22929</v>
      </c>
      <c r="C7279" s="434">
        <v>360</v>
      </c>
      <c r="D7279" s="434">
        <v>160</v>
      </c>
    </row>
    <row r="7280" spans="1:4" ht="13.2" x14ac:dyDescent="0.25">
      <c r="A7280" s="432" t="s">
        <v>6620</v>
      </c>
      <c r="B7280" s="433">
        <v>14406</v>
      </c>
      <c r="C7280" s="434">
        <v>120</v>
      </c>
      <c r="D7280" s="434">
        <v>60</v>
      </c>
    </row>
    <row r="7281" spans="1:4" ht="13.2" x14ac:dyDescent="0.25">
      <c r="A7281" s="432" t="s">
        <v>6621</v>
      </c>
      <c r="B7281" s="433">
        <v>21302</v>
      </c>
      <c r="C7281" s="434">
        <v>10</v>
      </c>
      <c r="D7281" s="434">
        <v>10</v>
      </c>
    </row>
    <row r="7282" spans="1:4" ht="13.2" x14ac:dyDescent="0.25">
      <c r="A7282" s="432" t="s">
        <v>6622</v>
      </c>
      <c r="B7282" s="433">
        <v>25326</v>
      </c>
      <c r="C7282" s="434">
        <v>240</v>
      </c>
      <c r="D7282" s="434">
        <v>240</v>
      </c>
    </row>
    <row r="7283" spans="1:4" ht="13.2" x14ac:dyDescent="0.25">
      <c r="A7283" s="432" t="s">
        <v>6623</v>
      </c>
      <c r="B7283" s="433">
        <v>23259</v>
      </c>
      <c r="C7283" s="434">
        <v>60</v>
      </c>
      <c r="D7283" s="434">
        <v>60</v>
      </c>
    </row>
    <row r="7284" spans="1:4" ht="13.2" x14ac:dyDescent="0.25">
      <c r="A7284" s="432" t="s">
        <v>6624</v>
      </c>
      <c r="B7284" s="433">
        <v>27935</v>
      </c>
      <c r="C7284" s="435">
        <v>1200</v>
      </c>
      <c r="D7284" s="434">
        <v>780</v>
      </c>
    </row>
    <row r="7285" spans="1:4" ht="13.2" x14ac:dyDescent="0.25">
      <c r="A7285" s="432" t="s">
        <v>6625</v>
      </c>
      <c r="B7285" s="433">
        <v>14644</v>
      </c>
      <c r="C7285" s="435">
        <v>1670</v>
      </c>
      <c r="D7285" s="435">
        <v>1150</v>
      </c>
    </row>
    <row r="7286" spans="1:4" ht="13.2" x14ac:dyDescent="0.25">
      <c r="A7286" s="432" t="s">
        <v>6626</v>
      </c>
      <c r="B7286" s="433">
        <v>22864</v>
      </c>
      <c r="C7286" s="435">
        <v>2940</v>
      </c>
      <c r="D7286" s="435">
        <v>1340</v>
      </c>
    </row>
    <row r="7287" spans="1:4" ht="13.2" x14ac:dyDescent="0.25">
      <c r="A7287" s="432" t="s">
        <v>6627</v>
      </c>
      <c r="B7287" s="433">
        <v>21350</v>
      </c>
      <c r="C7287" s="434">
        <v>500</v>
      </c>
      <c r="D7287" s="434">
        <v>500</v>
      </c>
    </row>
    <row r="7288" spans="1:4" ht="13.2" x14ac:dyDescent="0.25">
      <c r="A7288" s="432" t="s">
        <v>6628</v>
      </c>
      <c r="B7288" s="433">
        <v>29301</v>
      </c>
      <c r="C7288" s="435">
        <v>1000</v>
      </c>
      <c r="D7288" s="434">
        <v>800</v>
      </c>
    </row>
    <row r="7289" spans="1:4" ht="13.2" x14ac:dyDescent="0.25">
      <c r="A7289" s="432" t="s">
        <v>6629</v>
      </c>
      <c r="B7289" s="433">
        <v>18177</v>
      </c>
      <c r="C7289" s="434">
        <v>350</v>
      </c>
      <c r="D7289" s="434">
        <v>0</v>
      </c>
    </row>
    <row r="7290" spans="1:4" ht="13.2" x14ac:dyDescent="0.25">
      <c r="A7290" s="432" t="s">
        <v>6630</v>
      </c>
      <c r="B7290" s="433">
        <v>10736</v>
      </c>
      <c r="C7290" s="434">
        <v>400</v>
      </c>
      <c r="D7290" s="434">
        <v>300</v>
      </c>
    </row>
    <row r="7291" spans="1:4" ht="13.2" x14ac:dyDescent="0.25">
      <c r="A7291" s="432" t="s">
        <v>6631</v>
      </c>
      <c r="B7291" s="433">
        <v>12569</v>
      </c>
      <c r="C7291" s="435">
        <v>1000</v>
      </c>
      <c r="D7291" s="434">
        <v>600</v>
      </c>
    </row>
    <row r="7292" spans="1:4" ht="13.2" x14ac:dyDescent="0.25">
      <c r="A7292" s="432" t="s">
        <v>6632</v>
      </c>
      <c r="B7292" s="433">
        <v>23107</v>
      </c>
      <c r="C7292" s="434">
        <v>200</v>
      </c>
      <c r="D7292" s="434">
        <v>0</v>
      </c>
    </row>
    <row r="7293" spans="1:4" ht="13.2" x14ac:dyDescent="0.25">
      <c r="A7293" s="432" t="s">
        <v>6633</v>
      </c>
      <c r="B7293" s="433">
        <v>16831</v>
      </c>
      <c r="C7293" s="434">
        <v>20</v>
      </c>
      <c r="D7293" s="434">
        <v>20</v>
      </c>
    </row>
    <row r="7294" spans="1:4" ht="13.2" x14ac:dyDescent="0.25">
      <c r="A7294" s="432" t="s">
        <v>6634</v>
      </c>
      <c r="B7294" s="433">
        <v>25612</v>
      </c>
      <c r="C7294" s="434">
        <v>240</v>
      </c>
      <c r="D7294" s="434">
        <v>0</v>
      </c>
    </row>
    <row r="7295" spans="1:4" ht="13.2" x14ac:dyDescent="0.25">
      <c r="A7295" s="432" t="s">
        <v>6635</v>
      </c>
      <c r="B7295" s="433">
        <v>24155</v>
      </c>
      <c r="C7295" s="434">
        <v>10</v>
      </c>
      <c r="D7295" s="434">
        <v>0</v>
      </c>
    </row>
    <row r="7296" spans="1:4" ht="13.2" x14ac:dyDescent="0.25">
      <c r="A7296" s="432" t="s">
        <v>6636</v>
      </c>
      <c r="B7296" s="433">
        <v>17329</v>
      </c>
      <c r="C7296" s="434">
        <v>40</v>
      </c>
      <c r="D7296" s="434">
        <v>40</v>
      </c>
    </row>
    <row r="7297" spans="1:4" ht="13.2" x14ac:dyDescent="0.25">
      <c r="A7297" s="432" t="s">
        <v>6637</v>
      </c>
      <c r="B7297" s="433">
        <v>12099</v>
      </c>
      <c r="C7297" s="434">
        <v>30</v>
      </c>
      <c r="D7297" s="434">
        <v>30</v>
      </c>
    </row>
    <row r="7298" spans="1:4" ht="13.2" x14ac:dyDescent="0.25">
      <c r="A7298" s="432" t="s">
        <v>6638</v>
      </c>
      <c r="B7298" s="433">
        <v>11000</v>
      </c>
      <c r="C7298" s="434">
        <v>60</v>
      </c>
      <c r="D7298" s="434">
        <v>0</v>
      </c>
    </row>
    <row r="7299" spans="1:4" ht="13.2" x14ac:dyDescent="0.25">
      <c r="A7299" s="432" t="s">
        <v>6639</v>
      </c>
      <c r="B7299" s="433">
        <v>18806</v>
      </c>
      <c r="C7299" s="434">
        <v>20</v>
      </c>
      <c r="D7299" s="434">
        <v>0</v>
      </c>
    </row>
    <row r="7300" spans="1:4" ht="13.2" x14ac:dyDescent="0.25">
      <c r="A7300" s="432" t="s">
        <v>6640</v>
      </c>
      <c r="B7300" s="433">
        <v>20464</v>
      </c>
      <c r="C7300" s="434">
        <v>90</v>
      </c>
      <c r="D7300" s="434">
        <v>70</v>
      </c>
    </row>
    <row r="7301" spans="1:4" ht="13.2" x14ac:dyDescent="0.25">
      <c r="A7301" s="432" t="s">
        <v>6641</v>
      </c>
      <c r="B7301" s="433">
        <v>17466</v>
      </c>
      <c r="C7301" s="434">
        <v>50</v>
      </c>
      <c r="D7301" s="434">
        <v>0</v>
      </c>
    </row>
    <row r="7302" spans="1:4" ht="13.2" x14ac:dyDescent="0.25">
      <c r="A7302" s="432" t="s">
        <v>6642</v>
      </c>
      <c r="B7302" s="433">
        <v>25076</v>
      </c>
      <c r="C7302" s="434">
        <v>900</v>
      </c>
      <c r="D7302" s="434">
        <v>400</v>
      </c>
    </row>
    <row r="7303" spans="1:4" ht="13.2" x14ac:dyDescent="0.25">
      <c r="A7303" s="432" t="s">
        <v>6643</v>
      </c>
      <c r="B7303" s="433">
        <v>20929</v>
      </c>
      <c r="C7303" s="435">
        <v>1350</v>
      </c>
      <c r="D7303" s="435">
        <v>1250</v>
      </c>
    </row>
    <row r="7304" spans="1:4" ht="13.2" x14ac:dyDescent="0.25">
      <c r="A7304" s="432" t="s">
        <v>6644</v>
      </c>
      <c r="B7304" s="433">
        <v>21856</v>
      </c>
      <c r="C7304" s="434">
        <v>40</v>
      </c>
      <c r="D7304" s="434">
        <v>40</v>
      </c>
    </row>
    <row r="7305" spans="1:4" ht="13.2" x14ac:dyDescent="0.25">
      <c r="A7305" s="432" t="s">
        <v>6645</v>
      </c>
      <c r="B7305" s="433">
        <v>12028</v>
      </c>
      <c r="C7305" s="434">
        <v>900</v>
      </c>
      <c r="D7305" s="434">
        <v>500</v>
      </c>
    </row>
    <row r="7306" spans="1:4" ht="13.2" x14ac:dyDescent="0.25">
      <c r="A7306" s="432" t="s">
        <v>6646</v>
      </c>
      <c r="B7306" s="433">
        <v>27708</v>
      </c>
      <c r="C7306" s="434">
        <v>30</v>
      </c>
      <c r="D7306" s="434">
        <v>10</v>
      </c>
    </row>
    <row r="7307" spans="1:4" ht="13.2" x14ac:dyDescent="0.25">
      <c r="A7307" s="432" t="s">
        <v>6647</v>
      </c>
      <c r="B7307" s="433">
        <v>21198</v>
      </c>
      <c r="C7307" s="434">
        <v>900</v>
      </c>
      <c r="D7307" s="434">
        <v>490</v>
      </c>
    </row>
    <row r="7308" spans="1:4" ht="13.2" x14ac:dyDescent="0.25">
      <c r="A7308" s="432" t="s">
        <v>6648</v>
      </c>
      <c r="B7308" s="433">
        <v>18011</v>
      </c>
      <c r="C7308" s="434">
        <v>40</v>
      </c>
      <c r="D7308" s="434">
        <v>20</v>
      </c>
    </row>
    <row r="7309" spans="1:4" ht="13.2" x14ac:dyDescent="0.25">
      <c r="A7309" s="432" t="s">
        <v>6649</v>
      </c>
      <c r="B7309" s="433">
        <v>16121</v>
      </c>
      <c r="C7309" s="434">
        <v>70</v>
      </c>
      <c r="D7309" s="434">
        <v>20</v>
      </c>
    </row>
    <row r="7310" spans="1:4" ht="13.2" x14ac:dyDescent="0.25">
      <c r="A7310" s="432" t="s">
        <v>6650</v>
      </c>
      <c r="B7310" s="433">
        <v>16861</v>
      </c>
      <c r="C7310" s="434">
        <v>50</v>
      </c>
      <c r="D7310" s="434">
        <v>50</v>
      </c>
    </row>
    <row r="7311" spans="1:4" ht="13.2" x14ac:dyDescent="0.25">
      <c r="A7311" s="432" t="s">
        <v>6651</v>
      </c>
      <c r="B7311" s="433">
        <v>19152</v>
      </c>
      <c r="C7311" s="434">
        <v>30</v>
      </c>
      <c r="D7311" s="434">
        <v>0</v>
      </c>
    </row>
    <row r="7312" spans="1:4" ht="13.2" x14ac:dyDescent="0.25">
      <c r="A7312" s="432" t="s">
        <v>6652</v>
      </c>
      <c r="B7312" s="433">
        <v>19205</v>
      </c>
      <c r="C7312" s="434">
        <v>100</v>
      </c>
      <c r="D7312" s="434">
        <v>0</v>
      </c>
    </row>
    <row r="7313" spans="1:4" ht="13.2" x14ac:dyDescent="0.25">
      <c r="A7313" s="432" t="s">
        <v>6653</v>
      </c>
      <c r="B7313" s="433">
        <v>26683</v>
      </c>
      <c r="C7313" s="434">
        <v>50</v>
      </c>
      <c r="D7313" s="434">
        <v>0</v>
      </c>
    </row>
    <row r="7314" spans="1:4" ht="13.2" x14ac:dyDescent="0.25">
      <c r="A7314" s="432" t="s">
        <v>6654</v>
      </c>
      <c r="B7314" s="433">
        <v>22666</v>
      </c>
      <c r="C7314" s="435">
        <v>1640</v>
      </c>
      <c r="D7314" s="435">
        <v>1220</v>
      </c>
    </row>
    <row r="7315" spans="1:4" ht="13.2" x14ac:dyDescent="0.25">
      <c r="A7315" s="432" t="s">
        <v>6655</v>
      </c>
      <c r="B7315" s="433">
        <v>13597</v>
      </c>
      <c r="C7315" s="434">
        <v>410</v>
      </c>
      <c r="D7315" s="434">
        <v>365</v>
      </c>
    </row>
    <row r="7316" spans="1:4" ht="13.2" x14ac:dyDescent="0.25">
      <c r="A7316" s="432" t="s">
        <v>6656</v>
      </c>
      <c r="B7316" s="433">
        <v>26796</v>
      </c>
      <c r="C7316" s="434">
        <v>15</v>
      </c>
      <c r="D7316" s="434">
        <v>5</v>
      </c>
    </row>
    <row r="7317" spans="1:4" ht="13.2" x14ac:dyDescent="0.25">
      <c r="A7317" s="432" t="s">
        <v>6657</v>
      </c>
      <c r="B7317" s="433">
        <v>10424</v>
      </c>
      <c r="C7317" s="434">
        <v>400</v>
      </c>
      <c r="D7317" s="434">
        <v>200</v>
      </c>
    </row>
    <row r="7318" spans="1:4" ht="13.2" x14ac:dyDescent="0.25">
      <c r="A7318" s="432" t="s">
        <v>6658</v>
      </c>
      <c r="B7318" s="433">
        <v>14190</v>
      </c>
      <c r="C7318" s="434">
        <v>100</v>
      </c>
      <c r="D7318" s="434">
        <v>0</v>
      </c>
    </row>
    <row r="7319" spans="1:4" ht="13.2" x14ac:dyDescent="0.25">
      <c r="A7319" s="432" t="s">
        <v>6659</v>
      </c>
      <c r="B7319" s="433">
        <v>23381</v>
      </c>
      <c r="C7319" s="434">
        <v>360</v>
      </c>
      <c r="D7319" s="434">
        <v>280</v>
      </c>
    </row>
    <row r="7320" spans="1:4" ht="13.2" x14ac:dyDescent="0.25">
      <c r="A7320" s="432" t="s">
        <v>6660</v>
      </c>
      <c r="B7320" s="433">
        <v>22662</v>
      </c>
      <c r="C7320" s="434">
        <v>20</v>
      </c>
      <c r="D7320" s="434">
        <v>0</v>
      </c>
    </row>
    <row r="7321" spans="1:4" ht="13.2" x14ac:dyDescent="0.25">
      <c r="A7321" s="432" t="s">
        <v>6661</v>
      </c>
      <c r="B7321" s="433">
        <v>13035</v>
      </c>
      <c r="C7321" s="434">
        <v>5</v>
      </c>
      <c r="D7321" s="434">
        <v>5</v>
      </c>
    </row>
    <row r="7322" spans="1:4" ht="13.2" x14ac:dyDescent="0.25">
      <c r="A7322" s="432" t="s">
        <v>6662</v>
      </c>
      <c r="B7322" s="433">
        <v>21490</v>
      </c>
      <c r="C7322" s="434">
        <v>20</v>
      </c>
      <c r="D7322" s="434">
        <v>0</v>
      </c>
    </row>
    <row r="7323" spans="1:4" ht="13.2" x14ac:dyDescent="0.25">
      <c r="A7323" s="432" t="s">
        <v>6663</v>
      </c>
      <c r="B7323" s="433">
        <v>10900</v>
      </c>
      <c r="C7323" s="434">
        <v>1</v>
      </c>
      <c r="D7323" s="434">
        <v>0</v>
      </c>
    </row>
    <row r="7324" spans="1:4" ht="13.2" x14ac:dyDescent="0.25">
      <c r="A7324" s="432" t="s">
        <v>6664</v>
      </c>
      <c r="B7324" s="433">
        <v>25897</v>
      </c>
      <c r="C7324" s="435">
        <v>6780</v>
      </c>
      <c r="D7324" s="435">
        <v>6630</v>
      </c>
    </row>
    <row r="7325" spans="1:4" ht="13.2" x14ac:dyDescent="0.25">
      <c r="A7325" s="432" t="s">
        <v>6665</v>
      </c>
      <c r="B7325" s="433">
        <v>25008</v>
      </c>
      <c r="C7325" s="434">
        <v>40</v>
      </c>
      <c r="D7325" s="434">
        <v>30</v>
      </c>
    </row>
    <row r="7326" spans="1:4" ht="13.2" x14ac:dyDescent="0.25">
      <c r="A7326" s="432" t="s">
        <v>6666</v>
      </c>
      <c r="B7326" s="433">
        <v>14520</v>
      </c>
      <c r="C7326" s="434">
        <v>140</v>
      </c>
      <c r="D7326" s="434">
        <v>110</v>
      </c>
    </row>
    <row r="7327" spans="1:4" ht="13.2" x14ac:dyDescent="0.25">
      <c r="A7327" s="432" t="s">
        <v>6667</v>
      </c>
      <c r="B7327" s="433">
        <v>19294</v>
      </c>
      <c r="C7327" s="434">
        <v>55</v>
      </c>
      <c r="D7327" s="434">
        <v>45</v>
      </c>
    </row>
    <row r="7328" spans="1:4" ht="13.2" x14ac:dyDescent="0.25">
      <c r="A7328" s="432" t="s">
        <v>6668</v>
      </c>
      <c r="B7328" s="433">
        <v>20621</v>
      </c>
      <c r="C7328" s="434">
        <v>30</v>
      </c>
      <c r="D7328" s="434">
        <v>0</v>
      </c>
    </row>
    <row r="7329" spans="1:4" ht="13.2" x14ac:dyDescent="0.25">
      <c r="A7329" s="432" t="s">
        <v>6669</v>
      </c>
      <c r="B7329" s="433">
        <v>16157</v>
      </c>
      <c r="C7329" s="434">
        <v>200</v>
      </c>
      <c r="D7329" s="434">
        <v>200</v>
      </c>
    </row>
    <row r="7330" spans="1:4" ht="13.2" x14ac:dyDescent="0.25">
      <c r="A7330" s="432" t="s">
        <v>6670</v>
      </c>
      <c r="B7330" s="433">
        <v>29996</v>
      </c>
      <c r="C7330" s="435">
        <v>1800</v>
      </c>
      <c r="D7330" s="435">
        <v>1700</v>
      </c>
    </row>
    <row r="7331" spans="1:4" ht="13.2" x14ac:dyDescent="0.25">
      <c r="A7331" s="432" t="s">
        <v>6671</v>
      </c>
      <c r="B7331" s="433">
        <v>24619</v>
      </c>
      <c r="C7331" s="434">
        <v>190</v>
      </c>
      <c r="D7331" s="434">
        <v>140</v>
      </c>
    </row>
    <row r="7332" spans="1:4" ht="13.2" x14ac:dyDescent="0.25">
      <c r="A7332" s="432" t="s">
        <v>6672</v>
      </c>
      <c r="B7332" s="433">
        <v>10177</v>
      </c>
      <c r="C7332" s="435">
        <v>2970</v>
      </c>
      <c r="D7332" s="435">
        <v>2670</v>
      </c>
    </row>
    <row r="7333" spans="1:4" ht="13.2" x14ac:dyDescent="0.25">
      <c r="A7333" s="432" t="s">
        <v>6673</v>
      </c>
      <c r="B7333" s="433">
        <v>16878</v>
      </c>
      <c r="C7333" s="434">
        <v>430</v>
      </c>
      <c r="D7333" s="434">
        <v>240</v>
      </c>
    </row>
    <row r="7334" spans="1:4" ht="13.2" x14ac:dyDescent="0.25">
      <c r="A7334" s="432" t="s">
        <v>6674</v>
      </c>
      <c r="B7334" s="433">
        <v>11087</v>
      </c>
      <c r="C7334" s="434">
        <v>180</v>
      </c>
      <c r="D7334" s="434">
        <v>170</v>
      </c>
    </row>
    <row r="7335" spans="1:4" ht="13.2" x14ac:dyDescent="0.25">
      <c r="A7335" s="432" t="s">
        <v>6675</v>
      </c>
      <c r="B7335" s="433">
        <v>18409</v>
      </c>
      <c r="C7335" s="435">
        <v>2040</v>
      </c>
      <c r="D7335" s="435">
        <v>1740</v>
      </c>
    </row>
    <row r="7336" spans="1:4" ht="13.2" x14ac:dyDescent="0.25">
      <c r="A7336" s="432" t="s">
        <v>6676</v>
      </c>
      <c r="B7336" s="433">
        <v>20872</v>
      </c>
      <c r="C7336" s="434">
        <v>120</v>
      </c>
      <c r="D7336" s="434">
        <v>20</v>
      </c>
    </row>
    <row r="7337" spans="1:4" ht="13.2" x14ac:dyDescent="0.25">
      <c r="A7337" s="432" t="s">
        <v>6677</v>
      </c>
      <c r="B7337" s="433">
        <v>23604</v>
      </c>
      <c r="C7337" s="434">
        <v>20</v>
      </c>
      <c r="D7337" s="434">
        <v>0</v>
      </c>
    </row>
    <row r="7338" spans="1:4" ht="13.2" x14ac:dyDescent="0.25">
      <c r="A7338" s="432" t="s">
        <v>6678</v>
      </c>
      <c r="B7338" s="433">
        <v>12966</v>
      </c>
      <c r="C7338" s="434">
        <v>10</v>
      </c>
      <c r="D7338" s="434">
        <v>0</v>
      </c>
    </row>
    <row r="7339" spans="1:4" ht="13.2" x14ac:dyDescent="0.25">
      <c r="A7339" s="432" t="s">
        <v>6679</v>
      </c>
      <c r="B7339" s="433">
        <v>11107</v>
      </c>
      <c r="C7339" s="434">
        <v>3</v>
      </c>
      <c r="D7339" s="434">
        <v>3</v>
      </c>
    </row>
    <row r="7340" spans="1:4" ht="13.2" x14ac:dyDescent="0.25">
      <c r="A7340" s="432" t="s">
        <v>6680</v>
      </c>
      <c r="B7340" s="433">
        <v>27312</v>
      </c>
      <c r="C7340" s="434">
        <v>690</v>
      </c>
      <c r="D7340" s="434">
        <v>510</v>
      </c>
    </row>
    <row r="7341" spans="1:4" ht="13.2" x14ac:dyDescent="0.25">
      <c r="A7341" s="432" t="s">
        <v>6681</v>
      </c>
      <c r="B7341" s="433">
        <v>27739</v>
      </c>
      <c r="C7341" s="434">
        <v>120</v>
      </c>
      <c r="D7341" s="434">
        <v>60</v>
      </c>
    </row>
    <row r="7342" spans="1:4" ht="13.2" x14ac:dyDescent="0.25">
      <c r="A7342" s="432" t="s">
        <v>6682</v>
      </c>
      <c r="B7342" s="433">
        <v>19866</v>
      </c>
      <c r="C7342" s="434">
        <v>40</v>
      </c>
      <c r="D7342" s="434">
        <v>40</v>
      </c>
    </row>
    <row r="7343" spans="1:4" ht="13.2" x14ac:dyDescent="0.25">
      <c r="A7343" s="432" t="s">
        <v>6683</v>
      </c>
      <c r="B7343" s="433">
        <v>28683</v>
      </c>
      <c r="C7343" s="434">
        <v>900</v>
      </c>
      <c r="D7343" s="434">
        <v>720</v>
      </c>
    </row>
    <row r="7344" spans="1:4" ht="13.2" x14ac:dyDescent="0.25">
      <c r="A7344" s="432" t="s">
        <v>6684</v>
      </c>
      <c r="B7344" s="433">
        <v>20714</v>
      </c>
      <c r="C7344" s="434">
        <v>690</v>
      </c>
      <c r="D7344" s="434">
        <v>150</v>
      </c>
    </row>
    <row r="7345" spans="1:4" ht="13.2" x14ac:dyDescent="0.25">
      <c r="A7345" s="432" t="s">
        <v>6685</v>
      </c>
      <c r="B7345" s="433">
        <v>15740</v>
      </c>
      <c r="C7345" s="434">
        <v>50</v>
      </c>
      <c r="D7345" s="434">
        <v>30</v>
      </c>
    </row>
    <row r="7346" spans="1:4" ht="13.2" x14ac:dyDescent="0.25">
      <c r="A7346" s="432" t="s">
        <v>6686</v>
      </c>
      <c r="B7346" s="433">
        <v>17045</v>
      </c>
      <c r="C7346" s="434">
        <v>60</v>
      </c>
      <c r="D7346" s="434">
        <v>30</v>
      </c>
    </row>
    <row r="7347" spans="1:4" ht="13.2" x14ac:dyDescent="0.25">
      <c r="A7347" s="432" t="s">
        <v>6687</v>
      </c>
      <c r="B7347" s="433">
        <v>21749</v>
      </c>
      <c r="C7347" s="434">
        <v>10</v>
      </c>
      <c r="D7347" s="434">
        <v>0</v>
      </c>
    </row>
    <row r="7348" spans="1:4" ht="13.2" x14ac:dyDescent="0.25">
      <c r="A7348" s="432" t="s">
        <v>6688</v>
      </c>
      <c r="B7348" s="433">
        <v>11282</v>
      </c>
      <c r="C7348" s="434">
        <v>490</v>
      </c>
      <c r="D7348" s="434">
        <v>440</v>
      </c>
    </row>
    <row r="7349" spans="1:4" ht="13.2" x14ac:dyDescent="0.25">
      <c r="A7349" s="432" t="s">
        <v>6689</v>
      </c>
      <c r="B7349" s="433">
        <v>13911</v>
      </c>
      <c r="C7349" s="434">
        <v>60</v>
      </c>
      <c r="D7349" s="434">
        <v>0</v>
      </c>
    </row>
    <row r="7350" spans="1:4" ht="13.2" x14ac:dyDescent="0.25">
      <c r="A7350" s="432" t="s">
        <v>6690</v>
      </c>
      <c r="B7350" s="433">
        <v>22379</v>
      </c>
      <c r="C7350" s="435">
        <v>1920</v>
      </c>
      <c r="D7350" s="435">
        <v>1740</v>
      </c>
    </row>
    <row r="7351" spans="1:4" ht="13.2" x14ac:dyDescent="0.25">
      <c r="A7351" s="432" t="s">
        <v>6691</v>
      </c>
      <c r="B7351" s="433">
        <v>21687</v>
      </c>
      <c r="C7351" s="434">
        <v>170</v>
      </c>
      <c r="D7351" s="434">
        <v>0</v>
      </c>
    </row>
    <row r="7352" spans="1:4" ht="13.2" x14ac:dyDescent="0.25">
      <c r="A7352" s="432" t="s">
        <v>6692</v>
      </c>
      <c r="B7352" s="433">
        <v>27274</v>
      </c>
      <c r="C7352" s="434">
        <v>120</v>
      </c>
      <c r="D7352" s="434">
        <v>120</v>
      </c>
    </row>
    <row r="7353" spans="1:4" ht="13.2" x14ac:dyDescent="0.25">
      <c r="A7353" s="432" t="s">
        <v>6693</v>
      </c>
      <c r="B7353" s="433">
        <v>16611</v>
      </c>
      <c r="C7353" s="434">
        <v>120</v>
      </c>
      <c r="D7353" s="434">
        <v>100</v>
      </c>
    </row>
    <row r="7354" spans="1:4" ht="13.2" x14ac:dyDescent="0.25">
      <c r="A7354" s="432" t="s">
        <v>6694</v>
      </c>
      <c r="B7354" s="433">
        <v>29970</v>
      </c>
      <c r="C7354" s="434">
        <v>360</v>
      </c>
      <c r="D7354" s="434">
        <v>240</v>
      </c>
    </row>
    <row r="7355" spans="1:4" ht="13.2" x14ac:dyDescent="0.25">
      <c r="A7355" s="432" t="s">
        <v>6695</v>
      </c>
      <c r="B7355" s="433">
        <v>21146</v>
      </c>
      <c r="C7355" s="434">
        <v>300</v>
      </c>
      <c r="D7355" s="434">
        <v>0</v>
      </c>
    </row>
    <row r="7356" spans="1:4" ht="13.2" x14ac:dyDescent="0.25">
      <c r="A7356" s="432" t="s">
        <v>6696</v>
      </c>
      <c r="B7356" s="433">
        <v>27593</v>
      </c>
      <c r="C7356" s="434">
        <v>90</v>
      </c>
      <c r="D7356" s="434">
        <v>70</v>
      </c>
    </row>
    <row r="7357" spans="1:4" ht="13.2" x14ac:dyDescent="0.25">
      <c r="A7357" s="432" t="s">
        <v>6697</v>
      </c>
      <c r="B7357" s="433">
        <v>25652</v>
      </c>
      <c r="C7357" s="434">
        <v>540</v>
      </c>
      <c r="D7357" s="434">
        <v>360</v>
      </c>
    </row>
    <row r="7358" spans="1:4" ht="13.2" x14ac:dyDescent="0.25">
      <c r="A7358" s="432" t="s">
        <v>6698</v>
      </c>
      <c r="B7358" s="433">
        <v>11485</v>
      </c>
      <c r="C7358" s="434">
        <v>180</v>
      </c>
      <c r="D7358" s="434">
        <v>0</v>
      </c>
    </row>
    <row r="7359" spans="1:4" ht="13.2" x14ac:dyDescent="0.25">
      <c r="A7359" s="432" t="s">
        <v>6699</v>
      </c>
      <c r="B7359" s="433">
        <v>24458</v>
      </c>
      <c r="C7359" s="434">
        <v>20</v>
      </c>
      <c r="D7359" s="434">
        <v>0</v>
      </c>
    </row>
    <row r="7360" spans="1:4" ht="13.2" x14ac:dyDescent="0.25">
      <c r="A7360" s="432" t="s">
        <v>6700</v>
      </c>
      <c r="B7360" s="433">
        <v>25341</v>
      </c>
      <c r="C7360" s="434">
        <v>500</v>
      </c>
      <c r="D7360" s="434">
        <v>300</v>
      </c>
    </row>
    <row r="7361" spans="1:4" ht="13.2" x14ac:dyDescent="0.25">
      <c r="A7361" s="432" t="s">
        <v>6701</v>
      </c>
      <c r="B7361" s="433">
        <v>13940</v>
      </c>
      <c r="C7361" s="434">
        <v>680</v>
      </c>
      <c r="D7361" s="434">
        <v>240</v>
      </c>
    </row>
    <row r="7362" spans="1:4" ht="13.2" x14ac:dyDescent="0.25">
      <c r="A7362" s="432" t="s">
        <v>6702</v>
      </c>
      <c r="B7362" s="433">
        <v>29928</v>
      </c>
      <c r="C7362" s="434">
        <v>660</v>
      </c>
      <c r="D7362" s="434">
        <v>600</v>
      </c>
    </row>
    <row r="7363" spans="1:4" ht="13.2" x14ac:dyDescent="0.25">
      <c r="A7363" s="432" t="s">
        <v>6703</v>
      </c>
      <c r="B7363" s="433">
        <v>18216</v>
      </c>
      <c r="C7363" s="434">
        <v>300</v>
      </c>
      <c r="D7363" s="434">
        <v>100</v>
      </c>
    </row>
    <row r="7364" spans="1:4" ht="13.2" x14ac:dyDescent="0.25">
      <c r="A7364" s="432" t="s">
        <v>6704</v>
      </c>
      <c r="B7364" s="433">
        <v>11343</v>
      </c>
      <c r="C7364" s="434">
        <v>200</v>
      </c>
      <c r="D7364" s="434">
        <v>180</v>
      </c>
    </row>
    <row r="7365" spans="1:4" ht="13.2" x14ac:dyDescent="0.25">
      <c r="A7365" s="432" t="s">
        <v>6705</v>
      </c>
      <c r="B7365" s="433">
        <v>17034</v>
      </c>
      <c r="C7365" s="434">
        <v>20</v>
      </c>
      <c r="D7365" s="434">
        <v>0</v>
      </c>
    </row>
    <row r="7366" spans="1:4" ht="13.2" x14ac:dyDescent="0.25">
      <c r="A7366" s="432" t="s">
        <v>6706</v>
      </c>
      <c r="B7366" s="433">
        <v>23602</v>
      </c>
      <c r="C7366" s="434">
        <v>80</v>
      </c>
      <c r="D7366" s="434">
        <v>70</v>
      </c>
    </row>
    <row r="7367" spans="1:4" ht="13.2" x14ac:dyDescent="0.25">
      <c r="A7367" s="432" t="s">
        <v>6707</v>
      </c>
      <c r="B7367" s="433">
        <v>23582</v>
      </c>
      <c r="C7367" s="434">
        <v>160</v>
      </c>
      <c r="D7367" s="434">
        <v>0</v>
      </c>
    </row>
    <row r="7368" spans="1:4" ht="13.2" x14ac:dyDescent="0.25">
      <c r="A7368" s="432" t="s">
        <v>6708</v>
      </c>
      <c r="B7368" s="433">
        <v>27383</v>
      </c>
      <c r="C7368" s="434">
        <v>900</v>
      </c>
      <c r="D7368" s="434">
        <v>120</v>
      </c>
    </row>
    <row r="7369" spans="1:4" ht="13.2" x14ac:dyDescent="0.25">
      <c r="A7369" s="432" t="s">
        <v>6709</v>
      </c>
      <c r="B7369" s="433">
        <v>14414</v>
      </c>
      <c r="C7369" s="434">
        <v>20</v>
      </c>
      <c r="D7369" s="434">
        <v>0</v>
      </c>
    </row>
    <row r="7370" spans="1:4" ht="13.2" x14ac:dyDescent="0.25">
      <c r="A7370" s="432" t="s">
        <v>6710</v>
      </c>
      <c r="B7370" s="433">
        <v>24978</v>
      </c>
      <c r="C7370" s="434">
        <v>40</v>
      </c>
      <c r="D7370" s="434">
        <v>0</v>
      </c>
    </row>
    <row r="7371" spans="1:4" ht="13.2" x14ac:dyDescent="0.25">
      <c r="A7371" s="432" t="s">
        <v>6711</v>
      </c>
      <c r="B7371" s="433">
        <v>22799</v>
      </c>
      <c r="C7371" s="435">
        <v>1590</v>
      </c>
      <c r="D7371" s="434">
        <v>270</v>
      </c>
    </row>
    <row r="7372" spans="1:4" ht="13.2" x14ac:dyDescent="0.25">
      <c r="A7372" s="432" t="s">
        <v>6712</v>
      </c>
      <c r="B7372" s="433">
        <v>12723</v>
      </c>
      <c r="C7372" s="435">
        <v>1140</v>
      </c>
      <c r="D7372" s="434">
        <v>580</v>
      </c>
    </row>
    <row r="7373" spans="1:4" ht="13.2" x14ac:dyDescent="0.25">
      <c r="A7373" s="432" t="s">
        <v>6713</v>
      </c>
      <c r="B7373" s="433">
        <v>17279</v>
      </c>
      <c r="C7373" s="434">
        <v>350</v>
      </c>
      <c r="D7373" s="434">
        <v>340</v>
      </c>
    </row>
    <row r="7374" spans="1:4" ht="13.2" x14ac:dyDescent="0.25">
      <c r="A7374" s="432" t="s">
        <v>6714</v>
      </c>
      <c r="B7374" s="433">
        <v>10478</v>
      </c>
      <c r="C7374" s="434">
        <v>50</v>
      </c>
      <c r="D7374" s="434">
        <v>50</v>
      </c>
    </row>
    <row r="7375" spans="1:4" ht="13.2" x14ac:dyDescent="0.25">
      <c r="A7375" s="432" t="s">
        <v>6715</v>
      </c>
      <c r="B7375" s="433">
        <v>29189</v>
      </c>
      <c r="C7375" s="434">
        <v>570</v>
      </c>
      <c r="D7375" s="434">
        <v>90</v>
      </c>
    </row>
    <row r="7376" spans="1:4" ht="13.2" x14ac:dyDescent="0.25">
      <c r="A7376" s="432" t="s">
        <v>6716</v>
      </c>
      <c r="B7376" s="433">
        <v>16615</v>
      </c>
      <c r="C7376" s="434">
        <v>40</v>
      </c>
      <c r="D7376" s="434">
        <v>40</v>
      </c>
    </row>
    <row r="7377" spans="1:4" ht="13.2" x14ac:dyDescent="0.25">
      <c r="A7377" s="432" t="s">
        <v>6698</v>
      </c>
      <c r="B7377" s="433">
        <v>17486</v>
      </c>
      <c r="C7377" s="434">
        <v>60</v>
      </c>
      <c r="D7377" s="434">
        <v>50</v>
      </c>
    </row>
    <row r="7378" spans="1:4" ht="13.2" x14ac:dyDescent="0.25">
      <c r="A7378" s="432" t="s">
        <v>6709</v>
      </c>
      <c r="B7378" s="433">
        <v>15875</v>
      </c>
      <c r="C7378" s="434">
        <v>40</v>
      </c>
      <c r="D7378" s="434">
        <v>30</v>
      </c>
    </row>
    <row r="7379" spans="1:4" ht="13.2" x14ac:dyDescent="0.25">
      <c r="A7379" s="432" t="s">
        <v>6711</v>
      </c>
      <c r="B7379" s="433">
        <v>24427</v>
      </c>
      <c r="C7379" s="434">
        <v>300</v>
      </c>
      <c r="D7379" s="434">
        <v>70</v>
      </c>
    </row>
    <row r="7380" spans="1:4" ht="13.2" x14ac:dyDescent="0.25">
      <c r="A7380" s="432" t="s">
        <v>6712</v>
      </c>
      <c r="B7380" s="433">
        <v>15168</v>
      </c>
      <c r="C7380" s="434">
        <v>70</v>
      </c>
      <c r="D7380" s="434">
        <v>60</v>
      </c>
    </row>
    <row r="7381" spans="1:4" ht="13.2" x14ac:dyDescent="0.25">
      <c r="A7381" s="432" t="s">
        <v>6713</v>
      </c>
      <c r="B7381" s="433">
        <v>18748</v>
      </c>
      <c r="C7381" s="434">
        <v>360</v>
      </c>
      <c r="D7381" s="434">
        <v>120</v>
      </c>
    </row>
    <row r="7382" spans="1:4" ht="13.2" x14ac:dyDescent="0.25">
      <c r="A7382" s="432" t="s">
        <v>6717</v>
      </c>
      <c r="B7382" s="433">
        <v>24605</v>
      </c>
      <c r="C7382" s="434">
        <v>240</v>
      </c>
      <c r="D7382" s="434">
        <v>160</v>
      </c>
    </row>
    <row r="7383" spans="1:4" ht="13.2" x14ac:dyDescent="0.25">
      <c r="A7383" s="432" t="s">
        <v>6718</v>
      </c>
      <c r="B7383" s="433">
        <v>23857</v>
      </c>
      <c r="C7383" s="434">
        <v>10</v>
      </c>
      <c r="D7383" s="434">
        <v>0</v>
      </c>
    </row>
    <row r="7384" spans="1:4" ht="13.2" x14ac:dyDescent="0.25">
      <c r="A7384" s="432" t="s">
        <v>6719</v>
      </c>
      <c r="B7384" s="433">
        <v>13395</v>
      </c>
      <c r="C7384" s="434">
        <v>10</v>
      </c>
      <c r="D7384" s="434">
        <v>10</v>
      </c>
    </row>
    <row r="7385" spans="1:4" ht="13.2" x14ac:dyDescent="0.25">
      <c r="A7385" s="432" t="s">
        <v>6720</v>
      </c>
      <c r="B7385" s="433">
        <v>22827</v>
      </c>
      <c r="C7385" s="434">
        <v>670</v>
      </c>
      <c r="D7385" s="434">
        <v>590</v>
      </c>
    </row>
    <row r="7386" spans="1:4" ht="13.2" x14ac:dyDescent="0.25">
      <c r="A7386" s="432" t="s">
        <v>6721</v>
      </c>
      <c r="B7386" s="433">
        <v>17361</v>
      </c>
      <c r="C7386" s="434">
        <v>50</v>
      </c>
      <c r="D7386" s="434">
        <v>40</v>
      </c>
    </row>
    <row r="7387" spans="1:4" ht="13.2" x14ac:dyDescent="0.25">
      <c r="A7387" s="432" t="s">
        <v>6722</v>
      </c>
      <c r="B7387" s="433">
        <v>27593</v>
      </c>
      <c r="C7387" s="434">
        <v>70</v>
      </c>
      <c r="D7387" s="434">
        <v>0</v>
      </c>
    </row>
    <row r="7388" spans="1:4" ht="13.2" x14ac:dyDescent="0.25">
      <c r="A7388" s="432" t="s">
        <v>6723</v>
      </c>
      <c r="B7388" s="433">
        <v>26510</v>
      </c>
      <c r="C7388" s="434">
        <v>20</v>
      </c>
      <c r="D7388" s="434">
        <v>0</v>
      </c>
    </row>
    <row r="7389" spans="1:4" ht="13.2" x14ac:dyDescent="0.25">
      <c r="A7389" s="432" t="s">
        <v>6724</v>
      </c>
      <c r="B7389" s="433">
        <v>29504</v>
      </c>
      <c r="C7389" s="434">
        <v>70</v>
      </c>
      <c r="D7389" s="434">
        <v>0</v>
      </c>
    </row>
    <row r="7390" spans="1:4" ht="13.2" x14ac:dyDescent="0.25">
      <c r="A7390" s="432" t="s">
        <v>6725</v>
      </c>
      <c r="B7390" s="433">
        <v>15139</v>
      </c>
      <c r="C7390" s="434">
        <v>10</v>
      </c>
      <c r="D7390" s="434">
        <v>10</v>
      </c>
    </row>
    <row r="7391" spans="1:4" ht="13.2" x14ac:dyDescent="0.25">
      <c r="A7391" s="432" t="s">
        <v>6726</v>
      </c>
      <c r="B7391" s="433">
        <v>21055</v>
      </c>
      <c r="C7391" s="434">
        <v>140</v>
      </c>
      <c r="D7391" s="434">
        <v>70</v>
      </c>
    </row>
    <row r="7392" spans="1:4" ht="13.2" x14ac:dyDescent="0.25">
      <c r="A7392" s="432" t="s">
        <v>6727</v>
      </c>
      <c r="B7392" s="433">
        <v>22935</v>
      </c>
      <c r="C7392" s="434">
        <v>200</v>
      </c>
      <c r="D7392" s="434">
        <v>200</v>
      </c>
    </row>
    <row r="7393" spans="1:4" ht="13.2" x14ac:dyDescent="0.25">
      <c r="A7393" s="432" t="s">
        <v>6728</v>
      </c>
      <c r="B7393" s="433">
        <v>12861</v>
      </c>
      <c r="C7393" s="434">
        <v>120</v>
      </c>
      <c r="D7393" s="434">
        <v>0</v>
      </c>
    </row>
    <row r="7394" spans="1:4" ht="13.2" x14ac:dyDescent="0.25">
      <c r="A7394" s="432" t="s">
        <v>6683</v>
      </c>
      <c r="B7394" s="433">
        <v>10537</v>
      </c>
      <c r="C7394" s="434">
        <v>200</v>
      </c>
      <c r="D7394" s="434">
        <v>0</v>
      </c>
    </row>
    <row r="7395" spans="1:4" ht="13.2" x14ac:dyDescent="0.25">
      <c r="A7395" s="432" t="s">
        <v>6729</v>
      </c>
      <c r="B7395" s="433">
        <v>20489</v>
      </c>
      <c r="C7395" s="434">
        <v>10</v>
      </c>
      <c r="D7395" s="434">
        <v>0</v>
      </c>
    </row>
    <row r="7396" spans="1:4" ht="13.2" x14ac:dyDescent="0.25">
      <c r="A7396" s="432" t="s">
        <v>6730</v>
      </c>
      <c r="B7396" s="433">
        <v>24060</v>
      </c>
      <c r="C7396" s="434">
        <v>70</v>
      </c>
      <c r="D7396" s="434">
        <v>0</v>
      </c>
    </row>
    <row r="7397" spans="1:4" ht="13.2" x14ac:dyDescent="0.25">
      <c r="A7397" s="432" t="s">
        <v>6731</v>
      </c>
      <c r="B7397" s="433">
        <v>10332</v>
      </c>
      <c r="C7397" s="434">
        <v>10</v>
      </c>
      <c r="D7397" s="434">
        <v>10</v>
      </c>
    </row>
    <row r="7398" spans="1:4" ht="13.2" x14ac:dyDescent="0.25">
      <c r="A7398" s="432" t="s">
        <v>6685</v>
      </c>
      <c r="B7398" s="433">
        <v>14254</v>
      </c>
      <c r="C7398" s="434">
        <v>390</v>
      </c>
      <c r="D7398" s="434">
        <v>300</v>
      </c>
    </row>
    <row r="7399" spans="1:4" ht="13.2" x14ac:dyDescent="0.25">
      <c r="A7399" s="432" t="s">
        <v>6686</v>
      </c>
      <c r="B7399" s="433">
        <v>12725</v>
      </c>
      <c r="C7399" s="434">
        <v>90</v>
      </c>
      <c r="D7399" s="434">
        <v>0</v>
      </c>
    </row>
    <row r="7400" spans="1:4" ht="13.2" x14ac:dyDescent="0.25">
      <c r="A7400" s="432" t="s">
        <v>6732</v>
      </c>
      <c r="B7400" s="433">
        <v>27087</v>
      </c>
      <c r="C7400" s="434">
        <v>340</v>
      </c>
      <c r="D7400" s="434">
        <v>40</v>
      </c>
    </row>
    <row r="7401" spans="1:4" ht="13.2" x14ac:dyDescent="0.25">
      <c r="A7401" s="432" t="s">
        <v>6688</v>
      </c>
      <c r="B7401" s="433">
        <v>10336</v>
      </c>
      <c r="C7401" s="435">
        <v>1200</v>
      </c>
      <c r="D7401" s="434">
        <v>480</v>
      </c>
    </row>
    <row r="7402" spans="1:4" ht="13.2" x14ac:dyDescent="0.25">
      <c r="A7402" s="432" t="s">
        <v>6691</v>
      </c>
      <c r="B7402" s="433">
        <v>22969</v>
      </c>
      <c r="C7402" s="434">
        <v>140</v>
      </c>
      <c r="D7402" s="434">
        <v>60</v>
      </c>
    </row>
    <row r="7403" spans="1:4" ht="13.2" x14ac:dyDescent="0.25">
      <c r="A7403" s="432" t="s">
        <v>6733</v>
      </c>
      <c r="B7403" s="433">
        <v>13969</v>
      </c>
      <c r="C7403" s="434">
        <v>80</v>
      </c>
      <c r="D7403" s="434">
        <v>80</v>
      </c>
    </row>
    <row r="7404" spans="1:4" ht="13.2" x14ac:dyDescent="0.25">
      <c r="A7404" s="432" t="s">
        <v>6693</v>
      </c>
      <c r="B7404" s="433">
        <v>22664</v>
      </c>
      <c r="C7404" s="435">
        <v>2340</v>
      </c>
      <c r="D7404" s="435">
        <v>1680</v>
      </c>
    </row>
    <row r="7405" spans="1:4" ht="13.2" x14ac:dyDescent="0.25">
      <c r="A7405" s="432" t="s">
        <v>6734</v>
      </c>
      <c r="B7405" s="433">
        <v>18197</v>
      </c>
      <c r="C7405" s="434">
        <v>30</v>
      </c>
      <c r="D7405" s="434">
        <v>0</v>
      </c>
    </row>
    <row r="7406" spans="1:4" ht="13.2" x14ac:dyDescent="0.25">
      <c r="A7406" s="432" t="s">
        <v>6695</v>
      </c>
      <c r="B7406" s="433">
        <v>25866</v>
      </c>
      <c r="C7406" s="434">
        <v>780</v>
      </c>
      <c r="D7406" s="434">
        <v>540</v>
      </c>
    </row>
    <row r="7407" spans="1:4" ht="13.2" x14ac:dyDescent="0.25">
      <c r="A7407" s="432" t="s">
        <v>6735</v>
      </c>
      <c r="B7407" s="433">
        <v>17860</v>
      </c>
      <c r="C7407" s="434">
        <v>680</v>
      </c>
      <c r="D7407" s="434">
        <v>570</v>
      </c>
    </row>
    <row r="7408" spans="1:4" ht="13.2" x14ac:dyDescent="0.25">
      <c r="A7408" s="432" t="s">
        <v>6696</v>
      </c>
      <c r="B7408" s="433">
        <v>11472</v>
      </c>
      <c r="C7408" s="434">
        <v>60</v>
      </c>
      <c r="D7408" s="434">
        <v>0</v>
      </c>
    </row>
    <row r="7409" spans="1:4" ht="13.2" x14ac:dyDescent="0.25">
      <c r="A7409" s="432" t="s">
        <v>6697</v>
      </c>
      <c r="B7409" s="433">
        <v>20627</v>
      </c>
      <c r="C7409" s="434">
        <v>510</v>
      </c>
      <c r="D7409" s="434">
        <v>420</v>
      </c>
    </row>
    <row r="7410" spans="1:4" ht="13.2" x14ac:dyDescent="0.25">
      <c r="A7410" s="432" t="s">
        <v>6698</v>
      </c>
      <c r="B7410" s="433">
        <v>21655</v>
      </c>
      <c r="C7410" s="434">
        <v>540</v>
      </c>
      <c r="D7410" s="434">
        <v>240</v>
      </c>
    </row>
    <row r="7411" spans="1:4" ht="13.2" x14ac:dyDescent="0.25">
      <c r="A7411" s="432" t="s">
        <v>6736</v>
      </c>
      <c r="B7411" s="433">
        <v>18134</v>
      </c>
      <c r="C7411" s="435">
        <v>1600</v>
      </c>
      <c r="D7411" s="434">
        <v>460</v>
      </c>
    </row>
    <row r="7412" spans="1:4" ht="13.2" x14ac:dyDescent="0.25">
      <c r="A7412" s="432" t="s">
        <v>6737</v>
      </c>
      <c r="B7412" s="433">
        <v>10463</v>
      </c>
      <c r="C7412" s="435">
        <v>1260</v>
      </c>
      <c r="D7412" s="435">
        <v>1020</v>
      </c>
    </row>
    <row r="7413" spans="1:4" ht="13.2" x14ac:dyDescent="0.25">
      <c r="A7413" s="432" t="s">
        <v>6738</v>
      </c>
      <c r="B7413" s="433">
        <v>19161</v>
      </c>
      <c r="C7413" s="434">
        <v>780</v>
      </c>
      <c r="D7413" s="434">
        <v>180</v>
      </c>
    </row>
    <row r="7414" spans="1:4" ht="13.2" x14ac:dyDescent="0.25">
      <c r="A7414" s="432" t="s">
        <v>6739</v>
      </c>
      <c r="B7414" s="433">
        <v>20399</v>
      </c>
      <c r="C7414" s="434">
        <v>420</v>
      </c>
      <c r="D7414" s="434">
        <v>300</v>
      </c>
    </row>
    <row r="7415" spans="1:4" ht="13.2" x14ac:dyDescent="0.25">
      <c r="A7415" s="432" t="s">
        <v>6740</v>
      </c>
      <c r="B7415" s="433">
        <v>12111</v>
      </c>
      <c r="C7415" s="434">
        <v>120</v>
      </c>
      <c r="D7415" s="434">
        <v>60</v>
      </c>
    </row>
    <row r="7416" spans="1:4" ht="13.2" x14ac:dyDescent="0.25">
      <c r="A7416" s="432" t="s">
        <v>6741</v>
      </c>
      <c r="B7416" s="433">
        <v>28129</v>
      </c>
      <c r="C7416" s="434">
        <v>210</v>
      </c>
      <c r="D7416" s="434">
        <v>60</v>
      </c>
    </row>
    <row r="7417" spans="1:4" ht="13.2" x14ac:dyDescent="0.25">
      <c r="A7417" s="432" t="s">
        <v>6742</v>
      </c>
      <c r="B7417" s="433">
        <v>27444</v>
      </c>
      <c r="C7417" s="434">
        <v>100</v>
      </c>
      <c r="D7417" s="434">
        <v>30</v>
      </c>
    </row>
    <row r="7418" spans="1:4" ht="13.2" x14ac:dyDescent="0.25">
      <c r="A7418" s="432" t="s">
        <v>6743</v>
      </c>
      <c r="B7418" s="433">
        <v>12958</v>
      </c>
      <c r="C7418" s="435">
        <v>1220</v>
      </c>
      <c r="D7418" s="435">
        <v>1220</v>
      </c>
    </row>
    <row r="7419" spans="1:4" ht="13.2" x14ac:dyDescent="0.25">
      <c r="A7419" s="432" t="s">
        <v>6744</v>
      </c>
      <c r="B7419" s="433">
        <v>16923</v>
      </c>
      <c r="C7419" s="434">
        <v>33</v>
      </c>
      <c r="D7419" s="434">
        <v>3</v>
      </c>
    </row>
    <row r="7420" spans="1:4" ht="13.2" x14ac:dyDescent="0.25">
      <c r="A7420" s="432" t="s">
        <v>6745</v>
      </c>
      <c r="B7420" s="433">
        <v>25411</v>
      </c>
      <c r="C7420" s="434">
        <v>29</v>
      </c>
      <c r="D7420" s="434">
        <v>29</v>
      </c>
    </row>
    <row r="7421" spans="1:4" ht="13.2" x14ac:dyDescent="0.25">
      <c r="A7421" s="432" t="s">
        <v>6746</v>
      </c>
      <c r="B7421" s="433">
        <v>26233</v>
      </c>
      <c r="C7421" s="434">
        <v>700</v>
      </c>
      <c r="D7421" s="434">
        <v>600</v>
      </c>
    </row>
    <row r="7422" spans="1:4" ht="13.2" x14ac:dyDescent="0.25">
      <c r="A7422" s="432" t="s">
        <v>6747</v>
      </c>
      <c r="B7422" s="433">
        <v>17130</v>
      </c>
      <c r="C7422" s="434">
        <v>33</v>
      </c>
      <c r="D7422" s="434">
        <v>23</v>
      </c>
    </row>
    <row r="7423" spans="1:4" ht="13.2" x14ac:dyDescent="0.25">
      <c r="A7423" s="432" t="s">
        <v>6748</v>
      </c>
      <c r="B7423" s="433">
        <v>22413</v>
      </c>
      <c r="C7423" s="435">
        <v>4500</v>
      </c>
      <c r="D7423" s="435">
        <v>4060</v>
      </c>
    </row>
    <row r="7424" spans="1:4" ht="13.2" x14ac:dyDescent="0.25">
      <c r="A7424" s="432" t="s">
        <v>6749</v>
      </c>
      <c r="B7424" s="433">
        <v>23442</v>
      </c>
      <c r="C7424" s="435">
        <v>1280</v>
      </c>
      <c r="D7424" s="435">
        <v>1210</v>
      </c>
    </row>
    <row r="7425" spans="1:4" ht="13.2" x14ac:dyDescent="0.25">
      <c r="A7425" s="432" t="s">
        <v>6750</v>
      </c>
      <c r="B7425" s="433">
        <v>17012</v>
      </c>
      <c r="C7425" s="434">
        <v>5</v>
      </c>
      <c r="D7425" s="434">
        <v>5</v>
      </c>
    </row>
    <row r="7426" spans="1:4" ht="13.2" x14ac:dyDescent="0.25">
      <c r="A7426" s="432" t="s">
        <v>6751</v>
      </c>
      <c r="B7426" s="433">
        <v>12108</v>
      </c>
      <c r="C7426" s="434">
        <v>160</v>
      </c>
      <c r="D7426" s="434">
        <v>170</v>
      </c>
    </row>
    <row r="7427" spans="1:4" ht="13.2" x14ac:dyDescent="0.25">
      <c r="A7427" s="432" t="s">
        <v>6752</v>
      </c>
      <c r="B7427" s="433">
        <v>12166</v>
      </c>
      <c r="C7427" s="434">
        <v>107</v>
      </c>
      <c r="D7427" s="434">
        <v>107</v>
      </c>
    </row>
    <row r="7428" spans="1:4" ht="13.2" x14ac:dyDescent="0.25">
      <c r="A7428" s="432" t="s">
        <v>6753</v>
      </c>
      <c r="B7428" s="433">
        <v>20507</v>
      </c>
      <c r="C7428" s="434">
        <v>84</v>
      </c>
      <c r="D7428" s="434">
        <v>52</v>
      </c>
    </row>
    <row r="7429" spans="1:4" ht="13.2" x14ac:dyDescent="0.25">
      <c r="A7429" s="432" t="s">
        <v>6754</v>
      </c>
      <c r="B7429" s="433">
        <v>24411</v>
      </c>
      <c r="C7429" s="434">
        <v>193</v>
      </c>
      <c r="D7429" s="434">
        <v>193</v>
      </c>
    </row>
    <row r="7430" spans="1:4" ht="13.2" x14ac:dyDescent="0.25">
      <c r="A7430" s="432" t="s">
        <v>6755</v>
      </c>
      <c r="B7430" s="433">
        <v>11519</v>
      </c>
      <c r="C7430" s="435">
        <v>10200</v>
      </c>
      <c r="D7430" s="435">
        <v>8190</v>
      </c>
    </row>
    <row r="7431" spans="1:4" ht="13.2" x14ac:dyDescent="0.25">
      <c r="A7431" s="432" t="s">
        <v>6756</v>
      </c>
      <c r="B7431" s="433">
        <v>22762</v>
      </c>
      <c r="C7431" s="434">
        <v>266</v>
      </c>
      <c r="D7431" s="434">
        <v>166</v>
      </c>
    </row>
    <row r="7432" spans="1:4" ht="13.2" x14ac:dyDescent="0.25">
      <c r="A7432" s="432" t="s">
        <v>6757</v>
      </c>
      <c r="B7432" s="433">
        <v>24277</v>
      </c>
      <c r="C7432" s="434">
        <v>4</v>
      </c>
      <c r="D7432" s="434">
        <v>4</v>
      </c>
    </row>
    <row r="7433" spans="1:4" ht="13.2" x14ac:dyDescent="0.25">
      <c r="A7433" s="432" t="s">
        <v>6758</v>
      </c>
      <c r="B7433" s="433">
        <v>23551</v>
      </c>
      <c r="C7433" s="434">
        <v>99</v>
      </c>
      <c r="D7433" s="434">
        <v>94</v>
      </c>
    </row>
    <row r="7434" spans="1:4" ht="13.2" x14ac:dyDescent="0.25">
      <c r="A7434" s="432" t="s">
        <v>6759</v>
      </c>
      <c r="B7434" s="433">
        <v>28486</v>
      </c>
      <c r="C7434" s="434">
        <v>4</v>
      </c>
      <c r="D7434" s="434">
        <v>4</v>
      </c>
    </row>
    <row r="7435" spans="1:4" ht="13.2" x14ac:dyDescent="0.25">
      <c r="A7435" s="432" t="s">
        <v>6760</v>
      </c>
      <c r="B7435" s="433">
        <v>26395</v>
      </c>
      <c r="C7435" s="434">
        <v>765</v>
      </c>
      <c r="D7435" s="434">
        <v>765</v>
      </c>
    </row>
    <row r="7436" spans="1:4" ht="13.2" x14ac:dyDescent="0.25">
      <c r="A7436" s="432" t="s">
        <v>6761</v>
      </c>
      <c r="B7436" s="433">
        <v>14682</v>
      </c>
      <c r="C7436" s="434">
        <v>162</v>
      </c>
      <c r="D7436" s="434">
        <v>65</v>
      </c>
    </row>
    <row r="7437" spans="1:4" ht="13.2" x14ac:dyDescent="0.25">
      <c r="A7437" s="432" t="s">
        <v>6762</v>
      </c>
      <c r="B7437" s="433">
        <v>28967</v>
      </c>
      <c r="C7437" s="434">
        <v>48</v>
      </c>
      <c r="D7437" s="434">
        <v>32</v>
      </c>
    </row>
    <row r="7438" spans="1:4" ht="13.2" x14ac:dyDescent="0.25">
      <c r="A7438" s="432" t="s">
        <v>6763</v>
      </c>
      <c r="B7438" s="433">
        <v>29022</v>
      </c>
      <c r="C7438" s="434">
        <v>22</v>
      </c>
      <c r="D7438" s="434">
        <v>0</v>
      </c>
    </row>
    <row r="7439" spans="1:4" ht="13.2" x14ac:dyDescent="0.25">
      <c r="A7439" s="432" t="s">
        <v>6764</v>
      </c>
      <c r="B7439" s="433">
        <v>21534</v>
      </c>
      <c r="C7439" s="435">
        <v>25200</v>
      </c>
      <c r="D7439" s="435">
        <v>24360</v>
      </c>
    </row>
    <row r="7440" spans="1:4" ht="13.2" x14ac:dyDescent="0.25">
      <c r="A7440" s="432" t="s">
        <v>6765</v>
      </c>
      <c r="B7440" s="433">
        <v>15194</v>
      </c>
      <c r="C7440" s="435">
        <v>2400</v>
      </c>
      <c r="D7440" s="434">
        <v>140</v>
      </c>
    </row>
    <row r="7441" spans="1:4" ht="13.2" x14ac:dyDescent="0.25">
      <c r="A7441" s="432" t="s">
        <v>6766</v>
      </c>
      <c r="B7441" s="433">
        <v>15643</v>
      </c>
      <c r="C7441" s="434">
        <v>240</v>
      </c>
      <c r="D7441" s="434">
        <v>0</v>
      </c>
    </row>
    <row r="7442" spans="1:4" ht="13.2" x14ac:dyDescent="0.25">
      <c r="A7442" s="432" t="s">
        <v>6767</v>
      </c>
      <c r="B7442" s="433">
        <v>28737</v>
      </c>
      <c r="C7442" s="434">
        <v>50</v>
      </c>
      <c r="D7442" s="434">
        <v>0</v>
      </c>
    </row>
    <row r="7443" spans="1:4" ht="13.2" x14ac:dyDescent="0.25">
      <c r="A7443" s="432" t="s">
        <v>6768</v>
      </c>
      <c r="B7443" s="433">
        <v>23429</v>
      </c>
      <c r="C7443" s="434">
        <v>100</v>
      </c>
      <c r="D7443" s="434">
        <v>0</v>
      </c>
    </row>
    <row r="7444" spans="1:4" ht="13.2" x14ac:dyDescent="0.25">
      <c r="A7444" s="432" t="s">
        <v>6769</v>
      </c>
      <c r="B7444" s="433">
        <v>20131</v>
      </c>
      <c r="C7444" s="434">
        <v>550</v>
      </c>
      <c r="D7444" s="434">
        <v>200</v>
      </c>
    </row>
    <row r="7445" spans="1:4" ht="13.2" x14ac:dyDescent="0.25">
      <c r="A7445" s="432" t="s">
        <v>6770</v>
      </c>
      <c r="B7445" s="433">
        <v>14970</v>
      </c>
      <c r="C7445" s="434">
        <v>50</v>
      </c>
      <c r="D7445" s="434">
        <v>50</v>
      </c>
    </row>
    <row r="7446" spans="1:4" ht="13.2" x14ac:dyDescent="0.25">
      <c r="A7446" s="432" t="s">
        <v>6771</v>
      </c>
      <c r="B7446" s="433">
        <v>13587</v>
      </c>
      <c r="C7446" s="434">
        <v>20</v>
      </c>
      <c r="D7446" s="434">
        <v>20</v>
      </c>
    </row>
    <row r="7447" spans="1:4" ht="13.2" x14ac:dyDescent="0.25">
      <c r="A7447" s="432" t="s">
        <v>6772</v>
      </c>
      <c r="B7447" s="433">
        <v>19312</v>
      </c>
      <c r="C7447" s="434">
        <v>60</v>
      </c>
      <c r="D7447" s="434">
        <v>60</v>
      </c>
    </row>
    <row r="7448" spans="1:4" ht="13.2" x14ac:dyDescent="0.25">
      <c r="A7448" s="432" t="s">
        <v>6773</v>
      </c>
      <c r="B7448" s="433">
        <v>15416</v>
      </c>
      <c r="C7448" s="434">
        <v>100</v>
      </c>
      <c r="D7448" s="434">
        <v>100</v>
      </c>
    </row>
    <row r="7449" spans="1:4" ht="13.2" x14ac:dyDescent="0.25">
      <c r="A7449" s="432" t="s">
        <v>6774</v>
      </c>
      <c r="B7449" s="433">
        <v>25032</v>
      </c>
      <c r="C7449" s="434">
        <v>900</v>
      </c>
      <c r="D7449" s="434">
        <v>720</v>
      </c>
    </row>
    <row r="7450" spans="1:4" ht="13.2" x14ac:dyDescent="0.25">
      <c r="A7450" s="432" t="s">
        <v>6775</v>
      </c>
      <c r="B7450" s="433">
        <v>19243</v>
      </c>
      <c r="C7450" s="435">
        <v>4000</v>
      </c>
      <c r="D7450" s="435">
        <v>2000</v>
      </c>
    </row>
    <row r="7451" spans="1:4" ht="13.2" x14ac:dyDescent="0.25">
      <c r="A7451" s="432" t="s">
        <v>6776</v>
      </c>
      <c r="B7451" s="433">
        <v>26967</v>
      </c>
      <c r="C7451" s="434">
        <v>120</v>
      </c>
      <c r="D7451" s="434">
        <v>0</v>
      </c>
    </row>
    <row r="7452" spans="1:4" ht="13.2" x14ac:dyDescent="0.25">
      <c r="A7452" s="432" t="s">
        <v>6777</v>
      </c>
      <c r="B7452" s="433">
        <v>23681</v>
      </c>
      <c r="C7452" s="434">
        <v>60</v>
      </c>
      <c r="D7452" s="434">
        <v>60</v>
      </c>
    </row>
    <row r="7453" spans="1:4" ht="13.2" x14ac:dyDescent="0.25">
      <c r="A7453" s="432" t="s">
        <v>6778</v>
      </c>
      <c r="B7453" s="433">
        <v>13122</v>
      </c>
      <c r="C7453" s="434">
        <v>25</v>
      </c>
      <c r="D7453" s="434">
        <v>0</v>
      </c>
    </row>
    <row r="7454" spans="1:4" ht="13.2" x14ac:dyDescent="0.25">
      <c r="A7454" s="432" t="s">
        <v>6779</v>
      </c>
      <c r="B7454" s="433">
        <v>11523</v>
      </c>
      <c r="C7454" s="434">
        <v>90</v>
      </c>
      <c r="D7454" s="434">
        <v>90</v>
      </c>
    </row>
    <row r="7455" spans="1:4" ht="13.2" x14ac:dyDescent="0.25">
      <c r="A7455" s="432" t="s">
        <v>6780</v>
      </c>
      <c r="B7455" s="433">
        <v>12475</v>
      </c>
      <c r="C7455" s="434">
        <v>140</v>
      </c>
      <c r="D7455" s="434">
        <v>0</v>
      </c>
    </row>
    <row r="7456" spans="1:4" ht="13.2" x14ac:dyDescent="0.25">
      <c r="A7456" s="432" t="s">
        <v>6781</v>
      </c>
      <c r="B7456" s="433">
        <v>19030</v>
      </c>
      <c r="C7456" s="434">
        <v>40</v>
      </c>
      <c r="D7456" s="434">
        <v>40</v>
      </c>
    </row>
    <row r="7457" spans="1:4" ht="13.2" x14ac:dyDescent="0.25">
      <c r="A7457" s="432" t="s">
        <v>6782</v>
      </c>
      <c r="B7457" s="433">
        <v>29695</v>
      </c>
      <c r="C7457" s="434">
        <v>165</v>
      </c>
      <c r="D7457" s="434">
        <v>135</v>
      </c>
    </row>
    <row r="7458" spans="1:4" ht="13.2" x14ac:dyDescent="0.25">
      <c r="A7458" s="432" t="s">
        <v>6783</v>
      </c>
      <c r="B7458" s="433">
        <v>12993</v>
      </c>
      <c r="C7458" s="434">
        <v>5</v>
      </c>
      <c r="D7458" s="434">
        <v>5</v>
      </c>
    </row>
    <row r="7459" spans="1:4" ht="13.2" x14ac:dyDescent="0.25">
      <c r="A7459" s="432" t="s">
        <v>6784</v>
      </c>
      <c r="B7459" s="433">
        <v>12155</v>
      </c>
      <c r="C7459" s="434">
        <v>80</v>
      </c>
      <c r="D7459" s="434">
        <v>40</v>
      </c>
    </row>
    <row r="7460" spans="1:4" ht="13.2" x14ac:dyDescent="0.25">
      <c r="A7460" s="432" t="s">
        <v>6785</v>
      </c>
      <c r="B7460" s="433">
        <v>23949</v>
      </c>
      <c r="C7460" s="434">
        <v>20</v>
      </c>
      <c r="D7460" s="434">
        <v>0</v>
      </c>
    </row>
    <row r="7461" spans="1:4" ht="13.2" x14ac:dyDescent="0.25">
      <c r="A7461" s="432" t="s">
        <v>6786</v>
      </c>
      <c r="B7461" s="433">
        <v>28420</v>
      </c>
      <c r="C7461" s="434">
        <v>260</v>
      </c>
      <c r="D7461" s="434">
        <v>240</v>
      </c>
    </row>
    <row r="7462" spans="1:4" ht="13.2" x14ac:dyDescent="0.25">
      <c r="A7462" s="432" t="s">
        <v>6787</v>
      </c>
      <c r="B7462" s="433">
        <v>13119</v>
      </c>
      <c r="C7462" s="434">
        <v>30</v>
      </c>
      <c r="D7462" s="434">
        <v>30</v>
      </c>
    </row>
    <row r="7463" spans="1:4" ht="13.2" x14ac:dyDescent="0.25">
      <c r="A7463" s="432" t="s">
        <v>6788</v>
      </c>
      <c r="B7463" s="433">
        <v>28136</v>
      </c>
      <c r="C7463" s="435">
        <v>23330</v>
      </c>
      <c r="D7463" s="435">
        <v>22800</v>
      </c>
    </row>
    <row r="7464" spans="1:4" ht="13.2" x14ac:dyDescent="0.25">
      <c r="A7464" s="432" t="s">
        <v>6789</v>
      </c>
      <c r="B7464" s="433">
        <v>17481</v>
      </c>
      <c r="C7464" s="434">
        <v>510</v>
      </c>
      <c r="D7464" s="434">
        <v>490</v>
      </c>
    </row>
    <row r="7465" spans="1:4" ht="13.2" x14ac:dyDescent="0.25">
      <c r="A7465" s="432" t="s">
        <v>6790</v>
      </c>
      <c r="B7465" s="433">
        <v>29896</v>
      </c>
      <c r="C7465" s="434">
        <v>350</v>
      </c>
      <c r="D7465" s="434">
        <v>350</v>
      </c>
    </row>
    <row r="7466" spans="1:4" ht="13.2" x14ac:dyDescent="0.25">
      <c r="A7466" s="432" t="s">
        <v>6791</v>
      </c>
      <c r="B7466" s="433">
        <v>18621</v>
      </c>
      <c r="C7466" s="435">
        <v>1300</v>
      </c>
      <c r="D7466" s="435">
        <v>1200</v>
      </c>
    </row>
    <row r="7467" spans="1:4" ht="13.2" x14ac:dyDescent="0.25">
      <c r="A7467" s="432" t="s">
        <v>6792</v>
      </c>
      <c r="B7467" s="433">
        <v>25749</v>
      </c>
      <c r="C7467" s="434">
        <v>500</v>
      </c>
      <c r="D7467" s="434">
        <v>150</v>
      </c>
    </row>
    <row r="7468" spans="1:4" ht="13.2" x14ac:dyDescent="0.25">
      <c r="A7468" s="432" t="s">
        <v>6793</v>
      </c>
      <c r="B7468" s="433">
        <v>11277</v>
      </c>
      <c r="C7468" s="434">
        <v>850</v>
      </c>
      <c r="D7468" s="434">
        <v>750</v>
      </c>
    </row>
    <row r="7469" spans="1:4" ht="13.2" x14ac:dyDescent="0.25">
      <c r="A7469" s="432" t="s">
        <v>6794</v>
      </c>
      <c r="B7469" s="433">
        <v>29945</v>
      </c>
      <c r="C7469" s="434">
        <v>350</v>
      </c>
      <c r="D7469" s="434">
        <v>310</v>
      </c>
    </row>
    <row r="7470" spans="1:4" ht="13.2" x14ac:dyDescent="0.25">
      <c r="A7470" s="432" t="s">
        <v>6795</v>
      </c>
      <c r="B7470" s="433">
        <v>24336</v>
      </c>
      <c r="C7470" s="434">
        <v>550</v>
      </c>
      <c r="D7470" s="434">
        <v>450</v>
      </c>
    </row>
    <row r="7471" spans="1:4" ht="13.2" x14ac:dyDescent="0.25">
      <c r="A7471" s="432" t="s">
        <v>6796</v>
      </c>
      <c r="B7471" s="433">
        <v>22121</v>
      </c>
      <c r="C7471" s="435">
        <v>1070</v>
      </c>
      <c r="D7471" s="434">
        <v>810</v>
      </c>
    </row>
    <row r="7472" spans="1:4" ht="13.2" x14ac:dyDescent="0.25">
      <c r="A7472" s="432" t="s">
        <v>6797</v>
      </c>
      <c r="B7472" s="433">
        <v>28418</v>
      </c>
      <c r="C7472" s="435">
        <v>1280</v>
      </c>
      <c r="D7472" s="435">
        <v>1210</v>
      </c>
    </row>
    <row r="7473" spans="1:4" ht="13.2" x14ac:dyDescent="0.25">
      <c r="A7473" s="432" t="s">
        <v>6798</v>
      </c>
      <c r="B7473" s="433">
        <v>21747</v>
      </c>
      <c r="C7473" s="434">
        <v>50</v>
      </c>
      <c r="D7473" s="434">
        <v>0</v>
      </c>
    </row>
    <row r="7474" spans="1:4" ht="13.2" x14ac:dyDescent="0.25">
      <c r="A7474" s="432" t="s">
        <v>6799</v>
      </c>
      <c r="B7474" s="433">
        <v>19414</v>
      </c>
      <c r="C7474" s="434">
        <v>15</v>
      </c>
      <c r="D7474" s="434">
        <v>5</v>
      </c>
    </row>
    <row r="7475" spans="1:4" ht="13.2" x14ac:dyDescent="0.25">
      <c r="A7475" s="432" t="s">
        <v>6800</v>
      </c>
      <c r="B7475" s="433">
        <v>12117</v>
      </c>
      <c r="C7475" s="434">
        <v>5</v>
      </c>
      <c r="D7475" s="434">
        <v>5</v>
      </c>
    </row>
    <row r="7476" spans="1:4" ht="13.2" x14ac:dyDescent="0.25">
      <c r="A7476" s="432" t="s">
        <v>6801</v>
      </c>
      <c r="B7476" s="433">
        <v>25264</v>
      </c>
      <c r="C7476" s="434">
        <v>5</v>
      </c>
      <c r="D7476" s="434">
        <v>5</v>
      </c>
    </row>
    <row r="7477" spans="1:4" ht="13.2" x14ac:dyDescent="0.25">
      <c r="A7477" s="432" t="s">
        <v>6802</v>
      </c>
      <c r="B7477" s="433">
        <v>13564</v>
      </c>
      <c r="C7477" s="434">
        <v>10</v>
      </c>
      <c r="D7477" s="434">
        <v>77</v>
      </c>
    </row>
    <row r="7478" spans="1:4" ht="13.2" x14ac:dyDescent="0.25">
      <c r="A7478" s="432" t="s">
        <v>6803</v>
      </c>
      <c r="B7478" s="433">
        <v>24507</v>
      </c>
      <c r="C7478" s="434">
        <v>7</v>
      </c>
      <c r="D7478" s="434">
        <v>7</v>
      </c>
    </row>
    <row r="7479" spans="1:4" ht="13.2" x14ac:dyDescent="0.25">
      <c r="A7479" s="432" t="s">
        <v>6804</v>
      </c>
      <c r="B7479" s="433">
        <v>28071</v>
      </c>
      <c r="C7479" s="434">
        <v>3</v>
      </c>
      <c r="D7479" s="434">
        <v>3</v>
      </c>
    </row>
    <row r="7480" spans="1:4" ht="13.2" x14ac:dyDescent="0.25">
      <c r="A7480" s="432" t="s">
        <v>6805</v>
      </c>
      <c r="B7480" s="433">
        <v>11937</v>
      </c>
      <c r="C7480" s="434">
        <v>9</v>
      </c>
      <c r="D7480" s="434">
        <v>9</v>
      </c>
    </row>
    <row r="7481" spans="1:4" ht="13.2" x14ac:dyDescent="0.25">
      <c r="A7481" s="432" t="s">
        <v>6806</v>
      </c>
      <c r="B7481" s="433">
        <v>26429</v>
      </c>
      <c r="C7481" s="434">
        <v>21</v>
      </c>
      <c r="D7481" s="434">
        <v>21</v>
      </c>
    </row>
    <row r="7482" spans="1:4" ht="13.2" x14ac:dyDescent="0.25">
      <c r="A7482" s="432" t="s">
        <v>6807</v>
      </c>
      <c r="B7482" s="433">
        <v>23098</v>
      </c>
      <c r="C7482" s="434">
        <v>2</v>
      </c>
      <c r="D7482" s="434">
        <v>0</v>
      </c>
    </row>
    <row r="7483" spans="1:4" ht="13.2" x14ac:dyDescent="0.25">
      <c r="A7483" s="432" t="s">
        <v>6808</v>
      </c>
      <c r="B7483" s="433">
        <v>24796</v>
      </c>
      <c r="C7483" s="434">
        <v>8</v>
      </c>
      <c r="D7483" s="434">
        <v>8</v>
      </c>
    </row>
    <row r="7484" spans="1:4" ht="13.2" x14ac:dyDescent="0.25">
      <c r="A7484" s="432" t="s">
        <v>6809</v>
      </c>
      <c r="B7484" s="433">
        <v>27817</v>
      </c>
      <c r="C7484" s="434">
        <v>2</v>
      </c>
      <c r="D7484" s="434">
        <v>2</v>
      </c>
    </row>
    <row r="7485" spans="1:4" ht="13.2" x14ac:dyDescent="0.25">
      <c r="A7485" s="432" t="s">
        <v>6810</v>
      </c>
      <c r="B7485" s="433">
        <v>13156</v>
      </c>
      <c r="C7485" s="434">
        <v>2</v>
      </c>
      <c r="D7485" s="434">
        <v>2</v>
      </c>
    </row>
    <row r="7486" spans="1:4" ht="13.2" x14ac:dyDescent="0.25">
      <c r="A7486" s="432" t="s">
        <v>6811</v>
      </c>
      <c r="B7486" s="433">
        <v>24938</v>
      </c>
      <c r="C7486" s="434">
        <v>3</v>
      </c>
      <c r="D7486" s="434">
        <v>3</v>
      </c>
    </row>
    <row r="7487" spans="1:4" ht="13.2" x14ac:dyDescent="0.25">
      <c r="A7487" s="432" t="s">
        <v>6812</v>
      </c>
      <c r="B7487" s="433">
        <v>26040</v>
      </c>
      <c r="C7487" s="434">
        <v>13</v>
      </c>
      <c r="D7487" s="434">
        <v>10</v>
      </c>
    </row>
    <row r="7488" spans="1:4" ht="13.2" x14ac:dyDescent="0.25">
      <c r="A7488" s="432" t="s">
        <v>6813</v>
      </c>
      <c r="B7488" s="433">
        <v>13718</v>
      </c>
      <c r="C7488" s="434">
        <v>32</v>
      </c>
      <c r="D7488" s="434">
        <v>32</v>
      </c>
    </row>
    <row r="7489" spans="1:4" ht="13.2" x14ac:dyDescent="0.25">
      <c r="A7489" s="432" t="s">
        <v>6814</v>
      </c>
      <c r="B7489" s="433">
        <v>16250</v>
      </c>
      <c r="C7489" s="434">
        <v>17</v>
      </c>
      <c r="D7489" s="434">
        <v>17</v>
      </c>
    </row>
    <row r="7490" spans="1:4" ht="13.2" x14ac:dyDescent="0.25">
      <c r="A7490" s="432" t="s">
        <v>6815</v>
      </c>
      <c r="B7490" s="433">
        <v>17074</v>
      </c>
      <c r="C7490" s="434">
        <v>11</v>
      </c>
      <c r="D7490" s="434">
        <v>11</v>
      </c>
    </row>
    <row r="7491" spans="1:4" ht="13.2" x14ac:dyDescent="0.25">
      <c r="A7491" s="432" t="s">
        <v>6816</v>
      </c>
      <c r="B7491" s="433">
        <v>21804</v>
      </c>
      <c r="C7491" s="434">
        <v>5</v>
      </c>
      <c r="D7491" s="434">
        <v>5</v>
      </c>
    </row>
    <row r="7492" spans="1:4" ht="13.2" x14ac:dyDescent="0.25">
      <c r="A7492" s="432" t="s">
        <v>6817</v>
      </c>
      <c r="B7492" s="433">
        <v>23394</v>
      </c>
      <c r="C7492" s="434">
        <v>9</v>
      </c>
      <c r="D7492" s="434">
        <v>9</v>
      </c>
    </row>
    <row r="7493" spans="1:4" ht="13.2" x14ac:dyDescent="0.25">
      <c r="A7493" s="432" t="s">
        <v>6818</v>
      </c>
      <c r="B7493" s="433">
        <v>13311</v>
      </c>
      <c r="C7493" s="434">
        <v>6</v>
      </c>
      <c r="D7493" s="434">
        <v>6</v>
      </c>
    </row>
    <row r="7494" spans="1:4" ht="13.2" x14ac:dyDescent="0.25">
      <c r="A7494" s="432" t="s">
        <v>6819</v>
      </c>
      <c r="B7494" s="433">
        <v>29125</v>
      </c>
      <c r="C7494" s="434">
        <v>16</v>
      </c>
      <c r="D7494" s="434">
        <v>16</v>
      </c>
    </row>
    <row r="7495" spans="1:4" ht="13.2" x14ac:dyDescent="0.25">
      <c r="A7495" s="432" t="s">
        <v>6820</v>
      </c>
      <c r="B7495" s="433">
        <v>12936</v>
      </c>
      <c r="C7495" s="434">
        <v>3</v>
      </c>
      <c r="D7495" s="434">
        <v>0</v>
      </c>
    </row>
    <row r="7496" spans="1:4" ht="13.2" x14ac:dyDescent="0.25">
      <c r="A7496" s="432" t="s">
        <v>6821</v>
      </c>
      <c r="B7496" s="433">
        <v>12742</v>
      </c>
      <c r="C7496" s="434">
        <v>6</v>
      </c>
      <c r="D7496" s="434">
        <v>6</v>
      </c>
    </row>
    <row r="7497" spans="1:4" ht="13.2" x14ac:dyDescent="0.25">
      <c r="A7497" s="432" t="s">
        <v>6822</v>
      </c>
      <c r="B7497" s="433">
        <v>28432</v>
      </c>
      <c r="C7497" s="434">
        <v>2</v>
      </c>
      <c r="D7497" s="434">
        <v>2</v>
      </c>
    </row>
    <row r="7498" spans="1:4" ht="13.2" x14ac:dyDescent="0.25">
      <c r="A7498" s="432" t="s">
        <v>6823</v>
      </c>
      <c r="B7498" s="433">
        <v>29521</v>
      </c>
      <c r="C7498" s="434">
        <v>12</v>
      </c>
      <c r="D7498" s="434">
        <v>11</v>
      </c>
    </row>
    <row r="7499" spans="1:4" ht="13.2" x14ac:dyDescent="0.25">
      <c r="A7499" s="432" t="s">
        <v>6824</v>
      </c>
      <c r="B7499" s="433">
        <v>24227</v>
      </c>
      <c r="C7499" s="434">
        <v>200</v>
      </c>
      <c r="D7499" s="434">
        <v>200</v>
      </c>
    </row>
    <row r="7500" spans="1:4" ht="13.2" x14ac:dyDescent="0.25">
      <c r="A7500" s="432" t="s">
        <v>6825</v>
      </c>
      <c r="B7500" s="433">
        <v>23328</v>
      </c>
      <c r="C7500" s="434">
        <v>0</v>
      </c>
      <c r="D7500" s="434">
        <v>2</v>
      </c>
    </row>
    <row r="7501" spans="1:4" ht="13.2" x14ac:dyDescent="0.25">
      <c r="A7501" s="432" t="s">
        <v>6826</v>
      </c>
      <c r="B7501" s="433">
        <v>15888</v>
      </c>
      <c r="C7501" s="434">
        <v>230</v>
      </c>
      <c r="D7501" s="434">
        <v>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E525-2181-42EA-BAF4-884FB19FDD18}">
  <dimension ref="A1:KBI7492"/>
  <sheetViews>
    <sheetView showGridLines="0" zoomScale="130" zoomScaleNormal="130" workbookViewId="0">
      <pane ySplit="1" topLeftCell="A2" activePane="bottomLeft" state="frozen"/>
      <selection pane="bottomLeft" activeCell="F14" sqref="F14"/>
    </sheetView>
  </sheetViews>
  <sheetFormatPr defaultColWidth="11.7109375" defaultRowHeight="13.2" x14ac:dyDescent="0.25"/>
  <cols>
    <col min="1" max="1" width="18.85546875" style="195" customWidth="1"/>
    <col min="2" max="2" width="18.7109375" style="204" customWidth="1"/>
    <col min="3" max="3" width="15.28515625" style="204" customWidth="1"/>
    <col min="4" max="4" width="17.7109375" style="204" customWidth="1"/>
    <col min="6" max="16384" width="11.7109375" style="195"/>
  </cols>
  <sheetData>
    <row r="1" spans="1:7497" ht="15.6" x14ac:dyDescent="0.3">
      <c r="A1" s="413" t="s">
        <v>1384</v>
      </c>
      <c r="B1" s="414" t="s">
        <v>1385</v>
      </c>
      <c r="C1" s="414" t="s">
        <v>1386</v>
      </c>
      <c r="D1" s="414" t="s">
        <v>1387</v>
      </c>
    </row>
    <row r="2" spans="1:7497" x14ac:dyDescent="0.25">
      <c r="A2" s="415" t="s">
        <v>1425</v>
      </c>
      <c r="B2" s="202">
        <v>19915</v>
      </c>
      <c r="C2" s="204">
        <v>2154</v>
      </c>
      <c r="D2" s="416">
        <v>2086</v>
      </c>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202"/>
      <c r="DK2" s="202"/>
      <c r="DL2" s="202"/>
      <c r="DM2" s="202"/>
      <c r="DN2" s="202"/>
      <c r="DO2" s="202"/>
      <c r="DP2" s="202"/>
      <c r="DQ2" s="202"/>
      <c r="DR2" s="202"/>
      <c r="DS2" s="202"/>
      <c r="DT2" s="202"/>
      <c r="DU2" s="202"/>
      <c r="DV2" s="202"/>
      <c r="DW2" s="202"/>
      <c r="DX2" s="202"/>
      <c r="DY2" s="202"/>
      <c r="DZ2" s="202"/>
      <c r="EA2" s="202"/>
      <c r="EB2" s="202"/>
      <c r="EC2" s="202"/>
      <c r="ED2" s="202"/>
      <c r="EE2" s="202"/>
      <c r="EF2" s="202"/>
      <c r="EG2" s="202"/>
      <c r="EH2" s="202"/>
      <c r="EI2" s="202"/>
      <c r="EJ2" s="202"/>
      <c r="EK2" s="202"/>
      <c r="EL2" s="202"/>
      <c r="EM2" s="202"/>
      <c r="EN2" s="202"/>
      <c r="EO2" s="202"/>
      <c r="EP2" s="202"/>
      <c r="EQ2" s="202"/>
      <c r="ER2" s="202"/>
      <c r="ES2" s="202"/>
      <c r="ET2" s="202"/>
      <c r="EU2" s="202"/>
      <c r="EV2" s="202"/>
      <c r="EW2" s="202"/>
      <c r="EX2" s="202"/>
      <c r="EY2" s="202"/>
      <c r="EZ2" s="202"/>
      <c r="FA2" s="202"/>
      <c r="FB2" s="202"/>
      <c r="FC2" s="202"/>
      <c r="FD2" s="202"/>
      <c r="FE2" s="202"/>
      <c r="FF2" s="202"/>
      <c r="FG2" s="202"/>
      <c r="FH2" s="202"/>
      <c r="FI2" s="202"/>
      <c r="FJ2" s="202"/>
      <c r="FK2" s="202"/>
      <c r="FL2" s="202"/>
      <c r="FM2" s="202"/>
      <c r="FN2" s="202"/>
      <c r="FO2" s="202"/>
      <c r="FP2" s="202"/>
      <c r="FQ2" s="202"/>
      <c r="FR2" s="202"/>
      <c r="FS2" s="202"/>
      <c r="FT2" s="202"/>
      <c r="FU2" s="202"/>
      <c r="FV2" s="202"/>
      <c r="FW2" s="202"/>
      <c r="FX2" s="202"/>
      <c r="FY2" s="202"/>
      <c r="FZ2" s="202"/>
      <c r="GA2" s="202"/>
      <c r="GB2" s="202"/>
      <c r="GC2" s="202"/>
      <c r="GD2" s="202"/>
      <c r="GE2" s="202"/>
      <c r="GF2" s="202"/>
      <c r="GG2" s="202"/>
      <c r="GH2" s="202"/>
      <c r="GI2" s="202"/>
      <c r="GJ2" s="202"/>
      <c r="GK2" s="202"/>
      <c r="GL2" s="202"/>
      <c r="GM2" s="202"/>
      <c r="GN2" s="202"/>
      <c r="GO2" s="202"/>
      <c r="GP2" s="202"/>
      <c r="GQ2" s="202"/>
      <c r="GR2" s="202"/>
      <c r="GS2" s="202"/>
      <c r="GT2" s="202"/>
      <c r="GU2" s="202"/>
      <c r="GV2" s="202"/>
      <c r="GW2" s="202"/>
      <c r="GX2" s="202"/>
      <c r="GY2" s="202"/>
      <c r="GZ2" s="202"/>
      <c r="HA2" s="202"/>
      <c r="HB2" s="202"/>
      <c r="HC2" s="202"/>
      <c r="HD2" s="202"/>
      <c r="HE2" s="202"/>
      <c r="HF2" s="202"/>
      <c r="HG2" s="202"/>
      <c r="HH2" s="202"/>
      <c r="HI2" s="202"/>
      <c r="HJ2" s="202"/>
      <c r="HK2" s="202"/>
      <c r="HL2" s="202"/>
      <c r="HM2" s="202"/>
      <c r="HN2" s="202"/>
      <c r="HO2" s="202"/>
      <c r="HP2" s="202"/>
      <c r="HQ2" s="202"/>
      <c r="HR2" s="202"/>
      <c r="HS2" s="202"/>
      <c r="HT2" s="202"/>
      <c r="HU2" s="202"/>
      <c r="HV2" s="202"/>
      <c r="HW2" s="202"/>
      <c r="HX2" s="202"/>
      <c r="HY2" s="202"/>
      <c r="HZ2" s="202"/>
      <c r="IA2" s="202"/>
      <c r="IB2" s="202"/>
      <c r="IC2" s="202"/>
      <c r="ID2" s="202"/>
      <c r="IE2" s="202"/>
      <c r="IF2" s="202"/>
      <c r="IG2" s="202"/>
      <c r="IH2" s="202"/>
      <c r="II2" s="202"/>
      <c r="IJ2" s="202"/>
      <c r="IK2" s="202"/>
      <c r="IL2" s="202"/>
      <c r="IM2" s="202"/>
      <c r="IN2" s="202"/>
      <c r="IO2" s="202"/>
      <c r="IP2" s="202"/>
      <c r="IQ2" s="202"/>
      <c r="IR2" s="202"/>
      <c r="IS2" s="202"/>
      <c r="IT2" s="202"/>
      <c r="IU2" s="202"/>
      <c r="IV2" s="202"/>
      <c r="IW2" s="202"/>
      <c r="IX2" s="202"/>
      <c r="IY2" s="202"/>
      <c r="IZ2" s="202"/>
      <c r="JA2" s="202"/>
      <c r="JB2" s="202"/>
      <c r="JC2" s="202"/>
      <c r="JD2" s="202"/>
      <c r="JE2" s="202"/>
      <c r="JF2" s="202"/>
      <c r="JG2" s="202"/>
      <c r="JH2" s="202"/>
      <c r="JI2" s="202"/>
      <c r="JJ2" s="202"/>
      <c r="JK2" s="202"/>
      <c r="JL2" s="202"/>
      <c r="JM2" s="202"/>
      <c r="JN2" s="202"/>
      <c r="JO2" s="202"/>
      <c r="JP2" s="202"/>
      <c r="JQ2" s="202"/>
      <c r="JR2" s="202"/>
      <c r="JS2" s="202"/>
      <c r="JT2" s="202"/>
      <c r="JU2" s="202"/>
      <c r="JV2" s="202"/>
      <c r="JW2" s="202"/>
      <c r="JX2" s="202"/>
      <c r="JY2" s="202"/>
      <c r="JZ2" s="202"/>
      <c r="KA2" s="202"/>
      <c r="KB2" s="202"/>
      <c r="KC2" s="202"/>
      <c r="KD2" s="202"/>
      <c r="KE2" s="202"/>
      <c r="KF2" s="202"/>
      <c r="KG2" s="202"/>
      <c r="KH2" s="202"/>
      <c r="KI2" s="202"/>
      <c r="KJ2" s="202"/>
      <c r="KK2" s="202"/>
      <c r="KL2" s="202"/>
      <c r="KM2" s="202"/>
      <c r="KN2" s="202"/>
      <c r="KO2" s="202"/>
      <c r="KP2" s="202"/>
      <c r="KQ2" s="202"/>
      <c r="KR2" s="202"/>
      <c r="KS2" s="202"/>
      <c r="KT2" s="202"/>
      <c r="KU2" s="202"/>
      <c r="KV2" s="202"/>
      <c r="KW2" s="202"/>
      <c r="KX2" s="202"/>
      <c r="KY2" s="202"/>
      <c r="KZ2" s="202"/>
      <c r="LA2" s="202"/>
      <c r="LB2" s="202"/>
      <c r="LC2" s="202"/>
      <c r="LD2" s="202"/>
      <c r="LE2" s="202"/>
      <c r="LF2" s="202"/>
      <c r="LG2" s="202"/>
      <c r="LH2" s="202"/>
      <c r="LI2" s="202"/>
      <c r="LJ2" s="202"/>
      <c r="LK2" s="202"/>
      <c r="LL2" s="202"/>
      <c r="LM2" s="202"/>
      <c r="LN2" s="202"/>
      <c r="LO2" s="202"/>
      <c r="LP2" s="202"/>
      <c r="LQ2" s="202"/>
      <c r="LR2" s="202"/>
      <c r="LS2" s="202"/>
      <c r="LT2" s="202"/>
      <c r="LU2" s="202"/>
      <c r="LV2" s="202"/>
      <c r="LW2" s="202"/>
      <c r="LX2" s="202"/>
      <c r="LY2" s="202"/>
      <c r="LZ2" s="202"/>
      <c r="MA2" s="202"/>
      <c r="MB2" s="202"/>
      <c r="MC2" s="202"/>
      <c r="MD2" s="202"/>
      <c r="ME2" s="202"/>
      <c r="MF2" s="202"/>
      <c r="MG2" s="202"/>
      <c r="MH2" s="202"/>
      <c r="MI2" s="202"/>
      <c r="MJ2" s="202"/>
      <c r="MK2" s="202"/>
      <c r="ML2" s="202"/>
      <c r="MM2" s="202"/>
      <c r="MN2" s="202"/>
      <c r="MO2" s="202"/>
      <c r="MP2" s="202"/>
      <c r="MQ2" s="202"/>
      <c r="MR2" s="202"/>
      <c r="MS2" s="202"/>
      <c r="MT2" s="202"/>
      <c r="MU2" s="202"/>
      <c r="MV2" s="202"/>
      <c r="MW2" s="202"/>
      <c r="MX2" s="202"/>
      <c r="MY2" s="202"/>
      <c r="MZ2" s="202"/>
      <c r="NA2" s="202"/>
      <c r="NB2" s="202"/>
      <c r="NC2" s="202"/>
      <c r="ND2" s="202"/>
      <c r="NE2" s="202"/>
      <c r="NF2" s="202"/>
      <c r="NG2" s="202"/>
      <c r="NH2" s="202"/>
      <c r="NI2" s="202"/>
      <c r="NJ2" s="202"/>
      <c r="NK2" s="202"/>
      <c r="NL2" s="202"/>
      <c r="NM2" s="202"/>
      <c r="NN2" s="202"/>
      <c r="NO2" s="202"/>
      <c r="NP2" s="202"/>
      <c r="NQ2" s="202"/>
      <c r="NR2" s="202"/>
      <c r="NS2" s="202"/>
      <c r="NT2" s="202"/>
      <c r="NU2" s="202"/>
      <c r="NV2" s="202"/>
      <c r="NW2" s="202"/>
      <c r="NX2" s="202"/>
      <c r="NY2" s="202"/>
      <c r="NZ2" s="202"/>
      <c r="OA2" s="202"/>
      <c r="OB2" s="202"/>
      <c r="OC2" s="202"/>
      <c r="OD2" s="202"/>
      <c r="OE2" s="202"/>
      <c r="OF2" s="202"/>
      <c r="OG2" s="202"/>
      <c r="OH2" s="202"/>
      <c r="OI2" s="202"/>
      <c r="OJ2" s="202"/>
      <c r="OK2" s="202"/>
      <c r="OL2" s="202"/>
      <c r="OM2" s="202"/>
      <c r="ON2" s="202"/>
      <c r="OO2" s="202"/>
      <c r="OP2" s="202"/>
      <c r="OQ2" s="202"/>
      <c r="OR2" s="202"/>
      <c r="OS2" s="202"/>
      <c r="OT2" s="202"/>
      <c r="OU2" s="202"/>
      <c r="OV2" s="202"/>
      <c r="OW2" s="202"/>
      <c r="OX2" s="202"/>
      <c r="OY2" s="202"/>
      <c r="OZ2" s="202"/>
      <c r="PA2" s="202"/>
      <c r="PB2" s="202"/>
      <c r="PC2" s="202"/>
      <c r="PD2" s="202"/>
      <c r="PE2" s="202"/>
      <c r="PF2" s="202"/>
      <c r="PG2" s="202"/>
      <c r="PH2" s="202"/>
      <c r="PI2" s="202"/>
      <c r="PJ2" s="202"/>
      <c r="PK2" s="202"/>
      <c r="PL2" s="202"/>
      <c r="PM2" s="202"/>
      <c r="PN2" s="202"/>
      <c r="PO2" s="202"/>
      <c r="PP2" s="202"/>
      <c r="PQ2" s="202"/>
      <c r="PR2" s="202"/>
      <c r="PS2" s="202"/>
      <c r="PT2" s="202"/>
      <c r="PU2" s="202"/>
      <c r="PV2" s="202"/>
      <c r="PW2" s="202"/>
      <c r="PX2" s="202"/>
      <c r="PY2" s="202"/>
      <c r="PZ2" s="202"/>
      <c r="QA2" s="202"/>
      <c r="QB2" s="202"/>
      <c r="QC2" s="202"/>
      <c r="QD2" s="202"/>
      <c r="QE2" s="202"/>
      <c r="QF2" s="202"/>
      <c r="QG2" s="202"/>
      <c r="QH2" s="202"/>
      <c r="QI2" s="202"/>
      <c r="QJ2" s="202"/>
      <c r="QK2" s="202"/>
      <c r="QL2" s="202"/>
      <c r="QM2" s="202"/>
      <c r="QN2" s="202"/>
      <c r="QO2" s="202"/>
      <c r="QP2" s="202"/>
      <c r="QQ2" s="202"/>
      <c r="QR2" s="202"/>
      <c r="QS2" s="202"/>
      <c r="QT2" s="202"/>
      <c r="QU2" s="202"/>
      <c r="QV2" s="202"/>
      <c r="QW2" s="202"/>
      <c r="QX2" s="202"/>
      <c r="QY2" s="202"/>
      <c r="QZ2" s="202"/>
      <c r="RA2" s="202"/>
      <c r="RB2" s="202"/>
      <c r="RC2" s="202"/>
      <c r="RD2" s="202"/>
      <c r="RE2" s="202"/>
      <c r="RF2" s="202"/>
      <c r="RG2" s="202"/>
      <c r="RH2" s="202"/>
      <c r="RI2" s="202"/>
      <c r="RJ2" s="202"/>
      <c r="RK2" s="202"/>
      <c r="RL2" s="202"/>
      <c r="RM2" s="202"/>
      <c r="RN2" s="202"/>
      <c r="RO2" s="202"/>
      <c r="RP2" s="202"/>
      <c r="RQ2" s="202"/>
      <c r="RR2" s="202"/>
      <c r="RS2" s="202"/>
      <c r="RT2" s="202"/>
      <c r="RU2" s="202"/>
      <c r="RV2" s="202"/>
      <c r="RW2" s="202"/>
      <c r="RX2" s="202"/>
      <c r="RY2" s="202"/>
      <c r="RZ2" s="202"/>
      <c r="SA2" s="202"/>
      <c r="SB2" s="202"/>
      <c r="SC2" s="202"/>
      <c r="SD2" s="202"/>
      <c r="SE2" s="202"/>
      <c r="SF2" s="202"/>
      <c r="SG2" s="202"/>
      <c r="SH2" s="202"/>
      <c r="SI2" s="202"/>
      <c r="SJ2" s="202"/>
      <c r="SK2" s="202"/>
      <c r="SL2" s="202"/>
      <c r="SM2" s="202"/>
      <c r="SN2" s="202"/>
      <c r="SO2" s="202"/>
      <c r="SP2" s="202"/>
      <c r="SQ2" s="202"/>
      <c r="SR2" s="202"/>
      <c r="SS2" s="202"/>
      <c r="ST2" s="202"/>
      <c r="SU2" s="202"/>
      <c r="SV2" s="202"/>
      <c r="SW2" s="202"/>
      <c r="SX2" s="202"/>
      <c r="SY2" s="202"/>
      <c r="SZ2" s="202"/>
      <c r="TA2" s="202"/>
      <c r="TB2" s="202"/>
      <c r="TC2" s="202"/>
      <c r="TD2" s="202"/>
      <c r="TE2" s="202"/>
      <c r="TF2" s="202"/>
      <c r="TG2" s="202"/>
      <c r="TH2" s="202"/>
      <c r="TI2" s="202"/>
      <c r="TJ2" s="202"/>
      <c r="TK2" s="202"/>
      <c r="TL2" s="202"/>
      <c r="TM2" s="202"/>
      <c r="TN2" s="202"/>
      <c r="TO2" s="202"/>
      <c r="TP2" s="202"/>
      <c r="TQ2" s="202"/>
      <c r="TR2" s="202"/>
      <c r="TS2" s="202"/>
      <c r="TT2" s="202"/>
      <c r="TU2" s="202"/>
      <c r="TV2" s="202"/>
      <c r="TW2" s="202"/>
      <c r="TX2" s="202"/>
      <c r="TY2" s="202"/>
      <c r="TZ2" s="202"/>
      <c r="UA2" s="202"/>
      <c r="UB2" s="202"/>
      <c r="UC2" s="202"/>
      <c r="UD2" s="202"/>
      <c r="UE2" s="202"/>
      <c r="UF2" s="202"/>
      <c r="UG2" s="202"/>
      <c r="UH2" s="202"/>
      <c r="UI2" s="202"/>
      <c r="UJ2" s="202"/>
      <c r="UK2" s="202"/>
      <c r="UL2" s="202"/>
      <c r="UM2" s="202"/>
      <c r="UN2" s="202"/>
      <c r="UO2" s="202"/>
      <c r="UP2" s="202"/>
      <c r="UQ2" s="202"/>
      <c r="UR2" s="202"/>
      <c r="US2" s="202"/>
      <c r="UT2" s="202"/>
      <c r="UU2" s="202"/>
      <c r="UV2" s="202"/>
      <c r="UW2" s="202"/>
      <c r="UX2" s="202"/>
      <c r="UY2" s="202"/>
      <c r="UZ2" s="202"/>
      <c r="VA2" s="202"/>
      <c r="VB2" s="202"/>
      <c r="VC2" s="202"/>
      <c r="VD2" s="202"/>
      <c r="VE2" s="202"/>
      <c r="VF2" s="202"/>
      <c r="VG2" s="202"/>
      <c r="VH2" s="202"/>
      <c r="VI2" s="202"/>
      <c r="VJ2" s="202"/>
      <c r="VK2" s="202"/>
      <c r="VL2" s="202"/>
      <c r="VM2" s="202"/>
      <c r="VN2" s="202"/>
      <c r="VO2" s="202"/>
      <c r="VP2" s="202"/>
      <c r="VQ2" s="202"/>
      <c r="VR2" s="202"/>
      <c r="VS2" s="202"/>
      <c r="VT2" s="202"/>
      <c r="VU2" s="202"/>
      <c r="VV2" s="202"/>
      <c r="VW2" s="202"/>
      <c r="VX2" s="202"/>
      <c r="VY2" s="202"/>
      <c r="VZ2" s="202"/>
      <c r="WA2" s="202"/>
      <c r="WB2" s="202"/>
      <c r="WC2" s="202"/>
      <c r="WD2" s="202"/>
      <c r="WE2" s="202"/>
      <c r="WF2" s="202"/>
      <c r="WG2" s="202"/>
      <c r="WH2" s="202"/>
      <c r="WI2" s="202"/>
      <c r="WJ2" s="202"/>
      <c r="WK2" s="202"/>
      <c r="WL2" s="202"/>
      <c r="WM2" s="202"/>
      <c r="WN2" s="202"/>
      <c r="WO2" s="202"/>
      <c r="WP2" s="202"/>
      <c r="WQ2" s="202"/>
      <c r="WR2" s="202"/>
      <c r="WS2" s="202"/>
      <c r="WT2" s="202"/>
      <c r="WU2" s="202"/>
      <c r="WV2" s="202"/>
      <c r="WW2" s="202"/>
      <c r="WX2" s="202"/>
      <c r="WY2" s="202"/>
      <c r="WZ2" s="202"/>
      <c r="XA2" s="202"/>
      <c r="XB2" s="202"/>
      <c r="XC2" s="202"/>
      <c r="XD2" s="202"/>
      <c r="XE2" s="202"/>
      <c r="XF2" s="202"/>
      <c r="XG2" s="202"/>
      <c r="XH2" s="202"/>
      <c r="XI2" s="202"/>
      <c r="XJ2" s="202"/>
      <c r="XK2" s="202"/>
      <c r="XL2" s="202"/>
      <c r="XM2" s="202"/>
      <c r="XN2" s="202"/>
      <c r="XO2" s="202"/>
      <c r="XP2" s="202"/>
      <c r="XQ2" s="202"/>
      <c r="XR2" s="202"/>
      <c r="XS2" s="202"/>
      <c r="XT2" s="202"/>
      <c r="XU2" s="202"/>
      <c r="XV2" s="202"/>
      <c r="XW2" s="202"/>
      <c r="XX2" s="202"/>
      <c r="XY2" s="202"/>
      <c r="XZ2" s="202"/>
      <c r="YA2" s="202"/>
      <c r="YB2" s="202"/>
      <c r="YC2" s="202"/>
      <c r="YD2" s="202"/>
      <c r="YE2" s="202"/>
      <c r="YF2" s="202"/>
      <c r="YG2" s="202"/>
      <c r="YH2" s="202"/>
      <c r="YI2" s="202"/>
      <c r="YJ2" s="202"/>
      <c r="YK2" s="202"/>
      <c r="YL2" s="202"/>
      <c r="YM2" s="202"/>
      <c r="YN2" s="202"/>
      <c r="YO2" s="202"/>
      <c r="YP2" s="202"/>
      <c r="YQ2" s="202"/>
      <c r="YR2" s="202"/>
      <c r="YS2" s="202"/>
      <c r="YT2" s="202"/>
      <c r="YU2" s="202"/>
      <c r="YV2" s="202"/>
      <c r="YW2" s="202"/>
      <c r="YX2" s="202"/>
      <c r="YY2" s="202"/>
      <c r="YZ2" s="202"/>
      <c r="ZA2" s="202"/>
      <c r="ZB2" s="202"/>
      <c r="ZC2" s="202"/>
      <c r="ZD2" s="202"/>
      <c r="ZE2" s="202"/>
      <c r="ZF2" s="202"/>
      <c r="ZG2" s="202"/>
      <c r="ZH2" s="202"/>
      <c r="ZI2" s="202"/>
      <c r="ZJ2" s="202"/>
      <c r="ZK2" s="202"/>
      <c r="ZL2" s="202"/>
      <c r="ZM2" s="202"/>
      <c r="ZN2" s="202"/>
      <c r="ZO2" s="202"/>
      <c r="ZP2" s="202"/>
      <c r="ZQ2" s="202"/>
      <c r="ZR2" s="202"/>
      <c r="ZS2" s="202"/>
      <c r="ZT2" s="202"/>
      <c r="ZU2" s="202"/>
      <c r="ZV2" s="202"/>
      <c r="ZW2" s="202"/>
      <c r="ZX2" s="202"/>
      <c r="ZY2" s="202"/>
      <c r="ZZ2" s="202"/>
      <c r="AAA2" s="202"/>
      <c r="AAB2" s="202"/>
      <c r="AAC2" s="202"/>
      <c r="AAD2" s="202"/>
      <c r="AAE2" s="202"/>
      <c r="AAF2" s="202"/>
      <c r="AAG2" s="202"/>
      <c r="AAH2" s="202"/>
      <c r="AAI2" s="202"/>
      <c r="AAJ2" s="202"/>
      <c r="AAK2" s="202"/>
      <c r="AAL2" s="202"/>
      <c r="AAM2" s="202"/>
      <c r="AAN2" s="202"/>
      <c r="AAO2" s="202"/>
      <c r="AAP2" s="202"/>
      <c r="AAQ2" s="202"/>
      <c r="AAR2" s="202"/>
      <c r="AAS2" s="202"/>
      <c r="AAT2" s="202"/>
      <c r="AAU2" s="202"/>
      <c r="AAV2" s="202"/>
      <c r="AAW2" s="202"/>
      <c r="AAX2" s="202"/>
      <c r="AAY2" s="202"/>
      <c r="AAZ2" s="202"/>
      <c r="ABA2" s="202"/>
      <c r="ABB2" s="202"/>
      <c r="ABC2" s="202"/>
      <c r="ABD2" s="202"/>
      <c r="ABE2" s="202"/>
      <c r="ABF2" s="202"/>
      <c r="ABG2" s="202"/>
      <c r="ABH2" s="202"/>
      <c r="ABI2" s="202"/>
      <c r="ABJ2" s="202"/>
      <c r="ABK2" s="202"/>
      <c r="ABL2" s="202"/>
      <c r="ABM2" s="202"/>
      <c r="ABN2" s="202"/>
      <c r="ABO2" s="202"/>
      <c r="ABP2" s="202"/>
      <c r="ABQ2" s="202"/>
      <c r="ABR2" s="202"/>
      <c r="ABS2" s="202"/>
      <c r="ABT2" s="202"/>
      <c r="ABU2" s="202"/>
      <c r="ABV2" s="202"/>
      <c r="ABW2" s="202"/>
      <c r="ABX2" s="202"/>
      <c r="ABY2" s="202"/>
      <c r="ABZ2" s="202"/>
      <c r="ACA2" s="202"/>
      <c r="ACB2" s="202"/>
      <c r="ACC2" s="202"/>
      <c r="ACD2" s="202"/>
      <c r="ACE2" s="202"/>
      <c r="ACF2" s="202"/>
      <c r="ACG2" s="202"/>
      <c r="ACH2" s="202"/>
      <c r="ACI2" s="202"/>
      <c r="ACJ2" s="202"/>
      <c r="ACK2" s="202"/>
      <c r="ACL2" s="202"/>
      <c r="ACM2" s="202"/>
      <c r="ACN2" s="202"/>
      <c r="ACO2" s="202"/>
      <c r="ACP2" s="202"/>
      <c r="ACQ2" s="202"/>
      <c r="ACR2" s="202"/>
      <c r="ACS2" s="202"/>
      <c r="ACT2" s="202"/>
      <c r="ACU2" s="202"/>
      <c r="ACV2" s="202"/>
      <c r="ACW2" s="202"/>
      <c r="ACX2" s="202"/>
      <c r="ACY2" s="202"/>
      <c r="ACZ2" s="202"/>
      <c r="ADA2" s="202"/>
      <c r="ADB2" s="202"/>
      <c r="ADC2" s="202"/>
      <c r="ADD2" s="202"/>
      <c r="ADE2" s="202"/>
      <c r="ADF2" s="202"/>
      <c r="ADG2" s="202"/>
      <c r="ADH2" s="202"/>
      <c r="ADI2" s="202"/>
      <c r="ADJ2" s="202"/>
      <c r="ADK2" s="202"/>
      <c r="ADL2" s="202"/>
      <c r="ADM2" s="202"/>
      <c r="ADN2" s="202"/>
      <c r="ADO2" s="202"/>
      <c r="ADP2" s="202"/>
      <c r="ADQ2" s="202"/>
      <c r="ADR2" s="202"/>
      <c r="ADS2" s="202"/>
      <c r="ADT2" s="202"/>
      <c r="ADU2" s="202"/>
      <c r="ADV2" s="202"/>
      <c r="ADW2" s="202"/>
      <c r="ADX2" s="202"/>
      <c r="ADY2" s="202"/>
      <c r="ADZ2" s="202"/>
      <c r="AEA2" s="202"/>
      <c r="AEB2" s="202"/>
      <c r="AEC2" s="202"/>
      <c r="AED2" s="202"/>
      <c r="AEE2" s="202"/>
      <c r="AEF2" s="202"/>
      <c r="AEG2" s="202"/>
      <c r="AEH2" s="202"/>
      <c r="AEI2" s="202"/>
      <c r="AEJ2" s="202"/>
      <c r="AEK2" s="202"/>
      <c r="AEL2" s="202"/>
      <c r="AEM2" s="202"/>
      <c r="AEN2" s="202"/>
      <c r="AEO2" s="202"/>
      <c r="AEP2" s="202"/>
      <c r="AEQ2" s="202"/>
      <c r="AER2" s="202"/>
      <c r="AES2" s="202"/>
      <c r="AET2" s="202"/>
      <c r="AEU2" s="202"/>
      <c r="AEV2" s="202"/>
      <c r="AEW2" s="202"/>
      <c r="AEX2" s="202"/>
      <c r="AEY2" s="202"/>
      <c r="AEZ2" s="202"/>
      <c r="AFA2" s="202"/>
      <c r="AFB2" s="202"/>
      <c r="AFC2" s="202"/>
      <c r="AFD2" s="202"/>
      <c r="AFE2" s="202"/>
      <c r="AFF2" s="202"/>
      <c r="AFG2" s="202"/>
      <c r="AFH2" s="202"/>
      <c r="AFI2" s="202"/>
      <c r="AFJ2" s="202"/>
      <c r="AFK2" s="202"/>
      <c r="AFL2" s="202"/>
      <c r="AFM2" s="202"/>
      <c r="AFN2" s="202"/>
      <c r="AFO2" s="202"/>
      <c r="AFP2" s="202"/>
      <c r="AFQ2" s="202"/>
      <c r="AFR2" s="202"/>
      <c r="AFS2" s="202"/>
      <c r="AFT2" s="202"/>
      <c r="AFU2" s="202"/>
      <c r="AFV2" s="202"/>
      <c r="AFW2" s="202"/>
      <c r="AFX2" s="202"/>
      <c r="AFY2" s="202"/>
      <c r="AFZ2" s="202"/>
      <c r="AGA2" s="202"/>
      <c r="AGB2" s="202"/>
      <c r="AGC2" s="202"/>
      <c r="AGD2" s="202"/>
      <c r="AGE2" s="202"/>
      <c r="AGF2" s="202"/>
      <c r="AGG2" s="202"/>
      <c r="AGH2" s="202"/>
      <c r="AGI2" s="202"/>
      <c r="AGJ2" s="202"/>
      <c r="AGK2" s="202"/>
      <c r="AGL2" s="202"/>
      <c r="AGM2" s="202"/>
      <c r="AGN2" s="202"/>
      <c r="AGO2" s="202"/>
      <c r="AGP2" s="202"/>
      <c r="AGQ2" s="202"/>
      <c r="AGR2" s="202"/>
      <c r="AGS2" s="202"/>
      <c r="AGT2" s="202"/>
      <c r="AGU2" s="202"/>
      <c r="AGV2" s="202"/>
      <c r="AGW2" s="202"/>
      <c r="AGX2" s="202"/>
      <c r="AGY2" s="202"/>
      <c r="AGZ2" s="202"/>
      <c r="AHA2" s="202"/>
      <c r="AHB2" s="202"/>
      <c r="AHC2" s="202"/>
      <c r="AHD2" s="202"/>
      <c r="AHE2" s="202"/>
      <c r="AHF2" s="202"/>
      <c r="AHG2" s="202"/>
      <c r="AHH2" s="202"/>
      <c r="AHI2" s="202"/>
      <c r="AHJ2" s="202"/>
      <c r="AHK2" s="202"/>
      <c r="AHL2" s="202"/>
      <c r="AHM2" s="202"/>
      <c r="AHN2" s="202"/>
      <c r="AHO2" s="202"/>
      <c r="AHP2" s="202"/>
      <c r="AHQ2" s="202"/>
      <c r="AHR2" s="202"/>
      <c r="AHS2" s="202"/>
      <c r="AHT2" s="202"/>
      <c r="AHU2" s="202"/>
      <c r="AHV2" s="202"/>
      <c r="AHW2" s="202"/>
      <c r="AHX2" s="202"/>
      <c r="AHY2" s="202"/>
      <c r="AHZ2" s="202"/>
      <c r="AIA2" s="202"/>
      <c r="AIB2" s="202"/>
      <c r="AIC2" s="202"/>
      <c r="AID2" s="202"/>
      <c r="AIE2" s="202"/>
      <c r="AIF2" s="202"/>
      <c r="AIG2" s="202"/>
      <c r="AIH2" s="202"/>
      <c r="AII2" s="202"/>
      <c r="AIJ2" s="202"/>
      <c r="AIK2" s="202"/>
      <c r="AIL2" s="202"/>
      <c r="AIM2" s="202"/>
      <c r="AIN2" s="202"/>
      <c r="AIO2" s="202"/>
      <c r="AIP2" s="202"/>
      <c r="AIQ2" s="202"/>
      <c r="AIR2" s="202"/>
      <c r="AIS2" s="202"/>
      <c r="AIT2" s="202"/>
      <c r="AIU2" s="202"/>
      <c r="AIV2" s="202"/>
      <c r="AIW2" s="202"/>
      <c r="AIX2" s="202"/>
      <c r="AIY2" s="202"/>
      <c r="AIZ2" s="202"/>
      <c r="AJA2" s="202"/>
      <c r="AJB2" s="202"/>
      <c r="AJC2" s="202"/>
      <c r="AJD2" s="202"/>
      <c r="AJE2" s="202"/>
      <c r="AJF2" s="202"/>
      <c r="AJG2" s="202"/>
      <c r="AJH2" s="202"/>
      <c r="AJI2" s="202"/>
      <c r="AJJ2" s="202"/>
      <c r="AJK2" s="202"/>
      <c r="AJL2" s="202"/>
      <c r="AJM2" s="202"/>
      <c r="AJN2" s="202"/>
      <c r="AJO2" s="202"/>
      <c r="AJP2" s="202"/>
      <c r="AJQ2" s="202"/>
      <c r="AJR2" s="202"/>
      <c r="AJS2" s="202"/>
      <c r="AJT2" s="202"/>
      <c r="AJU2" s="202"/>
      <c r="AJV2" s="202"/>
      <c r="AJW2" s="202"/>
      <c r="AJX2" s="202"/>
      <c r="AJY2" s="202"/>
      <c r="AJZ2" s="202"/>
      <c r="AKA2" s="202"/>
      <c r="AKB2" s="202"/>
      <c r="AKC2" s="202"/>
      <c r="AKD2" s="202"/>
      <c r="AKE2" s="202"/>
      <c r="AKF2" s="202"/>
      <c r="AKG2" s="202"/>
      <c r="AKH2" s="202"/>
      <c r="AKI2" s="202"/>
      <c r="AKJ2" s="202"/>
      <c r="AKK2" s="202"/>
      <c r="AKL2" s="202"/>
      <c r="AKM2" s="202"/>
      <c r="AKN2" s="202"/>
      <c r="AKO2" s="202"/>
      <c r="AKP2" s="202"/>
      <c r="AKQ2" s="202"/>
      <c r="AKR2" s="202"/>
      <c r="AKS2" s="202"/>
      <c r="AKT2" s="202"/>
      <c r="AKU2" s="202"/>
      <c r="AKV2" s="202"/>
      <c r="AKW2" s="202"/>
      <c r="AKX2" s="202"/>
      <c r="AKY2" s="202"/>
      <c r="AKZ2" s="202"/>
      <c r="ALA2" s="202"/>
      <c r="ALB2" s="202"/>
      <c r="ALC2" s="202"/>
      <c r="ALD2" s="202"/>
      <c r="ALE2" s="202"/>
      <c r="ALF2" s="202"/>
      <c r="ALG2" s="202"/>
      <c r="ALH2" s="202"/>
      <c r="ALI2" s="202"/>
      <c r="ALJ2" s="202"/>
      <c r="ALK2" s="202"/>
      <c r="ALL2" s="202"/>
      <c r="ALM2" s="202"/>
      <c r="ALN2" s="202"/>
      <c r="ALO2" s="202"/>
      <c r="ALP2" s="202"/>
      <c r="ALQ2" s="202"/>
      <c r="ALR2" s="202"/>
      <c r="ALS2" s="202"/>
      <c r="ALT2" s="202"/>
      <c r="ALU2" s="202"/>
      <c r="ALV2" s="202"/>
      <c r="ALW2" s="202"/>
      <c r="ALX2" s="202"/>
      <c r="ALY2" s="202"/>
      <c r="ALZ2" s="202"/>
      <c r="AMA2" s="202"/>
      <c r="AMB2" s="202"/>
      <c r="AMC2" s="202"/>
      <c r="AMD2" s="202"/>
      <c r="AME2" s="202"/>
      <c r="AMF2" s="202"/>
      <c r="AMG2" s="202"/>
      <c r="AMH2" s="202"/>
      <c r="AMI2" s="202"/>
      <c r="AMJ2" s="202"/>
      <c r="AMK2" s="202"/>
      <c r="AML2" s="202"/>
      <c r="AMM2" s="202"/>
      <c r="AMN2" s="202"/>
      <c r="AMO2" s="202"/>
      <c r="AMP2" s="202"/>
      <c r="AMQ2" s="202"/>
      <c r="AMR2" s="202"/>
      <c r="AMS2" s="202"/>
      <c r="AMT2" s="202"/>
      <c r="AMU2" s="202"/>
      <c r="AMV2" s="202"/>
      <c r="AMW2" s="202"/>
      <c r="AMX2" s="202"/>
      <c r="AMY2" s="202"/>
      <c r="AMZ2" s="202"/>
      <c r="ANA2" s="202"/>
      <c r="ANB2" s="202"/>
      <c r="ANC2" s="202"/>
      <c r="AND2" s="202"/>
      <c r="ANE2" s="202"/>
      <c r="ANF2" s="202"/>
      <c r="ANG2" s="202"/>
      <c r="ANH2" s="202"/>
      <c r="ANI2" s="202"/>
      <c r="ANJ2" s="202"/>
      <c r="ANK2" s="202"/>
      <c r="ANL2" s="202"/>
      <c r="ANM2" s="202"/>
      <c r="ANN2" s="202"/>
      <c r="ANO2" s="202"/>
      <c r="ANP2" s="202"/>
      <c r="ANQ2" s="202"/>
      <c r="ANR2" s="202"/>
      <c r="ANS2" s="202"/>
      <c r="ANT2" s="202"/>
      <c r="ANU2" s="202"/>
      <c r="ANV2" s="202"/>
      <c r="ANW2" s="202"/>
      <c r="ANX2" s="202"/>
      <c r="ANY2" s="202"/>
      <c r="ANZ2" s="202"/>
      <c r="AOA2" s="202"/>
      <c r="AOB2" s="202"/>
      <c r="AOC2" s="202"/>
      <c r="AOD2" s="202"/>
      <c r="AOE2" s="202"/>
      <c r="AOF2" s="202"/>
      <c r="AOG2" s="202"/>
      <c r="AOH2" s="202"/>
      <c r="AOI2" s="202"/>
      <c r="AOJ2" s="202"/>
      <c r="AOK2" s="202"/>
      <c r="AOL2" s="202"/>
      <c r="AOM2" s="202"/>
      <c r="AON2" s="202"/>
      <c r="AOO2" s="202"/>
      <c r="AOP2" s="202"/>
      <c r="AOQ2" s="202"/>
      <c r="AOR2" s="202"/>
      <c r="AOS2" s="202"/>
      <c r="AOT2" s="202"/>
      <c r="AOU2" s="202"/>
      <c r="AOV2" s="202"/>
      <c r="AOW2" s="202"/>
      <c r="AOX2" s="202"/>
      <c r="AOY2" s="202"/>
      <c r="AOZ2" s="202"/>
      <c r="APA2" s="202"/>
      <c r="APB2" s="202"/>
      <c r="APC2" s="202"/>
      <c r="APD2" s="202"/>
      <c r="APE2" s="202"/>
      <c r="APF2" s="202"/>
      <c r="APG2" s="202"/>
      <c r="APH2" s="202"/>
      <c r="API2" s="202"/>
      <c r="APJ2" s="202"/>
      <c r="APK2" s="202"/>
      <c r="APL2" s="202"/>
      <c r="APM2" s="202"/>
      <c r="APN2" s="202"/>
      <c r="APO2" s="202"/>
      <c r="APP2" s="202"/>
      <c r="APQ2" s="202"/>
      <c r="APR2" s="202"/>
      <c r="APS2" s="202"/>
      <c r="APT2" s="202"/>
      <c r="APU2" s="202"/>
      <c r="APV2" s="202"/>
      <c r="APW2" s="202"/>
      <c r="APX2" s="202"/>
      <c r="APY2" s="202"/>
      <c r="APZ2" s="202"/>
      <c r="AQA2" s="202"/>
      <c r="AQB2" s="202"/>
      <c r="AQC2" s="202"/>
      <c r="AQD2" s="202"/>
      <c r="AQE2" s="202"/>
      <c r="AQF2" s="202"/>
      <c r="AQG2" s="202"/>
      <c r="AQH2" s="202"/>
      <c r="AQI2" s="202"/>
      <c r="AQJ2" s="202"/>
      <c r="AQK2" s="202"/>
      <c r="AQL2" s="202"/>
      <c r="AQM2" s="202"/>
      <c r="AQN2" s="202"/>
      <c r="AQO2" s="202"/>
      <c r="AQP2" s="202"/>
      <c r="AQQ2" s="202"/>
      <c r="AQR2" s="202"/>
      <c r="AQS2" s="202"/>
      <c r="AQT2" s="202"/>
      <c r="AQU2" s="202"/>
      <c r="AQV2" s="202"/>
      <c r="AQW2" s="202"/>
      <c r="AQX2" s="202"/>
      <c r="AQY2" s="202"/>
      <c r="AQZ2" s="202"/>
      <c r="ARA2" s="202"/>
      <c r="ARB2" s="202"/>
      <c r="ARC2" s="202"/>
      <c r="ARD2" s="202"/>
      <c r="ARE2" s="202"/>
      <c r="ARF2" s="202"/>
      <c r="ARG2" s="202"/>
      <c r="ARH2" s="202"/>
      <c r="ARI2" s="202"/>
      <c r="ARJ2" s="202"/>
      <c r="ARK2" s="202"/>
      <c r="ARL2" s="202"/>
      <c r="ARM2" s="202"/>
      <c r="ARN2" s="202"/>
      <c r="ARO2" s="202"/>
      <c r="ARP2" s="202"/>
      <c r="ARQ2" s="202"/>
      <c r="ARR2" s="202"/>
      <c r="ARS2" s="202"/>
      <c r="ART2" s="202"/>
      <c r="ARU2" s="202"/>
      <c r="ARV2" s="202"/>
      <c r="ARW2" s="202"/>
      <c r="ARX2" s="202"/>
      <c r="ARY2" s="202"/>
      <c r="ARZ2" s="202"/>
      <c r="ASA2" s="202"/>
      <c r="ASB2" s="202"/>
      <c r="ASC2" s="202"/>
      <c r="ASD2" s="202"/>
      <c r="ASE2" s="202"/>
      <c r="ASF2" s="202"/>
      <c r="ASG2" s="202"/>
      <c r="ASH2" s="202"/>
      <c r="ASI2" s="202"/>
      <c r="ASJ2" s="202"/>
      <c r="ASK2" s="202"/>
      <c r="ASL2" s="202"/>
      <c r="ASM2" s="202"/>
      <c r="ASN2" s="202"/>
      <c r="ASO2" s="202"/>
      <c r="ASP2" s="202"/>
      <c r="ASQ2" s="202"/>
      <c r="ASR2" s="202"/>
      <c r="ASS2" s="202"/>
      <c r="AST2" s="202"/>
      <c r="ASU2" s="202"/>
      <c r="ASV2" s="202"/>
      <c r="ASW2" s="202"/>
      <c r="ASX2" s="202"/>
      <c r="ASY2" s="202"/>
      <c r="ASZ2" s="202"/>
      <c r="ATA2" s="202"/>
      <c r="ATB2" s="202"/>
      <c r="ATC2" s="202"/>
      <c r="ATD2" s="202"/>
      <c r="ATE2" s="202"/>
      <c r="ATF2" s="202"/>
      <c r="ATG2" s="202"/>
      <c r="ATH2" s="202"/>
      <c r="ATI2" s="202"/>
      <c r="ATJ2" s="202"/>
      <c r="ATK2" s="202"/>
      <c r="ATL2" s="202"/>
      <c r="ATM2" s="202"/>
      <c r="ATN2" s="202"/>
      <c r="ATO2" s="202"/>
      <c r="ATP2" s="202"/>
      <c r="ATQ2" s="202"/>
      <c r="ATR2" s="202"/>
      <c r="ATS2" s="202"/>
      <c r="ATT2" s="202"/>
      <c r="ATU2" s="202"/>
      <c r="ATV2" s="202"/>
      <c r="ATW2" s="202"/>
      <c r="ATX2" s="202"/>
      <c r="ATY2" s="202"/>
      <c r="ATZ2" s="202"/>
      <c r="AUA2" s="202"/>
      <c r="AUB2" s="202"/>
      <c r="AUC2" s="202"/>
      <c r="AUD2" s="202"/>
      <c r="AUE2" s="202"/>
      <c r="AUF2" s="202"/>
      <c r="AUG2" s="202"/>
      <c r="AUH2" s="202"/>
      <c r="AUI2" s="202"/>
      <c r="AUJ2" s="202"/>
      <c r="AUK2" s="202"/>
      <c r="AUL2" s="202"/>
      <c r="AUM2" s="202"/>
      <c r="AUN2" s="202"/>
      <c r="AUO2" s="202"/>
      <c r="AUP2" s="202"/>
      <c r="AUQ2" s="202"/>
      <c r="AUR2" s="202"/>
      <c r="AUS2" s="202"/>
      <c r="AUT2" s="202"/>
      <c r="AUU2" s="202"/>
      <c r="AUV2" s="202"/>
      <c r="AUW2" s="202"/>
      <c r="AUX2" s="202"/>
      <c r="AUY2" s="202"/>
      <c r="AUZ2" s="202"/>
      <c r="AVA2" s="202"/>
      <c r="AVB2" s="202"/>
      <c r="AVC2" s="202"/>
      <c r="AVD2" s="202"/>
      <c r="AVE2" s="202"/>
      <c r="AVF2" s="202"/>
      <c r="AVG2" s="202"/>
      <c r="AVH2" s="202"/>
      <c r="AVI2" s="202"/>
      <c r="AVJ2" s="202"/>
      <c r="AVK2" s="202"/>
      <c r="AVL2" s="202"/>
      <c r="AVM2" s="202"/>
      <c r="AVN2" s="202"/>
      <c r="AVO2" s="202"/>
      <c r="AVP2" s="202"/>
      <c r="AVQ2" s="202"/>
      <c r="AVR2" s="202"/>
      <c r="AVS2" s="202"/>
      <c r="AVT2" s="202"/>
      <c r="AVU2" s="202"/>
      <c r="AVV2" s="202"/>
      <c r="AVW2" s="202"/>
      <c r="AVX2" s="202"/>
      <c r="AVY2" s="202"/>
      <c r="AVZ2" s="202"/>
      <c r="AWA2" s="202"/>
      <c r="AWB2" s="202"/>
      <c r="AWC2" s="202"/>
      <c r="AWD2" s="202"/>
      <c r="AWE2" s="202"/>
      <c r="AWF2" s="202"/>
      <c r="AWG2" s="202"/>
      <c r="AWH2" s="202"/>
      <c r="AWI2" s="202"/>
      <c r="AWJ2" s="202"/>
      <c r="AWK2" s="202"/>
      <c r="AWL2" s="202"/>
      <c r="AWM2" s="202"/>
      <c r="AWN2" s="202"/>
      <c r="AWO2" s="202"/>
      <c r="AWP2" s="202"/>
      <c r="AWQ2" s="202"/>
      <c r="AWR2" s="202"/>
      <c r="AWS2" s="202"/>
      <c r="AWT2" s="202"/>
      <c r="AWU2" s="202"/>
      <c r="AWV2" s="202"/>
      <c r="AWW2" s="202"/>
      <c r="AWX2" s="202"/>
      <c r="AWY2" s="202"/>
      <c r="AWZ2" s="202"/>
      <c r="AXA2" s="202"/>
      <c r="AXB2" s="202"/>
      <c r="AXC2" s="202"/>
      <c r="AXD2" s="202"/>
      <c r="AXE2" s="202"/>
      <c r="AXF2" s="202"/>
      <c r="AXG2" s="202"/>
      <c r="AXH2" s="202"/>
      <c r="AXI2" s="202"/>
      <c r="AXJ2" s="202"/>
      <c r="AXK2" s="202"/>
      <c r="AXL2" s="202"/>
      <c r="AXM2" s="202"/>
      <c r="AXN2" s="202"/>
      <c r="AXO2" s="202"/>
      <c r="AXP2" s="202"/>
      <c r="AXQ2" s="202"/>
      <c r="AXR2" s="202"/>
      <c r="AXS2" s="202"/>
      <c r="AXT2" s="202"/>
      <c r="AXU2" s="202"/>
      <c r="AXV2" s="202"/>
      <c r="AXW2" s="202"/>
      <c r="AXX2" s="202"/>
      <c r="AXY2" s="202"/>
      <c r="AXZ2" s="202"/>
      <c r="AYA2" s="202"/>
      <c r="AYB2" s="202"/>
      <c r="AYC2" s="202"/>
      <c r="AYD2" s="202"/>
      <c r="AYE2" s="202"/>
      <c r="AYF2" s="202"/>
      <c r="AYG2" s="202"/>
      <c r="AYH2" s="202"/>
      <c r="AYI2" s="202"/>
      <c r="AYJ2" s="202"/>
      <c r="AYK2" s="202"/>
      <c r="AYL2" s="202"/>
      <c r="AYM2" s="202"/>
      <c r="AYN2" s="202"/>
      <c r="AYO2" s="202"/>
      <c r="AYP2" s="202"/>
      <c r="AYQ2" s="202"/>
      <c r="AYR2" s="202"/>
      <c r="AYS2" s="202"/>
      <c r="AYT2" s="202"/>
      <c r="AYU2" s="202"/>
      <c r="AYV2" s="202"/>
      <c r="AYW2" s="202"/>
      <c r="AYX2" s="202"/>
      <c r="AYY2" s="202"/>
      <c r="AYZ2" s="202"/>
      <c r="AZA2" s="202"/>
      <c r="AZB2" s="202"/>
      <c r="AZC2" s="202"/>
      <c r="AZD2" s="202"/>
      <c r="AZE2" s="202"/>
      <c r="AZF2" s="202"/>
      <c r="AZG2" s="202"/>
      <c r="AZH2" s="202"/>
      <c r="AZI2" s="202"/>
      <c r="AZJ2" s="202"/>
      <c r="AZK2" s="202"/>
      <c r="AZL2" s="202"/>
      <c r="AZM2" s="202"/>
      <c r="AZN2" s="202"/>
      <c r="AZO2" s="202"/>
      <c r="AZP2" s="202"/>
      <c r="AZQ2" s="202"/>
      <c r="AZR2" s="202"/>
      <c r="AZS2" s="202"/>
      <c r="AZT2" s="202"/>
      <c r="AZU2" s="202"/>
      <c r="AZV2" s="202"/>
      <c r="AZW2" s="202"/>
      <c r="AZX2" s="202"/>
      <c r="AZY2" s="202"/>
      <c r="AZZ2" s="202"/>
      <c r="BAA2" s="202"/>
      <c r="BAB2" s="202"/>
      <c r="BAC2" s="202"/>
      <c r="BAD2" s="202"/>
      <c r="BAE2" s="202"/>
      <c r="BAF2" s="202"/>
      <c r="BAG2" s="202"/>
      <c r="BAH2" s="202"/>
      <c r="BAI2" s="202"/>
      <c r="BAJ2" s="202"/>
      <c r="BAK2" s="202"/>
      <c r="BAL2" s="202"/>
      <c r="BAM2" s="202"/>
      <c r="BAN2" s="202"/>
      <c r="BAO2" s="202"/>
      <c r="BAP2" s="202"/>
      <c r="BAQ2" s="202"/>
      <c r="BAR2" s="202"/>
      <c r="BAS2" s="202"/>
      <c r="BAT2" s="202"/>
      <c r="BAU2" s="202"/>
      <c r="BAV2" s="202"/>
      <c r="BAW2" s="202"/>
      <c r="BAX2" s="202"/>
      <c r="BAY2" s="202"/>
      <c r="BAZ2" s="202"/>
      <c r="BBA2" s="202"/>
      <c r="BBB2" s="202"/>
      <c r="BBC2" s="202"/>
      <c r="BBD2" s="202"/>
      <c r="BBE2" s="202"/>
      <c r="BBF2" s="202"/>
      <c r="BBG2" s="202"/>
      <c r="BBH2" s="202"/>
      <c r="BBI2" s="202"/>
      <c r="BBJ2" s="202"/>
      <c r="BBK2" s="202"/>
      <c r="BBL2" s="202"/>
      <c r="BBM2" s="202"/>
      <c r="BBN2" s="202"/>
      <c r="BBO2" s="202"/>
      <c r="BBP2" s="202"/>
      <c r="BBQ2" s="202"/>
      <c r="BBR2" s="202"/>
      <c r="BBS2" s="202"/>
      <c r="BBT2" s="202"/>
      <c r="BBU2" s="202"/>
      <c r="BBV2" s="202"/>
      <c r="BBW2" s="202"/>
      <c r="BBX2" s="202"/>
      <c r="BBY2" s="202"/>
      <c r="BBZ2" s="202"/>
      <c r="BCA2" s="202"/>
      <c r="BCB2" s="202"/>
      <c r="BCC2" s="202"/>
      <c r="BCD2" s="202"/>
      <c r="BCE2" s="202"/>
      <c r="BCF2" s="202"/>
      <c r="BCG2" s="202"/>
      <c r="BCH2" s="202"/>
      <c r="BCI2" s="202"/>
      <c r="BCJ2" s="202"/>
      <c r="BCK2" s="202"/>
      <c r="BCL2" s="202"/>
      <c r="BCM2" s="202"/>
      <c r="BCN2" s="202"/>
      <c r="BCO2" s="202"/>
      <c r="BCP2" s="202"/>
      <c r="BCQ2" s="202"/>
      <c r="BCR2" s="202"/>
      <c r="BCS2" s="202"/>
      <c r="BCT2" s="202"/>
      <c r="BCU2" s="202"/>
      <c r="BCV2" s="202"/>
      <c r="BCW2" s="202"/>
      <c r="BCX2" s="202"/>
      <c r="BCY2" s="202"/>
      <c r="BCZ2" s="202"/>
      <c r="BDA2" s="202"/>
      <c r="BDB2" s="202"/>
      <c r="BDC2" s="202"/>
      <c r="BDD2" s="202"/>
      <c r="BDE2" s="202"/>
      <c r="BDF2" s="202"/>
      <c r="BDG2" s="202"/>
      <c r="BDH2" s="202"/>
      <c r="BDI2" s="202"/>
      <c r="BDJ2" s="202"/>
      <c r="BDK2" s="202"/>
      <c r="BDL2" s="202"/>
      <c r="BDM2" s="202"/>
      <c r="BDN2" s="202"/>
      <c r="BDO2" s="202"/>
      <c r="BDP2" s="202"/>
      <c r="BDQ2" s="202"/>
      <c r="BDR2" s="202"/>
      <c r="BDS2" s="202"/>
      <c r="BDT2" s="202"/>
      <c r="BDU2" s="202"/>
      <c r="BDV2" s="202"/>
      <c r="BDW2" s="202"/>
      <c r="BDX2" s="202"/>
      <c r="BDY2" s="202"/>
      <c r="BDZ2" s="202"/>
      <c r="BEA2" s="202"/>
      <c r="BEB2" s="202"/>
      <c r="BEC2" s="202"/>
      <c r="BED2" s="202"/>
      <c r="BEE2" s="202"/>
      <c r="BEF2" s="202"/>
      <c r="BEG2" s="202"/>
      <c r="BEH2" s="202"/>
      <c r="BEI2" s="202"/>
      <c r="BEJ2" s="202"/>
      <c r="BEK2" s="202"/>
      <c r="BEL2" s="202"/>
      <c r="BEM2" s="202"/>
      <c r="BEN2" s="202"/>
      <c r="BEO2" s="202"/>
      <c r="BEP2" s="202"/>
      <c r="BEQ2" s="202"/>
      <c r="BER2" s="202"/>
      <c r="BES2" s="202"/>
      <c r="BET2" s="202"/>
      <c r="BEU2" s="202"/>
      <c r="BEV2" s="202"/>
      <c r="BEW2" s="202"/>
      <c r="BEX2" s="202"/>
      <c r="BEY2" s="202"/>
      <c r="BEZ2" s="202"/>
      <c r="BFA2" s="202"/>
      <c r="BFB2" s="202"/>
      <c r="BFC2" s="202"/>
      <c r="BFD2" s="202"/>
      <c r="BFE2" s="202"/>
      <c r="BFF2" s="202"/>
      <c r="BFG2" s="202"/>
      <c r="BFH2" s="202"/>
      <c r="BFI2" s="202"/>
      <c r="BFJ2" s="202"/>
      <c r="BFK2" s="202"/>
      <c r="BFL2" s="202"/>
      <c r="BFM2" s="202"/>
      <c r="BFN2" s="202"/>
      <c r="BFO2" s="202"/>
      <c r="BFP2" s="202"/>
      <c r="BFQ2" s="202"/>
      <c r="BFR2" s="202"/>
      <c r="BFS2" s="202"/>
      <c r="BFT2" s="202"/>
      <c r="BFU2" s="202"/>
      <c r="BFV2" s="202"/>
      <c r="BFW2" s="202"/>
      <c r="BFX2" s="202"/>
      <c r="BFY2" s="202"/>
      <c r="BFZ2" s="202"/>
      <c r="BGA2" s="202"/>
      <c r="BGB2" s="202"/>
      <c r="BGC2" s="202"/>
      <c r="BGD2" s="202"/>
      <c r="BGE2" s="202"/>
      <c r="BGF2" s="202"/>
      <c r="BGG2" s="202"/>
      <c r="BGH2" s="202"/>
      <c r="BGI2" s="202"/>
      <c r="BGJ2" s="202"/>
      <c r="BGK2" s="202"/>
      <c r="BGL2" s="202"/>
      <c r="BGM2" s="202"/>
      <c r="BGN2" s="202"/>
      <c r="BGO2" s="202"/>
      <c r="BGP2" s="202"/>
      <c r="BGQ2" s="202"/>
      <c r="BGR2" s="202"/>
      <c r="BGS2" s="202"/>
      <c r="BGT2" s="202"/>
      <c r="BGU2" s="202"/>
      <c r="BGV2" s="202"/>
      <c r="BGW2" s="202"/>
      <c r="BGX2" s="202"/>
      <c r="BGY2" s="202"/>
      <c r="BGZ2" s="202"/>
      <c r="BHA2" s="202"/>
      <c r="BHB2" s="202"/>
      <c r="BHC2" s="202"/>
      <c r="BHD2" s="202"/>
      <c r="BHE2" s="202"/>
      <c r="BHF2" s="202"/>
      <c r="BHG2" s="202"/>
      <c r="BHH2" s="202"/>
      <c r="BHI2" s="202"/>
      <c r="BHJ2" s="202"/>
      <c r="BHK2" s="202"/>
      <c r="BHL2" s="202"/>
      <c r="BHM2" s="202"/>
      <c r="BHN2" s="202"/>
      <c r="BHO2" s="202"/>
      <c r="BHP2" s="202"/>
      <c r="BHQ2" s="202"/>
      <c r="BHR2" s="202"/>
      <c r="BHS2" s="202"/>
      <c r="BHT2" s="202"/>
      <c r="BHU2" s="202"/>
      <c r="BHV2" s="202"/>
      <c r="BHW2" s="202"/>
      <c r="BHX2" s="202"/>
      <c r="BHY2" s="202"/>
      <c r="BHZ2" s="202"/>
      <c r="BIA2" s="202"/>
      <c r="BIB2" s="202"/>
      <c r="BIC2" s="202"/>
      <c r="BID2" s="202"/>
      <c r="BIE2" s="202"/>
      <c r="BIF2" s="202"/>
      <c r="BIG2" s="202"/>
      <c r="BIH2" s="202"/>
      <c r="BII2" s="202"/>
      <c r="BIJ2" s="202"/>
      <c r="BIK2" s="202"/>
      <c r="BIL2" s="202"/>
      <c r="BIM2" s="202"/>
      <c r="BIN2" s="202"/>
      <c r="BIO2" s="202"/>
      <c r="BIP2" s="202"/>
      <c r="BIQ2" s="202"/>
      <c r="BIR2" s="202"/>
      <c r="BIS2" s="202"/>
      <c r="BIT2" s="202"/>
      <c r="BIU2" s="202"/>
      <c r="BIV2" s="202"/>
      <c r="BIW2" s="202"/>
      <c r="BIX2" s="202"/>
      <c r="BIY2" s="202"/>
      <c r="BIZ2" s="202"/>
      <c r="BJA2" s="202"/>
      <c r="BJB2" s="202"/>
      <c r="BJC2" s="202"/>
      <c r="BJD2" s="202"/>
      <c r="BJE2" s="202"/>
      <c r="BJF2" s="202"/>
      <c r="BJG2" s="202"/>
      <c r="BJH2" s="202"/>
      <c r="BJI2" s="202"/>
      <c r="BJJ2" s="202"/>
      <c r="BJK2" s="202"/>
      <c r="BJL2" s="202"/>
      <c r="BJM2" s="202"/>
      <c r="BJN2" s="202"/>
      <c r="BJO2" s="202"/>
      <c r="BJP2" s="202"/>
      <c r="BJQ2" s="202"/>
      <c r="BJR2" s="202"/>
      <c r="BJS2" s="202"/>
      <c r="BJT2" s="202"/>
      <c r="BJU2" s="202"/>
      <c r="BJV2" s="202"/>
      <c r="BJW2" s="202"/>
      <c r="BJX2" s="202"/>
      <c r="BJY2" s="202"/>
      <c r="BJZ2" s="202"/>
      <c r="BKA2" s="202"/>
      <c r="BKB2" s="202"/>
      <c r="BKC2" s="202"/>
      <c r="BKD2" s="202"/>
      <c r="BKE2" s="202"/>
      <c r="BKF2" s="202"/>
      <c r="BKG2" s="202"/>
      <c r="BKH2" s="202"/>
      <c r="BKI2" s="202"/>
      <c r="BKJ2" s="202"/>
      <c r="BKK2" s="202"/>
      <c r="BKL2" s="202"/>
      <c r="BKM2" s="202"/>
      <c r="BKN2" s="202"/>
      <c r="BKO2" s="202"/>
      <c r="BKP2" s="202"/>
      <c r="BKQ2" s="202"/>
      <c r="BKR2" s="202"/>
      <c r="BKS2" s="202"/>
      <c r="BKT2" s="202"/>
      <c r="BKU2" s="202"/>
      <c r="BKV2" s="202"/>
      <c r="BKW2" s="202"/>
      <c r="BKX2" s="202"/>
      <c r="BKY2" s="202"/>
      <c r="BKZ2" s="202"/>
      <c r="BLA2" s="202"/>
      <c r="BLB2" s="202"/>
      <c r="BLC2" s="202"/>
      <c r="BLD2" s="202"/>
      <c r="BLE2" s="202"/>
      <c r="BLF2" s="202"/>
      <c r="BLG2" s="202"/>
      <c r="BLH2" s="202"/>
      <c r="BLI2" s="202"/>
      <c r="BLJ2" s="202"/>
      <c r="BLK2" s="202"/>
      <c r="BLL2" s="202"/>
      <c r="BLM2" s="202"/>
      <c r="BLN2" s="202"/>
      <c r="BLO2" s="202"/>
      <c r="BLP2" s="202"/>
      <c r="BLQ2" s="202"/>
      <c r="BLR2" s="202"/>
      <c r="BLS2" s="202"/>
      <c r="BLT2" s="202"/>
      <c r="BLU2" s="202"/>
      <c r="BLV2" s="202"/>
      <c r="BLW2" s="202"/>
      <c r="BLX2" s="202"/>
      <c r="BLY2" s="202"/>
      <c r="BLZ2" s="202"/>
      <c r="BMA2" s="202"/>
      <c r="BMB2" s="202"/>
      <c r="BMC2" s="202"/>
      <c r="BMD2" s="202"/>
      <c r="BME2" s="202"/>
      <c r="BMF2" s="202"/>
      <c r="BMG2" s="202"/>
      <c r="BMH2" s="202"/>
      <c r="BMI2" s="202"/>
      <c r="BMJ2" s="202"/>
      <c r="BMK2" s="202"/>
      <c r="BML2" s="202"/>
      <c r="BMM2" s="202"/>
      <c r="BMN2" s="202"/>
      <c r="BMO2" s="202"/>
      <c r="BMP2" s="202"/>
      <c r="BMQ2" s="202"/>
      <c r="BMR2" s="202"/>
      <c r="BMS2" s="202"/>
      <c r="BMT2" s="202"/>
      <c r="BMU2" s="202"/>
      <c r="BMV2" s="202"/>
      <c r="BMW2" s="202"/>
      <c r="BMX2" s="202"/>
      <c r="BMY2" s="202"/>
      <c r="BMZ2" s="202"/>
      <c r="BNA2" s="202"/>
      <c r="BNB2" s="202"/>
      <c r="BNC2" s="202"/>
      <c r="BND2" s="202"/>
      <c r="BNE2" s="202"/>
      <c r="BNF2" s="202"/>
      <c r="BNG2" s="202"/>
      <c r="BNH2" s="202"/>
      <c r="BNI2" s="202"/>
      <c r="BNJ2" s="202"/>
      <c r="BNK2" s="202"/>
      <c r="BNL2" s="202"/>
      <c r="BNM2" s="202"/>
      <c r="BNN2" s="202"/>
      <c r="BNO2" s="202"/>
      <c r="BNP2" s="202"/>
      <c r="BNQ2" s="202"/>
      <c r="BNR2" s="202"/>
      <c r="BNS2" s="202"/>
      <c r="BNT2" s="202"/>
      <c r="BNU2" s="202"/>
      <c r="BNV2" s="202"/>
      <c r="BNW2" s="202"/>
      <c r="BNX2" s="202"/>
      <c r="BNY2" s="202"/>
      <c r="BNZ2" s="202"/>
      <c r="BOA2" s="202"/>
      <c r="BOB2" s="202"/>
      <c r="BOC2" s="202"/>
      <c r="BOD2" s="202"/>
      <c r="BOE2" s="202"/>
      <c r="BOF2" s="202"/>
      <c r="BOG2" s="202"/>
      <c r="BOH2" s="202"/>
      <c r="BOI2" s="202"/>
      <c r="BOJ2" s="202"/>
      <c r="BOK2" s="202"/>
      <c r="BOL2" s="202"/>
      <c r="BOM2" s="202"/>
      <c r="BON2" s="202"/>
      <c r="BOO2" s="202"/>
      <c r="BOP2" s="202"/>
      <c r="BOQ2" s="202"/>
      <c r="BOR2" s="202"/>
      <c r="BOS2" s="202"/>
      <c r="BOT2" s="202"/>
      <c r="BOU2" s="202"/>
      <c r="BOV2" s="202"/>
      <c r="BOW2" s="202"/>
      <c r="BOX2" s="202"/>
      <c r="BOY2" s="202"/>
      <c r="BOZ2" s="202"/>
      <c r="BPA2" s="202"/>
      <c r="BPB2" s="202"/>
      <c r="BPC2" s="202"/>
      <c r="BPD2" s="202"/>
      <c r="BPE2" s="202"/>
      <c r="BPF2" s="202"/>
      <c r="BPG2" s="202"/>
      <c r="BPH2" s="202"/>
      <c r="BPI2" s="202"/>
      <c r="BPJ2" s="202"/>
      <c r="BPK2" s="202"/>
      <c r="BPL2" s="202"/>
      <c r="BPM2" s="202"/>
      <c r="BPN2" s="202"/>
      <c r="BPO2" s="202"/>
      <c r="BPP2" s="202"/>
      <c r="BPQ2" s="202"/>
      <c r="BPR2" s="202"/>
      <c r="BPS2" s="202"/>
      <c r="BPT2" s="202"/>
      <c r="BPU2" s="202"/>
      <c r="BPV2" s="202"/>
      <c r="BPW2" s="202"/>
      <c r="BPX2" s="202"/>
      <c r="BPY2" s="202"/>
      <c r="BPZ2" s="202"/>
      <c r="BQA2" s="202"/>
      <c r="BQB2" s="202"/>
      <c r="BQC2" s="202"/>
      <c r="BQD2" s="202"/>
      <c r="BQE2" s="202"/>
      <c r="BQF2" s="202"/>
      <c r="BQG2" s="202"/>
      <c r="BQH2" s="202"/>
      <c r="BQI2" s="202"/>
      <c r="BQJ2" s="202"/>
      <c r="BQK2" s="202"/>
      <c r="BQL2" s="202"/>
      <c r="BQM2" s="202"/>
      <c r="BQN2" s="202"/>
      <c r="BQO2" s="202"/>
      <c r="BQP2" s="202"/>
      <c r="BQQ2" s="202"/>
      <c r="BQR2" s="202"/>
      <c r="BQS2" s="202"/>
      <c r="BQT2" s="202"/>
      <c r="BQU2" s="202"/>
      <c r="BQV2" s="202"/>
      <c r="BQW2" s="202"/>
      <c r="BQX2" s="202"/>
      <c r="BQY2" s="202"/>
      <c r="BQZ2" s="202"/>
      <c r="BRA2" s="202"/>
      <c r="BRB2" s="202"/>
      <c r="BRC2" s="202"/>
      <c r="BRD2" s="202"/>
      <c r="BRE2" s="202"/>
      <c r="BRF2" s="202"/>
      <c r="BRG2" s="202"/>
      <c r="BRH2" s="202"/>
      <c r="BRI2" s="202"/>
      <c r="BRJ2" s="202"/>
      <c r="BRK2" s="202"/>
      <c r="BRL2" s="202"/>
      <c r="BRM2" s="202"/>
      <c r="BRN2" s="202"/>
      <c r="BRO2" s="202"/>
      <c r="BRP2" s="202"/>
      <c r="BRQ2" s="202"/>
      <c r="BRR2" s="202"/>
      <c r="BRS2" s="202"/>
      <c r="BRT2" s="202"/>
      <c r="BRU2" s="202"/>
      <c r="BRV2" s="202"/>
      <c r="BRW2" s="202"/>
      <c r="BRX2" s="202"/>
      <c r="BRY2" s="202"/>
      <c r="BRZ2" s="202"/>
      <c r="BSA2" s="202"/>
      <c r="BSB2" s="202"/>
      <c r="BSC2" s="202"/>
      <c r="BSD2" s="202"/>
      <c r="BSE2" s="202"/>
      <c r="BSF2" s="202"/>
      <c r="BSG2" s="202"/>
      <c r="BSH2" s="202"/>
      <c r="BSI2" s="202"/>
      <c r="BSJ2" s="202"/>
      <c r="BSK2" s="202"/>
      <c r="BSL2" s="202"/>
      <c r="BSM2" s="202"/>
      <c r="BSN2" s="202"/>
      <c r="BSO2" s="202"/>
      <c r="BSP2" s="202"/>
      <c r="BSQ2" s="202"/>
      <c r="BSR2" s="202"/>
      <c r="BSS2" s="202"/>
      <c r="BST2" s="202"/>
      <c r="BSU2" s="202"/>
      <c r="BSV2" s="202"/>
      <c r="BSW2" s="202"/>
      <c r="BSX2" s="202"/>
      <c r="BSY2" s="202"/>
      <c r="BSZ2" s="202"/>
      <c r="BTA2" s="202"/>
      <c r="BTB2" s="202"/>
      <c r="BTC2" s="202"/>
      <c r="BTD2" s="202"/>
      <c r="BTE2" s="202"/>
      <c r="BTF2" s="202"/>
      <c r="BTG2" s="202"/>
      <c r="BTH2" s="202"/>
      <c r="BTI2" s="202"/>
      <c r="BTJ2" s="202"/>
      <c r="BTK2" s="202"/>
      <c r="BTL2" s="202"/>
      <c r="BTM2" s="202"/>
      <c r="BTN2" s="202"/>
      <c r="BTO2" s="202"/>
      <c r="BTP2" s="202"/>
      <c r="BTQ2" s="202"/>
      <c r="BTR2" s="202"/>
      <c r="BTS2" s="202"/>
      <c r="BTT2" s="202"/>
      <c r="BTU2" s="202"/>
      <c r="BTV2" s="202"/>
      <c r="BTW2" s="202"/>
      <c r="BTX2" s="202"/>
      <c r="BTY2" s="202"/>
      <c r="BTZ2" s="202"/>
      <c r="BUA2" s="202"/>
      <c r="BUB2" s="202"/>
      <c r="BUC2" s="202"/>
      <c r="BUD2" s="202"/>
      <c r="BUE2" s="202"/>
      <c r="BUF2" s="202"/>
      <c r="BUG2" s="202"/>
      <c r="BUH2" s="202"/>
      <c r="BUI2" s="202"/>
      <c r="BUJ2" s="202"/>
      <c r="BUK2" s="202"/>
      <c r="BUL2" s="202"/>
      <c r="BUM2" s="202"/>
      <c r="BUN2" s="202"/>
      <c r="BUO2" s="202"/>
      <c r="BUP2" s="202"/>
      <c r="BUQ2" s="202"/>
      <c r="BUR2" s="202"/>
      <c r="BUS2" s="202"/>
      <c r="BUT2" s="202"/>
      <c r="BUU2" s="202"/>
      <c r="BUV2" s="202"/>
      <c r="BUW2" s="202"/>
      <c r="BUX2" s="202"/>
      <c r="BUY2" s="202"/>
      <c r="BUZ2" s="202"/>
      <c r="BVA2" s="202"/>
      <c r="BVB2" s="202"/>
      <c r="BVC2" s="202"/>
      <c r="BVD2" s="202"/>
      <c r="BVE2" s="202"/>
      <c r="BVF2" s="202"/>
      <c r="BVG2" s="202"/>
      <c r="BVH2" s="202"/>
      <c r="BVI2" s="202"/>
      <c r="BVJ2" s="202"/>
      <c r="BVK2" s="202"/>
      <c r="BVL2" s="202"/>
      <c r="BVM2" s="202"/>
      <c r="BVN2" s="202"/>
      <c r="BVO2" s="202"/>
      <c r="BVP2" s="202"/>
      <c r="BVQ2" s="202"/>
      <c r="BVR2" s="202"/>
      <c r="BVS2" s="202"/>
      <c r="BVT2" s="202"/>
      <c r="BVU2" s="202"/>
      <c r="BVV2" s="202"/>
      <c r="BVW2" s="202"/>
      <c r="BVX2" s="202"/>
      <c r="BVY2" s="202"/>
      <c r="BVZ2" s="202"/>
      <c r="BWA2" s="202"/>
      <c r="BWB2" s="202"/>
      <c r="BWC2" s="202"/>
      <c r="BWD2" s="202"/>
      <c r="BWE2" s="202"/>
      <c r="BWF2" s="202"/>
      <c r="BWG2" s="202"/>
      <c r="BWH2" s="202"/>
      <c r="BWI2" s="202"/>
      <c r="BWJ2" s="202"/>
      <c r="BWK2" s="202"/>
      <c r="BWL2" s="202"/>
      <c r="BWM2" s="202"/>
      <c r="BWN2" s="202"/>
      <c r="BWO2" s="202"/>
      <c r="BWP2" s="202"/>
      <c r="BWQ2" s="202"/>
      <c r="BWR2" s="202"/>
      <c r="BWS2" s="202"/>
      <c r="BWT2" s="202"/>
      <c r="BWU2" s="202"/>
      <c r="BWV2" s="202"/>
      <c r="BWW2" s="202"/>
      <c r="BWX2" s="202"/>
      <c r="BWY2" s="202"/>
      <c r="BWZ2" s="202"/>
      <c r="BXA2" s="202"/>
      <c r="BXB2" s="202"/>
      <c r="BXC2" s="202"/>
      <c r="BXD2" s="202"/>
      <c r="BXE2" s="202"/>
      <c r="BXF2" s="202"/>
      <c r="BXG2" s="202"/>
      <c r="BXH2" s="202"/>
      <c r="BXI2" s="202"/>
      <c r="BXJ2" s="202"/>
      <c r="BXK2" s="202"/>
      <c r="BXL2" s="202"/>
      <c r="BXM2" s="202"/>
      <c r="BXN2" s="202"/>
      <c r="BXO2" s="202"/>
      <c r="BXP2" s="202"/>
      <c r="BXQ2" s="202"/>
      <c r="BXR2" s="202"/>
      <c r="BXS2" s="202"/>
      <c r="BXT2" s="202"/>
      <c r="BXU2" s="202"/>
      <c r="BXV2" s="202"/>
      <c r="BXW2" s="202"/>
      <c r="BXX2" s="202"/>
      <c r="BXY2" s="202"/>
      <c r="BXZ2" s="202"/>
      <c r="BYA2" s="202"/>
      <c r="BYB2" s="202"/>
      <c r="BYC2" s="202"/>
      <c r="BYD2" s="202"/>
      <c r="BYE2" s="202"/>
      <c r="BYF2" s="202"/>
      <c r="BYG2" s="202"/>
      <c r="BYH2" s="202"/>
      <c r="BYI2" s="202"/>
      <c r="BYJ2" s="202"/>
      <c r="BYK2" s="202"/>
      <c r="BYL2" s="202"/>
      <c r="BYM2" s="202"/>
      <c r="BYN2" s="202"/>
      <c r="BYO2" s="202"/>
      <c r="BYP2" s="202"/>
      <c r="BYQ2" s="202"/>
      <c r="BYR2" s="202"/>
      <c r="BYS2" s="202"/>
      <c r="BYT2" s="202"/>
      <c r="BYU2" s="202"/>
      <c r="BYV2" s="202"/>
      <c r="BYW2" s="202"/>
      <c r="BYX2" s="202"/>
      <c r="BYY2" s="202"/>
      <c r="BYZ2" s="202"/>
      <c r="BZA2" s="202"/>
      <c r="BZB2" s="202"/>
      <c r="BZC2" s="202"/>
      <c r="BZD2" s="202"/>
      <c r="BZE2" s="202"/>
      <c r="BZF2" s="202"/>
      <c r="BZG2" s="202"/>
      <c r="BZH2" s="202"/>
      <c r="BZI2" s="202"/>
      <c r="BZJ2" s="202"/>
      <c r="BZK2" s="202"/>
      <c r="BZL2" s="202"/>
      <c r="BZM2" s="202"/>
      <c r="BZN2" s="202"/>
      <c r="BZO2" s="202"/>
      <c r="BZP2" s="202"/>
      <c r="BZQ2" s="202"/>
      <c r="BZR2" s="202"/>
      <c r="BZS2" s="202"/>
      <c r="BZT2" s="202"/>
      <c r="BZU2" s="202"/>
      <c r="BZV2" s="202"/>
      <c r="BZW2" s="202"/>
      <c r="BZX2" s="202"/>
      <c r="BZY2" s="202"/>
      <c r="BZZ2" s="202"/>
      <c r="CAA2" s="202"/>
      <c r="CAB2" s="202"/>
      <c r="CAC2" s="202"/>
      <c r="CAD2" s="202"/>
      <c r="CAE2" s="202"/>
      <c r="CAF2" s="202"/>
      <c r="CAG2" s="202"/>
      <c r="CAH2" s="202"/>
      <c r="CAI2" s="202"/>
      <c r="CAJ2" s="202"/>
      <c r="CAK2" s="202"/>
      <c r="CAL2" s="202"/>
      <c r="CAM2" s="202"/>
      <c r="CAN2" s="202"/>
      <c r="CAO2" s="202"/>
      <c r="CAP2" s="202"/>
      <c r="CAQ2" s="202"/>
      <c r="CAR2" s="202"/>
      <c r="CAS2" s="202"/>
      <c r="CAT2" s="202"/>
      <c r="CAU2" s="202"/>
      <c r="CAV2" s="202"/>
      <c r="CAW2" s="202"/>
      <c r="CAX2" s="202"/>
      <c r="CAY2" s="202"/>
      <c r="CAZ2" s="202"/>
      <c r="CBA2" s="202"/>
      <c r="CBB2" s="202"/>
      <c r="CBC2" s="202"/>
      <c r="CBD2" s="202"/>
      <c r="CBE2" s="202"/>
      <c r="CBF2" s="202"/>
      <c r="CBG2" s="202"/>
      <c r="CBH2" s="202"/>
      <c r="CBI2" s="202"/>
      <c r="CBJ2" s="202"/>
      <c r="CBK2" s="202"/>
      <c r="CBL2" s="202"/>
      <c r="CBM2" s="202"/>
      <c r="CBN2" s="202"/>
      <c r="CBO2" s="202"/>
      <c r="CBP2" s="202"/>
      <c r="CBQ2" s="202"/>
      <c r="CBR2" s="202"/>
      <c r="CBS2" s="202"/>
      <c r="CBT2" s="202"/>
      <c r="CBU2" s="202"/>
      <c r="CBV2" s="202"/>
      <c r="CBW2" s="202"/>
      <c r="CBX2" s="202"/>
      <c r="CBY2" s="202"/>
      <c r="CBZ2" s="202"/>
      <c r="CCA2" s="202"/>
      <c r="CCB2" s="202"/>
      <c r="CCC2" s="202"/>
      <c r="CCD2" s="202"/>
      <c r="CCE2" s="202"/>
      <c r="CCF2" s="202"/>
      <c r="CCG2" s="202"/>
      <c r="CCH2" s="202"/>
      <c r="CCI2" s="202"/>
      <c r="CCJ2" s="202"/>
      <c r="CCK2" s="202"/>
      <c r="CCL2" s="202"/>
      <c r="CCM2" s="202"/>
      <c r="CCN2" s="202"/>
      <c r="CCO2" s="202"/>
      <c r="CCP2" s="202"/>
      <c r="CCQ2" s="202"/>
      <c r="CCR2" s="202"/>
      <c r="CCS2" s="202"/>
      <c r="CCT2" s="202"/>
      <c r="CCU2" s="202"/>
      <c r="CCV2" s="202"/>
      <c r="CCW2" s="202"/>
      <c r="CCX2" s="202"/>
      <c r="CCY2" s="202"/>
      <c r="CCZ2" s="202"/>
      <c r="CDA2" s="202"/>
      <c r="CDB2" s="202"/>
      <c r="CDC2" s="202"/>
      <c r="CDD2" s="202"/>
      <c r="CDE2" s="202"/>
      <c r="CDF2" s="202"/>
      <c r="CDG2" s="202"/>
      <c r="CDH2" s="202"/>
      <c r="CDI2" s="202"/>
      <c r="CDJ2" s="202"/>
      <c r="CDK2" s="202"/>
      <c r="CDL2" s="202"/>
      <c r="CDM2" s="202"/>
      <c r="CDN2" s="202"/>
      <c r="CDO2" s="202"/>
      <c r="CDP2" s="202"/>
      <c r="CDQ2" s="202"/>
      <c r="CDR2" s="202"/>
      <c r="CDS2" s="202"/>
      <c r="CDT2" s="202"/>
      <c r="CDU2" s="202"/>
      <c r="CDV2" s="202"/>
      <c r="CDW2" s="202"/>
      <c r="CDX2" s="202"/>
      <c r="CDY2" s="202"/>
      <c r="CDZ2" s="202"/>
      <c r="CEA2" s="202"/>
      <c r="CEB2" s="202"/>
      <c r="CEC2" s="202"/>
      <c r="CED2" s="202"/>
      <c r="CEE2" s="202"/>
      <c r="CEF2" s="202"/>
      <c r="CEG2" s="202"/>
      <c r="CEH2" s="202"/>
      <c r="CEI2" s="202"/>
      <c r="CEJ2" s="202"/>
      <c r="CEK2" s="202"/>
      <c r="CEL2" s="202"/>
      <c r="CEM2" s="202"/>
      <c r="CEN2" s="202"/>
      <c r="CEO2" s="202"/>
      <c r="CEP2" s="202"/>
      <c r="CEQ2" s="202"/>
      <c r="CER2" s="202"/>
      <c r="CES2" s="202"/>
      <c r="CET2" s="202"/>
      <c r="CEU2" s="202"/>
      <c r="CEV2" s="202"/>
      <c r="CEW2" s="202"/>
      <c r="CEX2" s="202"/>
      <c r="CEY2" s="202"/>
      <c r="CEZ2" s="202"/>
      <c r="CFA2" s="202"/>
      <c r="CFB2" s="202"/>
      <c r="CFC2" s="202"/>
      <c r="CFD2" s="202"/>
      <c r="CFE2" s="202"/>
      <c r="CFF2" s="202"/>
      <c r="CFG2" s="202"/>
      <c r="CFH2" s="202"/>
      <c r="CFI2" s="202"/>
      <c r="CFJ2" s="202"/>
      <c r="CFK2" s="202"/>
      <c r="CFL2" s="202"/>
      <c r="CFM2" s="202"/>
      <c r="CFN2" s="202"/>
      <c r="CFO2" s="202"/>
      <c r="CFP2" s="202"/>
      <c r="CFQ2" s="202"/>
      <c r="CFR2" s="202"/>
      <c r="CFS2" s="202"/>
      <c r="CFT2" s="202"/>
      <c r="CFU2" s="202"/>
      <c r="CFV2" s="202"/>
      <c r="CFW2" s="202"/>
      <c r="CFX2" s="202"/>
      <c r="CFY2" s="202"/>
      <c r="CFZ2" s="202"/>
      <c r="CGA2" s="202"/>
      <c r="CGB2" s="202"/>
      <c r="CGC2" s="202"/>
      <c r="CGD2" s="202"/>
      <c r="CGE2" s="202"/>
      <c r="CGF2" s="202"/>
      <c r="CGG2" s="202"/>
      <c r="CGH2" s="202"/>
      <c r="CGI2" s="202"/>
      <c r="CGJ2" s="202"/>
      <c r="CGK2" s="202"/>
      <c r="CGL2" s="202"/>
      <c r="CGM2" s="202"/>
      <c r="CGN2" s="202"/>
      <c r="CGO2" s="202"/>
      <c r="CGP2" s="202"/>
      <c r="CGQ2" s="202"/>
      <c r="CGR2" s="202"/>
      <c r="CGS2" s="202"/>
      <c r="CGT2" s="202"/>
      <c r="CGU2" s="202"/>
      <c r="CGV2" s="202"/>
      <c r="CGW2" s="202"/>
      <c r="CGX2" s="202"/>
      <c r="CGY2" s="202"/>
      <c r="CGZ2" s="202"/>
      <c r="CHA2" s="202"/>
      <c r="CHB2" s="202"/>
      <c r="CHC2" s="202"/>
      <c r="CHD2" s="202"/>
      <c r="CHE2" s="202"/>
      <c r="CHF2" s="202"/>
      <c r="CHG2" s="202"/>
      <c r="CHH2" s="202"/>
      <c r="CHI2" s="202"/>
      <c r="CHJ2" s="202"/>
      <c r="CHK2" s="202"/>
      <c r="CHL2" s="202"/>
      <c r="CHM2" s="202"/>
      <c r="CHN2" s="202"/>
      <c r="CHO2" s="202"/>
      <c r="CHP2" s="202"/>
      <c r="CHQ2" s="202"/>
      <c r="CHR2" s="202"/>
      <c r="CHS2" s="202"/>
      <c r="CHT2" s="202"/>
      <c r="CHU2" s="202"/>
      <c r="CHV2" s="202"/>
      <c r="CHW2" s="202"/>
      <c r="CHX2" s="202"/>
      <c r="CHY2" s="202"/>
      <c r="CHZ2" s="202"/>
      <c r="CIA2" s="202"/>
      <c r="CIB2" s="202"/>
      <c r="CIC2" s="202"/>
      <c r="CID2" s="202"/>
      <c r="CIE2" s="202"/>
      <c r="CIF2" s="202"/>
      <c r="CIG2" s="202"/>
      <c r="CIH2" s="202"/>
      <c r="CII2" s="202"/>
      <c r="CIJ2" s="202"/>
      <c r="CIK2" s="202"/>
      <c r="CIL2" s="202"/>
      <c r="CIM2" s="202"/>
      <c r="CIN2" s="202"/>
      <c r="CIO2" s="202"/>
      <c r="CIP2" s="202"/>
      <c r="CIQ2" s="202"/>
      <c r="CIR2" s="202"/>
      <c r="CIS2" s="202"/>
      <c r="CIT2" s="202"/>
      <c r="CIU2" s="202"/>
      <c r="CIV2" s="202"/>
      <c r="CIW2" s="202"/>
      <c r="CIX2" s="202"/>
      <c r="CIY2" s="202"/>
      <c r="CIZ2" s="202"/>
      <c r="CJA2" s="202"/>
      <c r="CJB2" s="202"/>
      <c r="CJC2" s="202"/>
      <c r="CJD2" s="202"/>
      <c r="CJE2" s="202"/>
      <c r="CJF2" s="202"/>
      <c r="CJG2" s="202"/>
      <c r="CJH2" s="202"/>
      <c r="CJI2" s="202"/>
      <c r="CJJ2" s="202"/>
      <c r="CJK2" s="202"/>
      <c r="CJL2" s="202"/>
      <c r="CJM2" s="202"/>
      <c r="CJN2" s="202"/>
      <c r="CJO2" s="202"/>
      <c r="CJP2" s="202"/>
      <c r="CJQ2" s="202"/>
      <c r="CJR2" s="202"/>
      <c r="CJS2" s="202"/>
      <c r="CJT2" s="202"/>
      <c r="CJU2" s="202"/>
      <c r="CJV2" s="202"/>
      <c r="CJW2" s="202"/>
      <c r="CJX2" s="202"/>
      <c r="CJY2" s="202"/>
      <c r="CJZ2" s="202"/>
      <c r="CKA2" s="202"/>
      <c r="CKB2" s="202"/>
      <c r="CKC2" s="202"/>
      <c r="CKD2" s="202"/>
      <c r="CKE2" s="202"/>
      <c r="CKF2" s="202"/>
      <c r="CKG2" s="202"/>
      <c r="CKH2" s="202"/>
      <c r="CKI2" s="202"/>
      <c r="CKJ2" s="202"/>
      <c r="CKK2" s="202"/>
      <c r="CKL2" s="202"/>
      <c r="CKM2" s="202"/>
      <c r="CKN2" s="202"/>
      <c r="CKO2" s="202"/>
      <c r="CKP2" s="202"/>
      <c r="CKQ2" s="202"/>
      <c r="CKR2" s="202"/>
      <c r="CKS2" s="202"/>
      <c r="CKT2" s="202"/>
      <c r="CKU2" s="202"/>
      <c r="CKV2" s="202"/>
      <c r="CKW2" s="202"/>
      <c r="CKX2" s="202"/>
      <c r="CKY2" s="202"/>
      <c r="CKZ2" s="202"/>
      <c r="CLA2" s="202"/>
      <c r="CLB2" s="202"/>
      <c r="CLC2" s="202"/>
      <c r="CLD2" s="202"/>
      <c r="CLE2" s="202"/>
      <c r="CLF2" s="202"/>
      <c r="CLG2" s="202"/>
      <c r="CLH2" s="202"/>
      <c r="CLI2" s="202"/>
      <c r="CLJ2" s="202"/>
      <c r="CLK2" s="202"/>
      <c r="CLL2" s="202"/>
      <c r="CLM2" s="202"/>
      <c r="CLN2" s="202"/>
      <c r="CLO2" s="202"/>
      <c r="CLP2" s="202"/>
      <c r="CLQ2" s="202"/>
      <c r="CLR2" s="202"/>
      <c r="CLS2" s="202"/>
      <c r="CLT2" s="202"/>
      <c r="CLU2" s="202"/>
      <c r="CLV2" s="202"/>
      <c r="CLW2" s="202"/>
      <c r="CLX2" s="202"/>
      <c r="CLY2" s="202"/>
      <c r="CLZ2" s="202"/>
      <c r="CMA2" s="202"/>
      <c r="CMB2" s="202"/>
      <c r="CMC2" s="202"/>
      <c r="CMD2" s="202"/>
      <c r="CME2" s="202"/>
      <c r="CMF2" s="202"/>
      <c r="CMG2" s="202"/>
      <c r="CMH2" s="202"/>
      <c r="CMI2" s="202"/>
      <c r="CMJ2" s="202"/>
      <c r="CMK2" s="202"/>
      <c r="CML2" s="202"/>
      <c r="CMM2" s="202"/>
      <c r="CMN2" s="202"/>
      <c r="CMO2" s="202"/>
      <c r="CMP2" s="202"/>
      <c r="CMQ2" s="202"/>
      <c r="CMR2" s="202"/>
      <c r="CMS2" s="202"/>
      <c r="CMT2" s="202"/>
      <c r="CMU2" s="202"/>
      <c r="CMV2" s="202"/>
      <c r="CMW2" s="202"/>
      <c r="CMX2" s="202"/>
      <c r="CMY2" s="202"/>
      <c r="CMZ2" s="202"/>
      <c r="CNA2" s="202"/>
      <c r="CNB2" s="202"/>
      <c r="CNC2" s="202"/>
      <c r="CND2" s="202"/>
      <c r="CNE2" s="202"/>
      <c r="CNF2" s="202"/>
      <c r="CNG2" s="202"/>
      <c r="CNH2" s="202"/>
      <c r="CNI2" s="202"/>
      <c r="CNJ2" s="202"/>
      <c r="CNK2" s="202"/>
      <c r="CNL2" s="202"/>
      <c r="CNM2" s="202"/>
      <c r="CNN2" s="202"/>
      <c r="CNO2" s="202"/>
      <c r="CNP2" s="202"/>
      <c r="CNQ2" s="202"/>
      <c r="CNR2" s="202"/>
      <c r="CNS2" s="202"/>
      <c r="CNT2" s="202"/>
      <c r="CNU2" s="202"/>
      <c r="CNV2" s="202"/>
      <c r="CNW2" s="202"/>
      <c r="CNX2" s="202"/>
      <c r="CNY2" s="202"/>
      <c r="CNZ2" s="202"/>
      <c r="COA2" s="202"/>
      <c r="COB2" s="202"/>
      <c r="COC2" s="202"/>
      <c r="COD2" s="202"/>
      <c r="COE2" s="202"/>
      <c r="COF2" s="202"/>
      <c r="COG2" s="202"/>
      <c r="COH2" s="202"/>
      <c r="COI2" s="202"/>
      <c r="COJ2" s="202"/>
      <c r="COK2" s="202"/>
      <c r="COL2" s="202"/>
      <c r="COM2" s="202"/>
      <c r="CON2" s="202"/>
      <c r="COO2" s="202"/>
      <c r="COP2" s="202"/>
      <c r="COQ2" s="202"/>
      <c r="COR2" s="202"/>
      <c r="COS2" s="202"/>
      <c r="COT2" s="202"/>
      <c r="COU2" s="202"/>
      <c r="COV2" s="202"/>
      <c r="COW2" s="202"/>
      <c r="COX2" s="202"/>
      <c r="COY2" s="202"/>
      <c r="COZ2" s="202"/>
      <c r="CPA2" s="202"/>
      <c r="CPB2" s="202"/>
      <c r="CPC2" s="202"/>
      <c r="CPD2" s="202"/>
      <c r="CPE2" s="202"/>
      <c r="CPF2" s="202"/>
      <c r="CPG2" s="202"/>
      <c r="CPH2" s="202"/>
      <c r="CPI2" s="202"/>
      <c r="CPJ2" s="202"/>
      <c r="CPK2" s="202"/>
      <c r="CPL2" s="202"/>
      <c r="CPM2" s="202"/>
      <c r="CPN2" s="202"/>
      <c r="CPO2" s="202"/>
      <c r="CPP2" s="202"/>
      <c r="CPQ2" s="202"/>
      <c r="CPR2" s="202"/>
      <c r="CPS2" s="202"/>
      <c r="CPT2" s="202"/>
      <c r="CPU2" s="202"/>
      <c r="CPV2" s="202"/>
      <c r="CPW2" s="202"/>
      <c r="CPX2" s="202"/>
      <c r="CPY2" s="202"/>
      <c r="CPZ2" s="202"/>
      <c r="CQA2" s="202"/>
      <c r="CQB2" s="202"/>
      <c r="CQC2" s="202"/>
      <c r="CQD2" s="202"/>
      <c r="CQE2" s="202"/>
      <c r="CQF2" s="202"/>
      <c r="CQG2" s="202"/>
      <c r="CQH2" s="202"/>
      <c r="CQI2" s="202"/>
      <c r="CQJ2" s="202"/>
      <c r="CQK2" s="202"/>
      <c r="CQL2" s="202"/>
      <c r="CQM2" s="202"/>
      <c r="CQN2" s="202"/>
      <c r="CQO2" s="202"/>
      <c r="CQP2" s="202"/>
      <c r="CQQ2" s="202"/>
      <c r="CQR2" s="202"/>
      <c r="CQS2" s="202"/>
      <c r="CQT2" s="202"/>
      <c r="CQU2" s="202"/>
      <c r="CQV2" s="202"/>
      <c r="CQW2" s="202"/>
      <c r="CQX2" s="202"/>
      <c r="CQY2" s="202"/>
      <c r="CQZ2" s="202"/>
      <c r="CRA2" s="202"/>
      <c r="CRB2" s="202"/>
      <c r="CRC2" s="202"/>
      <c r="CRD2" s="202"/>
      <c r="CRE2" s="202"/>
      <c r="CRF2" s="202"/>
      <c r="CRG2" s="202"/>
      <c r="CRH2" s="202"/>
      <c r="CRI2" s="202"/>
      <c r="CRJ2" s="202"/>
      <c r="CRK2" s="202"/>
      <c r="CRL2" s="202"/>
      <c r="CRM2" s="202"/>
      <c r="CRN2" s="202"/>
      <c r="CRO2" s="202"/>
      <c r="CRP2" s="202"/>
      <c r="CRQ2" s="202"/>
      <c r="CRR2" s="202"/>
      <c r="CRS2" s="202"/>
      <c r="CRT2" s="202"/>
      <c r="CRU2" s="202"/>
      <c r="CRV2" s="202"/>
      <c r="CRW2" s="202"/>
      <c r="CRX2" s="202"/>
      <c r="CRY2" s="202"/>
      <c r="CRZ2" s="202"/>
      <c r="CSA2" s="202"/>
      <c r="CSB2" s="202"/>
      <c r="CSC2" s="202"/>
      <c r="CSD2" s="202"/>
      <c r="CSE2" s="202"/>
      <c r="CSF2" s="202"/>
      <c r="CSG2" s="202"/>
      <c r="CSH2" s="202"/>
      <c r="CSI2" s="202"/>
      <c r="CSJ2" s="202"/>
      <c r="CSK2" s="202"/>
      <c r="CSL2" s="202"/>
      <c r="CSM2" s="202"/>
      <c r="CSN2" s="202"/>
      <c r="CSO2" s="202"/>
      <c r="CSP2" s="202"/>
      <c r="CSQ2" s="202"/>
      <c r="CSR2" s="202"/>
      <c r="CSS2" s="202"/>
      <c r="CST2" s="202"/>
      <c r="CSU2" s="202"/>
      <c r="CSV2" s="202"/>
      <c r="CSW2" s="202"/>
      <c r="CSX2" s="202"/>
      <c r="CSY2" s="202"/>
      <c r="CSZ2" s="202"/>
      <c r="CTA2" s="202"/>
      <c r="CTB2" s="202"/>
      <c r="CTC2" s="202"/>
      <c r="CTD2" s="202"/>
      <c r="CTE2" s="202"/>
      <c r="CTF2" s="202"/>
      <c r="CTG2" s="202"/>
      <c r="CTH2" s="202"/>
      <c r="CTI2" s="202"/>
      <c r="CTJ2" s="202"/>
      <c r="CTK2" s="202"/>
      <c r="CTL2" s="202"/>
      <c r="CTM2" s="202"/>
      <c r="CTN2" s="202"/>
      <c r="CTO2" s="202"/>
      <c r="CTP2" s="202"/>
      <c r="CTQ2" s="202"/>
      <c r="CTR2" s="202"/>
      <c r="CTS2" s="202"/>
      <c r="CTT2" s="202"/>
      <c r="CTU2" s="202"/>
      <c r="CTV2" s="202"/>
      <c r="CTW2" s="202"/>
      <c r="CTX2" s="202"/>
      <c r="CTY2" s="202"/>
      <c r="CTZ2" s="202"/>
      <c r="CUA2" s="202"/>
      <c r="CUB2" s="202"/>
      <c r="CUC2" s="202"/>
      <c r="CUD2" s="202"/>
      <c r="CUE2" s="202"/>
      <c r="CUF2" s="202"/>
      <c r="CUG2" s="202"/>
      <c r="CUH2" s="202"/>
      <c r="CUI2" s="202"/>
      <c r="CUJ2" s="202"/>
      <c r="CUK2" s="202"/>
      <c r="CUL2" s="202"/>
      <c r="CUM2" s="202"/>
      <c r="CUN2" s="202"/>
      <c r="CUO2" s="202"/>
      <c r="CUP2" s="202"/>
      <c r="CUQ2" s="202"/>
      <c r="CUR2" s="202"/>
      <c r="CUS2" s="202"/>
      <c r="CUT2" s="202"/>
      <c r="CUU2" s="202"/>
      <c r="CUV2" s="202"/>
      <c r="CUW2" s="202"/>
      <c r="CUX2" s="202"/>
      <c r="CUY2" s="202"/>
      <c r="CUZ2" s="202"/>
      <c r="CVA2" s="202"/>
      <c r="CVB2" s="202"/>
      <c r="CVC2" s="202"/>
      <c r="CVD2" s="202"/>
      <c r="CVE2" s="202"/>
      <c r="CVF2" s="202"/>
      <c r="CVG2" s="202"/>
      <c r="CVH2" s="202"/>
      <c r="CVI2" s="202"/>
      <c r="CVJ2" s="202"/>
      <c r="CVK2" s="202"/>
      <c r="CVL2" s="202"/>
      <c r="CVM2" s="202"/>
      <c r="CVN2" s="202"/>
      <c r="CVO2" s="202"/>
      <c r="CVP2" s="202"/>
      <c r="CVQ2" s="202"/>
      <c r="CVR2" s="202"/>
      <c r="CVS2" s="202"/>
      <c r="CVT2" s="202"/>
      <c r="CVU2" s="202"/>
      <c r="CVV2" s="202"/>
      <c r="CVW2" s="202"/>
      <c r="CVX2" s="202"/>
      <c r="CVY2" s="202"/>
      <c r="CVZ2" s="202"/>
      <c r="CWA2" s="202"/>
      <c r="CWB2" s="202"/>
      <c r="CWC2" s="202"/>
      <c r="CWD2" s="202"/>
      <c r="CWE2" s="202"/>
      <c r="CWF2" s="202"/>
      <c r="CWG2" s="202"/>
      <c r="CWH2" s="202"/>
      <c r="CWI2" s="202"/>
      <c r="CWJ2" s="202"/>
      <c r="CWK2" s="202"/>
      <c r="CWL2" s="202"/>
      <c r="CWM2" s="202"/>
      <c r="CWN2" s="202"/>
      <c r="CWO2" s="202"/>
      <c r="CWP2" s="202"/>
      <c r="CWQ2" s="202"/>
      <c r="CWR2" s="202"/>
      <c r="CWS2" s="202"/>
      <c r="CWT2" s="202"/>
      <c r="CWU2" s="202"/>
      <c r="CWV2" s="202"/>
      <c r="CWW2" s="202"/>
      <c r="CWX2" s="202"/>
      <c r="CWY2" s="202"/>
      <c r="CWZ2" s="202"/>
      <c r="CXA2" s="202"/>
      <c r="CXB2" s="202"/>
      <c r="CXC2" s="202"/>
      <c r="CXD2" s="202"/>
      <c r="CXE2" s="202"/>
      <c r="CXF2" s="202"/>
      <c r="CXG2" s="202"/>
      <c r="CXH2" s="202"/>
      <c r="CXI2" s="202"/>
      <c r="CXJ2" s="202"/>
      <c r="CXK2" s="202"/>
      <c r="CXL2" s="202"/>
      <c r="CXM2" s="202"/>
      <c r="CXN2" s="202"/>
      <c r="CXO2" s="202"/>
      <c r="CXP2" s="202"/>
      <c r="CXQ2" s="202"/>
      <c r="CXR2" s="202"/>
      <c r="CXS2" s="202"/>
      <c r="CXT2" s="202"/>
      <c r="CXU2" s="202"/>
      <c r="CXV2" s="202"/>
      <c r="CXW2" s="202"/>
      <c r="CXX2" s="202"/>
      <c r="CXY2" s="202"/>
      <c r="CXZ2" s="202"/>
      <c r="CYA2" s="202"/>
      <c r="CYB2" s="202"/>
      <c r="CYC2" s="202"/>
      <c r="CYD2" s="202"/>
      <c r="CYE2" s="202"/>
      <c r="CYF2" s="202"/>
      <c r="CYG2" s="202"/>
      <c r="CYH2" s="202"/>
      <c r="CYI2" s="202"/>
      <c r="CYJ2" s="202"/>
      <c r="CYK2" s="202"/>
      <c r="CYL2" s="202"/>
      <c r="CYM2" s="202"/>
      <c r="CYN2" s="202"/>
      <c r="CYO2" s="202"/>
      <c r="CYP2" s="202"/>
      <c r="CYQ2" s="202"/>
      <c r="CYR2" s="202"/>
      <c r="CYS2" s="202"/>
      <c r="CYT2" s="202"/>
      <c r="CYU2" s="202"/>
      <c r="CYV2" s="202"/>
      <c r="CYW2" s="202"/>
      <c r="CYX2" s="202"/>
      <c r="CYY2" s="202"/>
      <c r="CYZ2" s="202"/>
      <c r="CZA2" s="202"/>
      <c r="CZB2" s="202"/>
      <c r="CZC2" s="202"/>
      <c r="CZD2" s="202"/>
      <c r="CZE2" s="202"/>
      <c r="CZF2" s="202"/>
      <c r="CZG2" s="202"/>
      <c r="CZH2" s="202"/>
      <c r="CZI2" s="202"/>
      <c r="CZJ2" s="202"/>
      <c r="CZK2" s="202"/>
      <c r="CZL2" s="202"/>
      <c r="CZM2" s="202"/>
      <c r="CZN2" s="202"/>
      <c r="CZO2" s="202"/>
      <c r="CZP2" s="202"/>
      <c r="CZQ2" s="202"/>
      <c r="CZR2" s="202"/>
      <c r="CZS2" s="202"/>
      <c r="CZT2" s="202"/>
      <c r="CZU2" s="202"/>
      <c r="CZV2" s="202"/>
      <c r="CZW2" s="202"/>
      <c r="CZX2" s="202"/>
      <c r="CZY2" s="202"/>
      <c r="CZZ2" s="202"/>
      <c r="DAA2" s="202"/>
      <c r="DAB2" s="202"/>
      <c r="DAC2" s="202"/>
      <c r="DAD2" s="202"/>
      <c r="DAE2" s="202"/>
      <c r="DAF2" s="202"/>
      <c r="DAG2" s="202"/>
      <c r="DAH2" s="202"/>
      <c r="DAI2" s="202"/>
      <c r="DAJ2" s="202"/>
      <c r="DAK2" s="202"/>
      <c r="DAL2" s="202"/>
      <c r="DAM2" s="202"/>
      <c r="DAN2" s="202"/>
      <c r="DAO2" s="202"/>
      <c r="DAP2" s="202"/>
      <c r="DAQ2" s="202"/>
      <c r="DAR2" s="202"/>
      <c r="DAS2" s="202"/>
      <c r="DAT2" s="202"/>
      <c r="DAU2" s="202"/>
      <c r="DAV2" s="202"/>
      <c r="DAW2" s="202"/>
      <c r="DAX2" s="202"/>
      <c r="DAY2" s="202"/>
      <c r="DAZ2" s="202"/>
      <c r="DBA2" s="202"/>
      <c r="DBB2" s="202"/>
      <c r="DBC2" s="202"/>
      <c r="DBD2" s="202"/>
      <c r="DBE2" s="202"/>
      <c r="DBF2" s="202"/>
      <c r="DBG2" s="202"/>
      <c r="DBH2" s="202"/>
      <c r="DBI2" s="202"/>
      <c r="DBJ2" s="202"/>
      <c r="DBK2" s="202"/>
      <c r="DBL2" s="202"/>
      <c r="DBM2" s="202"/>
      <c r="DBN2" s="202"/>
      <c r="DBO2" s="202"/>
      <c r="DBP2" s="202"/>
      <c r="DBQ2" s="202"/>
      <c r="DBR2" s="202"/>
      <c r="DBS2" s="202"/>
      <c r="DBT2" s="202"/>
      <c r="DBU2" s="202"/>
      <c r="DBV2" s="202"/>
      <c r="DBW2" s="202"/>
      <c r="DBX2" s="202"/>
      <c r="DBY2" s="202"/>
      <c r="DBZ2" s="202"/>
      <c r="DCA2" s="202"/>
      <c r="DCB2" s="202"/>
      <c r="DCC2" s="202"/>
      <c r="DCD2" s="202"/>
      <c r="DCE2" s="202"/>
      <c r="DCF2" s="202"/>
      <c r="DCG2" s="202"/>
      <c r="DCH2" s="202"/>
      <c r="DCI2" s="202"/>
      <c r="DCJ2" s="202"/>
      <c r="DCK2" s="202"/>
      <c r="DCL2" s="202"/>
      <c r="DCM2" s="202"/>
      <c r="DCN2" s="202"/>
      <c r="DCO2" s="202"/>
      <c r="DCP2" s="202"/>
      <c r="DCQ2" s="202"/>
      <c r="DCR2" s="202"/>
      <c r="DCS2" s="202"/>
      <c r="DCT2" s="202"/>
      <c r="DCU2" s="202"/>
      <c r="DCV2" s="202"/>
      <c r="DCW2" s="202"/>
      <c r="DCX2" s="202"/>
      <c r="DCY2" s="202"/>
      <c r="DCZ2" s="202"/>
      <c r="DDA2" s="202"/>
      <c r="DDB2" s="202"/>
      <c r="DDC2" s="202"/>
      <c r="DDD2" s="202"/>
      <c r="DDE2" s="202"/>
      <c r="DDF2" s="202"/>
      <c r="DDG2" s="202"/>
      <c r="DDH2" s="202"/>
      <c r="DDI2" s="202"/>
      <c r="DDJ2" s="202"/>
      <c r="DDK2" s="202"/>
      <c r="DDL2" s="202"/>
      <c r="DDM2" s="202"/>
      <c r="DDN2" s="202"/>
      <c r="DDO2" s="202"/>
      <c r="DDP2" s="202"/>
      <c r="DDQ2" s="202"/>
      <c r="DDR2" s="202"/>
      <c r="DDS2" s="202"/>
      <c r="DDT2" s="202"/>
      <c r="DDU2" s="202"/>
      <c r="DDV2" s="202"/>
      <c r="DDW2" s="202"/>
      <c r="DDX2" s="202"/>
      <c r="DDY2" s="202"/>
      <c r="DDZ2" s="202"/>
      <c r="DEA2" s="202"/>
      <c r="DEB2" s="202"/>
      <c r="DEC2" s="202"/>
      <c r="DED2" s="202"/>
      <c r="DEE2" s="202"/>
      <c r="DEF2" s="202"/>
      <c r="DEG2" s="202"/>
      <c r="DEH2" s="202"/>
      <c r="DEI2" s="202"/>
      <c r="DEJ2" s="202"/>
      <c r="DEK2" s="202"/>
      <c r="DEL2" s="202"/>
      <c r="DEM2" s="202"/>
      <c r="DEN2" s="202"/>
      <c r="DEO2" s="202"/>
      <c r="DEP2" s="202"/>
      <c r="DEQ2" s="202"/>
      <c r="DER2" s="202"/>
      <c r="DES2" s="202"/>
      <c r="DET2" s="202"/>
      <c r="DEU2" s="202"/>
      <c r="DEV2" s="202"/>
      <c r="DEW2" s="202"/>
      <c r="DEX2" s="202"/>
      <c r="DEY2" s="202"/>
      <c r="DEZ2" s="202"/>
      <c r="DFA2" s="202"/>
      <c r="DFB2" s="202"/>
      <c r="DFC2" s="202"/>
      <c r="DFD2" s="202"/>
      <c r="DFE2" s="202"/>
      <c r="DFF2" s="202"/>
      <c r="DFG2" s="202"/>
      <c r="DFH2" s="202"/>
      <c r="DFI2" s="202"/>
      <c r="DFJ2" s="202"/>
      <c r="DFK2" s="202"/>
      <c r="DFL2" s="202"/>
      <c r="DFM2" s="202"/>
      <c r="DFN2" s="202"/>
      <c r="DFO2" s="202"/>
      <c r="DFP2" s="202"/>
      <c r="DFQ2" s="202"/>
      <c r="DFR2" s="202"/>
      <c r="DFS2" s="202"/>
      <c r="DFT2" s="202"/>
      <c r="DFU2" s="202"/>
      <c r="DFV2" s="202"/>
      <c r="DFW2" s="202"/>
      <c r="DFX2" s="202"/>
      <c r="DFY2" s="202"/>
      <c r="DFZ2" s="202"/>
      <c r="DGA2" s="202"/>
      <c r="DGB2" s="202"/>
      <c r="DGC2" s="202"/>
      <c r="DGD2" s="202"/>
      <c r="DGE2" s="202"/>
      <c r="DGF2" s="202"/>
      <c r="DGG2" s="202"/>
      <c r="DGH2" s="202"/>
      <c r="DGI2" s="202"/>
      <c r="DGJ2" s="202"/>
      <c r="DGK2" s="202"/>
      <c r="DGL2" s="202"/>
      <c r="DGM2" s="202"/>
      <c r="DGN2" s="202"/>
      <c r="DGO2" s="202"/>
      <c r="DGP2" s="202"/>
      <c r="DGQ2" s="202"/>
      <c r="DGR2" s="202"/>
      <c r="DGS2" s="202"/>
      <c r="DGT2" s="202"/>
      <c r="DGU2" s="202"/>
      <c r="DGV2" s="202"/>
      <c r="DGW2" s="202"/>
      <c r="DGX2" s="202"/>
      <c r="DGY2" s="202"/>
      <c r="DGZ2" s="202"/>
      <c r="DHA2" s="202"/>
      <c r="DHB2" s="202"/>
      <c r="DHC2" s="202"/>
      <c r="DHD2" s="202"/>
      <c r="DHE2" s="202"/>
      <c r="DHF2" s="202"/>
      <c r="DHG2" s="202"/>
      <c r="DHH2" s="202"/>
      <c r="DHI2" s="202"/>
      <c r="DHJ2" s="202"/>
      <c r="DHK2" s="202"/>
      <c r="DHL2" s="202"/>
      <c r="DHM2" s="202"/>
      <c r="DHN2" s="202"/>
      <c r="DHO2" s="202"/>
      <c r="DHP2" s="202"/>
      <c r="DHQ2" s="202"/>
      <c r="DHR2" s="202"/>
      <c r="DHS2" s="202"/>
      <c r="DHT2" s="202"/>
      <c r="DHU2" s="202"/>
      <c r="DHV2" s="202"/>
      <c r="DHW2" s="202"/>
      <c r="DHX2" s="202"/>
      <c r="DHY2" s="202"/>
      <c r="DHZ2" s="202"/>
      <c r="DIA2" s="202"/>
      <c r="DIB2" s="202"/>
      <c r="DIC2" s="202"/>
      <c r="DID2" s="202"/>
      <c r="DIE2" s="202"/>
      <c r="DIF2" s="202"/>
      <c r="DIG2" s="202"/>
      <c r="DIH2" s="202"/>
      <c r="DII2" s="202"/>
      <c r="DIJ2" s="202"/>
      <c r="DIK2" s="202"/>
      <c r="DIL2" s="202"/>
      <c r="DIM2" s="202"/>
      <c r="DIN2" s="202"/>
      <c r="DIO2" s="202"/>
      <c r="DIP2" s="202"/>
      <c r="DIQ2" s="202"/>
      <c r="DIR2" s="202"/>
      <c r="DIS2" s="202"/>
      <c r="DIT2" s="202"/>
      <c r="DIU2" s="202"/>
      <c r="DIV2" s="202"/>
      <c r="DIW2" s="202"/>
      <c r="DIX2" s="202"/>
      <c r="DIY2" s="202"/>
      <c r="DIZ2" s="202"/>
      <c r="DJA2" s="202"/>
      <c r="DJB2" s="202"/>
      <c r="DJC2" s="202"/>
      <c r="DJD2" s="202"/>
      <c r="DJE2" s="202"/>
      <c r="DJF2" s="202"/>
      <c r="DJG2" s="202"/>
      <c r="DJH2" s="202"/>
      <c r="DJI2" s="202"/>
      <c r="DJJ2" s="202"/>
      <c r="DJK2" s="202"/>
      <c r="DJL2" s="202"/>
      <c r="DJM2" s="202"/>
      <c r="DJN2" s="202"/>
      <c r="DJO2" s="202"/>
      <c r="DJP2" s="202"/>
      <c r="DJQ2" s="202"/>
      <c r="DJR2" s="202"/>
      <c r="DJS2" s="202"/>
      <c r="DJT2" s="202"/>
      <c r="DJU2" s="202"/>
      <c r="DJV2" s="202"/>
      <c r="DJW2" s="202"/>
      <c r="DJX2" s="202"/>
      <c r="DJY2" s="202"/>
      <c r="DJZ2" s="202"/>
      <c r="DKA2" s="202"/>
      <c r="DKB2" s="202"/>
      <c r="DKC2" s="202"/>
      <c r="DKD2" s="202"/>
      <c r="DKE2" s="202"/>
      <c r="DKF2" s="202"/>
      <c r="DKG2" s="202"/>
      <c r="DKH2" s="202"/>
      <c r="DKI2" s="202"/>
      <c r="DKJ2" s="202"/>
      <c r="DKK2" s="202"/>
      <c r="DKL2" s="202"/>
      <c r="DKM2" s="202"/>
      <c r="DKN2" s="202"/>
      <c r="DKO2" s="202"/>
      <c r="DKP2" s="202"/>
      <c r="DKQ2" s="202"/>
      <c r="DKR2" s="202"/>
      <c r="DKS2" s="202"/>
      <c r="DKT2" s="202"/>
      <c r="DKU2" s="202"/>
      <c r="DKV2" s="202"/>
      <c r="DKW2" s="202"/>
      <c r="DKX2" s="202"/>
      <c r="DKY2" s="202"/>
      <c r="DKZ2" s="202"/>
      <c r="DLA2" s="202"/>
      <c r="DLB2" s="202"/>
      <c r="DLC2" s="202"/>
      <c r="DLD2" s="202"/>
      <c r="DLE2" s="202"/>
      <c r="DLF2" s="202"/>
      <c r="DLG2" s="202"/>
      <c r="DLH2" s="202"/>
      <c r="DLI2" s="202"/>
      <c r="DLJ2" s="202"/>
      <c r="DLK2" s="202"/>
      <c r="DLL2" s="202"/>
      <c r="DLM2" s="202"/>
      <c r="DLN2" s="202"/>
      <c r="DLO2" s="202"/>
      <c r="DLP2" s="202"/>
      <c r="DLQ2" s="202"/>
      <c r="DLR2" s="202"/>
      <c r="DLS2" s="202"/>
      <c r="DLT2" s="202"/>
      <c r="DLU2" s="202"/>
      <c r="DLV2" s="202"/>
      <c r="DLW2" s="202"/>
      <c r="DLX2" s="202"/>
      <c r="DLY2" s="202"/>
      <c r="DLZ2" s="202"/>
      <c r="DMA2" s="202"/>
      <c r="DMB2" s="202"/>
      <c r="DMC2" s="202"/>
      <c r="DMD2" s="202"/>
      <c r="DME2" s="202"/>
      <c r="DMF2" s="202"/>
      <c r="DMG2" s="202"/>
      <c r="DMH2" s="202"/>
      <c r="DMI2" s="202"/>
      <c r="DMJ2" s="202"/>
      <c r="DMK2" s="202"/>
      <c r="DML2" s="202"/>
      <c r="DMM2" s="202"/>
      <c r="DMN2" s="202"/>
      <c r="DMO2" s="202"/>
      <c r="DMP2" s="202"/>
      <c r="DMQ2" s="202"/>
      <c r="DMR2" s="202"/>
      <c r="DMS2" s="202"/>
      <c r="DMT2" s="202"/>
      <c r="DMU2" s="202"/>
      <c r="DMV2" s="202"/>
      <c r="DMW2" s="202"/>
      <c r="DMX2" s="202"/>
      <c r="DMY2" s="202"/>
      <c r="DMZ2" s="202"/>
      <c r="DNA2" s="202"/>
      <c r="DNB2" s="202"/>
      <c r="DNC2" s="202"/>
      <c r="DND2" s="202"/>
      <c r="DNE2" s="202"/>
      <c r="DNF2" s="202"/>
      <c r="DNG2" s="202"/>
      <c r="DNH2" s="202"/>
      <c r="DNI2" s="202"/>
      <c r="DNJ2" s="202"/>
      <c r="DNK2" s="202"/>
      <c r="DNL2" s="202"/>
      <c r="DNM2" s="202"/>
      <c r="DNN2" s="202"/>
      <c r="DNO2" s="202"/>
      <c r="DNP2" s="202"/>
      <c r="DNQ2" s="202"/>
      <c r="DNR2" s="202"/>
      <c r="DNS2" s="202"/>
      <c r="DNT2" s="202"/>
      <c r="DNU2" s="202"/>
      <c r="DNV2" s="202"/>
      <c r="DNW2" s="202"/>
      <c r="DNX2" s="202"/>
      <c r="DNY2" s="202"/>
      <c r="DNZ2" s="202"/>
      <c r="DOA2" s="202"/>
      <c r="DOB2" s="202"/>
      <c r="DOC2" s="202"/>
      <c r="DOD2" s="202"/>
      <c r="DOE2" s="202"/>
      <c r="DOF2" s="202"/>
      <c r="DOG2" s="202"/>
      <c r="DOH2" s="202"/>
      <c r="DOI2" s="202"/>
      <c r="DOJ2" s="202"/>
      <c r="DOK2" s="202"/>
      <c r="DOL2" s="202"/>
      <c r="DOM2" s="202"/>
      <c r="DON2" s="202"/>
      <c r="DOO2" s="202"/>
      <c r="DOP2" s="202"/>
      <c r="DOQ2" s="202"/>
      <c r="DOR2" s="202"/>
      <c r="DOS2" s="202"/>
      <c r="DOT2" s="202"/>
      <c r="DOU2" s="202"/>
      <c r="DOV2" s="202"/>
      <c r="DOW2" s="202"/>
      <c r="DOX2" s="202"/>
      <c r="DOY2" s="202"/>
      <c r="DOZ2" s="202"/>
      <c r="DPA2" s="202"/>
      <c r="DPB2" s="202"/>
      <c r="DPC2" s="202"/>
      <c r="DPD2" s="202"/>
      <c r="DPE2" s="202"/>
      <c r="DPF2" s="202"/>
      <c r="DPG2" s="202"/>
      <c r="DPH2" s="202"/>
      <c r="DPI2" s="202"/>
      <c r="DPJ2" s="202"/>
      <c r="DPK2" s="202"/>
      <c r="DPL2" s="202"/>
      <c r="DPM2" s="202"/>
      <c r="DPN2" s="202"/>
      <c r="DPO2" s="202"/>
      <c r="DPP2" s="202"/>
      <c r="DPQ2" s="202"/>
      <c r="DPR2" s="202"/>
      <c r="DPS2" s="202"/>
      <c r="DPT2" s="202"/>
      <c r="DPU2" s="202"/>
      <c r="DPV2" s="202"/>
      <c r="DPW2" s="202"/>
      <c r="DPX2" s="202"/>
      <c r="DPY2" s="202"/>
      <c r="DPZ2" s="202"/>
      <c r="DQA2" s="202"/>
      <c r="DQB2" s="202"/>
      <c r="DQC2" s="202"/>
      <c r="DQD2" s="202"/>
      <c r="DQE2" s="202"/>
      <c r="DQF2" s="202"/>
      <c r="DQG2" s="202"/>
      <c r="DQH2" s="202"/>
      <c r="DQI2" s="202"/>
      <c r="DQJ2" s="202"/>
      <c r="DQK2" s="202"/>
      <c r="DQL2" s="202"/>
      <c r="DQM2" s="202"/>
      <c r="DQN2" s="202"/>
      <c r="DQO2" s="202"/>
      <c r="DQP2" s="202"/>
      <c r="DQQ2" s="202"/>
      <c r="DQR2" s="202"/>
      <c r="DQS2" s="202"/>
      <c r="DQT2" s="202"/>
      <c r="DQU2" s="202"/>
      <c r="DQV2" s="202"/>
      <c r="DQW2" s="202"/>
      <c r="DQX2" s="202"/>
      <c r="DQY2" s="202"/>
      <c r="DQZ2" s="202"/>
      <c r="DRA2" s="202"/>
      <c r="DRB2" s="202"/>
      <c r="DRC2" s="202"/>
      <c r="DRD2" s="202"/>
      <c r="DRE2" s="202"/>
      <c r="DRF2" s="202"/>
      <c r="DRG2" s="202"/>
      <c r="DRH2" s="202"/>
      <c r="DRI2" s="202"/>
      <c r="DRJ2" s="202"/>
      <c r="DRK2" s="202"/>
      <c r="DRL2" s="202"/>
      <c r="DRM2" s="202"/>
      <c r="DRN2" s="202"/>
      <c r="DRO2" s="202"/>
      <c r="DRP2" s="202"/>
      <c r="DRQ2" s="202"/>
      <c r="DRR2" s="202"/>
      <c r="DRS2" s="202"/>
      <c r="DRT2" s="202"/>
      <c r="DRU2" s="202"/>
      <c r="DRV2" s="202"/>
      <c r="DRW2" s="202"/>
      <c r="DRX2" s="202"/>
      <c r="DRY2" s="202"/>
      <c r="DRZ2" s="202"/>
      <c r="DSA2" s="202"/>
      <c r="DSB2" s="202"/>
      <c r="DSC2" s="202"/>
      <c r="DSD2" s="202"/>
      <c r="DSE2" s="202"/>
      <c r="DSF2" s="202"/>
      <c r="DSG2" s="202"/>
      <c r="DSH2" s="202"/>
      <c r="DSI2" s="202"/>
      <c r="DSJ2" s="202"/>
      <c r="DSK2" s="202"/>
      <c r="DSL2" s="202"/>
      <c r="DSM2" s="202"/>
      <c r="DSN2" s="202"/>
      <c r="DSO2" s="202"/>
      <c r="DSP2" s="202"/>
      <c r="DSQ2" s="202"/>
      <c r="DSR2" s="202"/>
      <c r="DSS2" s="202"/>
      <c r="DST2" s="202"/>
      <c r="DSU2" s="202"/>
      <c r="DSV2" s="202"/>
      <c r="DSW2" s="202"/>
      <c r="DSX2" s="202"/>
      <c r="DSY2" s="202"/>
      <c r="DSZ2" s="202"/>
      <c r="DTA2" s="202"/>
      <c r="DTB2" s="202"/>
      <c r="DTC2" s="202"/>
      <c r="DTD2" s="202"/>
      <c r="DTE2" s="202"/>
      <c r="DTF2" s="202"/>
      <c r="DTG2" s="202"/>
      <c r="DTH2" s="202"/>
      <c r="DTI2" s="202"/>
      <c r="DTJ2" s="202"/>
      <c r="DTK2" s="202"/>
      <c r="DTL2" s="202"/>
      <c r="DTM2" s="202"/>
      <c r="DTN2" s="202"/>
      <c r="DTO2" s="202"/>
      <c r="DTP2" s="202"/>
      <c r="DTQ2" s="202"/>
      <c r="DTR2" s="202"/>
      <c r="DTS2" s="202"/>
      <c r="DTT2" s="202"/>
      <c r="DTU2" s="202"/>
      <c r="DTV2" s="202"/>
      <c r="DTW2" s="202"/>
      <c r="DTX2" s="202"/>
      <c r="DTY2" s="202"/>
      <c r="DTZ2" s="202"/>
      <c r="DUA2" s="202"/>
      <c r="DUB2" s="202"/>
      <c r="DUC2" s="202"/>
      <c r="DUD2" s="202"/>
      <c r="DUE2" s="202"/>
      <c r="DUF2" s="202"/>
      <c r="DUG2" s="202"/>
      <c r="DUH2" s="202"/>
      <c r="DUI2" s="202"/>
      <c r="DUJ2" s="202"/>
      <c r="DUK2" s="202"/>
      <c r="DUL2" s="202"/>
      <c r="DUM2" s="202"/>
      <c r="DUN2" s="202"/>
      <c r="DUO2" s="202"/>
      <c r="DUP2" s="202"/>
      <c r="DUQ2" s="202"/>
      <c r="DUR2" s="202"/>
      <c r="DUS2" s="202"/>
      <c r="DUT2" s="202"/>
      <c r="DUU2" s="202"/>
      <c r="DUV2" s="202"/>
      <c r="DUW2" s="202"/>
      <c r="DUX2" s="202"/>
      <c r="DUY2" s="202"/>
      <c r="DUZ2" s="202"/>
      <c r="DVA2" s="202"/>
      <c r="DVB2" s="202"/>
      <c r="DVC2" s="202"/>
      <c r="DVD2" s="202"/>
      <c r="DVE2" s="202"/>
      <c r="DVF2" s="202"/>
      <c r="DVG2" s="202"/>
      <c r="DVH2" s="202"/>
      <c r="DVI2" s="202"/>
      <c r="DVJ2" s="202"/>
      <c r="DVK2" s="202"/>
      <c r="DVL2" s="202"/>
      <c r="DVM2" s="202"/>
      <c r="DVN2" s="202"/>
      <c r="DVO2" s="202"/>
      <c r="DVP2" s="202"/>
      <c r="DVQ2" s="202"/>
      <c r="DVR2" s="202"/>
      <c r="DVS2" s="202"/>
      <c r="DVT2" s="202"/>
      <c r="DVU2" s="202"/>
      <c r="DVV2" s="202"/>
      <c r="DVW2" s="202"/>
      <c r="DVX2" s="202"/>
      <c r="DVY2" s="202"/>
      <c r="DVZ2" s="202"/>
      <c r="DWA2" s="202"/>
      <c r="DWB2" s="202"/>
      <c r="DWC2" s="202"/>
      <c r="DWD2" s="202"/>
      <c r="DWE2" s="202"/>
      <c r="DWF2" s="202"/>
      <c r="DWG2" s="202"/>
      <c r="DWH2" s="202"/>
      <c r="DWI2" s="202"/>
      <c r="DWJ2" s="202"/>
      <c r="DWK2" s="202"/>
      <c r="DWL2" s="202"/>
      <c r="DWM2" s="202"/>
      <c r="DWN2" s="202"/>
      <c r="DWO2" s="202"/>
      <c r="DWP2" s="202"/>
      <c r="DWQ2" s="202"/>
      <c r="DWR2" s="202"/>
      <c r="DWS2" s="202"/>
      <c r="DWT2" s="202"/>
      <c r="DWU2" s="202"/>
      <c r="DWV2" s="202"/>
      <c r="DWW2" s="202"/>
      <c r="DWX2" s="202"/>
      <c r="DWY2" s="202"/>
      <c r="DWZ2" s="202"/>
      <c r="DXA2" s="202"/>
      <c r="DXB2" s="202"/>
      <c r="DXC2" s="202"/>
      <c r="DXD2" s="202"/>
      <c r="DXE2" s="202"/>
      <c r="DXF2" s="202"/>
      <c r="DXG2" s="202"/>
      <c r="DXH2" s="202"/>
      <c r="DXI2" s="202"/>
      <c r="DXJ2" s="202"/>
      <c r="DXK2" s="202"/>
      <c r="DXL2" s="202"/>
      <c r="DXM2" s="202"/>
      <c r="DXN2" s="202"/>
      <c r="DXO2" s="202"/>
      <c r="DXP2" s="202"/>
      <c r="DXQ2" s="202"/>
      <c r="DXR2" s="202"/>
      <c r="DXS2" s="202"/>
      <c r="DXT2" s="202"/>
      <c r="DXU2" s="202"/>
      <c r="DXV2" s="202"/>
      <c r="DXW2" s="202"/>
      <c r="DXX2" s="202"/>
      <c r="DXY2" s="202"/>
      <c r="DXZ2" s="202"/>
      <c r="DYA2" s="202"/>
      <c r="DYB2" s="202"/>
      <c r="DYC2" s="202"/>
      <c r="DYD2" s="202"/>
      <c r="DYE2" s="202"/>
      <c r="DYF2" s="202"/>
      <c r="DYG2" s="202"/>
      <c r="DYH2" s="202"/>
      <c r="DYI2" s="202"/>
      <c r="DYJ2" s="202"/>
      <c r="DYK2" s="202"/>
      <c r="DYL2" s="202"/>
      <c r="DYM2" s="202"/>
      <c r="DYN2" s="202"/>
      <c r="DYO2" s="202"/>
      <c r="DYP2" s="202"/>
      <c r="DYQ2" s="202"/>
      <c r="DYR2" s="202"/>
      <c r="DYS2" s="202"/>
      <c r="DYT2" s="202"/>
      <c r="DYU2" s="202"/>
      <c r="DYV2" s="202"/>
      <c r="DYW2" s="202"/>
      <c r="DYX2" s="202"/>
      <c r="DYY2" s="202"/>
      <c r="DYZ2" s="202"/>
      <c r="DZA2" s="202"/>
      <c r="DZB2" s="202"/>
      <c r="DZC2" s="202"/>
      <c r="DZD2" s="202"/>
      <c r="DZE2" s="202"/>
      <c r="DZF2" s="202"/>
      <c r="DZG2" s="202"/>
      <c r="DZH2" s="202"/>
      <c r="DZI2" s="202"/>
      <c r="DZJ2" s="202"/>
      <c r="DZK2" s="202"/>
      <c r="DZL2" s="202"/>
      <c r="DZM2" s="202"/>
      <c r="DZN2" s="202"/>
      <c r="DZO2" s="202"/>
      <c r="DZP2" s="202"/>
      <c r="DZQ2" s="202"/>
      <c r="DZR2" s="202"/>
      <c r="DZS2" s="202"/>
      <c r="DZT2" s="202"/>
      <c r="DZU2" s="202"/>
      <c r="DZV2" s="202"/>
      <c r="DZW2" s="202"/>
      <c r="DZX2" s="202"/>
      <c r="DZY2" s="202"/>
      <c r="DZZ2" s="202"/>
      <c r="EAA2" s="202"/>
      <c r="EAB2" s="202"/>
      <c r="EAC2" s="202"/>
      <c r="EAD2" s="202"/>
      <c r="EAE2" s="202"/>
      <c r="EAF2" s="202"/>
      <c r="EAG2" s="202"/>
      <c r="EAH2" s="202"/>
      <c r="EAI2" s="202"/>
      <c r="EAJ2" s="202"/>
      <c r="EAK2" s="202"/>
      <c r="EAL2" s="202"/>
      <c r="EAM2" s="202"/>
      <c r="EAN2" s="202"/>
      <c r="EAO2" s="202"/>
      <c r="EAP2" s="202"/>
      <c r="EAQ2" s="202"/>
      <c r="EAR2" s="202"/>
      <c r="EAS2" s="202"/>
      <c r="EAT2" s="202"/>
      <c r="EAU2" s="202"/>
      <c r="EAV2" s="202"/>
      <c r="EAW2" s="202"/>
      <c r="EAX2" s="202"/>
      <c r="EAY2" s="202"/>
      <c r="EAZ2" s="202"/>
      <c r="EBA2" s="202"/>
      <c r="EBB2" s="202"/>
      <c r="EBC2" s="202"/>
      <c r="EBD2" s="202"/>
      <c r="EBE2" s="202"/>
      <c r="EBF2" s="202"/>
      <c r="EBG2" s="202"/>
      <c r="EBH2" s="202"/>
      <c r="EBI2" s="202"/>
      <c r="EBJ2" s="202"/>
      <c r="EBK2" s="202"/>
      <c r="EBL2" s="202"/>
      <c r="EBM2" s="202"/>
      <c r="EBN2" s="202"/>
      <c r="EBO2" s="202"/>
      <c r="EBP2" s="202"/>
      <c r="EBQ2" s="202"/>
      <c r="EBR2" s="202"/>
      <c r="EBS2" s="202"/>
      <c r="EBT2" s="202"/>
      <c r="EBU2" s="202"/>
      <c r="EBV2" s="202"/>
      <c r="EBW2" s="202"/>
      <c r="EBX2" s="202"/>
      <c r="EBY2" s="202"/>
      <c r="EBZ2" s="202"/>
      <c r="ECA2" s="202"/>
      <c r="ECB2" s="202"/>
      <c r="ECC2" s="202"/>
      <c r="ECD2" s="202"/>
      <c r="ECE2" s="202"/>
      <c r="ECF2" s="202"/>
      <c r="ECG2" s="202"/>
      <c r="ECH2" s="202"/>
      <c r="ECI2" s="202"/>
      <c r="ECJ2" s="202"/>
      <c r="ECK2" s="202"/>
      <c r="ECL2" s="202"/>
      <c r="ECM2" s="202"/>
      <c r="ECN2" s="202"/>
      <c r="ECO2" s="202"/>
      <c r="ECP2" s="202"/>
      <c r="ECQ2" s="202"/>
      <c r="ECR2" s="202"/>
      <c r="ECS2" s="202"/>
      <c r="ECT2" s="202"/>
      <c r="ECU2" s="202"/>
      <c r="ECV2" s="202"/>
      <c r="ECW2" s="202"/>
      <c r="ECX2" s="202"/>
      <c r="ECY2" s="202"/>
      <c r="ECZ2" s="202"/>
      <c r="EDA2" s="202"/>
      <c r="EDB2" s="202"/>
      <c r="EDC2" s="202"/>
      <c r="EDD2" s="202"/>
      <c r="EDE2" s="202"/>
      <c r="EDF2" s="202"/>
      <c r="EDG2" s="202"/>
      <c r="EDH2" s="202"/>
      <c r="EDI2" s="202"/>
      <c r="EDJ2" s="202"/>
      <c r="EDK2" s="202"/>
      <c r="EDL2" s="202"/>
      <c r="EDM2" s="202"/>
      <c r="EDN2" s="202"/>
      <c r="EDO2" s="202"/>
      <c r="EDP2" s="202"/>
      <c r="EDQ2" s="202"/>
      <c r="EDR2" s="202"/>
      <c r="EDS2" s="202"/>
      <c r="EDT2" s="202"/>
      <c r="EDU2" s="202"/>
      <c r="EDV2" s="202"/>
      <c r="EDW2" s="202"/>
      <c r="EDX2" s="202"/>
      <c r="EDY2" s="202"/>
      <c r="EDZ2" s="202"/>
      <c r="EEA2" s="202"/>
      <c r="EEB2" s="202"/>
      <c r="EEC2" s="202"/>
      <c r="EED2" s="202"/>
      <c r="EEE2" s="202"/>
      <c r="EEF2" s="202"/>
      <c r="EEG2" s="202"/>
      <c r="EEH2" s="202"/>
      <c r="EEI2" s="202"/>
      <c r="EEJ2" s="202"/>
      <c r="EEK2" s="202"/>
      <c r="EEL2" s="202"/>
      <c r="EEM2" s="202"/>
      <c r="EEN2" s="202"/>
      <c r="EEO2" s="202"/>
      <c r="EEP2" s="202"/>
      <c r="EEQ2" s="202"/>
      <c r="EER2" s="202"/>
      <c r="EES2" s="202"/>
      <c r="EET2" s="202"/>
      <c r="EEU2" s="202"/>
      <c r="EEV2" s="202"/>
      <c r="EEW2" s="202"/>
      <c r="EEX2" s="202"/>
      <c r="EEY2" s="202"/>
      <c r="EEZ2" s="202"/>
      <c r="EFA2" s="202"/>
      <c r="EFB2" s="202"/>
      <c r="EFC2" s="202"/>
      <c r="EFD2" s="202"/>
      <c r="EFE2" s="202"/>
      <c r="EFF2" s="202"/>
      <c r="EFG2" s="202"/>
      <c r="EFH2" s="202"/>
      <c r="EFI2" s="202"/>
      <c r="EFJ2" s="202"/>
      <c r="EFK2" s="202"/>
      <c r="EFL2" s="202"/>
      <c r="EFM2" s="202"/>
      <c r="EFN2" s="202"/>
      <c r="EFO2" s="202"/>
      <c r="EFP2" s="202"/>
      <c r="EFQ2" s="202"/>
      <c r="EFR2" s="202"/>
      <c r="EFS2" s="202"/>
      <c r="EFT2" s="202"/>
      <c r="EFU2" s="202"/>
      <c r="EFV2" s="202"/>
      <c r="EFW2" s="202"/>
      <c r="EFX2" s="202"/>
      <c r="EFY2" s="202"/>
      <c r="EFZ2" s="202"/>
      <c r="EGA2" s="202"/>
      <c r="EGB2" s="202"/>
      <c r="EGC2" s="202"/>
      <c r="EGD2" s="202"/>
      <c r="EGE2" s="202"/>
      <c r="EGF2" s="202"/>
      <c r="EGG2" s="202"/>
      <c r="EGH2" s="202"/>
      <c r="EGI2" s="202"/>
      <c r="EGJ2" s="202"/>
      <c r="EGK2" s="202"/>
      <c r="EGL2" s="202"/>
      <c r="EGM2" s="202"/>
      <c r="EGN2" s="202"/>
      <c r="EGO2" s="202"/>
      <c r="EGP2" s="202"/>
      <c r="EGQ2" s="202"/>
      <c r="EGR2" s="202"/>
      <c r="EGS2" s="202"/>
      <c r="EGT2" s="202"/>
      <c r="EGU2" s="202"/>
      <c r="EGV2" s="202"/>
      <c r="EGW2" s="202"/>
      <c r="EGX2" s="202"/>
      <c r="EGY2" s="202"/>
      <c r="EGZ2" s="202"/>
      <c r="EHA2" s="202"/>
      <c r="EHB2" s="202"/>
      <c r="EHC2" s="202"/>
      <c r="EHD2" s="202"/>
      <c r="EHE2" s="202"/>
      <c r="EHF2" s="202"/>
      <c r="EHG2" s="202"/>
      <c r="EHH2" s="202"/>
      <c r="EHI2" s="202"/>
      <c r="EHJ2" s="202"/>
      <c r="EHK2" s="202"/>
      <c r="EHL2" s="202"/>
      <c r="EHM2" s="202"/>
      <c r="EHN2" s="202"/>
      <c r="EHO2" s="202"/>
      <c r="EHP2" s="202"/>
      <c r="EHQ2" s="202"/>
      <c r="EHR2" s="202"/>
      <c r="EHS2" s="202"/>
      <c r="EHT2" s="202"/>
      <c r="EHU2" s="202"/>
      <c r="EHV2" s="202"/>
      <c r="EHW2" s="202"/>
      <c r="EHX2" s="202"/>
      <c r="EHY2" s="202"/>
      <c r="EHZ2" s="202"/>
      <c r="EIA2" s="202"/>
      <c r="EIB2" s="202"/>
      <c r="EIC2" s="202"/>
      <c r="EID2" s="202"/>
      <c r="EIE2" s="202"/>
      <c r="EIF2" s="202"/>
      <c r="EIG2" s="202"/>
      <c r="EIH2" s="202"/>
      <c r="EII2" s="202"/>
      <c r="EIJ2" s="202"/>
      <c r="EIK2" s="202"/>
      <c r="EIL2" s="202"/>
      <c r="EIM2" s="202"/>
      <c r="EIN2" s="202"/>
      <c r="EIO2" s="202"/>
      <c r="EIP2" s="202"/>
      <c r="EIQ2" s="202"/>
      <c r="EIR2" s="202"/>
      <c r="EIS2" s="202"/>
      <c r="EIT2" s="202"/>
      <c r="EIU2" s="202"/>
      <c r="EIV2" s="202"/>
      <c r="EIW2" s="202"/>
      <c r="EIX2" s="202"/>
      <c r="EIY2" s="202"/>
      <c r="EIZ2" s="202"/>
      <c r="EJA2" s="202"/>
      <c r="EJB2" s="202"/>
      <c r="EJC2" s="202"/>
      <c r="EJD2" s="202"/>
      <c r="EJE2" s="202"/>
      <c r="EJF2" s="202"/>
      <c r="EJG2" s="202"/>
      <c r="EJH2" s="202"/>
      <c r="EJI2" s="202"/>
      <c r="EJJ2" s="202"/>
      <c r="EJK2" s="202"/>
      <c r="EJL2" s="202"/>
      <c r="EJM2" s="202"/>
      <c r="EJN2" s="202"/>
      <c r="EJO2" s="202"/>
      <c r="EJP2" s="202"/>
      <c r="EJQ2" s="202"/>
      <c r="EJR2" s="202"/>
      <c r="EJS2" s="202"/>
      <c r="EJT2" s="202"/>
      <c r="EJU2" s="202"/>
      <c r="EJV2" s="202"/>
      <c r="EJW2" s="202"/>
      <c r="EJX2" s="202"/>
      <c r="EJY2" s="202"/>
      <c r="EJZ2" s="202"/>
      <c r="EKA2" s="202"/>
      <c r="EKB2" s="202"/>
      <c r="EKC2" s="202"/>
      <c r="EKD2" s="202"/>
      <c r="EKE2" s="202"/>
      <c r="EKF2" s="202"/>
      <c r="EKG2" s="202"/>
      <c r="EKH2" s="202"/>
      <c r="EKI2" s="202"/>
      <c r="EKJ2" s="202"/>
      <c r="EKK2" s="202"/>
      <c r="EKL2" s="202"/>
      <c r="EKM2" s="202"/>
      <c r="EKN2" s="202"/>
      <c r="EKO2" s="202"/>
      <c r="EKP2" s="202"/>
      <c r="EKQ2" s="202"/>
      <c r="EKR2" s="202"/>
      <c r="EKS2" s="202"/>
      <c r="EKT2" s="202"/>
      <c r="EKU2" s="202"/>
      <c r="EKV2" s="202"/>
      <c r="EKW2" s="202"/>
      <c r="EKX2" s="202"/>
      <c r="EKY2" s="202"/>
      <c r="EKZ2" s="202"/>
      <c r="ELA2" s="202"/>
      <c r="ELB2" s="202"/>
      <c r="ELC2" s="202"/>
      <c r="ELD2" s="202"/>
      <c r="ELE2" s="202"/>
      <c r="ELF2" s="202"/>
      <c r="ELG2" s="202"/>
      <c r="ELH2" s="202"/>
      <c r="ELI2" s="202"/>
      <c r="ELJ2" s="202"/>
      <c r="ELK2" s="202"/>
      <c r="ELL2" s="202"/>
      <c r="ELM2" s="202"/>
      <c r="ELN2" s="202"/>
      <c r="ELO2" s="202"/>
      <c r="ELP2" s="202"/>
      <c r="ELQ2" s="202"/>
      <c r="ELR2" s="202"/>
      <c r="ELS2" s="202"/>
      <c r="ELT2" s="202"/>
      <c r="ELU2" s="202"/>
      <c r="ELV2" s="202"/>
      <c r="ELW2" s="202"/>
      <c r="ELX2" s="202"/>
      <c r="ELY2" s="202"/>
      <c r="ELZ2" s="202"/>
      <c r="EMA2" s="202"/>
      <c r="EMB2" s="202"/>
      <c r="EMC2" s="202"/>
      <c r="EMD2" s="202"/>
      <c r="EME2" s="202"/>
      <c r="EMF2" s="202"/>
      <c r="EMG2" s="202"/>
      <c r="EMH2" s="202"/>
      <c r="EMI2" s="202"/>
      <c r="EMJ2" s="202"/>
      <c r="EMK2" s="202"/>
      <c r="EML2" s="202"/>
      <c r="EMM2" s="202"/>
      <c r="EMN2" s="202"/>
      <c r="EMO2" s="202"/>
      <c r="EMP2" s="202"/>
      <c r="EMQ2" s="202"/>
      <c r="EMR2" s="202"/>
      <c r="EMS2" s="202"/>
      <c r="EMT2" s="202"/>
      <c r="EMU2" s="202"/>
      <c r="EMV2" s="202"/>
      <c r="EMW2" s="202"/>
      <c r="EMX2" s="202"/>
      <c r="EMY2" s="202"/>
      <c r="EMZ2" s="202"/>
      <c r="ENA2" s="202"/>
      <c r="ENB2" s="202"/>
      <c r="ENC2" s="202"/>
      <c r="END2" s="202"/>
      <c r="ENE2" s="202"/>
      <c r="ENF2" s="202"/>
      <c r="ENG2" s="202"/>
      <c r="ENH2" s="202"/>
      <c r="ENI2" s="202"/>
      <c r="ENJ2" s="202"/>
      <c r="ENK2" s="202"/>
      <c r="ENL2" s="202"/>
      <c r="ENM2" s="202"/>
      <c r="ENN2" s="202"/>
      <c r="ENO2" s="202"/>
      <c r="ENP2" s="202"/>
      <c r="ENQ2" s="202"/>
      <c r="ENR2" s="202"/>
      <c r="ENS2" s="202"/>
      <c r="ENT2" s="202"/>
      <c r="ENU2" s="202"/>
      <c r="ENV2" s="202"/>
      <c r="ENW2" s="202"/>
      <c r="ENX2" s="202"/>
      <c r="ENY2" s="202"/>
      <c r="ENZ2" s="202"/>
      <c r="EOA2" s="202"/>
      <c r="EOB2" s="202"/>
      <c r="EOC2" s="202"/>
      <c r="EOD2" s="202"/>
      <c r="EOE2" s="202"/>
      <c r="EOF2" s="202"/>
      <c r="EOG2" s="202"/>
      <c r="EOH2" s="202"/>
      <c r="EOI2" s="202"/>
      <c r="EOJ2" s="202"/>
      <c r="EOK2" s="202"/>
      <c r="EOL2" s="202"/>
      <c r="EOM2" s="202"/>
      <c r="EON2" s="202"/>
      <c r="EOO2" s="202"/>
      <c r="EOP2" s="202"/>
      <c r="EOQ2" s="202"/>
      <c r="EOR2" s="202"/>
      <c r="EOS2" s="202"/>
      <c r="EOT2" s="202"/>
      <c r="EOU2" s="202"/>
      <c r="EOV2" s="202"/>
      <c r="EOW2" s="202"/>
      <c r="EOX2" s="202"/>
      <c r="EOY2" s="202"/>
      <c r="EOZ2" s="202"/>
      <c r="EPA2" s="202"/>
      <c r="EPB2" s="202"/>
      <c r="EPC2" s="202"/>
      <c r="EPD2" s="202"/>
      <c r="EPE2" s="202"/>
      <c r="EPF2" s="202"/>
      <c r="EPG2" s="202"/>
      <c r="EPH2" s="202"/>
      <c r="EPI2" s="202"/>
      <c r="EPJ2" s="202"/>
      <c r="EPK2" s="202"/>
      <c r="EPL2" s="202"/>
      <c r="EPM2" s="202"/>
      <c r="EPN2" s="202"/>
      <c r="EPO2" s="202"/>
      <c r="EPP2" s="202"/>
      <c r="EPQ2" s="202"/>
      <c r="EPR2" s="202"/>
      <c r="EPS2" s="202"/>
      <c r="EPT2" s="202"/>
      <c r="EPU2" s="202"/>
      <c r="EPV2" s="202"/>
      <c r="EPW2" s="202"/>
      <c r="EPX2" s="202"/>
      <c r="EPY2" s="202"/>
      <c r="EPZ2" s="202"/>
      <c r="EQA2" s="202"/>
      <c r="EQB2" s="202"/>
      <c r="EQC2" s="202"/>
      <c r="EQD2" s="202"/>
      <c r="EQE2" s="202"/>
      <c r="EQF2" s="202"/>
      <c r="EQG2" s="202"/>
      <c r="EQH2" s="202"/>
      <c r="EQI2" s="202"/>
      <c r="EQJ2" s="202"/>
      <c r="EQK2" s="202"/>
      <c r="EQL2" s="202"/>
      <c r="EQM2" s="202"/>
      <c r="EQN2" s="202"/>
      <c r="EQO2" s="202"/>
      <c r="EQP2" s="202"/>
      <c r="EQQ2" s="202"/>
      <c r="EQR2" s="202"/>
      <c r="EQS2" s="202"/>
      <c r="EQT2" s="202"/>
      <c r="EQU2" s="202"/>
      <c r="EQV2" s="202"/>
      <c r="EQW2" s="202"/>
      <c r="EQX2" s="202"/>
      <c r="EQY2" s="202"/>
      <c r="EQZ2" s="202"/>
      <c r="ERA2" s="202"/>
      <c r="ERB2" s="202"/>
      <c r="ERC2" s="202"/>
      <c r="ERD2" s="202"/>
      <c r="ERE2" s="202"/>
      <c r="ERF2" s="202"/>
      <c r="ERG2" s="202"/>
      <c r="ERH2" s="202"/>
      <c r="ERI2" s="202"/>
      <c r="ERJ2" s="202"/>
      <c r="ERK2" s="202"/>
      <c r="ERL2" s="202"/>
      <c r="ERM2" s="202"/>
      <c r="ERN2" s="202"/>
      <c r="ERO2" s="202"/>
      <c r="ERP2" s="202"/>
      <c r="ERQ2" s="202"/>
      <c r="ERR2" s="202"/>
      <c r="ERS2" s="202"/>
      <c r="ERT2" s="202"/>
      <c r="ERU2" s="202"/>
      <c r="ERV2" s="202"/>
      <c r="ERW2" s="202"/>
      <c r="ERX2" s="202"/>
      <c r="ERY2" s="202"/>
      <c r="ERZ2" s="202"/>
      <c r="ESA2" s="202"/>
      <c r="ESB2" s="202"/>
      <c r="ESC2" s="202"/>
      <c r="ESD2" s="202"/>
      <c r="ESE2" s="202"/>
      <c r="ESF2" s="202"/>
      <c r="ESG2" s="202"/>
      <c r="ESH2" s="202"/>
      <c r="ESI2" s="202"/>
      <c r="ESJ2" s="202"/>
      <c r="ESK2" s="202"/>
      <c r="ESL2" s="202"/>
      <c r="ESM2" s="202"/>
      <c r="ESN2" s="202"/>
      <c r="ESO2" s="202"/>
      <c r="ESP2" s="202"/>
      <c r="ESQ2" s="202"/>
      <c r="ESR2" s="202"/>
      <c r="ESS2" s="202"/>
      <c r="EST2" s="202"/>
      <c r="ESU2" s="202"/>
      <c r="ESV2" s="202"/>
      <c r="ESW2" s="202"/>
      <c r="ESX2" s="202"/>
      <c r="ESY2" s="202"/>
      <c r="ESZ2" s="202"/>
      <c r="ETA2" s="202"/>
      <c r="ETB2" s="202"/>
      <c r="ETC2" s="202"/>
      <c r="ETD2" s="202"/>
      <c r="ETE2" s="202"/>
      <c r="ETF2" s="202"/>
      <c r="ETG2" s="202"/>
      <c r="ETH2" s="202"/>
      <c r="ETI2" s="202"/>
      <c r="ETJ2" s="202"/>
      <c r="ETK2" s="202"/>
      <c r="ETL2" s="202"/>
      <c r="ETM2" s="202"/>
      <c r="ETN2" s="202"/>
      <c r="ETO2" s="202"/>
      <c r="ETP2" s="202"/>
      <c r="ETQ2" s="202"/>
      <c r="ETR2" s="202"/>
      <c r="ETS2" s="202"/>
      <c r="ETT2" s="202"/>
      <c r="ETU2" s="202"/>
      <c r="ETV2" s="202"/>
      <c r="ETW2" s="202"/>
      <c r="ETX2" s="202"/>
      <c r="ETY2" s="202"/>
      <c r="ETZ2" s="202"/>
      <c r="EUA2" s="202"/>
      <c r="EUB2" s="202"/>
      <c r="EUC2" s="202"/>
      <c r="EUD2" s="202"/>
      <c r="EUE2" s="202"/>
      <c r="EUF2" s="202"/>
      <c r="EUG2" s="202"/>
      <c r="EUH2" s="202"/>
      <c r="EUI2" s="202"/>
      <c r="EUJ2" s="202"/>
      <c r="EUK2" s="202"/>
      <c r="EUL2" s="202"/>
      <c r="EUM2" s="202"/>
      <c r="EUN2" s="202"/>
      <c r="EUO2" s="202"/>
      <c r="EUP2" s="202"/>
      <c r="EUQ2" s="202"/>
      <c r="EUR2" s="202"/>
      <c r="EUS2" s="202"/>
      <c r="EUT2" s="202"/>
      <c r="EUU2" s="202"/>
      <c r="EUV2" s="202"/>
      <c r="EUW2" s="202"/>
      <c r="EUX2" s="202"/>
      <c r="EUY2" s="202"/>
      <c r="EUZ2" s="202"/>
      <c r="EVA2" s="202"/>
      <c r="EVB2" s="202"/>
      <c r="EVC2" s="202"/>
      <c r="EVD2" s="202"/>
      <c r="EVE2" s="202"/>
      <c r="EVF2" s="202"/>
      <c r="EVG2" s="202"/>
      <c r="EVH2" s="202"/>
      <c r="EVI2" s="202"/>
      <c r="EVJ2" s="202"/>
      <c r="EVK2" s="202"/>
      <c r="EVL2" s="202"/>
      <c r="EVM2" s="202"/>
      <c r="EVN2" s="202"/>
      <c r="EVO2" s="202"/>
      <c r="EVP2" s="202"/>
      <c r="EVQ2" s="202"/>
      <c r="EVR2" s="202"/>
      <c r="EVS2" s="202"/>
      <c r="EVT2" s="202"/>
      <c r="EVU2" s="202"/>
      <c r="EVV2" s="202"/>
      <c r="EVW2" s="202"/>
      <c r="EVX2" s="202"/>
      <c r="EVY2" s="202"/>
      <c r="EVZ2" s="202"/>
      <c r="EWA2" s="202"/>
      <c r="EWB2" s="202"/>
      <c r="EWC2" s="202"/>
      <c r="EWD2" s="202"/>
      <c r="EWE2" s="202"/>
      <c r="EWF2" s="202"/>
      <c r="EWG2" s="202"/>
      <c r="EWH2" s="202"/>
      <c r="EWI2" s="202"/>
      <c r="EWJ2" s="202"/>
      <c r="EWK2" s="202"/>
      <c r="EWL2" s="202"/>
      <c r="EWM2" s="202"/>
      <c r="EWN2" s="202"/>
      <c r="EWO2" s="202"/>
      <c r="EWP2" s="202"/>
      <c r="EWQ2" s="202"/>
      <c r="EWR2" s="202"/>
      <c r="EWS2" s="202"/>
      <c r="EWT2" s="202"/>
      <c r="EWU2" s="202"/>
      <c r="EWV2" s="202"/>
      <c r="EWW2" s="202"/>
      <c r="EWX2" s="202"/>
      <c r="EWY2" s="202"/>
      <c r="EWZ2" s="202"/>
      <c r="EXA2" s="202"/>
      <c r="EXB2" s="202"/>
      <c r="EXC2" s="202"/>
      <c r="EXD2" s="202"/>
      <c r="EXE2" s="202"/>
      <c r="EXF2" s="202"/>
      <c r="EXG2" s="202"/>
      <c r="EXH2" s="202"/>
      <c r="EXI2" s="202"/>
      <c r="EXJ2" s="202"/>
      <c r="EXK2" s="202"/>
      <c r="EXL2" s="202"/>
      <c r="EXM2" s="202"/>
      <c r="EXN2" s="202"/>
      <c r="EXO2" s="202"/>
      <c r="EXP2" s="202"/>
      <c r="EXQ2" s="202"/>
      <c r="EXR2" s="202"/>
      <c r="EXS2" s="202"/>
      <c r="EXT2" s="202"/>
      <c r="EXU2" s="202"/>
      <c r="EXV2" s="202"/>
      <c r="EXW2" s="202"/>
      <c r="EXX2" s="202"/>
      <c r="EXY2" s="202"/>
      <c r="EXZ2" s="202"/>
      <c r="EYA2" s="202"/>
      <c r="EYB2" s="202"/>
      <c r="EYC2" s="202"/>
      <c r="EYD2" s="202"/>
      <c r="EYE2" s="202"/>
      <c r="EYF2" s="202"/>
      <c r="EYG2" s="202"/>
      <c r="EYH2" s="202"/>
      <c r="EYI2" s="202"/>
      <c r="EYJ2" s="202"/>
      <c r="EYK2" s="202"/>
      <c r="EYL2" s="202"/>
      <c r="EYM2" s="202"/>
      <c r="EYN2" s="202"/>
      <c r="EYO2" s="202"/>
      <c r="EYP2" s="202"/>
      <c r="EYQ2" s="202"/>
      <c r="EYR2" s="202"/>
      <c r="EYS2" s="202"/>
      <c r="EYT2" s="202"/>
      <c r="EYU2" s="202"/>
      <c r="EYV2" s="202"/>
      <c r="EYW2" s="202"/>
      <c r="EYX2" s="202"/>
      <c r="EYY2" s="202"/>
      <c r="EYZ2" s="202"/>
      <c r="EZA2" s="202"/>
      <c r="EZB2" s="202"/>
      <c r="EZC2" s="202"/>
      <c r="EZD2" s="202"/>
      <c r="EZE2" s="202"/>
      <c r="EZF2" s="202"/>
      <c r="EZG2" s="202"/>
      <c r="EZH2" s="202"/>
      <c r="EZI2" s="202"/>
      <c r="EZJ2" s="202"/>
      <c r="EZK2" s="202"/>
      <c r="EZL2" s="202"/>
      <c r="EZM2" s="202"/>
      <c r="EZN2" s="202"/>
      <c r="EZO2" s="202"/>
      <c r="EZP2" s="202"/>
      <c r="EZQ2" s="202"/>
      <c r="EZR2" s="202"/>
      <c r="EZS2" s="202"/>
      <c r="EZT2" s="202"/>
      <c r="EZU2" s="202"/>
      <c r="EZV2" s="202"/>
      <c r="EZW2" s="202"/>
      <c r="EZX2" s="202"/>
      <c r="EZY2" s="202"/>
      <c r="EZZ2" s="202"/>
      <c r="FAA2" s="202"/>
      <c r="FAB2" s="202"/>
      <c r="FAC2" s="202"/>
      <c r="FAD2" s="202"/>
      <c r="FAE2" s="202"/>
      <c r="FAF2" s="202"/>
      <c r="FAG2" s="202"/>
      <c r="FAH2" s="202"/>
      <c r="FAI2" s="202"/>
      <c r="FAJ2" s="202"/>
      <c r="FAK2" s="202"/>
      <c r="FAL2" s="202"/>
      <c r="FAM2" s="202"/>
      <c r="FAN2" s="202"/>
      <c r="FAO2" s="202"/>
      <c r="FAP2" s="202"/>
      <c r="FAQ2" s="202"/>
      <c r="FAR2" s="202"/>
      <c r="FAS2" s="202"/>
      <c r="FAT2" s="202"/>
      <c r="FAU2" s="202"/>
      <c r="FAV2" s="202"/>
      <c r="FAW2" s="202"/>
      <c r="FAX2" s="202"/>
      <c r="FAY2" s="202"/>
      <c r="FAZ2" s="202"/>
      <c r="FBA2" s="202"/>
      <c r="FBB2" s="202"/>
      <c r="FBC2" s="202"/>
      <c r="FBD2" s="202"/>
      <c r="FBE2" s="202"/>
      <c r="FBF2" s="202"/>
      <c r="FBG2" s="202"/>
      <c r="FBH2" s="202"/>
      <c r="FBI2" s="202"/>
      <c r="FBJ2" s="202"/>
      <c r="FBK2" s="202"/>
      <c r="FBL2" s="202"/>
      <c r="FBM2" s="202"/>
      <c r="FBN2" s="202"/>
      <c r="FBO2" s="202"/>
      <c r="FBP2" s="202"/>
      <c r="FBQ2" s="202"/>
      <c r="FBR2" s="202"/>
      <c r="FBS2" s="202"/>
      <c r="FBT2" s="202"/>
      <c r="FBU2" s="202"/>
      <c r="FBV2" s="202"/>
      <c r="FBW2" s="202"/>
      <c r="FBX2" s="202"/>
      <c r="FBY2" s="202"/>
      <c r="FBZ2" s="202"/>
      <c r="FCA2" s="202"/>
      <c r="FCB2" s="202"/>
      <c r="FCC2" s="202"/>
      <c r="FCD2" s="202"/>
      <c r="FCE2" s="202"/>
      <c r="FCF2" s="202"/>
      <c r="FCG2" s="202"/>
      <c r="FCH2" s="202"/>
      <c r="FCI2" s="202"/>
      <c r="FCJ2" s="202"/>
      <c r="FCK2" s="202"/>
      <c r="FCL2" s="202"/>
      <c r="FCM2" s="202"/>
      <c r="FCN2" s="202"/>
      <c r="FCO2" s="202"/>
      <c r="FCP2" s="202"/>
      <c r="FCQ2" s="202"/>
      <c r="FCR2" s="202"/>
      <c r="FCS2" s="202"/>
      <c r="FCT2" s="202"/>
      <c r="FCU2" s="202"/>
      <c r="FCV2" s="202"/>
      <c r="FCW2" s="202"/>
      <c r="FCX2" s="202"/>
      <c r="FCY2" s="202"/>
      <c r="FCZ2" s="202"/>
      <c r="FDA2" s="202"/>
      <c r="FDB2" s="202"/>
      <c r="FDC2" s="202"/>
      <c r="FDD2" s="202"/>
      <c r="FDE2" s="202"/>
      <c r="FDF2" s="202"/>
      <c r="FDG2" s="202"/>
      <c r="FDH2" s="202"/>
      <c r="FDI2" s="202"/>
      <c r="FDJ2" s="202"/>
      <c r="FDK2" s="202"/>
      <c r="FDL2" s="202"/>
      <c r="FDM2" s="202"/>
      <c r="FDN2" s="202"/>
      <c r="FDO2" s="202"/>
      <c r="FDP2" s="202"/>
      <c r="FDQ2" s="202"/>
      <c r="FDR2" s="202"/>
      <c r="FDS2" s="202"/>
      <c r="FDT2" s="202"/>
      <c r="FDU2" s="202"/>
      <c r="FDV2" s="202"/>
      <c r="FDW2" s="202"/>
      <c r="FDX2" s="202"/>
      <c r="FDY2" s="202"/>
      <c r="FDZ2" s="202"/>
      <c r="FEA2" s="202"/>
      <c r="FEB2" s="202"/>
      <c r="FEC2" s="202"/>
      <c r="FED2" s="202"/>
      <c r="FEE2" s="202"/>
      <c r="FEF2" s="202"/>
      <c r="FEG2" s="202"/>
      <c r="FEH2" s="202"/>
      <c r="FEI2" s="202"/>
      <c r="FEJ2" s="202"/>
      <c r="FEK2" s="202"/>
      <c r="FEL2" s="202"/>
      <c r="FEM2" s="202"/>
      <c r="FEN2" s="202"/>
      <c r="FEO2" s="202"/>
      <c r="FEP2" s="202"/>
      <c r="FEQ2" s="202"/>
      <c r="FER2" s="202"/>
      <c r="FES2" s="202"/>
      <c r="FET2" s="202"/>
      <c r="FEU2" s="202"/>
      <c r="FEV2" s="202"/>
      <c r="FEW2" s="202"/>
      <c r="FEX2" s="202"/>
      <c r="FEY2" s="202"/>
      <c r="FEZ2" s="202"/>
      <c r="FFA2" s="202"/>
      <c r="FFB2" s="202"/>
      <c r="FFC2" s="202"/>
      <c r="FFD2" s="202"/>
      <c r="FFE2" s="202"/>
      <c r="FFF2" s="202"/>
      <c r="FFG2" s="202"/>
      <c r="FFH2" s="202"/>
      <c r="FFI2" s="202"/>
      <c r="FFJ2" s="202"/>
      <c r="FFK2" s="202"/>
      <c r="FFL2" s="202"/>
      <c r="FFM2" s="202"/>
      <c r="FFN2" s="202"/>
      <c r="FFO2" s="202"/>
      <c r="FFP2" s="202"/>
      <c r="FFQ2" s="202"/>
      <c r="FFR2" s="202"/>
      <c r="FFS2" s="202"/>
      <c r="FFT2" s="202"/>
      <c r="FFU2" s="202"/>
      <c r="FFV2" s="202"/>
      <c r="FFW2" s="202"/>
      <c r="FFX2" s="202"/>
      <c r="FFY2" s="202"/>
      <c r="FFZ2" s="202"/>
      <c r="FGA2" s="202"/>
      <c r="FGB2" s="202"/>
      <c r="FGC2" s="202"/>
      <c r="FGD2" s="202"/>
      <c r="FGE2" s="202"/>
      <c r="FGF2" s="202"/>
      <c r="FGG2" s="202"/>
      <c r="FGH2" s="202"/>
      <c r="FGI2" s="202"/>
      <c r="FGJ2" s="202"/>
      <c r="FGK2" s="202"/>
      <c r="FGL2" s="202"/>
      <c r="FGM2" s="202"/>
      <c r="FGN2" s="202"/>
      <c r="FGO2" s="202"/>
      <c r="FGP2" s="202"/>
      <c r="FGQ2" s="202"/>
      <c r="FGR2" s="202"/>
      <c r="FGS2" s="202"/>
      <c r="FGT2" s="202"/>
      <c r="FGU2" s="202"/>
      <c r="FGV2" s="202"/>
      <c r="FGW2" s="202"/>
      <c r="FGX2" s="202"/>
      <c r="FGY2" s="202"/>
      <c r="FGZ2" s="202"/>
      <c r="FHA2" s="202"/>
      <c r="FHB2" s="202"/>
      <c r="FHC2" s="202"/>
      <c r="FHD2" s="202"/>
      <c r="FHE2" s="202"/>
      <c r="FHF2" s="202"/>
      <c r="FHG2" s="202"/>
      <c r="FHH2" s="202"/>
      <c r="FHI2" s="202"/>
      <c r="FHJ2" s="202"/>
      <c r="FHK2" s="202"/>
      <c r="FHL2" s="202"/>
      <c r="FHM2" s="202"/>
      <c r="FHN2" s="202"/>
      <c r="FHO2" s="202"/>
      <c r="FHP2" s="202"/>
      <c r="FHQ2" s="202"/>
      <c r="FHR2" s="202"/>
      <c r="FHS2" s="202"/>
      <c r="FHT2" s="202"/>
      <c r="FHU2" s="202"/>
      <c r="FHV2" s="202"/>
      <c r="FHW2" s="202"/>
      <c r="FHX2" s="202"/>
      <c r="FHY2" s="202"/>
      <c r="FHZ2" s="202"/>
      <c r="FIA2" s="202"/>
      <c r="FIB2" s="202"/>
      <c r="FIC2" s="202"/>
      <c r="FID2" s="202"/>
      <c r="FIE2" s="202"/>
      <c r="FIF2" s="202"/>
      <c r="FIG2" s="202"/>
      <c r="FIH2" s="202"/>
      <c r="FII2" s="202"/>
      <c r="FIJ2" s="202"/>
      <c r="FIK2" s="202"/>
      <c r="FIL2" s="202"/>
      <c r="FIM2" s="202"/>
      <c r="FIN2" s="202"/>
      <c r="FIO2" s="202"/>
      <c r="FIP2" s="202"/>
      <c r="FIQ2" s="202"/>
      <c r="FIR2" s="202"/>
      <c r="FIS2" s="202"/>
      <c r="FIT2" s="202"/>
      <c r="FIU2" s="202"/>
      <c r="FIV2" s="202"/>
      <c r="FIW2" s="202"/>
      <c r="FIX2" s="202"/>
      <c r="FIY2" s="202"/>
      <c r="FIZ2" s="202"/>
      <c r="FJA2" s="202"/>
      <c r="FJB2" s="202"/>
      <c r="FJC2" s="202"/>
      <c r="FJD2" s="202"/>
      <c r="FJE2" s="202"/>
      <c r="FJF2" s="202"/>
      <c r="FJG2" s="202"/>
      <c r="FJH2" s="202"/>
      <c r="FJI2" s="202"/>
      <c r="FJJ2" s="202"/>
      <c r="FJK2" s="202"/>
      <c r="FJL2" s="202"/>
      <c r="FJM2" s="202"/>
      <c r="FJN2" s="202"/>
      <c r="FJO2" s="202"/>
      <c r="FJP2" s="202"/>
      <c r="FJQ2" s="202"/>
      <c r="FJR2" s="202"/>
      <c r="FJS2" s="202"/>
      <c r="FJT2" s="202"/>
      <c r="FJU2" s="202"/>
      <c r="FJV2" s="202"/>
      <c r="FJW2" s="202"/>
      <c r="FJX2" s="202"/>
      <c r="FJY2" s="202"/>
      <c r="FJZ2" s="202"/>
      <c r="FKA2" s="202"/>
      <c r="FKB2" s="202"/>
      <c r="FKC2" s="202"/>
      <c r="FKD2" s="202"/>
      <c r="FKE2" s="202"/>
      <c r="FKF2" s="202"/>
      <c r="FKG2" s="202"/>
      <c r="FKH2" s="202"/>
      <c r="FKI2" s="202"/>
      <c r="FKJ2" s="202"/>
      <c r="FKK2" s="202"/>
      <c r="FKL2" s="202"/>
      <c r="FKM2" s="202"/>
      <c r="FKN2" s="202"/>
      <c r="FKO2" s="202"/>
      <c r="FKP2" s="202"/>
      <c r="FKQ2" s="202"/>
      <c r="FKR2" s="202"/>
      <c r="FKS2" s="202"/>
      <c r="FKT2" s="202"/>
      <c r="FKU2" s="202"/>
      <c r="FKV2" s="202"/>
      <c r="FKW2" s="202"/>
      <c r="FKX2" s="202"/>
      <c r="FKY2" s="202"/>
      <c r="FKZ2" s="202"/>
      <c r="FLA2" s="202"/>
      <c r="FLB2" s="202"/>
      <c r="FLC2" s="202"/>
      <c r="FLD2" s="202"/>
      <c r="FLE2" s="202"/>
      <c r="FLF2" s="202"/>
      <c r="FLG2" s="202"/>
      <c r="FLH2" s="202"/>
      <c r="FLI2" s="202"/>
      <c r="FLJ2" s="202"/>
      <c r="FLK2" s="202"/>
      <c r="FLL2" s="202"/>
      <c r="FLM2" s="202"/>
      <c r="FLN2" s="202"/>
      <c r="FLO2" s="202"/>
      <c r="FLP2" s="202"/>
      <c r="FLQ2" s="202"/>
      <c r="FLR2" s="202"/>
      <c r="FLS2" s="202"/>
      <c r="FLT2" s="202"/>
      <c r="FLU2" s="202"/>
      <c r="FLV2" s="202"/>
      <c r="FLW2" s="202"/>
      <c r="FLX2" s="202"/>
      <c r="FLY2" s="202"/>
      <c r="FLZ2" s="202"/>
      <c r="FMA2" s="202"/>
      <c r="FMB2" s="202"/>
      <c r="FMC2" s="202"/>
      <c r="FMD2" s="202"/>
      <c r="FME2" s="202"/>
      <c r="FMF2" s="202"/>
      <c r="FMG2" s="202"/>
      <c r="FMH2" s="202"/>
      <c r="FMI2" s="202"/>
      <c r="FMJ2" s="202"/>
      <c r="FMK2" s="202"/>
      <c r="FML2" s="202"/>
      <c r="FMM2" s="202"/>
      <c r="FMN2" s="202"/>
      <c r="FMO2" s="202"/>
      <c r="FMP2" s="202"/>
      <c r="FMQ2" s="202"/>
      <c r="FMR2" s="202"/>
      <c r="FMS2" s="202"/>
      <c r="FMT2" s="202"/>
      <c r="FMU2" s="202"/>
      <c r="FMV2" s="202"/>
      <c r="FMW2" s="202"/>
      <c r="FMX2" s="202"/>
      <c r="FMY2" s="202"/>
      <c r="FMZ2" s="202"/>
      <c r="FNA2" s="202"/>
      <c r="FNB2" s="202"/>
      <c r="FNC2" s="202"/>
      <c r="FND2" s="202"/>
      <c r="FNE2" s="202"/>
      <c r="FNF2" s="202"/>
      <c r="FNG2" s="202"/>
      <c r="FNH2" s="202"/>
      <c r="FNI2" s="202"/>
      <c r="FNJ2" s="202"/>
      <c r="FNK2" s="202"/>
      <c r="FNL2" s="202"/>
      <c r="FNM2" s="202"/>
      <c r="FNN2" s="202"/>
      <c r="FNO2" s="202"/>
      <c r="FNP2" s="202"/>
      <c r="FNQ2" s="202"/>
      <c r="FNR2" s="202"/>
      <c r="FNS2" s="202"/>
      <c r="FNT2" s="202"/>
      <c r="FNU2" s="202"/>
      <c r="FNV2" s="202"/>
      <c r="FNW2" s="202"/>
      <c r="FNX2" s="202"/>
      <c r="FNY2" s="202"/>
      <c r="FNZ2" s="202"/>
      <c r="FOA2" s="202"/>
      <c r="FOB2" s="202"/>
      <c r="FOC2" s="202"/>
      <c r="FOD2" s="202"/>
      <c r="FOE2" s="202"/>
      <c r="FOF2" s="202"/>
      <c r="FOG2" s="202"/>
      <c r="FOH2" s="202"/>
      <c r="FOI2" s="202"/>
      <c r="FOJ2" s="202"/>
      <c r="FOK2" s="202"/>
      <c r="FOL2" s="202"/>
      <c r="FOM2" s="202"/>
      <c r="FON2" s="202"/>
      <c r="FOO2" s="202"/>
      <c r="FOP2" s="202"/>
      <c r="FOQ2" s="202"/>
      <c r="FOR2" s="202"/>
      <c r="FOS2" s="202"/>
      <c r="FOT2" s="202"/>
      <c r="FOU2" s="202"/>
      <c r="FOV2" s="202"/>
      <c r="FOW2" s="202"/>
      <c r="FOX2" s="202"/>
      <c r="FOY2" s="202"/>
      <c r="FOZ2" s="202"/>
      <c r="FPA2" s="202"/>
      <c r="FPB2" s="202"/>
      <c r="FPC2" s="202"/>
      <c r="FPD2" s="202"/>
      <c r="FPE2" s="202"/>
      <c r="FPF2" s="202"/>
      <c r="FPG2" s="202"/>
      <c r="FPH2" s="202"/>
      <c r="FPI2" s="202"/>
      <c r="FPJ2" s="202"/>
      <c r="FPK2" s="202"/>
      <c r="FPL2" s="202"/>
      <c r="FPM2" s="202"/>
      <c r="FPN2" s="202"/>
      <c r="FPO2" s="202"/>
      <c r="FPP2" s="202"/>
      <c r="FPQ2" s="202"/>
      <c r="FPR2" s="202"/>
      <c r="FPS2" s="202"/>
      <c r="FPT2" s="202"/>
      <c r="FPU2" s="202"/>
      <c r="FPV2" s="202"/>
      <c r="FPW2" s="202"/>
      <c r="FPX2" s="202"/>
      <c r="FPY2" s="202"/>
      <c r="FPZ2" s="202"/>
      <c r="FQA2" s="202"/>
      <c r="FQB2" s="202"/>
      <c r="FQC2" s="202"/>
      <c r="FQD2" s="202"/>
      <c r="FQE2" s="202"/>
      <c r="FQF2" s="202"/>
      <c r="FQG2" s="202"/>
      <c r="FQH2" s="202"/>
      <c r="FQI2" s="202"/>
      <c r="FQJ2" s="202"/>
      <c r="FQK2" s="202"/>
      <c r="FQL2" s="202"/>
      <c r="FQM2" s="202"/>
      <c r="FQN2" s="202"/>
      <c r="FQO2" s="202"/>
      <c r="FQP2" s="202"/>
      <c r="FQQ2" s="202"/>
      <c r="FQR2" s="202"/>
      <c r="FQS2" s="202"/>
      <c r="FQT2" s="202"/>
      <c r="FQU2" s="202"/>
      <c r="FQV2" s="202"/>
      <c r="FQW2" s="202"/>
      <c r="FQX2" s="202"/>
      <c r="FQY2" s="202"/>
      <c r="FQZ2" s="202"/>
      <c r="FRA2" s="202"/>
      <c r="FRB2" s="202"/>
      <c r="FRC2" s="202"/>
      <c r="FRD2" s="202"/>
      <c r="FRE2" s="202"/>
      <c r="FRF2" s="202"/>
      <c r="FRG2" s="202"/>
      <c r="FRH2" s="202"/>
      <c r="FRI2" s="202"/>
      <c r="FRJ2" s="202"/>
      <c r="FRK2" s="202"/>
      <c r="FRL2" s="202"/>
      <c r="FRM2" s="202"/>
      <c r="FRN2" s="202"/>
      <c r="FRO2" s="202"/>
      <c r="FRP2" s="202"/>
      <c r="FRQ2" s="202"/>
      <c r="FRR2" s="202"/>
      <c r="FRS2" s="202"/>
      <c r="FRT2" s="202"/>
      <c r="FRU2" s="202"/>
      <c r="FRV2" s="202"/>
      <c r="FRW2" s="202"/>
      <c r="FRX2" s="202"/>
      <c r="FRY2" s="202"/>
      <c r="FRZ2" s="202"/>
      <c r="FSA2" s="202"/>
      <c r="FSB2" s="202"/>
      <c r="FSC2" s="202"/>
      <c r="FSD2" s="202"/>
      <c r="FSE2" s="202"/>
      <c r="FSF2" s="202"/>
      <c r="FSG2" s="202"/>
      <c r="FSH2" s="202"/>
      <c r="FSI2" s="202"/>
      <c r="FSJ2" s="202"/>
      <c r="FSK2" s="202"/>
      <c r="FSL2" s="202"/>
      <c r="FSM2" s="202"/>
      <c r="FSN2" s="202"/>
      <c r="FSO2" s="202"/>
      <c r="FSP2" s="202"/>
      <c r="FSQ2" s="202"/>
      <c r="FSR2" s="202"/>
      <c r="FSS2" s="202"/>
      <c r="FST2" s="202"/>
      <c r="FSU2" s="202"/>
      <c r="FSV2" s="202"/>
      <c r="FSW2" s="202"/>
      <c r="FSX2" s="202"/>
      <c r="FSY2" s="202"/>
      <c r="FSZ2" s="202"/>
      <c r="FTA2" s="202"/>
      <c r="FTB2" s="202"/>
      <c r="FTC2" s="202"/>
      <c r="FTD2" s="202"/>
      <c r="FTE2" s="202"/>
      <c r="FTF2" s="202"/>
      <c r="FTG2" s="202"/>
      <c r="FTH2" s="202"/>
      <c r="FTI2" s="202"/>
      <c r="FTJ2" s="202"/>
      <c r="FTK2" s="202"/>
      <c r="FTL2" s="202"/>
      <c r="FTM2" s="202"/>
      <c r="FTN2" s="202"/>
      <c r="FTO2" s="202"/>
      <c r="FTP2" s="202"/>
      <c r="FTQ2" s="202"/>
      <c r="FTR2" s="202"/>
      <c r="FTS2" s="202"/>
      <c r="FTT2" s="202"/>
      <c r="FTU2" s="202"/>
      <c r="FTV2" s="202"/>
      <c r="FTW2" s="202"/>
      <c r="FTX2" s="202"/>
      <c r="FTY2" s="202"/>
      <c r="FTZ2" s="202"/>
      <c r="FUA2" s="202"/>
      <c r="FUB2" s="202"/>
      <c r="FUC2" s="202"/>
      <c r="FUD2" s="202"/>
      <c r="FUE2" s="202"/>
      <c r="FUF2" s="202"/>
      <c r="FUG2" s="202"/>
      <c r="FUH2" s="202"/>
      <c r="FUI2" s="202"/>
      <c r="FUJ2" s="202"/>
      <c r="FUK2" s="202"/>
      <c r="FUL2" s="202"/>
      <c r="FUM2" s="202"/>
      <c r="FUN2" s="202"/>
      <c r="FUO2" s="202"/>
      <c r="FUP2" s="202"/>
      <c r="FUQ2" s="202"/>
      <c r="FUR2" s="202"/>
      <c r="FUS2" s="202"/>
      <c r="FUT2" s="202"/>
      <c r="FUU2" s="202"/>
      <c r="FUV2" s="202"/>
      <c r="FUW2" s="202"/>
      <c r="FUX2" s="202"/>
      <c r="FUY2" s="202"/>
      <c r="FUZ2" s="202"/>
      <c r="FVA2" s="202"/>
      <c r="FVB2" s="202"/>
      <c r="FVC2" s="202"/>
      <c r="FVD2" s="202"/>
      <c r="FVE2" s="202"/>
      <c r="FVF2" s="202"/>
      <c r="FVG2" s="202"/>
      <c r="FVH2" s="202"/>
      <c r="FVI2" s="202"/>
      <c r="FVJ2" s="202"/>
      <c r="FVK2" s="202"/>
      <c r="FVL2" s="202"/>
      <c r="FVM2" s="202"/>
      <c r="FVN2" s="202"/>
      <c r="FVO2" s="202"/>
      <c r="FVP2" s="202"/>
      <c r="FVQ2" s="202"/>
      <c r="FVR2" s="202"/>
      <c r="FVS2" s="202"/>
      <c r="FVT2" s="202"/>
      <c r="FVU2" s="202"/>
      <c r="FVV2" s="202"/>
      <c r="FVW2" s="202"/>
      <c r="FVX2" s="202"/>
      <c r="FVY2" s="202"/>
      <c r="FVZ2" s="202"/>
      <c r="FWA2" s="202"/>
      <c r="FWB2" s="202"/>
      <c r="FWC2" s="202"/>
      <c r="FWD2" s="202"/>
      <c r="FWE2" s="202"/>
      <c r="FWF2" s="202"/>
      <c r="FWG2" s="202"/>
      <c r="FWH2" s="202"/>
      <c r="FWI2" s="202"/>
      <c r="FWJ2" s="202"/>
      <c r="FWK2" s="202"/>
      <c r="FWL2" s="202"/>
      <c r="FWM2" s="202"/>
      <c r="FWN2" s="202"/>
      <c r="FWO2" s="202"/>
      <c r="FWP2" s="202"/>
      <c r="FWQ2" s="202"/>
      <c r="FWR2" s="202"/>
      <c r="FWS2" s="202"/>
      <c r="FWT2" s="202"/>
      <c r="FWU2" s="202"/>
      <c r="FWV2" s="202"/>
      <c r="FWW2" s="202"/>
      <c r="FWX2" s="202"/>
      <c r="FWY2" s="202"/>
      <c r="FWZ2" s="202"/>
      <c r="FXA2" s="202"/>
      <c r="FXB2" s="202"/>
      <c r="FXC2" s="202"/>
      <c r="FXD2" s="202"/>
      <c r="FXE2" s="202"/>
      <c r="FXF2" s="202"/>
      <c r="FXG2" s="202"/>
      <c r="FXH2" s="202"/>
      <c r="FXI2" s="202"/>
      <c r="FXJ2" s="202"/>
      <c r="FXK2" s="202"/>
      <c r="FXL2" s="202"/>
      <c r="FXM2" s="202"/>
      <c r="FXN2" s="202"/>
      <c r="FXO2" s="202"/>
      <c r="FXP2" s="202"/>
      <c r="FXQ2" s="202"/>
      <c r="FXR2" s="202"/>
      <c r="FXS2" s="202"/>
      <c r="FXT2" s="202"/>
      <c r="FXU2" s="202"/>
      <c r="FXV2" s="202"/>
      <c r="FXW2" s="202"/>
      <c r="FXX2" s="202"/>
      <c r="FXY2" s="202"/>
      <c r="FXZ2" s="202"/>
      <c r="FYA2" s="202"/>
      <c r="FYB2" s="202"/>
      <c r="FYC2" s="202"/>
      <c r="FYD2" s="202"/>
      <c r="FYE2" s="202"/>
      <c r="FYF2" s="202"/>
      <c r="FYG2" s="202"/>
      <c r="FYH2" s="202"/>
      <c r="FYI2" s="202"/>
      <c r="FYJ2" s="202"/>
      <c r="FYK2" s="202"/>
      <c r="FYL2" s="202"/>
      <c r="FYM2" s="202"/>
      <c r="FYN2" s="202"/>
      <c r="FYO2" s="202"/>
      <c r="FYP2" s="202"/>
      <c r="FYQ2" s="202"/>
      <c r="FYR2" s="202"/>
      <c r="FYS2" s="202"/>
      <c r="FYT2" s="202"/>
      <c r="FYU2" s="202"/>
      <c r="FYV2" s="202"/>
      <c r="FYW2" s="202"/>
      <c r="FYX2" s="202"/>
      <c r="FYY2" s="202"/>
      <c r="FYZ2" s="202"/>
      <c r="FZA2" s="202"/>
      <c r="FZB2" s="202"/>
      <c r="FZC2" s="202"/>
      <c r="FZD2" s="202"/>
      <c r="FZE2" s="202"/>
      <c r="FZF2" s="202"/>
      <c r="FZG2" s="202"/>
      <c r="FZH2" s="202"/>
      <c r="FZI2" s="202"/>
      <c r="FZJ2" s="202"/>
      <c r="FZK2" s="202"/>
      <c r="FZL2" s="202"/>
      <c r="FZM2" s="202"/>
      <c r="FZN2" s="202"/>
      <c r="FZO2" s="202"/>
      <c r="FZP2" s="202"/>
      <c r="FZQ2" s="202"/>
      <c r="FZR2" s="202"/>
      <c r="FZS2" s="202"/>
      <c r="FZT2" s="202"/>
      <c r="FZU2" s="202"/>
      <c r="FZV2" s="202"/>
      <c r="FZW2" s="202"/>
      <c r="FZX2" s="202"/>
      <c r="FZY2" s="202"/>
      <c r="FZZ2" s="202"/>
      <c r="GAA2" s="202"/>
      <c r="GAB2" s="202"/>
      <c r="GAC2" s="202"/>
      <c r="GAD2" s="202"/>
      <c r="GAE2" s="202"/>
      <c r="GAF2" s="202"/>
      <c r="GAG2" s="202"/>
      <c r="GAH2" s="202"/>
      <c r="GAI2" s="202"/>
      <c r="GAJ2" s="202"/>
      <c r="GAK2" s="202"/>
      <c r="GAL2" s="202"/>
      <c r="GAM2" s="202"/>
      <c r="GAN2" s="202"/>
      <c r="GAO2" s="202"/>
      <c r="GAP2" s="202"/>
      <c r="GAQ2" s="202"/>
      <c r="GAR2" s="202"/>
      <c r="GAS2" s="202"/>
      <c r="GAT2" s="202"/>
      <c r="GAU2" s="202"/>
      <c r="GAV2" s="202"/>
      <c r="GAW2" s="202"/>
      <c r="GAX2" s="202"/>
      <c r="GAY2" s="202"/>
      <c r="GAZ2" s="202"/>
      <c r="GBA2" s="202"/>
      <c r="GBB2" s="202"/>
      <c r="GBC2" s="202"/>
      <c r="GBD2" s="202"/>
      <c r="GBE2" s="202"/>
      <c r="GBF2" s="202"/>
      <c r="GBG2" s="202"/>
      <c r="GBH2" s="202"/>
      <c r="GBI2" s="202"/>
      <c r="GBJ2" s="202"/>
      <c r="GBK2" s="202"/>
      <c r="GBL2" s="202"/>
      <c r="GBM2" s="202"/>
      <c r="GBN2" s="202"/>
      <c r="GBO2" s="202"/>
      <c r="GBP2" s="202"/>
      <c r="GBQ2" s="202"/>
      <c r="GBR2" s="202"/>
      <c r="GBS2" s="202"/>
      <c r="GBT2" s="202"/>
      <c r="GBU2" s="202"/>
      <c r="GBV2" s="202"/>
      <c r="GBW2" s="202"/>
      <c r="GBX2" s="202"/>
      <c r="GBY2" s="202"/>
      <c r="GBZ2" s="202"/>
      <c r="GCA2" s="202"/>
      <c r="GCB2" s="202"/>
      <c r="GCC2" s="202"/>
      <c r="GCD2" s="202"/>
      <c r="GCE2" s="202"/>
      <c r="GCF2" s="202"/>
      <c r="GCG2" s="202"/>
      <c r="GCH2" s="202"/>
      <c r="GCI2" s="202"/>
      <c r="GCJ2" s="202"/>
      <c r="GCK2" s="202"/>
      <c r="GCL2" s="202"/>
      <c r="GCM2" s="202"/>
      <c r="GCN2" s="202"/>
      <c r="GCO2" s="202"/>
      <c r="GCP2" s="202"/>
      <c r="GCQ2" s="202"/>
      <c r="GCR2" s="202"/>
      <c r="GCS2" s="202"/>
      <c r="GCT2" s="202"/>
      <c r="GCU2" s="202"/>
      <c r="GCV2" s="202"/>
      <c r="GCW2" s="202"/>
      <c r="GCX2" s="202"/>
      <c r="GCY2" s="202"/>
      <c r="GCZ2" s="202"/>
      <c r="GDA2" s="202"/>
      <c r="GDB2" s="202"/>
      <c r="GDC2" s="202"/>
      <c r="GDD2" s="202"/>
      <c r="GDE2" s="202"/>
      <c r="GDF2" s="202"/>
      <c r="GDG2" s="202"/>
      <c r="GDH2" s="202"/>
      <c r="GDI2" s="202"/>
      <c r="GDJ2" s="202"/>
      <c r="GDK2" s="202"/>
      <c r="GDL2" s="202"/>
      <c r="GDM2" s="202"/>
      <c r="GDN2" s="202"/>
      <c r="GDO2" s="202"/>
      <c r="GDP2" s="202"/>
      <c r="GDQ2" s="202"/>
      <c r="GDR2" s="202"/>
      <c r="GDS2" s="202"/>
      <c r="GDT2" s="202"/>
      <c r="GDU2" s="202"/>
      <c r="GDV2" s="202"/>
      <c r="GDW2" s="202"/>
      <c r="GDX2" s="202"/>
      <c r="GDY2" s="202"/>
      <c r="GDZ2" s="202"/>
      <c r="GEA2" s="202"/>
      <c r="GEB2" s="202"/>
      <c r="GEC2" s="202"/>
      <c r="GED2" s="202"/>
      <c r="GEE2" s="202"/>
      <c r="GEF2" s="202"/>
      <c r="GEG2" s="202"/>
      <c r="GEH2" s="202"/>
      <c r="GEI2" s="202"/>
      <c r="GEJ2" s="202"/>
      <c r="GEK2" s="202"/>
      <c r="GEL2" s="202"/>
      <c r="GEM2" s="202"/>
      <c r="GEN2" s="202"/>
      <c r="GEO2" s="202"/>
      <c r="GEP2" s="202"/>
      <c r="GEQ2" s="202"/>
      <c r="GER2" s="202"/>
      <c r="GES2" s="202"/>
      <c r="GET2" s="202"/>
      <c r="GEU2" s="202"/>
      <c r="GEV2" s="202"/>
      <c r="GEW2" s="202"/>
      <c r="GEX2" s="202"/>
      <c r="GEY2" s="202"/>
      <c r="GEZ2" s="202"/>
      <c r="GFA2" s="202"/>
      <c r="GFB2" s="202"/>
      <c r="GFC2" s="202"/>
      <c r="GFD2" s="202"/>
      <c r="GFE2" s="202"/>
      <c r="GFF2" s="202"/>
      <c r="GFG2" s="202"/>
      <c r="GFH2" s="202"/>
      <c r="GFI2" s="202"/>
      <c r="GFJ2" s="202"/>
      <c r="GFK2" s="202"/>
      <c r="GFL2" s="202"/>
      <c r="GFM2" s="202"/>
      <c r="GFN2" s="202"/>
      <c r="GFO2" s="202"/>
      <c r="GFP2" s="202"/>
      <c r="GFQ2" s="202"/>
      <c r="GFR2" s="202"/>
      <c r="GFS2" s="202"/>
      <c r="GFT2" s="202"/>
      <c r="GFU2" s="202"/>
      <c r="GFV2" s="202"/>
      <c r="GFW2" s="202"/>
      <c r="GFX2" s="202"/>
      <c r="GFY2" s="202"/>
      <c r="GFZ2" s="202"/>
      <c r="GGA2" s="202"/>
      <c r="GGB2" s="202"/>
      <c r="GGC2" s="202"/>
      <c r="GGD2" s="202"/>
      <c r="GGE2" s="202"/>
      <c r="GGF2" s="202"/>
      <c r="GGG2" s="202"/>
      <c r="GGH2" s="202"/>
      <c r="GGI2" s="202"/>
      <c r="GGJ2" s="202"/>
      <c r="GGK2" s="202"/>
      <c r="GGL2" s="202"/>
      <c r="GGM2" s="202"/>
      <c r="GGN2" s="202"/>
      <c r="GGO2" s="202"/>
      <c r="GGP2" s="202"/>
      <c r="GGQ2" s="202"/>
      <c r="GGR2" s="202"/>
      <c r="GGS2" s="202"/>
      <c r="GGT2" s="202"/>
      <c r="GGU2" s="202"/>
      <c r="GGV2" s="202"/>
      <c r="GGW2" s="202"/>
      <c r="GGX2" s="202"/>
      <c r="GGY2" s="202"/>
      <c r="GGZ2" s="202"/>
      <c r="GHA2" s="202"/>
      <c r="GHB2" s="202"/>
      <c r="GHC2" s="202"/>
      <c r="GHD2" s="202"/>
      <c r="GHE2" s="202"/>
      <c r="GHF2" s="202"/>
      <c r="GHG2" s="202"/>
      <c r="GHH2" s="202"/>
      <c r="GHI2" s="202"/>
      <c r="GHJ2" s="202"/>
      <c r="GHK2" s="202"/>
      <c r="GHL2" s="202"/>
      <c r="GHM2" s="202"/>
      <c r="GHN2" s="202"/>
      <c r="GHO2" s="202"/>
      <c r="GHP2" s="202"/>
      <c r="GHQ2" s="202"/>
      <c r="GHR2" s="202"/>
      <c r="GHS2" s="202"/>
      <c r="GHT2" s="202"/>
      <c r="GHU2" s="202"/>
      <c r="GHV2" s="202"/>
      <c r="GHW2" s="202"/>
      <c r="GHX2" s="202"/>
      <c r="GHY2" s="202"/>
      <c r="GHZ2" s="202"/>
      <c r="GIA2" s="202"/>
      <c r="GIB2" s="202"/>
      <c r="GIC2" s="202"/>
      <c r="GID2" s="202"/>
      <c r="GIE2" s="202"/>
      <c r="GIF2" s="202"/>
      <c r="GIG2" s="202"/>
      <c r="GIH2" s="202"/>
      <c r="GII2" s="202"/>
      <c r="GIJ2" s="202"/>
      <c r="GIK2" s="202"/>
      <c r="GIL2" s="202"/>
      <c r="GIM2" s="202"/>
      <c r="GIN2" s="202"/>
      <c r="GIO2" s="202"/>
      <c r="GIP2" s="202"/>
      <c r="GIQ2" s="202"/>
      <c r="GIR2" s="202"/>
      <c r="GIS2" s="202"/>
      <c r="GIT2" s="202"/>
      <c r="GIU2" s="202"/>
      <c r="GIV2" s="202"/>
      <c r="GIW2" s="202"/>
      <c r="GIX2" s="202"/>
      <c r="GIY2" s="202"/>
      <c r="GIZ2" s="202"/>
      <c r="GJA2" s="202"/>
      <c r="GJB2" s="202"/>
      <c r="GJC2" s="202"/>
      <c r="GJD2" s="202"/>
      <c r="GJE2" s="202"/>
      <c r="GJF2" s="202"/>
      <c r="GJG2" s="202"/>
      <c r="GJH2" s="202"/>
      <c r="GJI2" s="202"/>
      <c r="GJJ2" s="202"/>
      <c r="GJK2" s="202"/>
      <c r="GJL2" s="202"/>
      <c r="GJM2" s="202"/>
      <c r="GJN2" s="202"/>
      <c r="GJO2" s="202"/>
      <c r="GJP2" s="202"/>
      <c r="GJQ2" s="202"/>
      <c r="GJR2" s="202"/>
      <c r="GJS2" s="202"/>
      <c r="GJT2" s="202"/>
      <c r="GJU2" s="202"/>
      <c r="GJV2" s="202"/>
      <c r="GJW2" s="202"/>
      <c r="GJX2" s="202"/>
      <c r="GJY2" s="202"/>
      <c r="GJZ2" s="202"/>
      <c r="GKA2" s="202"/>
      <c r="GKB2" s="202"/>
      <c r="GKC2" s="202"/>
      <c r="GKD2" s="202"/>
      <c r="GKE2" s="202"/>
      <c r="GKF2" s="202"/>
      <c r="GKG2" s="202"/>
      <c r="GKH2" s="202"/>
      <c r="GKI2" s="202"/>
      <c r="GKJ2" s="202"/>
      <c r="GKK2" s="202"/>
      <c r="GKL2" s="202"/>
      <c r="GKM2" s="202"/>
      <c r="GKN2" s="202"/>
      <c r="GKO2" s="202"/>
      <c r="GKP2" s="202"/>
      <c r="GKQ2" s="202"/>
      <c r="GKR2" s="202"/>
      <c r="GKS2" s="202"/>
      <c r="GKT2" s="202"/>
      <c r="GKU2" s="202"/>
      <c r="GKV2" s="202"/>
      <c r="GKW2" s="202"/>
      <c r="GKX2" s="202"/>
      <c r="GKY2" s="202"/>
      <c r="GKZ2" s="202"/>
      <c r="GLA2" s="202"/>
      <c r="GLB2" s="202"/>
      <c r="GLC2" s="202"/>
      <c r="GLD2" s="202"/>
      <c r="GLE2" s="202"/>
      <c r="GLF2" s="202"/>
      <c r="GLG2" s="202"/>
      <c r="GLH2" s="202"/>
      <c r="GLI2" s="202"/>
      <c r="GLJ2" s="202"/>
      <c r="GLK2" s="202"/>
      <c r="GLL2" s="202"/>
      <c r="GLM2" s="202"/>
      <c r="GLN2" s="202"/>
      <c r="GLO2" s="202"/>
      <c r="GLP2" s="202"/>
      <c r="GLQ2" s="202"/>
      <c r="GLR2" s="202"/>
      <c r="GLS2" s="202"/>
      <c r="GLT2" s="202"/>
      <c r="GLU2" s="202"/>
      <c r="GLV2" s="202"/>
      <c r="GLW2" s="202"/>
      <c r="GLX2" s="202"/>
      <c r="GLY2" s="202"/>
      <c r="GLZ2" s="202"/>
      <c r="GMA2" s="202"/>
      <c r="GMB2" s="202"/>
      <c r="GMC2" s="202"/>
      <c r="GMD2" s="202"/>
      <c r="GME2" s="202"/>
      <c r="GMF2" s="202"/>
      <c r="GMG2" s="202"/>
      <c r="GMH2" s="202"/>
      <c r="GMI2" s="202"/>
      <c r="GMJ2" s="202"/>
      <c r="GMK2" s="202"/>
      <c r="GML2" s="202"/>
      <c r="GMM2" s="202"/>
      <c r="GMN2" s="202"/>
      <c r="GMO2" s="202"/>
      <c r="GMP2" s="202"/>
      <c r="GMQ2" s="202"/>
      <c r="GMR2" s="202"/>
      <c r="GMS2" s="202"/>
      <c r="GMT2" s="202"/>
      <c r="GMU2" s="202"/>
      <c r="GMV2" s="202"/>
      <c r="GMW2" s="202"/>
      <c r="GMX2" s="202"/>
      <c r="GMY2" s="202"/>
      <c r="GMZ2" s="202"/>
      <c r="GNA2" s="202"/>
      <c r="GNB2" s="202"/>
      <c r="GNC2" s="202"/>
      <c r="GND2" s="202"/>
      <c r="GNE2" s="202"/>
      <c r="GNF2" s="202"/>
      <c r="GNG2" s="202"/>
      <c r="GNH2" s="202"/>
      <c r="GNI2" s="202"/>
      <c r="GNJ2" s="202"/>
      <c r="GNK2" s="202"/>
      <c r="GNL2" s="202"/>
      <c r="GNM2" s="202"/>
      <c r="GNN2" s="202"/>
      <c r="GNO2" s="202"/>
      <c r="GNP2" s="202"/>
      <c r="GNQ2" s="202"/>
      <c r="GNR2" s="202"/>
      <c r="GNS2" s="202"/>
      <c r="GNT2" s="202"/>
      <c r="GNU2" s="202"/>
      <c r="GNV2" s="202"/>
      <c r="GNW2" s="202"/>
      <c r="GNX2" s="202"/>
      <c r="GNY2" s="202"/>
      <c r="GNZ2" s="202"/>
      <c r="GOA2" s="202"/>
      <c r="GOB2" s="202"/>
      <c r="GOC2" s="202"/>
      <c r="GOD2" s="202"/>
      <c r="GOE2" s="202"/>
      <c r="GOF2" s="202"/>
      <c r="GOG2" s="202"/>
      <c r="GOH2" s="202"/>
      <c r="GOI2" s="202"/>
      <c r="GOJ2" s="202"/>
      <c r="GOK2" s="202"/>
      <c r="GOL2" s="202"/>
      <c r="GOM2" s="202"/>
      <c r="GON2" s="202"/>
      <c r="GOO2" s="202"/>
      <c r="GOP2" s="202"/>
      <c r="GOQ2" s="202"/>
      <c r="GOR2" s="202"/>
      <c r="GOS2" s="202"/>
      <c r="GOT2" s="202"/>
      <c r="GOU2" s="202"/>
      <c r="GOV2" s="202"/>
      <c r="GOW2" s="202"/>
      <c r="GOX2" s="202"/>
      <c r="GOY2" s="202"/>
      <c r="GOZ2" s="202"/>
      <c r="GPA2" s="202"/>
      <c r="GPB2" s="202"/>
      <c r="GPC2" s="202"/>
      <c r="GPD2" s="202"/>
      <c r="GPE2" s="202"/>
      <c r="GPF2" s="202"/>
      <c r="GPG2" s="202"/>
      <c r="GPH2" s="202"/>
      <c r="GPI2" s="202"/>
      <c r="GPJ2" s="202"/>
      <c r="GPK2" s="202"/>
      <c r="GPL2" s="202"/>
      <c r="GPM2" s="202"/>
      <c r="GPN2" s="202"/>
      <c r="GPO2" s="202"/>
      <c r="GPP2" s="202"/>
      <c r="GPQ2" s="202"/>
      <c r="GPR2" s="202"/>
      <c r="GPS2" s="202"/>
      <c r="GPT2" s="202"/>
      <c r="GPU2" s="202"/>
      <c r="GPV2" s="202"/>
      <c r="GPW2" s="202"/>
      <c r="GPX2" s="202"/>
      <c r="GPY2" s="202"/>
      <c r="GPZ2" s="202"/>
      <c r="GQA2" s="202"/>
      <c r="GQB2" s="202"/>
      <c r="GQC2" s="202"/>
      <c r="GQD2" s="202"/>
      <c r="GQE2" s="202"/>
      <c r="GQF2" s="202"/>
      <c r="GQG2" s="202"/>
      <c r="GQH2" s="202"/>
      <c r="GQI2" s="202"/>
      <c r="GQJ2" s="202"/>
      <c r="GQK2" s="202"/>
      <c r="GQL2" s="202"/>
      <c r="GQM2" s="202"/>
      <c r="GQN2" s="202"/>
      <c r="GQO2" s="202"/>
      <c r="GQP2" s="202"/>
      <c r="GQQ2" s="202"/>
      <c r="GQR2" s="202"/>
      <c r="GQS2" s="202"/>
      <c r="GQT2" s="202"/>
      <c r="GQU2" s="202"/>
      <c r="GQV2" s="202"/>
      <c r="GQW2" s="202"/>
      <c r="GQX2" s="202"/>
      <c r="GQY2" s="202"/>
      <c r="GQZ2" s="202"/>
      <c r="GRA2" s="202"/>
      <c r="GRB2" s="202"/>
      <c r="GRC2" s="202"/>
      <c r="GRD2" s="202"/>
      <c r="GRE2" s="202"/>
      <c r="GRF2" s="202"/>
      <c r="GRG2" s="202"/>
      <c r="GRH2" s="202"/>
      <c r="GRI2" s="202"/>
      <c r="GRJ2" s="202"/>
      <c r="GRK2" s="202"/>
      <c r="GRL2" s="202"/>
      <c r="GRM2" s="202"/>
      <c r="GRN2" s="202"/>
      <c r="GRO2" s="202"/>
      <c r="GRP2" s="202"/>
      <c r="GRQ2" s="202"/>
      <c r="GRR2" s="202"/>
      <c r="GRS2" s="202"/>
      <c r="GRT2" s="202"/>
      <c r="GRU2" s="202"/>
      <c r="GRV2" s="202"/>
      <c r="GRW2" s="202"/>
      <c r="GRX2" s="202"/>
      <c r="GRY2" s="202"/>
      <c r="GRZ2" s="202"/>
      <c r="GSA2" s="202"/>
      <c r="GSB2" s="202"/>
      <c r="GSC2" s="202"/>
      <c r="GSD2" s="202"/>
      <c r="GSE2" s="202"/>
      <c r="GSF2" s="202"/>
      <c r="GSG2" s="202"/>
      <c r="GSH2" s="202"/>
      <c r="GSI2" s="202"/>
      <c r="GSJ2" s="202"/>
      <c r="GSK2" s="202"/>
      <c r="GSL2" s="202"/>
      <c r="GSM2" s="202"/>
      <c r="GSN2" s="202"/>
      <c r="GSO2" s="202"/>
      <c r="GSP2" s="202"/>
      <c r="GSQ2" s="202"/>
      <c r="GSR2" s="202"/>
      <c r="GSS2" s="202"/>
      <c r="GST2" s="202"/>
      <c r="GSU2" s="202"/>
      <c r="GSV2" s="202"/>
      <c r="GSW2" s="202"/>
      <c r="GSX2" s="202"/>
      <c r="GSY2" s="202"/>
      <c r="GSZ2" s="202"/>
      <c r="GTA2" s="202"/>
      <c r="GTB2" s="202"/>
      <c r="GTC2" s="202"/>
      <c r="GTD2" s="202"/>
      <c r="GTE2" s="202"/>
      <c r="GTF2" s="202"/>
      <c r="GTG2" s="202"/>
      <c r="GTH2" s="202"/>
      <c r="GTI2" s="202"/>
      <c r="GTJ2" s="202"/>
      <c r="GTK2" s="202"/>
      <c r="GTL2" s="202"/>
      <c r="GTM2" s="202"/>
      <c r="GTN2" s="202"/>
      <c r="GTO2" s="202"/>
      <c r="GTP2" s="202"/>
      <c r="GTQ2" s="202"/>
      <c r="GTR2" s="202"/>
      <c r="GTS2" s="202"/>
      <c r="GTT2" s="202"/>
      <c r="GTU2" s="202"/>
      <c r="GTV2" s="202"/>
      <c r="GTW2" s="202"/>
      <c r="GTX2" s="202"/>
      <c r="GTY2" s="202"/>
      <c r="GTZ2" s="202"/>
      <c r="GUA2" s="202"/>
      <c r="GUB2" s="202"/>
      <c r="GUC2" s="202"/>
      <c r="GUD2" s="202"/>
      <c r="GUE2" s="202"/>
      <c r="GUF2" s="202"/>
      <c r="GUG2" s="202"/>
      <c r="GUH2" s="202"/>
      <c r="GUI2" s="202"/>
      <c r="GUJ2" s="202"/>
      <c r="GUK2" s="202"/>
      <c r="GUL2" s="202"/>
      <c r="GUM2" s="202"/>
      <c r="GUN2" s="202"/>
      <c r="GUO2" s="202"/>
      <c r="GUP2" s="202"/>
      <c r="GUQ2" s="202"/>
      <c r="GUR2" s="202"/>
      <c r="GUS2" s="202"/>
      <c r="GUT2" s="202"/>
      <c r="GUU2" s="202"/>
      <c r="GUV2" s="202"/>
      <c r="GUW2" s="202"/>
      <c r="GUX2" s="202"/>
      <c r="GUY2" s="202"/>
      <c r="GUZ2" s="202"/>
      <c r="GVA2" s="202"/>
      <c r="GVB2" s="202"/>
      <c r="GVC2" s="202"/>
      <c r="GVD2" s="202"/>
      <c r="GVE2" s="202"/>
      <c r="GVF2" s="202"/>
      <c r="GVG2" s="202"/>
      <c r="GVH2" s="202"/>
      <c r="GVI2" s="202"/>
      <c r="GVJ2" s="202"/>
      <c r="GVK2" s="202"/>
      <c r="GVL2" s="202"/>
      <c r="GVM2" s="202"/>
      <c r="GVN2" s="202"/>
      <c r="GVO2" s="202"/>
      <c r="GVP2" s="202"/>
      <c r="GVQ2" s="202"/>
      <c r="GVR2" s="202"/>
      <c r="GVS2" s="202"/>
      <c r="GVT2" s="202"/>
      <c r="GVU2" s="202"/>
      <c r="GVV2" s="202"/>
      <c r="GVW2" s="202"/>
      <c r="GVX2" s="202"/>
      <c r="GVY2" s="202"/>
      <c r="GVZ2" s="202"/>
      <c r="GWA2" s="202"/>
      <c r="GWB2" s="202"/>
      <c r="GWC2" s="202"/>
      <c r="GWD2" s="202"/>
      <c r="GWE2" s="202"/>
      <c r="GWF2" s="202"/>
      <c r="GWG2" s="202"/>
      <c r="GWH2" s="202"/>
      <c r="GWI2" s="202"/>
      <c r="GWJ2" s="202"/>
      <c r="GWK2" s="202"/>
      <c r="GWL2" s="202"/>
      <c r="GWM2" s="202"/>
      <c r="GWN2" s="202"/>
      <c r="GWO2" s="202"/>
      <c r="GWP2" s="202"/>
      <c r="GWQ2" s="202"/>
      <c r="GWR2" s="202"/>
      <c r="GWS2" s="202"/>
      <c r="GWT2" s="202"/>
      <c r="GWU2" s="202"/>
      <c r="GWV2" s="202"/>
      <c r="GWW2" s="202"/>
      <c r="GWX2" s="202"/>
      <c r="GWY2" s="202"/>
      <c r="GWZ2" s="202"/>
      <c r="GXA2" s="202"/>
      <c r="GXB2" s="202"/>
      <c r="GXC2" s="202"/>
      <c r="GXD2" s="202"/>
      <c r="GXE2" s="202"/>
      <c r="GXF2" s="202"/>
      <c r="GXG2" s="202"/>
      <c r="GXH2" s="202"/>
      <c r="GXI2" s="202"/>
      <c r="GXJ2" s="202"/>
      <c r="GXK2" s="202"/>
      <c r="GXL2" s="202"/>
      <c r="GXM2" s="202"/>
      <c r="GXN2" s="202"/>
      <c r="GXO2" s="202"/>
      <c r="GXP2" s="202"/>
      <c r="GXQ2" s="202"/>
      <c r="GXR2" s="202"/>
      <c r="GXS2" s="202"/>
      <c r="GXT2" s="202"/>
      <c r="GXU2" s="202"/>
      <c r="GXV2" s="202"/>
      <c r="GXW2" s="202"/>
      <c r="GXX2" s="202"/>
      <c r="GXY2" s="202"/>
      <c r="GXZ2" s="202"/>
      <c r="GYA2" s="202"/>
      <c r="GYB2" s="202"/>
      <c r="GYC2" s="202"/>
      <c r="GYD2" s="202"/>
      <c r="GYE2" s="202"/>
      <c r="GYF2" s="202"/>
      <c r="GYG2" s="202"/>
      <c r="GYH2" s="202"/>
      <c r="GYI2" s="202"/>
      <c r="GYJ2" s="202"/>
      <c r="GYK2" s="202"/>
      <c r="GYL2" s="202"/>
      <c r="GYM2" s="202"/>
      <c r="GYN2" s="202"/>
      <c r="GYO2" s="202"/>
      <c r="GYP2" s="202"/>
      <c r="GYQ2" s="202"/>
      <c r="GYR2" s="202"/>
      <c r="GYS2" s="202"/>
      <c r="GYT2" s="202"/>
      <c r="GYU2" s="202"/>
      <c r="GYV2" s="202"/>
      <c r="GYW2" s="202"/>
      <c r="GYX2" s="202"/>
      <c r="GYY2" s="202"/>
      <c r="GYZ2" s="202"/>
      <c r="GZA2" s="202"/>
      <c r="GZB2" s="202"/>
      <c r="GZC2" s="202"/>
      <c r="GZD2" s="202"/>
      <c r="GZE2" s="202"/>
      <c r="GZF2" s="202"/>
      <c r="GZG2" s="202"/>
      <c r="GZH2" s="202"/>
      <c r="GZI2" s="202"/>
      <c r="GZJ2" s="202"/>
      <c r="GZK2" s="202"/>
      <c r="GZL2" s="202"/>
      <c r="GZM2" s="202"/>
      <c r="GZN2" s="202"/>
      <c r="GZO2" s="202"/>
      <c r="GZP2" s="202"/>
      <c r="GZQ2" s="202"/>
      <c r="GZR2" s="202"/>
      <c r="GZS2" s="202"/>
      <c r="GZT2" s="202"/>
      <c r="GZU2" s="202"/>
      <c r="GZV2" s="202"/>
      <c r="GZW2" s="202"/>
      <c r="GZX2" s="202"/>
      <c r="GZY2" s="202"/>
      <c r="GZZ2" s="202"/>
      <c r="HAA2" s="202"/>
      <c r="HAB2" s="202"/>
      <c r="HAC2" s="202"/>
      <c r="HAD2" s="202"/>
      <c r="HAE2" s="202"/>
      <c r="HAF2" s="202"/>
      <c r="HAG2" s="202"/>
      <c r="HAH2" s="202"/>
      <c r="HAI2" s="202"/>
      <c r="HAJ2" s="202"/>
      <c r="HAK2" s="202"/>
      <c r="HAL2" s="202"/>
      <c r="HAM2" s="202"/>
      <c r="HAN2" s="202"/>
      <c r="HAO2" s="202"/>
      <c r="HAP2" s="202"/>
      <c r="HAQ2" s="202"/>
      <c r="HAR2" s="202"/>
      <c r="HAS2" s="202"/>
      <c r="HAT2" s="202"/>
      <c r="HAU2" s="202"/>
      <c r="HAV2" s="202"/>
      <c r="HAW2" s="202"/>
      <c r="HAX2" s="202"/>
      <c r="HAY2" s="202"/>
      <c r="HAZ2" s="202"/>
      <c r="HBA2" s="202"/>
      <c r="HBB2" s="202"/>
      <c r="HBC2" s="202"/>
      <c r="HBD2" s="202"/>
      <c r="HBE2" s="202"/>
      <c r="HBF2" s="202"/>
      <c r="HBG2" s="202"/>
      <c r="HBH2" s="202"/>
      <c r="HBI2" s="202"/>
      <c r="HBJ2" s="202"/>
      <c r="HBK2" s="202"/>
      <c r="HBL2" s="202"/>
      <c r="HBM2" s="202"/>
      <c r="HBN2" s="202"/>
      <c r="HBO2" s="202"/>
      <c r="HBP2" s="202"/>
      <c r="HBQ2" s="202"/>
      <c r="HBR2" s="202"/>
      <c r="HBS2" s="202"/>
      <c r="HBT2" s="202"/>
      <c r="HBU2" s="202"/>
      <c r="HBV2" s="202"/>
      <c r="HBW2" s="202"/>
      <c r="HBX2" s="202"/>
      <c r="HBY2" s="202"/>
      <c r="HBZ2" s="202"/>
      <c r="HCA2" s="202"/>
      <c r="HCB2" s="202"/>
      <c r="HCC2" s="202"/>
      <c r="HCD2" s="202"/>
      <c r="HCE2" s="202"/>
      <c r="HCF2" s="202"/>
      <c r="HCG2" s="202"/>
      <c r="HCH2" s="202"/>
      <c r="HCI2" s="202"/>
      <c r="HCJ2" s="202"/>
      <c r="HCK2" s="202"/>
      <c r="HCL2" s="202"/>
      <c r="HCM2" s="202"/>
      <c r="HCN2" s="202"/>
      <c r="HCO2" s="202"/>
      <c r="HCP2" s="202"/>
      <c r="HCQ2" s="202"/>
      <c r="HCR2" s="202"/>
      <c r="HCS2" s="202"/>
      <c r="HCT2" s="202"/>
      <c r="HCU2" s="202"/>
      <c r="HCV2" s="202"/>
      <c r="HCW2" s="202"/>
      <c r="HCX2" s="202"/>
      <c r="HCY2" s="202"/>
      <c r="HCZ2" s="202"/>
      <c r="HDA2" s="202"/>
      <c r="HDB2" s="202"/>
      <c r="HDC2" s="202"/>
      <c r="HDD2" s="202"/>
      <c r="HDE2" s="202"/>
      <c r="HDF2" s="202"/>
      <c r="HDG2" s="202"/>
      <c r="HDH2" s="202"/>
      <c r="HDI2" s="202"/>
      <c r="HDJ2" s="202"/>
      <c r="HDK2" s="202"/>
      <c r="HDL2" s="202"/>
      <c r="HDM2" s="202"/>
      <c r="HDN2" s="202"/>
      <c r="HDO2" s="202"/>
      <c r="HDP2" s="202"/>
      <c r="HDQ2" s="202"/>
      <c r="HDR2" s="202"/>
      <c r="HDS2" s="202"/>
      <c r="HDT2" s="202"/>
      <c r="HDU2" s="202"/>
      <c r="HDV2" s="202"/>
      <c r="HDW2" s="202"/>
      <c r="HDX2" s="202"/>
      <c r="HDY2" s="202"/>
      <c r="HDZ2" s="202"/>
      <c r="HEA2" s="202"/>
      <c r="HEB2" s="202"/>
      <c r="HEC2" s="202"/>
      <c r="HED2" s="202"/>
      <c r="HEE2" s="202"/>
      <c r="HEF2" s="202"/>
      <c r="HEG2" s="202"/>
      <c r="HEH2" s="202"/>
      <c r="HEI2" s="202"/>
      <c r="HEJ2" s="202"/>
      <c r="HEK2" s="202"/>
      <c r="HEL2" s="202"/>
      <c r="HEM2" s="202"/>
      <c r="HEN2" s="202"/>
      <c r="HEO2" s="202"/>
      <c r="HEP2" s="202"/>
      <c r="HEQ2" s="202"/>
      <c r="HER2" s="202"/>
      <c r="HES2" s="202"/>
      <c r="HET2" s="202"/>
      <c r="HEU2" s="202"/>
      <c r="HEV2" s="202"/>
      <c r="HEW2" s="202"/>
      <c r="HEX2" s="202"/>
      <c r="HEY2" s="202"/>
      <c r="HEZ2" s="202"/>
      <c r="HFA2" s="202"/>
      <c r="HFB2" s="202"/>
      <c r="HFC2" s="202"/>
      <c r="HFD2" s="202"/>
      <c r="HFE2" s="202"/>
      <c r="HFF2" s="202"/>
      <c r="HFG2" s="202"/>
      <c r="HFH2" s="202"/>
      <c r="HFI2" s="202"/>
      <c r="HFJ2" s="202"/>
      <c r="HFK2" s="202"/>
      <c r="HFL2" s="202"/>
      <c r="HFM2" s="202"/>
      <c r="HFN2" s="202"/>
      <c r="HFO2" s="202"/>
      <c r="HFP2" s="202"/>
      <c r="HFQ2" s="202"/>
      <c r="HFR2" s="202"/>
      <c r="HFS2" s="202"/>
      <c r="HFT2" s="202"/>
      <c r="HFU2" s="202"/>
      <c r="HFV2" s="202"/>
      <c r="HFW2" s="202"/>
      <c r="HFX2" s="202"/>
      <c r="HFY2" s="202"/>
      <c r="HFZ2" s="202"/>
      <c r="HGA2" s="202"/>
      <c r="HGB2" s="202"/>
      <c r="HGC2" s="202"/>
      <c r="HGD2" s="202"/>
      <c r="HGE2" s="202"/>
      <c r="HGF2" s="202"/>
      <c r="HGG2" s="202"/>
      <c r="HGH2" s="202"/>
      <c r="HGI2" s="202"/>
      <c r="HGJ2" s="202"/>
      <c r="HGK2" s="202"/>
      <c r="HGL2" s="202"/>
      <c r="HGM2" s="202"/>
      <c r="HGN2" s="202"/>
      <c r="HGO2" s="202"/>
      <c r="HGP2" s="202"/>
      <c r="HGQ2" s="202"/>
      <c r="HGR2" s="202"/>
      <c r="HGS2" s="202"/>
      <c r="HGT2" s="202"/>
      <c r="HGU2" s="202"/>
      <c r="HGV2" s="202"/>
      <c r="HGW2" s="202"/>
      <c r="HGX2" s="202"/>
      <c r="HGY2" s="202"/>
      <c r="HGZ2" s="202"/>
      <c r="HHA2" s="202"/>
      <c r="HHB2" s="202"/>
      <c r="HHC2" s="202"/>
      <c r="HHD2" s="202"/>
      <c r="HHE2" s="202"/>
      <c r="HHF2" s="202"/>
      <c r="HHG2" s="202"/>
      <c r="HHH2" s="202"/>
      <c r="HHI2" s="202"/>
      <c r="HHJ2" s="202"/>
      <c r="HHK2" s="202"/>
      <c r="HHL2" s="202"/>
      <c r="HHM2" s="202"/>
      <c r="HHN2" s="202"/>
      <c r="HHO2" s="202"/>
      <c r="HHP2" s="202"/>
      <c r="HHQ2" s="202"/>
      <c r="HHR2" s="202"/>
      <c r="HHS2" s="202"/>
      <c r="HHT2" s="202"/>
      <c r="HHU2" s="202"/>
      <c r="HHV2" s="202"/>
      <c r="HHW2" s="202"/>
      <c r="HHX2" s="202"/>
      <c r="HHY2" s="202"/>
      <c r="HHZ2" s="202"/>
      <c r="HIA2" s="202"/>
      <c r="HIB2" s="202"/>
      <c r="HIC2" s="202"/>
      <c r="HID2" s="202"/>
      <c r="HIE2" s="202"/>
      <c r="HIF2" s="202"/>
      <c r="HIG2" s="202"/>
      <c r="HIH2" s="202"/>
      <c r="HII2" s="202"/>
      <c r="HIJ2" s="202"/>
      <c r="HIK2" s="202"/>
      <c r="HIL2" s="202"/>
      <c r="HIM2" s="202"/>
      <c r="HIN2" s="202"/>
      <c r="HIO2" s="202"/>
      <c r="HIP2" s="202"/>
      <c r="HIQ2" s="202"/>
      <c r="HIR2" s="202"/>
      <c r="HIS2" s="202"/>
      <c r="HIT2" s="202"/>
      <c r="HIU2" s="202"/>
      <c r="HIV2" s="202"/>
      <c r="HIW2" s="202"/>
      <c r="HIX2" s="202"/>
      <c r="HIY2" s="202"/>
      <c r="HIZ2" s="202"/>
      <c r="HJA2" s="202"/>
      <c r="HJB2" s="202"/>
      <c r="HJC2" s="202"/>
      <c r="HJD2" s="202"/>
      <c r="HJE2" s="202"/>
      <c r="HJF2" s="202"/>
      <c r="HJG2" s="202"/>
      <c r="HJH2" s="202"/>
      <c r="HJI2" s="202"/>
      <c r="HJJ2" s="202"/>
      <c r="HJK2" s="202"/>
      <c r="HJL2" s="202"/>
      <c r="HJM2" s="202"/>
      <c r="HJN2" s="202"/>
      <c r="HJO2" s="202"/>
      <c r="HJP2" s="202"/>
      <c r="HJQ2" s="202"/>
      <c r="HJR2" s="202"/>
      <c r="HJS2" s="202"/>
      <c r="HJT2" s="202"/>
      <c r="HJU2" s="202"/>
      <c r="HJV2" s="202"/>
      <c r="HJW2" s="202"/>
      <c r="HJX2" s="202"/>
      <c r="HJY2" s="202"/>
      <c r="HJZ2" s="202"/>
      <c r="HKA2" s="202"/>
      <c r="HKB2" s="202"/>
      <c r="HKC2" s="202"/>
      <c r="HKD2" s="202"/>
      <c r="HKE2" s="202"/>
      <c r="HKF2" s="202"/>
      <c r="HKG2" s="202"/>
      <c r="HKH2" s="202"/>
      <c r="HKI2" s="202"/>
      <c r="HKJ2" s="202"/>
      <c r="HKK2" s="202"/>
      <c r="HKL2" s="202"/>
      <c r="HKM2" s="202"/>
      <c r="HKN2" s="202"/>
      <c r="HKO2" s="202"/>
      <c r="HKP2" s="202"/>
      <c r="HKQ2" s="202"/>
      <c r="HKR2" s="202"/>
      <c r="HKS2" s="202"/>
      <c r="HKT2" s="202"/>
      <c r="HKU2" s="202"/>
      <c r="HKV2" s="202"/>
      <c r="HKW2" s="202"/>
      <c r="HKX2" s="202"/>
      <c r="HKY2" s="202"/>
      <c r="HKZ2" s="202"/>
      <c r="HLA2" s="202"/>
      <c r="HLB2" s="202"/>
      <c r="HLC2" s="202"/>
      <c r="HLD2" s="202"/>
      <c r="HLE2" s="202"/>
      <c r="HLF2" s="202"/>
      <c r="HLG2" s="202"/>
      <c r="HLH2" s="202"/>
      <c r="HLI2" s="202"/>
      <c r="HLJ2" s="202"/>
      <c r="HLK2" s="202"/>
      <c r="HLL2" s="202"/>
      <c r="HLM2" s="202"/>
      <c r="HLN2" s="202"/>
      <c r="HLO2" s="202"/>
      <c r="HLP2" s="202"/>
      <c r="HLQ2" s="202"/>
      <c r="HLR2" s="202"/>
      <c r="HLS2" s="202"/>
      <c r="HLT2" s="202"/>
      <c r="HLU2" s="202"/>
      <c r="HLV2" s="202"/>
      <c r="HLW2" s="202"/>
      <c r="HLX2" s="202"/>
      <c r="HLY2" s="202"/>
      <c r="HLZ2" s="202"/>
      <c r="HMA2" s="202"/>
      <c r="HMB2" s="202"/>
      <c r="HMC2" s="202"/>
      <c r="HMD2" s="202"/>
      <c r="HME2" s="202"/>
      <c r="HMF2" s="202"/>
      <c r="HMG2" s="202"/>
      <c r="HMH2" s="202"/>
      <c r="HMI2" s="202"/>
      <c r="HMJ2" s="202"/>
      <c r="HMK2" s="202"/>
      <c r="HML2" s="202"/>
      <c r="HMM2" s="202"/>
      <c r="HMN2" s="202"/>
      <c r="HMO2" s="202"/>
      <c r="HMP2" s="202"/>
      <c r="HMQ2" s="202"/>
      <c r="HMR2" s="202"/>
      <c r="HMS2" s="202"/>
      <c r="HMT2" s="202"/>
      <c r="HMU2" s="202"/>
      <c r="HMV2" s="202"/>
      <c r="HMW2" s="202"/>
      <c r="HMX2" s="202"/>
      <c r="HMY2" s="202"/>
      <c r="HMZ2" s="202"/>
      <c r="HNA2" s="202"/>
      <c r="HNB2" s="202"/>
      <c r="HNC2" s="202"/>
      <c r="HND2" s="202"/>
      <c r="HNE2" s="202"/>
      <c r="HNF2" s="202"/>
      <c r="HNG2" s="202"/>
      <c r="HNH2" s="202"/>
      <c r="HNI2" s="202"/>
      <c r="HNJ2" s="202"/>
      <c r="HNK2" s="202"/>
      <c r="HNL2" s="202"/>
      <c r="HNM2" s="202"/>
      <c r="HNN2" s="202"/>
      <c r="HNO2" s="202"/>
      <c r="HNP2" s="202"/>
      <c r="HNQ2" s="202"/>
      <c r="HNR2" s="202"/>
      <c r="HNS2" s="202"/>
      <c r="HNT2" s="202"/>
      <c r="HNU2" s="202"/>
      <c r="HNV2" s="202"/>
      <c r="HNW2" s="202"/>
      <c r="HNX2" s="202"/>
      <c r="HNY2" s="202"/>
      <c r="HNZ2" s="202"/>
      <c r="HOA2" s="202"/>
      <c r="HOB2" s="202"/>
      <c r="HOC2" s="202"/>
      <c r="HOD2" s="202"/>
      <c r="HOE2" s="202"/>
      <c r="HOF2" s="202"/>
      <c r="HOG2" s="202"/>
      <c r="HOH2" s="202"/>
      <c r="HOI2" s="202"/>
      <c r="HOJ2" s="202"/>
      <c r="HOK2" s="202"/>
      <c r="HOL2" s="202"/>
      <c r="HOM2" s="202"/>
      <c r="HON2" s="202"/>
      <c r="HOO2" s="202"/>
      <c r="HOP2" s="202"/>
      <c r="HOQ2" s="202"/>
      <c r="HOR2" s="202"/>
      <c r="HOS2" s="202"/>
      <c r="HOT2" s="202"/>
      <c r="HOU2" s="202"/>
      <c r="HOV2" s="202"/>
      <c r="HOW2" s="202"/>
      <c r="HOX2" s="202"/>
      <c r="HOY2" s="202"/>
      <c r="HOZ2" s="202"/>
      <c r="HPA2" s="202"/>
      <c r="HPB2" s="202"/>
      <c r="HPC2" s="202"/>
      <c r="HPD2" s="202"/>
      <c r="HPE2" s="202"/>
      <c r="HPF2" s="202"/>
      <c r="HPG2" s="202"/>
      <c r="HPH2" s="202"/>
      <c r="HPI2" s="202"/>
      <c r="HPJ2" s="202"/>
      <c r="HPK2" s="202"/>
      <c r="HPL2" s="202"/>
      <c r="HPM2" s="202"/>
      <c r="HPN2" s="202"/>
      <c r="HPO2" s="202"/>
      <c r="HPP2" s="202"/>
      <c r="HPQ2" s="202"/>
      <c r="HPR2" s="202"/>
      <c r="HPS2" s="202"/>
      <c r="HPT2" s="202"/>
      <c r="HPU2" s="202"/>
      <c r="HPV2" s="202"/>
      <c r="HPW2" s="202"/>
      <c r="HPX2" s="202"/>
      <c r="HPY2" s="202"/>
      <c r="HPZ2" s="202"/>
      <c r="HQA2" s="202"/>
      <c r="HQB2" s="202"/>
      <c r="HQC2" s="202"/>
      <c r="HQD2" s="202"/>
      <c r="HQE2" s="202"/>
      <c r="HQF2" s="202"/>
      <c r="HQG2" s="202"/>
      <c r="HQH2" s="202"/>
      <c r="HQI2" s="202"/>
      <c r="HQJ2" s="202"/>
      <c r="HQK2" s="202"/>
      <c r="HQL2" s="202"/>
      <c r="HQM2" s="202"/>
      <c r="HQN2" s="202"/>
      <c r="HQO2" s="202"/>
      <c r="HQP2" s="202"/>
      <c r="HQQ2" s="202"/>
      <c r="HQR2" s="202"/>
      <c r="HQS2" s="202"/>
      <c r="HQT2" s="202"/>
      <c r="HQU2" s="202"/>
      <c r="HQV2" s="202"/>
      <c r="HQW2" s="202"/>
      <c r="HQX2" s="202"/>
      <c r="HQY2" s="202"/>
      <c r="HQZ2" s="202"/>
      <c r="HRA2" s="202"/>
      <c r="HRB2" s="202"/>
      <c r="HRC2" s="202"/>
      <c r="HRD2" s="202"/>
      <c r="HRE2" s="202"/>
      <c r="HRF2" s="202"/>
      <c r="HRG2" s="202"/>
      <c r="HRH2" s="202"/>
      <c r="HRI2" s="202"/>
      <c r="HRJ2" s="202"/>
      <c r="HRK2" s="202"/>
      <c r="HRL2" s="202"/>
      <c r="HRM2" s="202"/>
      <c r="HRN2" s="202"/>
      <c r="HRO2" s="202"/>
      <c r="HRP2" s="202"/>
      <c r="HRQ2" s="202"/>
      <c r="HRR2" s="202"/>
      <c r="HRS2" s="202"/>
      <c r="HRT2" s="202"/>
      <c r="HRU2" s="202"/>
      <c r="HRV2" s="202"/>
      <c r="HRW2" s="202"/>
      <c r="HRX2" s="202"/>
      <c r="HRY2" s="202"/>
      <c r="HRZ2" s="202"/>
      <c r="HSA2" s="202"/>
      <c r="HSB2" s="202"/>
      <c r="HSC2" s="202"/>
      <c r="HSD2" s="202"/>
      <c r="HSE2" s="202"/>
      <c r="HSF2" s="202"/>
      <c r="HSG2" s="202"/>
      <c r="HSH2" s="202"/>
      <c r="HSI2" s="202"/>
      <c r="HSJ2" s="202"/>
      <c r="HSK2" s="202"/>
      <c r="HSL2" s="202"/>
      <c r="HSM2" s="202"/>
      <c r="HSN2" s="202"/>
      <c r="HSO2" s="202"/>
      <c r="HSP2" s="202"/>
      <c r="HSQ2" s="202"/>
      <c r="HSR2" s="202"/>
      <c r="HSS2" s="202"/>
      <c r="HST2" s="202"/>
      <c r="HSU2" s="202"/>
      <c r="HSV2" s="202"/>
      <c r="HSW2" s="202"/>
      <c r="HSX2" s="202"/>
      <c r="HSY2" s="202"/>
      <c r="HSZ2" s="202"/>
      <c r="HTA2" s="202"/>
      <c r="HTB2" s="202"/>
      <c r="HTC2" s="202"/>
      <c r="HTD2" s="202"/>
      <c r="HTE2" s="202"/>
      <c r="HTF2" s="202"/>
      <c r="HTG2" s="202"/>
      <c r="HTH2" s="202"/>
      <c r="HTI2" s="202"/>
      <c r="HTJ2" s="202"/>
      <c r="HTK2" s="202"/>
      <c r="HTL2" s="202"/>
      <c r="HTM2" s="202"/>
      <c r="HTN2" s="202"/>
      <c r="HTO2" s="202"/>
      <c r="HTP2" s="202"/>
      <c r="HTQ2" s="202"/>
      <c r="HTR2" s="202"/>
      <c r="HTS2" s="202"/>
      <c r="HTT2" s="202"/>
      <c r="HTU2" s="202"/>
      <c r="HTV2" s="202"/>
      <c r="HTW2" s="202"/>
      <c r="HTX2" s="202"/>
      <c r="HTY2" s="202"/>
      <c r="HTZ2" s="202"/>
      <c r="HUA2" s="202"/>
      <c r="HUB2" s="202"/>
      <c r="HUC2" s="202"/>
      <c r="HUD2" s="202"/>
      <c r="HUE2" s="202"/>
      <c r="HUF2" s="202"/>
      <c r="HUG2" s="202"/>
      <c r="HUH2" s="202"/>
      <c r="HUI2" s="202"/>
      <c r="HUJ2" s="202"/>
      <c r="HUK2" s="202"/>
      <c r="HUL2" s="202"/>
      <c r="HUM2" s="202"/>
      <c r="HUN2" s="202"/>
      <c r="HUO2" s="202"/>
      <c r="HUP2" s="202"/>
      <c r="HUQ2" s="202"/>
      <c r="HUR2" s="202"/>
      <c r="HUS2" s="202"/>
      <c r="HUT2" s="202"/>
      <c r="HUU2" s="202"/>
      <c r="HUV2" s="202"/>
      <c r="HUW2" s="202"/>
      <c r="HUX2" s="202"/>
      <c r="HUY2" s="202"/>
      <c r="HUZ2" s="202"/>
      <c r="HVA2" s="202"/>
      <c r="HVB2" s="202"/>
      <c r="HVC2" s="202"/>
      <c r="HVD2" s="202"/>
      <c r="HVE2" s="202"/>
      <c r="HVF2" s="202"/>
      <c r="HVG2" s="202"/>
      <c r="HVH2" s="202"/>
      <c r="HVI2" s="202"/>
      <c r="HVJ2" s="202"/>
      <c r="HVK2" s="202"/>
      <c r="HVL2" s="202"/>
      <c r="HVM2" s="202"/>
      <c r="HVN2" s="202"/>
      <c r="HVO2" s="202"/>
      <c r="HVP2" s="202"/>
      <c r="HVQ2" s="202"/>
      <c r="HVR2" s="202"/>
      <c r="HVS2" s="202"/>
      <c r="HVT2" s="202"/>
      <c r="HVU2" s="202"/>
      <c r="HVV2" s="202"/>
      <c r="HVW2" s="202"/>
      <c r="HVX2" s="202"/>
      <c r="HVY2" s="202"/>
      <c r="HVZ2" s="202"/>
      <c r="HWA2" s="202"/>
      <c r="HWB2" s="202"/>
      <c r="HWC2" s="202"/>
      <c r="HWD2" s="202"/>
      <c r="HWE2" s="202"/>
      <c r="HWF2" s="202"/>
      <c r="HWG2" s="202"/>
      <c r="HWH2" s="202"/>
      <c r="HWI2" s="202"/>
      <c r="HWJ2" s="202"/>
      <c r="HWK2" s="202"/>
      <c r="HWL2" s="202"/>
      <c r="HWM2" s="202"/>
      <c r="HWN2" s="202"/>
      <c r="HWO2" s="202"/>
      <c r="HWP2" s="202"/>
      <c r="HWQ2" s="202"/>
      <c r="HWR2" s="202"/>
      <c r="HWS2" s="202"/>
      <c r="HWT2" s="202"/>
      <c r="HWU2" s="202"/>
      <c r="HWV2" s="202"/>
      <c r="HWW2" s="202"/>
      <c r="HWX2" s="202"/>
      <c r="HWY2" s="202"/>
      <c r="HWZ2" s="202"/>
      <c r="HXA2" s="202"/>
      <c r="HXB2" s="202"/>
      <c r="HXC2" s="202"/>
      <c r="HXD2" s="202"/>
      <c r="HXE2" s="202"/>
      <c r="HXF2" s="202"/>
      <c r="HXG2" s="202"/>
      <c r="HXH2" s="202"/>
      <c r="HXI2" s="202"/>
      <c r="HXJ2" s="202"/>
      <c r="HXK2" s="202"/>
      <c r="HXL2" s="202"/>
      <c r="HXM2" s="202"/>
      <c r="HXN2" s="202"/>
      <c r="HXO2" s="202"/>
      <c r="HXP2" s="202"/>
      <c r="HXQ2" s="202"/>
      <c r="HXR2" s="202"/>
      <c r="HXS2" s="202"/>
      <c r="HXT2" s="202"/>
      <c r="HXU2" s="202"/>
      <c r="HXV2" s="202"/>
      <c r="HXW2" s="202"/>
      <c r="HXX2" s="202"/>
      <c r="HXY2" s="202"/>
      <c r="HXZ2" s="202"/>
      <c r="HYA2" s="202"/>
      <c r="HYB2" s="202"/>
      <c r="HYC2" s="202"/>
      <c r="HYD2" s="202"/>
      <c r="HYE2" s="202"/>
      <c r="HYF2" s="202"/>
      <c r="HYG2" s="202"/>
      <c r="HYH2" s="202"/>
      <c r="HYI2" s="202"/>
      <c r="HYJ2" s="202"/>
      <c r="HYK2" s="202"/>
      <c r="HYL2" s="202"/>
      <c r="HYM2" s="202"/>
      <c r="HYN2" s="202"/>
      <c r="HYO2" s="202"/>
      <c r="HYP2" s="202"/>
      <c r="HYQ2" s="202"/>
      <c r="HYR2" s="202"/>
      <c r="HYS2" s="202"/>
      <c r="HYT2" s="202"/>
      <c r="HYU2" s="202"/>
      <c r="HYV2" s="202"/>
      <c r="HYW2" s="202"/>
      <c r="HYX2" s="202"/>
      <c r="HYY2" s="202"/>
      <c r="HYZ2" s="202"/>
      <c r="HZA2" s="202"/>
      <c r="HZB2" s="202"/>
      <c r="HZC2" s="202"/>
      <c r="HZD2" s="202"/>
      <c r="HZE2" s="202"/>
      <c r="HZF2" s="202"/>
      <c r="HZG2" s="202"/>
      <c r="HZH2" s="202"/>
      <c r="HZI2" s="202"/>
      <c r="HZJ2" s="202"/>
      <c r="HZK2" s="202"/>
      <c r="HZL2" s="202"/>
      <c r="HZM2" s="202"/>
      <c r="HZN2" s="202"/>
      <c r="HZO2" s="202"/>
      <c r="HZP2" s="202"/>
      <c r="HZQ2" s="202"/>
      <c r="HZR2" s="202"/>
      <c r="HZS2" s="202"/>
      <c r="HZT2" s="202"/>
      <c r="HZU2" s="202"/>
      <c r="HZV2" s="202"/>
      <c r="HZW2" s="202"/>
      <c r="HZX2" s="202"/>
      <c r="HZY2" s="202"/>
      <c r="HZZ2" s="202"/>
      <c r="IAA2" s="202"/>
      <c r="IAB2" s="202"/>
      <c r="IAC2" s="202"/>
      <c r="IAD2" s="202"/>
      <c r="IAE2" s="202"/>
      <c r="IAF2" s="202"/>
      <c r="IAG2" s="202"/>
      <c r="IAH2" s="202"/>
      <c r="IAI2" s="202"/>
      <c r="IAJ2" s="202"/>
      <c r="IAK2" s="202"/>
      <c r="IAL2" s="202"/>
      <c r="IAM2" s="202"/>
      <c r="IAN2" s="202"/>
      <c r="IAO2" s="202"/>
      <c r="IAP2" s="202"/>
      <c r="IAQ2" s="202"/>
      <c r="IAR2" s="202"/>
      <c r="IAS2" s="202"/>
      <c r="IAT2" s="202"/>
      <c r="IAU2" s="202"/>
      <c r="IAV2" s="202"/>
      <c r="IAW2" s="202"/>
      <c r="IAX2" s="202"/>
      <c r="IAY2" s="202"/>
      <c r="IAZ2" s="202"/>
      <c r="IBA2" s="202"/>
      <c r="IBB2" s="202"/>
      <c r="IBC2" s="202"/>
      <c r="IBD2" s="202"/>
      <c r="IBE2" s="202"/>
      <c r="IBF2" s="202"/>
      <c r="IBG2" s="202"/>
      <c r="IBH2" s="202"/>
      <c r="IBI2" s="202"/>
      <c r="IBJ2" s="202"/>
      <c r="IBK2" s="202"/>
      <c r="IBL2" s="202"/>
      <c r="IBM2" s="202"/>
      <c r="IBN2" s="202"/>
      <c r="IBO2" s="202"/>
      <c r="IBP2" s="202"/>
      <c r="IBQ2" s="202"/>
      <c r="IBR2" s="202"/>
      <c r="IBS2" s="202"/>
      <c r="IBT2" s="202"/>
      <c r="IBU2" s="202"/>
      <c r="IBV2" s="202"/>
      <c r="IBW2" s="202"/>
      <c r="IBX2" s="202"/>
      <c r="IBY2" s="202"/>
      <c r="IBZ2" s="202"/>
      <c r="ICA2" s="202"/>
      <c r="ICB2" s="202"/>
      <c r="ICC2" s="202"/>
      <c r="ICD2" s="202"/>
      <c r="ICE2" s="202"/>
      <c r="ICF2" s="202"/>
      <c r="ICG2" s="202"/>
      <c r="ICH2" s="202"/>
      <c r="ICI2" s="202"/>
      <c r="ICJ2" s="202"/>
      <c r="ICK2" s="202"/>
      <c r="ICL2" s="202"/>
      <c r="ICM2" s="202"/>
      <c r="ICN2" s="202"/>
      <c r="ICO2" s="202"/>
      <c r="ICP2" s="202"/>
      <c r="ICQ2" s="202"/>
      <c r="ICR2" s="202"/>
      <c r="ICS2" s="202"/>
      <c r="ICT2" s="202"/>
      <c r="ICU2" s="202"/>
      <c r="ICV2" s="202"/>
      <c r="ICW2" s="202"/>
      <c r="ICX2" s="202"/>
      <c r="ICY2" s="202"/>
      <c r="ICZ2" s="202"/>
      <c r="IDA2" s="202"/>
      <c r="IDB2" s="202"/>
      <c r="IDC2" s="202"/>
      <c r="IDD2" s="202"/>
      <c r="IDE2" s="202"/>
      <c r="IDF2" s="202"/>
      <c r="IDG2" s="202"/>
      <c r="IDH2" s="202"/>
      <c r="IDI2" s="202"/>
      <c r="IDJ2" s="202"/>
      <c r="IDK2" s="202"/>
      <c r="IDL2" s="202"/>
      <c r="IDM2" s="202"/>
      <c r="IDN2" s="202"/>
      <c r="IDO2" s="202"/>
      <c r="IDP2" s="202"/>
      <c r="IDQ2" s="202"/>
      <c r="IDR2" s="202"/>
      <c r="IDS2" s="202"/>
      <c r="IDT2" s="202"/>
      <c r="IDU2" s="202"/>
      <c r="IDV2" s="202"/>
      <c r="IDW2" s="202"/>
      <c r="IDX2" s="202"/>
      <c r="IDY2" s="202"/>
      <c r="IDZ2" s="202"/>
      <c r="IEA2" s="202"/>
      <c r="IEB2" s="202"/>
      <c r="IEC2" s="202"/>
      <c r="IED2" s="202"/>
      <c r="IEE2" s="202"/>
      <c r="IEF2" s="202"/>
      <c r="IEG2" s="202"/>
      <c r="IEH2" s="202"/>
      <c r="IEI2" s="202"/>
      <c r="IEJ2" s="202"/>
      <c r="IEK2" s="202"/>
      <c r="IEL2" s="202"/>
      <c r="IEM2" s="202"/>
      <c r="IEN2" s="202"/>
      <c r="IEO2" s="202"/>
      <c r="IEP2" s="202"/>
      <c r="IEQ2" s="202"/>
      <c r="IER2" s="202"/>
      <c r="IES2" s="202"/>
      <c r="IET2" s="202"/>
      <c r="IEU2" s="202"/>
      <c r="IEV2" s="202"/>
      <c r="IEW2" s="202"/>
      <c r="IEX2" s="202"/>
      <c r="IEY2" s="202"/>
      <c r="IEZ2" s="202"/>
      <c r="IFA2" s="202"/>
      <c r="IFB2" s="202"/>
      <c r="IFC2" s="202"/>
      <c r="IFD2" s="202"/>
      <c r="IFE2" s="202"/>
      <c r="IFF2" s="202"/>
      <c r="IFG2" s="202"/>
      <c r="IFH2" s="202"/>
      <c r="IFI2" s="202"/>
      <c r="IFJ2" s="202"/>
      <c r="IFK2" s="202"/>
      <c r="IFL2" s="202"/>
      <c r="IFM2" s="202"/>
      <c r="IFN2" s="202"/>
      <c r="IFO2" s="202"/>
      <c r="IFP2" s="202"/>
      <c r="IFQ2" s="202"/>
      <c r="IFR2" s="202"/>
      <c r="IFS2" s="202"/>
      <c r="IFT2" s="202"/>
      <c r="IFU2" s="202"/>
      <c r="IFV2" s="202"/>
      <c r="IFW2" s="202"/>
      <c r="IFX2" s="202"/>
      <c r="IFY2" s="202"/>
      <c r="IFZ2" s="202"/>
      <c r="IGA2" s="202"/>
      <c r="IGB2" s="202"/>
      <c r="IGC2" s="202"/>
      <c r="IGD2" s="202"/>
      <c r="IGE2" s="202"/>
      <c r="IGF2" s="202"/>
      <c r="IGG2" s="202"/>
      <c r="IGH2" s="202"/>
      <c r="IGI2" s="202"/>
      <c r="IGJ2" s="202"/>
      <c r="IGK2" s="202"/>
      <c r="IGL2" s="202"/>
      <c r="IGM2" s="202"/>
      <c r="IGN2" s="202"/>
      <c r="IGO2" s="202"/>
      <c r="IGP2" s="202"/>
      <c r="IGQ2" s="202"/>
      <c r="IGR2" s="202"/>
      <c r="IGS2" s="202"/>
      <c r="IGT2" s="202"/>
      <c r="IGU2" s="202"/>
      <c r="IGV2" s="202"/>
      <c r="IGW2" s="202"/>
      <c r="IGX2" s="202"/>
      <c r="IGY2" s="202"/>
      <c r="IGZ2" s="202"/>
      <c r="IHA2" s="202"/>
      <c r="IHB2" s="202"/>
      <c r="IHC2" s="202"/>
      <c r="IHD2" s="202"/>
      <c r="IHE2" s="202"/>
      <c r="IHF2" s="202"/>
      <c r="IHG2" s="202"/>
      <c r="IHH2" s="202"/>
      <c r="IHI2" s="202"/>
      <c r="IHJ2" s="202"/>
      <c r="IHK2" s="202"/>
      <c r="IHL2" s="202"/>
      <c r="IHM2" s="202"/>
      <c r="IHN2" s="202"/>
      <c r="IHO2" s="202"/>
      <c r="IHP2" s="202"/>
      <c r="IHQ2" s="202"/>
      <c r="IHR2" s="202"/>
      <c r="IHS2" s="202"/>
      <c r="IHT2" s="202"/>
      <c r="IHU2" s="202"/>
      <c r="IHV2" s="202"/>
      <c r="IHW2" s="202"/>
      <c r="IHX2" s="202"/>
      <c r="IHY2" s="202"/>
      <c r="IHZ2" s="202"/>
      <c r="IIA2" s="202"/>
      <c r="IIB2" s="202"/>
      <c r="IIC2" s="202"/>
      <c r="IID2" s="202"/>
      <c r="IIE2" s="202"/>
      <c r="IIF2" s="202"/>
      <c r="IIG2" s="202"/>
      <c r="IIH2" s="202"/>
      <c r="III2" s="202"/>
      <c r="IIJ2" s="202"/>
      <c r="IIK2" s="202"/>
      <c r="IIL2" s="202"/>
      <c r="IIM2" s="202"/>
      <c r="IIN2" s="202"/>
      <c r="IIO2" s="202"/>
      <c r="IIP2" s="202"/>
      <c r="IIQ2" s="202"/>
      <c r="IIR2" s="202"/>
      <c r="IIS2" s="202"/>
      <c r="IIT2" s="202"/>
      <c r="IIU2" s="202"/>
      <c r="IIV2" s="202"/>
      <c r="IIW2" s="202"/>
      <c r="IIX2" s="202"/>
      <c r="IIY2" s="202"/>
      <c r="IIZ2" s="202"/>
      <c r="IJA2" s="202"/>
      <c r="IJB2" s="202"/>
      <c r="IJC2" s="202"/>
      <c r="IJD2" s="202"/>
      <c r="IJE2" s="202"/>
      <c r="IJF2" s="202"/>
      <c r="IJG2" s="202"/>
      <c r="IJH2" s="202"/>
      <c r="IJI2" s="202"/>
      <c r="IJJ2" s="202"/>
      <c r="IJK2" s="202"/>
      <c r="IJL2" s="202"/>
      <c r="IJM2" s="202"/>
      <c r="IJN2" s="202"/>
      <c r="IJO2" s="202"/>
      <c r="IJP2" s="202"/>
      <c r="IJQ2" s="202"/>
      <c r="IJR2" s="202"/>
      <c r="IJS2" s="202"/>
      <c r="IJT2" s="202"/>
      <c r="IJU2" s="202"/>
      <c r="IJV2" s="202"/>
      <c r="IJW2" s="202"/>
      <c r="IJX2" s="202"/>
      <c r="IJY2" s="202"/>
      <c r="IJZ2" s="202"/>
      <c r="IKA2" s="202"/>
      <c r="IKB2" s="202"/>
      <c r="IKC2" s="202"/>
      <c r="IKD2" s="202"/>
      <c r="IKE2" s="202"/>
      <c r="IKF2" s="202"/>
      <c r="IKG2" s="202"/>
      <c r="IKH2" s="202"/>
      <c r="IKI2" s="202"/>
      <c r="IKJ2" s="202"/>
      <c r="IKK2" s="202"/>
      <c r="IKL2" s="202"/>
      <c r="IKM2" s="202"/>
      <c r="IKN2" s="202"/>
      <c r="IKO2" s="202"/>
      <c r="IKP2" s="202"/>
      <c r="IKQ2" s="202"/>
      <c r="IKR2" s="202"/>
      <c r="IKS2" s="202"/>
      <c r="IKT2" s="202"/>
      <c r="IKU2" s="202"/>
      <c r="IKV2" s="202"/>
      <c r="IKW2" s="202"/>
      <c r="IKX2" s="202"/>
      <c r="IKY2" s="202"/>
      <c r="IKZ2" s="202"/>
      <c r="ILA2" s="202"/>
      <c r="ILB2" s="202"/>
      <c r="ILC2" s="202"/>
      <c r="ILD2" s="202"/>
      <c r="ILE2" s="202"/>
      <c r="ILF2" s="202"/>
      <c r="ILG2" s="202"/>
      <c r="ILH2" s="202"/>
      <c r="ILI2" s="202"/>
      <c r="ILJ2" s="202"/>
      <c r="ILK2" s="202"/>
      <c r="ILL2" s="202"/>
      <c r="ILM2" s="202"/>
      <c r="ILN2" s="202"/>
      <c r="ILO2" s="202"/>
      <c r="ILP2" s="202"/>
      <c r="ILQ2" s="202"/>
      <c r="ILR2" s="202"/>
      <c r="ILS2" s="202"/>
      <c r="ILT2" s="202"/>
      <c r="ILU2" s="202"/>
      <c r="ILV2" s="202"/>
      <c r="ILW2" s="202"/>
      <c r="ILX2" s="202"/>
      <c r="ILY2" s="202"/>
      <c r="ILZ2" s="202"/>
      <c r="IMA2" s="202"/>
      <c r="IMB2" s="202"/>
      <c r="IMC2" s="202"/>
      <c r="IMD2" s="202"/>
      <c r="IME2" s="202"/>
      <c r="IMF2" s="202"/>
      <c r="IMG2" s="202"/>
      <c r="IMH2" s="202"/>
      <c r="IMI2" s="202"/>
      <c r="IMJ2" s="202"/>
      <c r="IMK2" s="202"/>
      <c r="IML2" s="202"/>
      <c r="IMM2" s="202"/>
      <c r="IMN2" s="202"/>
      <c r="IMO2" s="202"/>
      <c r="IMP2" s="202"/>
      <c r="IMQ2" s="202"/>
      <c r="IMR2" s="202"/>
      <c r="IMS2" s="202"/>
      <c r="IMT2" s="202"/>
      <c r="IMU2" s="202"/>
      <c r="IMV2" s="202"/>
      <c r="IMW2" s="202"/>
      <c r="IMX2" s="202"/>
      <c r="IMY2" s="202"/>
      <c r="IMZ2" s="202"/>
      <c r="INA2" s="202"/>
      <c r="INB2" s="202"/>
      <c r="INC2" s="202"/>
      <c r="IND2" s="202"/>
      <c r="INE2" s="202"/>
      <c r="INF2" s="202"/>
      <c r="ING2" s="202"/>
      <c r="INH2" s="202"/>
      <c r="INI2" s="202"/>
      <c r="INJ2" s="202"/>
      <c r="INK2" s="202"/>
      <c r="INL2" s="202"/>
      <c r="INM2" s="202"/>
      <c r="INN2" s="202"/>
      <c r="INO2" s="202"/>
      <c r="INP2" s="202"/>
      <c r="INQ2" s="202"/>
      <c r="INR2" s="202"/>
      <c r="INS2" s="202"/>
      <c r="INT2" s="202"/>
      <c r="INU2" s="202"/>
      <c r="INV2" s="202"/>
      <c r="INW2" s="202"/>
      <c r="INX2" s="202"/>
      <c r="INY2" s="202"/>
      <c r="INZ2" s="202"/>
      <c r="IOA2" s="202"/>
      <c r="IOB2" s="202"/>
      <c r="IOC2" s="202"/>
      <c r="IOD2" s="202"/>
      <c r="IOE2" s="202"/>
      <c r="IOF2" s="202"/>
      <c r="IOG2" s="202"/>
      <c r="IOH2" s="202"/>
      <c r="IOI2" s="202"/>
      <c r="IOJ2" s="202"/>
      <c r="IOK2" s="202"/>
      <c r="IOL2" s="202"/>
      <c r="IOM2" s="202"/>
      <c r="ION2" s="202"/>
      <c r="IOO2" s="202"/>
      <c r="IOP2" s="202"/>
      <c r="IOQ2" s="202"/>
      <c r="IOR2" s="202"/>
      <c r="IOS2" s="202"/>
      <c r="IOT2" s="202"/>
      <c r="IOU2" s="202"/>
      <c r="IOV2" s="202"/>
      <c r="IOW2" s="202"/>
      <c r="IOX2" s="202"/>
      <c r="IOY2" s="202"/>
      <c r="IOZ2" s="202"/>
      <c r="IPA2" s="202"/>
      <c r="IPB2" s="202"/>
      <c r="IPC2" s="202"/>
      <c r="IPD2" s="202"/>
      <c r="IPE2" s="202"/>
      <c r="IPF2" s="202"/>
      <c r="IPG2" s="202"/>
      <c r="IPH2" s="202"/>
      <c r="IPI2" s="202"/>
      <c r="IPJ2" s="202"/>
      <c r="IPK2" s="202"/>
      <c r="IPL2" s="202"/>
      <c r="IPM2" s="202"/>
      <c r="IPN2" s="202"/>
      <c r="IPO2" s="202"/>
      <c r="IPP2" s="202"/>
      <c r="IPQ2" s="202"/>
      <c r="IPR2" s="202"/>
      <c r="IPS2" s="202"/>
      <c r="IPT2" s="202"/>
      <c r="IPU2" s="202"/>
      <c r="IPV2" s="202"/>
      <c r="IPW2" s="202"/>
      <c r="IPX2" s="202"/>
      <c r="IPY2" s="202"/>
      <c r="IPZ2" s="202"/>
      <c r="IQA2" s="202"/>
      <c r="IQB2" s="202"/>
      <c r="IQC2" s="202"/>
      <c r="IQD2" s="202"/>
      <c r="IQE2" s="202"/>
      <c r="IQF2" s="202"/>
      <c r="IQG2" s="202"/>
      <c r="IQH2" s="202"/>
      <c r="IQI2" s="202"/>
      <c r="IQJ2" s="202"/>
      <c r="IQK2" s="202"/>
      <c r="IQL2" s="202"/>
      <c r="IQM2" s="202"/>
      <c r="IQN2" s="202"/>
      <c r="IQO2" s="202"/>
      <c r="IQP2" s="202"/>
      <c r="IQQ2" s="202"/>
      <c r="IQR2" s="202"/>
      <c r="IQS2" s="202"/>
      <c r="IQT2" s="202"/>
      <c r="IQU2" s="202"/>
      <c r="IQV2" s="202"/>
      <c r="IQW2" s="202"/>
      <c r="IQX2" s="202"/>
      <c r="IQY2" s="202"/>
      <c r="IQZ2" s="202"/>
      <c r="IRA2" s="202"/>
      <c r="IRB2" s="202"/>
      <c r="IRC2" s="202"/>
      <c r="IRD2" s="202"/>
      <c r="IRE2" s="202"/>
      <c r="IRF2" s="202"/>
      <c r="IRG2" s="202"/>
      <c r="IRH2" s="202"/>
      <c r="IRI2" s="202"/>
      <c r="IRJ2" s="202"/>
      <c r="IRK2" s="202"/>
      <c r="IRL2" s="202"/>
      <c r="IRM2" s="202"/>
      <c r="IRN2" s="202"/>
      <c r="IRO2" s="202"/>
      <c r="IRP2" s="202"/>
      <c r="IRQ2" s="202"/>
      <c r="IRR2" s="202"/>
      <c r="IRS2" s="202"/>
      <c r="IRT2" s="202"/>
      <c r="IRU2" s="202"/>
      <c r="IRV2" s="202"/>
      <c r="IRW2" s="202"/>
      <c r="IRX2" s="202"/>
      <c r="IRY2" s="202"/>
      <c r="IRZ2" s="202"/>
      <c r="ISA2" s="202"/>
      <c r="ISB2" s="202"/>
      <c r="ISC2" s="202"/>
      <c r="ISD2" s="202"/>
      <c r="ISE2" s="202"/>
      <c r="ISF2" s="202"/>
      <c r="ISG2" s="202"/>
      <c r="ISH2" s="202"/>
      <c r="ISI2" s="202"/>
      <c r="ISJ2" s="202"/>
      <c r="ISK2" s="202"/>
      <c r="ISL2" s="202"/>
      <c r="ISM2" s="202"/>
      <c r="ISN2" s="202"/>
      <c r="ISO2" s="202"/>
      <c r="ISP2" s="202"/>
      <c r="ISQ2" s="202"/>
      <c r="ISR2" s="202"/>
      <c r="ISS2" s="202"/>
      <c r="IST2" s="202"/>
      <c r="ISU2" s="202"/>
      <c r="ISV2" s="202"/>
      <c r="ISW2" s="202"/>
      <c r="ISX2" s="202"/>
      <c r="ISY2" s="202"/>
      <c r="ISZ2" s="202"/>
      <c r="ITA2" s="202"/>
      <c r="ITB2" s="202"/>
      <c r="ITC2" s="202"/>
      <c r="ITD2" s="202"/>
      <c r="ITE2" s="202"/>
      <c r="ITF2" s="202"/>
      <c r="ITG2" s="202"/>
      <c r="ITH2" s="202"/>
      <c r="ITI2" s="202"/>
      <c r="ITJ2" s="202"/>
      <c r="ITK2" s="202"/>
      <c r="ITL2" s="202"/>
      <c r="ITM2" s="202"/>
      <c r="ITN2" s="202"/>
      <c r="ITO2" s="202"/>
      <c r="ITP2" s="202"/>
      <c r="ITQ2" s="202"/>
      <c r="ITR2" s="202"/>
      <c r="ITS2" s="202"/>
      <c r="ITT2" s="202"/>
      <c r="ITU2" s="202"/>
      <c r="ITV2" s="202"/>
      <c r="ITW2" s="202"/>
      <c r="ITX2" s="202"/>
      <c r="ITY2" s="202"/>
      <c r="ITZ2" s="202"/>
      <c r="IUA2" s="202"/>
      <c r="IUB2" s="202"/>
      <c r="IUC2" s="202"/>
      <c r="IUD2" s="202"/>
      <c r="IUE2" s="202"/>
      <c r="IUF2" s="202"/>
      <c r="IUG2" s="202"/>
      <c r="IUH2" s="202"/>
      <c r="IUI2" s="202"/>
      <c r="IUJ2" s="202"/>
      <c r="IUK2" s="202"/>
      <c r="IUL2" s="202"/>
      <c r="IUM2" s="202"/>
      <c r="IUN2" s="202"/>
      <c r="IUO2" s="202"/>
      <c r="IUP2" s="202"/>
      <c r="IUQ2" s="202"/>
      <c r="IUR2" s="202"/>
      <c r="IUS2" s="202"/>
      <c r="IUT2" s="202"/>
      <c r="IUU2" s="202"/>
      <c r="IUV2" s="202"/>
      <c r="IUW2" s="202"/>
      <c r="IUX2" s="202"/>
      <c r="IUY2" s="202"/>
      <c r="IUZ2" s="202"/>
      <c r="IVA2" s="202"/>
      <c r="IVB2" s="202"/>
      <c r="IVC2" s="202"/>
      <c r="IVD2" s="202"/>
      <c r="IVE2" s="202"/>
      <c r="IVF2" s="202"/>
      <c r="IVG2" s="202"/>
      <c r="IVH2" s="202"/>
      <c r="IVI2" s="202"/>
      <c r="IVJ2" s="202"/>
      <c r="IVK2" s="202"/>
      <c r="IVL2" s="202"/>
      <c r="IVM2" s="202"/>
      <c r="IVN2" s="202"/>
      <c r="IVO2" s="202"/>
      <c r="IVP2" s="202"/>
      <c r="IVQ2" s="202"/>
      <c r="IVR2" s="202"/>
      <c r="IVS2" s="202"/>
      <c r="IVT2" s="202"/>
      <c r="IVU2" s="202"/>
      <c r="IVV2" s="202"/>
      <c r="IVW2" s="202"/>
      <c r="IVX2" s="202"/>
      <c r="IVY2" s="202"/>
      <c r="IVZ2" s="202"/>
      <c r="IWA2" s="202"/>
      <c r="IWB2" s="202"/>
      <c r="IWC2" s="202"/>
      <c r="IWD2" s="202"/>
      <c r="IWE2" s="202"/>
      <c r="IWF2" s="202"/>
      <c r="IWG2" s="202"/>
      <c r="IWH2" s="202"/>
      <c r="IWI2" s="202"/>
      <c r="IWJ2" s="202"/>
      <c r="IWK2" s="202"/>
      <c r="IWL2" s="202"/>
      <c r="IWM2" s="202"/>
      <c r="IWN2" s="202"/>
      <c r="IWO2" s="202"/>
      <c r="IWP2" s="202"/>
      <c r="IWQ2" s="202"/>
      <c r="IWR2" s="202"/>
      <c r="IWS2" s="202"/>
      <c r="IWT2" s="202"/>
      <c r="IWU2" s="202"/>
      <c r="IWV2" s="202"/>
      <c r="IWW2" s="202"/>
      <c r="IWX2" s="202"/>
      <c r="IWY2" s="202"/>
      <c r="IWZ2" s="202"/>
      <c r="IXA2" s="202"/>
      <c r="IXB2" s="202"/>
      <c r="IXC2" s="202"/>
      <c r="IXD2" s="202"/>
      <c r="IXE2" s="202"/>
      <c r="IXF2" s="202"/>
      <c r="IXG2" s="202"/>
      <c r="IXH2" s="202"/>
      <c r="IXI2" s="202"/>
      <c r="IXJ2" s="202"/>
      <c r="IXK2" s="202"/>
      <c r="IXL2" s="202"/>
      <c r="IXM2" s="202"/>
      <c r="IXN2" s="202"/>
      <c r="IXO2" s="202"/>
      <c r="IXP2" s="202"/>
      <c r="IXQ2" s="202"/>
      <c r="IXR2" s="202"/>
      <c r="IXS2" s="202"/>
      <c r="IXT2" s="202"/>
      <c r="IXU2" s="202"/>
      <c r="IXV2" s="202"/>
      <c r="IXW2" s="202"/>
      <c r="IXX2" s="202"/>
      <c r="IXY2" s="202"/>
      <c r="IXZ2" s="202"/>
      <c r="IYA2" s="202"/>
      <c r="IYB2" s="202"/>
      <c r="IYC2" s="202"/>
      <c r="IYD2" s="202"/>
      <c r="IYE2" s="202"/>
      <c r="IYF2" s="202"/>
      <c r="IYG2" s="202"/>
      <c r="IYH2" s="202"/>
      <c r="IYI2" s="202"/>
      <c r="IYJ2" s="202"/>
      <c r="IYK2" s="202"/>
      <c r="IYL2" s="202"/>
      <c r="IYM2" s="202"/>
      <c r="IYN2" s="202"/>
      <c r="IYO2" s="202"/>
      <c r="IYP2" s="202"/>
      <c r="IYQ2" s="202"/>
      <c r="IYR2" s="202"/>
      <c r="IYS2" s="202"/>
      <c r="IYT2" s="202"/>
      <c r="IYU2" s="202"/>
      <c r="IYV2" s="202"/>
      <c r="IYW2" s="202"/>
      <c r="IYX2" s="202"/>
      <c r="IYY2" s="202"/>
      <c r="IYZ2" s="202"/>
      <c r="IZA2" s="202"/>
      <c r="IZB2" s="202"/>
      <c r="IZC2" s="202"/>
      <c r="IZD2" s="202"/>
      <c r="IZE2" s="202"/>
      <c r="IZF2" s="202"/>
      <c r="IZG2" s="202"/>
      <c r="IZH2" s="202"/>
      <c r="IZI2" s="202"/>
      <c r="IZJ2" s="202"/>
      <c r="IZK2" s="202"/>
      <c r="IZL2" s="202"/>
      <c r="IZM2" s="202"/>
      <c r="IZN2" s="202"/>
      <c r="IZO2" s="202"/>
      <c r="IZP2" s="202"/>
      <c r="IZQ2" s="202"/>
      <c r="IZR2" s="202"/>
      <c r="IZS2" s="202"/>
      <c r="IZT2" s="202"/>
      <c r="IZU2" s="202"/>
      <c r="IZV2" s="202"/>
      <c r="IZW2" s="202"/>
      <c r="IZX2" s="202"/>
      <c r="IZY2" s="202"/>
      <c r="IZZ2" s="202"/>
      <c r="JAA2" s="202"/>
      <c r="JAB2" s="202"/>
      <c r="JAC2" s="202"/>
      <c r="JAD2" s="202"/>
      <c r="JAE2" s="202"/>
      <c r="JAF2" s="202"/>
      <c r="JAG2" s="202"/>
      <c r="JAH2" s="202"/>
      <c r="JAI2" s="202"/>
      <c r="JAJ2" s="202"/>
      <c r="JAK2" s="202"/>
      <c r="JAL2" s="202"/>
      <c r="JAM2" s="202"/>
      <c r="JAN2" s="202"/>
      <c r="JAO2" s="202"/>
      <c r="JAP2" s="202"/>
      <c r="JAQ2" s="202"/>
      <c r="JAR2" s="202"/>
      <c r="JAS2" s="202"/>
      <c r="JAT2" s="202"/>
      <c r="JAU2" s="202"/>
      <c r="JAV2" s="202"/>
      <c r="JAW2" s="202"/>
      <c r="JAX2" s="202"/>
      <c r="JAY2" s="202"/>
      <c r="JAZ2" s="202"/>
      <c r="JBA2" s="202"/>
      <c r="JBB2" s="202"/>
      <c r="JBC2" s="202"/>
      <c r="JBD2" s="202"/>
      <c r="JBE2" s="202"/>
      <c r="JBF2" s="202"/>
      <c r="JBG2" s="202"/>
      <c r="JBH2" s="202"/>
      <c r="JBI2" s="202"/>
      <c r="JBJ2" s="202"/>
      <c r="JBK2" s="202"/>
      <c r="JBL2" s="202"/>
      <c r="JBM2" s="202"/>
      <c r="JBN2" s="202"/>
      <c r="JBO2" s="202"/>
      <c r="JBP2" s="202"/>
      <c r="JBQ2" s="202"/>
      <c r="JBR2" s="202"/>
      <c r="JBS2" s="202"/>
      <c r="JBT2" s="202"/>
      <c r="JBU2" s="202"/>
      <c r="JBV2" s="202"/>
      <c r="JBW2" s="202"/>
      <c r="JBX2" s="202"/>
      <c r="JBY2" s="202"/>
      <c r="JBZ2" s="202"/>
      <c r="JCA2" s="202"/>
      <c r="JCB2" s="202"/>
      <c r="JCC2" s="202"/>
      <c r="JCD2" s="202"/>
      <c r="JCE2" s="202"/>
      <c r="JCF2" s="202"/>
      <c r="JCG2" s="202"/>
      <c r="JCH2" s="202"/>
      <c r="JCI2" s="202"/>
      <c r="JCJ2" s="202"/>
      <c r="JCK2" s="202"/>
      <c r="JCL2" s="202"/>
      <c r="JCM2" s="202"/>
      <c r="JCN2" s="202"/>
      <c r="JCO2" s="202"/>
      <c r="JCP2" s="202"/>
      <c r="JCQ2" s="202"/>
      <c r="JCR2" s="202"/>
      <c r="JCS2" s="202"/>
      <c r="JCT2" s="202"/>
      <c r="JCU2" s="202"/>
      <c r="JCV2" s="202"/>
      <c r="JCW2" s="202"/>
      <c r="JCX2" s="202"/>
      <c r="JCY2" s="202"/>
      <c r="JCZ2" s="202"/>
      <c r="JDA2" s="202"/>
      <c r="JDB2" s="202"/>
      <c r="JDC2" s="202"/>
      <c r="JDD2" s="202"/>
      <c r="JDE2" s="202"/>
      <c r="JDF2" s="202"/>
      <c r="JDG2" s="202"/>
      <c r="JDH2" s="202"/>
      <c r="JDI2" s="202"/>
      <c r="JDJ2" s="202"/>
      <c r="JDK2" s="202"/>
      <c r="JDL2" s="202"/>
      <c r="JDM2" s="202"/>
      <c r="JDN2" s="202"/>
      <c r="JDO2" s="202"/>
      <c r="JDP2" s="202"/>
      <c r="JDQ2" s="202"/>
      <c r="JDR2" s="202"/>
      <c r="JDS2" s="202"/>
      <c r="JDT2" s="202"/>
      <c r="JDU2" s="202"/>
      <c r="JDV2" s="202"/>
      <c r="JDW2" s="202"/>
      <c r="JDX2" s="202"/>
      <c r="JDY2" s="202"/>
      <c r="JDZ2" s="202"/>
      <c r="JEA2" s="202"/>
      <c r="JEB2" s="202"/>
      <c r="JEC2" s="202"/>
      <c r="JED2" s="202"/>
      <c r="JEE2" s="202"/>
      <c r="JEF2" s="202"/>
      <c r="JEG2" s="202"/>
      <c r="JEH2" s="202"/>
      <c r="JEI2" s="202"/>
      <c r="JEJ2" s="202"/>
      <c r="JEK2" s="202"/>
      <c r="JEL2" s="202"/>
      <c r="JEM2" s="202"/>
      <c r="JEN2" s="202"/>
      <c r="JEO2" s="202"/>
      <c r="JEP2" s="202"/>
      <c r="JEQ2" s="202"/>
      <c r="JER2" s="202"/>
      <c r="JES2" s="202"/>
      <c r="JET2" s="202"/>
      <c r="JEU2" s="202"/>
      <c r="JEV2" s="202"/>
      <c r="JEW2" s="202"/>
      <c r="JEX2" s="202"/>
      <c r="JEY2" s="202"/>
      <c r="JEZ2" s="202"/>
      <c r="JFA2" s="202"/>
      <c r="JFB2" s="202"/>
      <c r="JFC2" s="202"/>
      <c r="JFD2" s="202"/>
      <c r="JFE2" s="202"/>
      <c r="JFF2" s="202"/>
      <c r="JFG2" s="202"/>
      <c r="JFH2" s="202"/>
      <c r="JFI2" s="202"/>
      <c r="JFJ2" s="202"/>
      <c r="JFK2" s="202"/>
      <c r="JFL2" s="202"/>
      <c r="JFM2" s="202"/>
      <c r="JFN2" s="202"/>
      <c r="JFO2" s="202"/>
      <c r="JFP2" s="202"/>
      <c r="JFQ2" s="202"/>
      <c r="JFR2" s="202"/>
      <c r="JFS2" s="202"/>
      <c r="JFT2" s="202"/>
      <c r="JFU2" s="202"/>
      <c r="JFV2" s="202"/>
      <c r="JFW2" s="202"/>
      <c r="JFX2" s="202"/>
      <c r="JFY2" s="202"/>
      <c r="JFZ2" s="202"/>
      <c r="JGA2" s="202"/>
      <c r="JGB2" s="202"/>
      <c r="JGC2" s="202"/>
      <c r="JGD2" s="202"/>
      <c r="JGE2" s="202"/>
      <c r="JGF2" s="202"/>
      <c r="JGG2" s="202"/>
      <c r="JGH2" s="202"/>
      <c r="JGI2" s="202"/>
      <c r="JGJ2" s="202"/>
      <c r="JGK2" s="202"/>
      <c r="JGL2" s="202"/>
      <c r="JGM2" s="202"/>
      <c r="JGN2" s="202"/>
      <c r="JGO2" s="202"/>
      <c r="JGP2" s="202"/>
      <c r="JGQ2" s="202"/>
      <c r="JGR2" s="202"/>
      <c r="JGS2" s="202"/>
      <c r="JGT2" s="202"/>
      <c r="JGU2" s="202"/>
      <c r="JGV2" s="202"/>
      <c r="JGW2" s="202"/>
      <c r="JGX2" s="202"/>
      <c r="JGY2" s="202"/>
      <c r="JGZ2" s="202"/>
      <c r="JHA2" s="202"/>
      <c r="JHB2" s="202"/>
      <c r="JHC2" s="202"/>
      <c r="JHD2" s="202"/>
      <c r="JHE2" s="202"/>
      <c r="JHF2" s="202"/>
      <c r="JHG2" s="202"/>
      <c r="JHH2" s="202"/>
      <c r="JHI2" s="202"/>
      <c r="JHJ2" s="202"/>
      <c r="JHK2" s="202"/>
      <c r="JHL2" s="202"/>
      <c r="JHM2" s="202"/>
      <c r="JHN2" s="202"/>
      <c r="JHO2" s="202"/>
      <c r="JHP2" s="202"/>
      <c r="JHQ2" s="202"/>
      <c r="JHR2" s="202"/>
      <c r="JHS2" s="202"/>
      <c r="JHT2" s="202"/>
      <c r="JHU2" s="202"/>
      <c r="JHV2" s="202"/>
      <c r="JHW2" s="202"/>
      <c r="JHX2" s="202"/>
      <c r="JHY2" s="202"/>
      <c r="JHZ2" s="202"/>
      <c r="JIA2" s="202"/>
      <c r="JIB2" s="202"/>
      <c r="JIC2" s="202"/>
      <c r="JID2" s="202"/>
      <c r="JIE2" s="202"/>
      <c r="JIF2" s="202"/>
      <c r="JIG2" s="202"/>
      <c r="JIH2" s="202"/>
      <c r="JII2" s="202"/>
      <c r="JIJ2" s="202"/>
      <c r="JIK2" s="202"/>
      <c r="JIL2" s="202"/>
      <c r="JIM2" s="202"/>
      <c r="JIN2" s="202"/>
      <c r="JIO2" s="202"/>
      <c r="JIP2" s="202"/>
      <c r="JIQ2" s="202"/>
      <c r="JIR2" s="202"/>
      <c r="JIS2" s="202"/>
      <c r="JIT2" s="202"/>
      <c r="JIU2" s="202"/>
      <c r="JIV2" s="202"/>
      <c r="JIW2" s="202"/>
      <c r="JIX2" s="202"/>
      <c r="JIY2" s="202"/>
      <c r="JIZ2" s="202"/>
      <c r="JJA2" s="202"/>
      <c r="JJB2" s="202"/>
      <c r="JJC2" s="202"/>
      <c r="JJD2" s="202"/>
      <c r="JJE2" s="202"/>
      <c r="JJF2" s="202"/>
      <c r="JJG2" s="202"/>
      <c r="JJH2" s="202"/>
      <c r="JJI2" s="202"/>
      <c r="JJJ2" s="202"/>
      <c r="JJK2" s="202"/>
      <c r="JJL2" s="202"/>
      <c r="JJM2" s="202"/>
      <c r="JJN2" s="202"/>
      <c r="JJO2" s="202"/>
      <c r="JJP2" s="202"/>
      <c r="JJQ2" s="202"/>
      <c r="JJR2" s="202"/>
      <c r="JJS2" s="202"/>
      <c r="JJT2" s="202"/>
      <c r="JJU2" s="202"/>
      <c r="JJV2" s="202"/>
      <c r="JJW2" s="202"/>
      <c r="JJX2" s="202"/>
      <c r="JJY2" s="202"/>
      <c r="JJZ2" s="202"/>
      <c r="JKA2" s="202"/>
      <c r="JKB2" s="202"/>
      <c r="JKC2" s="202"/>
      <c r="JKD2" s="202"/>
      <c r="JKE2" s="202"/>
      <c r="JKF2" s="202"/>
      <c r="JKG2" s="202"/>
      <c r="JKH2" s="202"/>
      <c r="JKI2" s="202"/>
      <c r="JKJ2" s="202"/>
      <c r="JKK2" s="202"/>
      <c r="JKL2" s="202"/>
      <c r="JKM2" s="202"/>
      <c r="JKN2" s="202"/>
      <c r="JKO2" s="202"/>
      <c r="JKP2" s="202"/>
      <c r="JKQ2" s="202"/>
      <c r="JKR2" s="202"/>
      <c r="JKS2" s="202"/>
      <c r="JKT2" s="202"/>
      <c r="JKU2" s="202"/>
      <c r="JKV2" s="202"/>
      <c r="JKW2" s="202"/>
      <c r="JKX2" s="202"/>
      <c r="JKY2" s="202"/>
      <c r="JKZ2" s="202"/>
      <c r="JLA2" s="202"/>
      <c r="JLB2" s="202"/>
      <c r="JLC2" s="202"/>
      <c r="JLD2" s="202"/>
      <c r="JLE2" s="202"/>
      <c r="JLF2" s="202"/>
      <c r="JLG2" s="202"/>
      <c r="JLH2" s="202"/>
      <c r="JLI2" s="202"/>
      <c r="JLJ2" s="202"/>
      <c r="JLK2" s="202"/>
      <c r="JLL2" s="202"/>
      <c r="JLM2" s="202"/>
      <c r="JLN2" s="202"/>
      <c r="JLO2" s="202"/>
      <c r="JLP2" s="202"/>
      <c r="JLQ2" s="202"/>
      <c r="JLR2" s="202"/>
      <c r="JLS2" s="202"/>
      <c r="JLT2" s="202"/>
      <c r="JLU2" s="202"/>
      <c r="JLV2" s="202"/>
      <c r="JLW2" s="202"/>
      <c r="JLX2" s="202"/>
      <c r="JLY2" s="202"/>
      <c r="JLZ2" s="202"/>
      <c r="JMA2" s="202"/>
      <c r="JMB2" s="202"/>
      <c r="JMC2" s="202"/>
      <c r="JMD2" s="202"/>
      <c r="JME2" s="202"/>
      <c r="JMF2" s="202"/>
      <c r="JMG2" s="202"/>
      <c r="JMH2" s="202"/>
      <c r="JMI2" s="202"/>
      <c r="JMJ2" s="202"/>
      <c r="JMK2" s="202"/>
      <c r="JML2" s="202"/>
      <c r="JMM2" s="202"/>
      <c r="JMN2" s="202"/>
      <c r="JMO2" s="202"/>
      <c r="JMP2" s="202"/>
      <c r="JMQ2" s="202"/>
      <c r="JMR2" s="202"/>
      <c r="JMS2" s="202"/>
      <c r="JMT2" s="202"/>
      <c r="JMU2" s="202"/>
      <c r="JMV2" s="202"/>
      <c r="JMW2" s="202"/>
      <c r="JMX2" s="202"/>
      <c r="JMY2" s="202"/>
      <c r="JMZ2" s="202"/>
      <c r="JNA2" s="202"/>
      <c r="JNB2" s="202"/>
      <c r="JNC2" s="202"/>
      <c r="JND2" s="202"/>
      <c r="JNE2" s="202"/>
      <c r="JNF2" s="202"/>
      <c r="JNG2" s="202"/>
      <c r="JNH2" s="202"/>
      <c r="JNI2" s="202"/>
      <c r="JNJ2" s="202"/>
      <c r="JNK2" s="202"/>
      <c r="JNL2" s="202"/>
      <c r="JNM2" s="202"/>
      <c r="JNN2" s="202"/>
      <c r="JNO2" s="202"/>
      <c r="JNP2" s="202"/>
      <c r="JNQ2" s="202"/>
      <c r="JNR2" s="202"/>
      <c r="JNS2" s="202"/>
      <c r="JNT2" s="202"/>
      <c r="JNU2" s="202"/>
      <c r="JNV2" s="202"/>
      <c r="JNW2" s="202"/>
      <c r="JNX2" s="202"/>
      <c r="JNY2" s="202"/>
      <c r="JNZ2" s="202"/>
      <c r="JOA2" s="202"/>
      <c r="JOB2" s="202"/>
      <c r="JOC2" s="202"/>
      <c r="JOD2" s="202"/>
      <c r="JOE2" s="202"/>
      <c r="JOF2" s="202"/>
      <c r="JOG2" s="202"/>
      <c r="JOH2" s="202"/>
      <c r="JOI2" s="202"/>
      <c r="JOJ2" s="202"/>
      <c r="JOK2" s="202"/>
      <c r="JOL2" s="202"/>
      <c r="JOM2" s="202"/>
      <c r="JON2" s="202"/>
      <c r="JOO2" s="202"/>
      <c r="JOP2" s="202"/>
      <c r="JOQ2" s="202"/>
      <c r="JOR2" s="202"/>
      <c r="JOS2" s="202"/>
      <c r="JOT2" s="202"/>
      <c r="JOU2" s="202"/>
      <c r="JOV2" s="202"/>
      <c r="JOW2" s="202"/>
      <c r="JOX2" s="202"/>
      <c r="JOY2" s="202"/>
      <c r="JOZ2" s="202"/>
      <c r="JPA2" s="202"/>
      <c r="JPB2" s="202"/>
      <c r="JPC2" s="202"/>
      <c r="JPD2" s="202"/>
      <c r="JPE2" s="202"/>
      <c r="JPF2" s="202"/>
      <c r="JPG2" s="202"/>
      <c r="JPH2" s="202"/>
      <c r="JPI2" s="202"/>
      <c r="JPJ2" s="202"/>
      <c r="JPK2" s="202"/>
      <c r="JPL2" s="202"/>
      <c r="JPM2" s="202"/>
      <c r="JPN2" s="202"/>
      <c r="JPO2" s="202"/>
      <c r="JPP2" s="202"/>
      <c r="JPQ2" s="202"/>
      <c r="JPR2" s="202"/>
      <c r="JPS2" s="202"/>
      <c r="JPT2" s="202"/>
      <c r="JPU2" s="202"/>
      <c r="JPV2" s="202"/>
      <c r="JPW2" s="202"/>
      <c r="JPX2" s="202"/>
      <c r="JPY2" s="202"/>
      <c r="JPZ2" s="202"/>
      <c r="JQA2" s="202"/>
      <c r="JQB2" s="202"/>
      <c r="JQC2" s="202"/>
      <c r="JQD2" s="202"/>
      <c r="JQE2" s="202"/>
      <c r="JQF2" s="202"/>
      <c r="JQG2" s="202"/>
      <c r="JQH2" s="202"/>
      <c r="JQI2" s="202"/>
      <c r="JQJ2" s="202"/>
      <c r="JQK2" s="202"/>
      <c r="JQL2" s="202"/>
      <c r="JQM2" s="202"/>
      <c r="JQN2" s="202"/>
      <c r="JQO2" s="202"/>
      <c r="JQP2" s="202"/>
      <c r="JQQ2" s="202"/>
      <c r="JQR2" s="202"/>
      <c r="JQS2" s="202"/>
      <c r="JQT2" s="202"/>
      <c r="JQU2" s="202"/>
      <c r="JQV2" s="202"/>
      <c r="JQW2" s="202"/>
      <c r="JQX2" s="202"/>
      <c r="JQY2" s="202"/>
      <c r="JQZ2" s="202"/>
      <c r="JRA2" s="202"/>
      <c r="JRB2" s="202"/>
      <c r="JRC2" s="202"/>
      <c r="JRD2" s="202"/>
      <c r="JRE2" s="202"/>
      <c r="JRF2" s="202"/>
      <c r="JRG2" s="202"/>
      <c r="JRH2" s="202"/>
      <c r="JRI2" s="202"/>
      <c r="JRJ2" s="202"/>
      <c r="JRK2" s="202"/>
      <c r="JRL2" s="202"/>
      <c r="JRM2" s="202"/>
      <c r="JRN2" s="202"/>
      <c r="JRO2" s="202"/>
      <c r="JRP2" s="202"/>
      <c r="JRQ2" s="202"/>
      <c r="JRR2" s="202"/>
      <c r="JRS2" s="202"/>
      <c r="JRT2" s="202"/>
      <c r="JRU2" s="202"/>
      <c r="JRV2" s="202"/>
      <c r="JRW2" s="202"/>
      <c r="JRX2" s="202"/>
      <c r="JRY2" s="202"/>
      <c r="JRZ2" s="202"/>
      <c r="JSA2" s="202"/>
      <c r="JSB2" s="202"/>
      <c r="JSC2" s="202"/>
      <c r="JSD2" s="202"/>
      <c r="JSE2" s="202"/>
      <c r="JSF2" s="202"/>
      <c r="JSG2" s="202"/>
      <c r="JSH2" s="202"/>
      <c r="JSI2" s="202"/>
      <c r="JSJ2" s="202"/>
      <c r="JSK2" s="202"/>
      <c r="JSL2" s="202"/>
      <c r="JSM2" s="202"/>
      <c r="JSN2" s="202"/>
      <c r="JSO2" s="202"/>
      <c r="JSP2" s="202"/>
      <c r="JSQ2" s="202"/>
      <c r="JSR2" s="202"/>
      <c r="JSS2" s="202"/>
      <c r="JST2" s="202"/>
      <c r="JSU2" s="202"/>
      <c r="JSV2" s="202"/>
      <c r="JSW2" s="202"/>
      <c r="JSX2" s="202"/>
      <c r="JSY2" s="202"/>
      <c r="JSZ2" s="202"/>
      <c r="JTA2" s="202"/>
      <c r="JTB2" s="202"/>
      <c r="JTC2" s="202"/>
      <c r="JTD2" s="202"/>
      <c r="JTE2" s="202"/>
      <c r="JTF2" s="202"/>
      <c r="JTG2" s="202"/>
      <c r="JTH2" s="202"/>
      <c r="JTI2" s="202"/>
      <c r="JTJ2" s="202"/>
      <c r="JTK2" s="202"/>
      <c r="JTL2" s="202"/>
      <c r="JTM2" s="202"/>
      <c r="JTN2" s="202"/>
      <c r="JTO2" s="202"/>
      <c r="JTP2" s="202"/>
      <c r="JTQ2" s="202"/>
      <c r="JTR2" s="202"/>
      <c r="JTS2" s="202"/>
      <c r="JTT2" s="202"/>
      <c r="JTU2" s="202"/>
      <c r="JTV2" s="202"/>
      <c r="JTW2" s="202"/>
      <c r="JTX2" s="202"/>
      <c r="JTY2" s="202"/>
      <c r="JTZ2" s="202"/>
      <c r="JUA2" s="202"/>
      <c r="JUB2" s="202"/>
      <c r="JUC2" s="202"/>
      <c r="JUD2" s="202"/>
      <c r="JUE2" s="202"/>
      <c r="JUF2" s="202"/>
      <c r="JUG2" s="202"/>
      <c r="JUH2" s="202"/>
      <c r="JUI2" s="202"/>
      <c r="JUJ2" s="202"/>
      <c r="JUK2" s="202"/>
      <c r="JUL2" s="202"/>
      <c r="JUM2" s="202"/>
      <c r="JUN2" s="202"/>
      <c r="JUO2" s="202"/>
      <c r="JUP2" s="202"/>
      <c r="JUQ2" s="202"/>
      <c r="JUR2" s="202"/>
      <c r="JUS2" s="202"/>
      <c r="JUT2" s="202"/>
      <c r="JUU2" s="202"/>
      <c r="JUV2" s="202"/>
      <c r="JUW2" s="202"/>
      <c r="JUX2" s="202"/>
      <c r="JUY2" s="202"/>
      <c r="JUZ2" s="202"/>
      <c r="JVA2" s="202"/>
      <c r="JVB2" s="202"/>
      <c r="JVC2" s="202"/>
      <c r="JVD2" s="202"/>
      <c r="JVE2" s="202"/>
      <c r="JVF2" s="202"/>
      <c r="JVG2" s="202"/>
      <c r="JVH2" s="202"/>
      <c r="JVI2" s="202"/>
      <c r="JVJ2" s="202"/>
      <c r="JVK2" s="202"/>
      <c r="JVL2" s="202"/>
      <c r="JVM2" s="202"/>
      <c r="JVN2" s="202"/>
      <c r="JVO2" s="202"/>
      <c r="JVP2" s="202"/>
      <c r="JVQ2" s="202"/>
      <c r="JVR2" s="202"/>
      <c r="JVS2" s="202"/>
      <c r="JVT2" s="202"/>
      <c r="JVU2" s="202"/>
      <c r="JVV2" s="202"/>
      <c r="JVW2" s="202"/>
      <c r="JVX2" s="202"/>
      <c r="JVY2" s="202"/>
      <c r="JVZ2" s="202"/>
      <c r="JWA2" s="202"/>
      <c r="JWB2" s="202"/>
      <c r="JWC2" s="202"/>
      <c r="JWD2" s="202"/>
      <c r="JWE2" s="202"/>
      <c r="JWF2" s="202"/>
      <c r="JWG2" s="202"/>
      <c r="JWH2" s="202"/>
      <c r="JWI2" s="202"/>
      <c r="JWJ2" s="202"/>
      <c r="JWK2" s="202"/>
      <c r="JWL2" s="202"/>
      <c r="JWM2" s="202"/>
      <c r="JWN2" s="202"/>
      <c r="JWO2" s="202"/>
      <c r="JWP2" s="202"/>
      <c r="JWQ2" s="202"/>
      <c r="JWR2" s="202"/>
      <c r="JWS2" s="202"/>
      <c r="JWT2" s="202"/>
      <c r="JWU2" s="202"/>
      <c r="JWV2" s="202"/>
      <c r="JWW2" s="202"/>
      <c r="JWX2" s="202"/>
      <c r="JWY2" s="202"/>
      <c r="JWZ2" s="202"/>
      <c r="JXA2" s="202"/>
      <c r="JXB2" s="202"/>
      <c r="JXC2" s="202"/>
      <c r="JXD2" s="202"/>
      <c r="JXE2" s="202"/>
      <c r="JXF2" s="202"/>
      <c r="JXG2" s="202"/>
      <c r="JXH2" s="202"/>
      <c r="JXI2" s="202"/>
      <c r="JXJ2" s="202"/>
      <c r="JXK2" s="202"/>
      <c r="JXL2" s="202"/>
      <c r="JXM2" s="202"/>
      <c r="JXN2" s="202"/>
      <c r="JXO2" s="202"/>
      <c r="JXP2" s="202"/>
      <c r="JXQ2" s="202"/>
      <c r="JXR2" s="202"/>
      <c r="JXS2" s="202"/>
      <c r="JXT2" s="202"/>
      <c r="JXU2" s="202"/>
      <c r="JXV2" s="202"/>
      <c r="JXW2" s="202"/>
      <c r="JXX2" s="202"/>
      <c r="JXY2" s="202"/>
      <c r="JXZ2" s="202"/>
      <c r="JYA2" s="202"/>
      <c r="JYB2" s="202"/>
      <c r="JYC2" s="202"/>
      <c r="JYD2" s="202"/>
      <c r="JYE2" s="202"/>
      <c r="JYF2" s="202"/>
      <c r="JYG2" s="202"/>
      <c r="JYH2" s="202"/>
      <c r="JYI2" s="202"/>
      <c r="JYJ2" s="202"/>
      <c r="JYK2" s="202"/>
      <c r="JYL2" s="202"/>
      <c r="JYM2" s="202"/>
      <c r="JYN2" s="202"/>
      <c r="JYO2" s="202"/>
      <c r="JYP2" s="202"/>
      <c r="JYQ2" s="202"/>
      <c r="JYR2" s="202"/>
      <c r="JYS2" s="202"/>
      <c r="JYT2" s="202"/>
      <c r="JYU2" s="202"/>
      <c r="JYV2" s="202"/>
      <c r="JYW2" s="202"/>
      <c r="JYX2" s="202"/>
      <c r="JYY2" s="202"/>
      <c r="JYZ2" s="202"/>
      <c r="JZA2" s="202"/>
      <c r="JZB2" s="202"/>
      <c r="JZC2" s="202"/>
      <c r="JZD2" s="202"/>
      <c r="JZE2" s="202"/>
      <c r="JZF2" s="202"/>
      <c r="JZG2" s="202"/>
      <c r="JZH2" s="202"/>
      <c r="JZI2" s="202"/>
      <c r="JZJ2" s="202"/>
      <c r="JZK2" s="202"/>
      <c r="JZL2" s="202"/>
      <c r="JZM2" s="202"/>
      <c r="JZN2" s="202"/>
      <c r="JZO2" s="202"/>
      <c r="JZP2" s="202"/>
      <c r="JZQ2" s="202"/>
      <c r="JZR2" s="202"/>
      <c r="JZS2" s="202"/>
      <c r="JZT2" s="202"/>
      <c r="JZU2" s="202"/>
      <c r="JZV2" s="202"/>
      <c r="JZW2" s="202"/>
      <c r="JZX2" s="202"/>
      <c r="JZY2" s="202"/>
      <c r="JZZ2" s="202"/>
      <c r="KAA2" s="202"/>
      <c r="KAB2" s="202"/>
      <c r="KAC2" s="202"/>
      <c r="KAD2" s="202"/>
      <c r="KAE2" s="202"/>
      <c r="KAF2" s="202"/>
      <c r="KAG2" s="202"/>
      <c r="KAH2" s="202"/>
      <c r="KAI2" s="202"/>
      <c r="KAJ2" s="202"/>
      <c r="KAK2" s="202"/>
      <c r="KAL2" s="202"/>
      <c r="KAM2" s="202"/>
      <c r="KAN2" s="202"/>
      <c r="KAO2" s="202"/>
      <c r="KAP2" s="202"/>
      <c r="KAQ2" s="202"/>
      <c r="KAR2" s="202"/>
      <c r="KAS2" s="202"/>
      <c r="KAT2" s="202"/>
      <c r="KAU2" s="202"/>
      <c r="KAV2" s="202"/>
      <c r="KAW2" s="202"/>
      <c r="KAX2" s="202"/>
      <c r="KAY2" s="202"/>
      <c r="KAZ2" s="202"/>
      <c r="KBA2" s="202"/>
      <c r="KBB2" s="202"/>
      <c r="KBC2" s="202"/>
      <c r="KBD2" s="202"/>
      <c r="KBE2" s="202"/>
      <c r="KBF2" s="202"/>
      <c r="KBG2" s="202"/>
      <c r="KBH2" s="202"/>
      <c r="KBI2" s="202"/>
    </row>
    <row r="3" spans="1:7497" x14ac:dyDescent="0.25">
      <c r="A3" s="415" t="s">
        <v>1426</v>
      </c>
      <c r="B3" s="202">
        <v>18541</v>
      </c>
      <c r="C3" s="204">
        <v>2485</v>
      </c>
      <c r="D3" s="416">
        <v>2466</v>
      </c>
      <c r="G3" s="204"/>
      <c r="H3" s="204"/>
      <c r="I3" s="204"/>
      <c r="J3" s="204"/>
      <c r="K3" s="204"/>
      <c r="L3" s="204"/>
      <c r="M3" s="203"/>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c r="BB3" s="204"/>
      <c r="BC3" s="204"/>
      <c r="BD3" s="204"/>
      <c r="BE3" s="204"/>
      <c r="BF3" s="204"/>
      <c r="BG3" s="204"/>
      <c r="BH3" s="204"/>
      <c r="BI3" s="204"/>
      <c r="BJ3" s="204"/>
      <c r="BK3" s="204"/>
      <c r="BL3" s="204"/>
      <c r="BM3" s="204"/>
      <c r="BN3" s="204"/>
      <c r="BO3" s="204"/>
      <c r="BP3" s="204"/>
      <c r="BQ3" s="204"/>
      <c r="BR3" s="204"/>
      <c r="BS3" s="204"/>
      <c r="BT3" s="204"/>
      <c r="BU3" s="204"/>
      <c r="BV3" s="204"/>
      <c r="BW3" s="204"/>
      <c r="BX3" s="204"/>
      <c r="BY3" s="204"/>
      <c r="BZ3" s="204"/>
      <c r="CA3" s="204"/>
      <c r="CB3" s="204"/>
      <c r="CC3" s="204"/>
      <c r="CD3" s="204"/>
      <c r="CE3" s="204"/>
      <c r="CF3" s="204"/>
      <c r="CG3" s="204"/>
      <c r="CH3" s="204"/>
      <c r="CI3" s="204"/>
      <c r="CJ3" s="204"/>
      <c r="CK3" s="204"/>
      <c r="CL3" s="204"/>
      <c r="CM3" s="204"/>
      <c r="CN3" s="204"/>
      <c r="CO3" s="204"/>
      <c r="CP3" s="204"/>
      <c r="CQ3" s="204"/>
      <c r="CR3" s="204"/>
      <c r="CS3" s="204"/>
      <c r="CT3" s="204"/>
      <c r="CU3" s="204"/>
      <c r="CV3" s="204"/>
      <c r="CW3" s="204"/>
      <c r="CX3" s="204"/>
      <c r="CY3" s="204"/>
      <c r="CZ3" s="204"/>
      <c r="DA3" s="204"/>
      <c r="DB3" s="204"/>
      <c r="DC3" s="204"/>
      <c r="DD3" s="204"/>
      <c r="DE3" s="204"/>
      <c r="DF3" s="204"/>
      <c r="DG3" s="204"/>
      <c r="DH3" s="204"/>
      <c r="DI3" s="204"/>
      <c r="DJ3" s="204"/>
      <c r="DK3" s="204"/>
      <c r="DL3" s="204"/>
      <c r="DM3" s="204"/>
      <c r="DN3" s="204"/>
      <c r="DO3" s="204"/>
      <c r="DP3" s="204"/>
      <c r="DQ3" s="204"/>
      <c r="DR3" s="204"/>
      <c r="DS3" s="204"/>
      <c r="DT3" s="204"/>
      <c r="DU3" s="204"/>
      <c r="DV3" s="204"/>
      <c r="DW3" s="204"/>
      <c r="DX3" s="204"/>
      <c r="DY3" s="204"/>
      <c r="DZ3" s="204"/>
      <c r="EA3" s="204"/>
      <c r="EB3" s="204"/>
      <c r="EC3" s="204"/>
      <c r="ED3" s="204"/>
      <c r="EE3" s="204"/>
      <c r="EF3" s="204"/>
      <c r="EG3" s="204"/>
      <c r="EH3" s="204"/>
      <c r="EI3" s="204"/>
      <c r="EJ3" s="204"/>
      <c r="EK3" s="204"/>
      <c r="EL3" s="204"/>
      <c r="EM3" s="204"/>
      <c r="EN3" s="204"/>
      <c r="EO3" s="204"/>
      <c r="EP3" s="204"/>
      <c r="EQ3" s="204"/>
      <c r="ER3" s="204"/>
      <c r="ES3" s="204"/>
      <c r="ET3" s="204"/>
      <c r="EU3" s="204"/>
      <c r="EV3" s="204"/>
      <c r="EW3" s="204"/>
      <c r="EX3" s="204"/>
      <c r="EY3" s="204"/>
      <c r="EZ3" s="204"/>
      <c r="FA3" s="204"/>
      <c r="FB3" s="204"/>
      <c r="FC3" s="204"/>
      <c r="FD3" s="204"/>
      <c r="FE3" s="204"/>
      <c r="FF3" s="204"/>
      <c r="FG3" s="204"/>
      <c r="FH3" s="204"/>
      <c r="FI3" s="204"/>
      <c r="FJ3" s="204"/>
      <c r="FK3" s="204"/>
      <c r="FL3" s="204"/>
      <c r="FM3" s="204"/>
      <c r="FN3" s="204"/>
      <c r="FO3" s="204"/>
      <c r="FP3" s="204"/>
      <c r="FQ3" s="204"/>
      <c r="FR3" s="204"/>
      <c r="FS3" s="204"/>
      <c r="FT3" s="204"/>
      <c r="FU3" s="204"/>
      <c r="FV3" s="204"/>
      <c r="FW3" s="204"/>
      <c r="FX3" s="204"/>
      <c r="FY3" s="204"/>
      <c r="FZ3" s="204"/>
      <c r="GA3" s="204"/>
      <c r="GB3" s="204"/>
      <c r="GC3" s="204"/>
      <c r="GD3" s="204"/>
      <c r="GE3" s="204"/>
      <c r="GF3" s="204"/>
      <c r="GG3" s="204"/>
      <c r="GH3" s="204"/>
      <c r="GI3" s="204"/>
      <c r="GJ3" s="204"/>
      <c r="GK3" s="204"/>
      <c r="GL3" s="204"/>
      <c r="GM3" s="204"/>
      <c r="GN3" s="204"/>
      <c r="GO3" s="204"/>
      <c r="GP3" s="204"/>
      <c r="GQ3" s="204"/>
      <c r="GR3" s="204"/>
      <c r="GS3" s="204"/>
      <c r="GT3" s="203"/>
      <c r="GU3" s="203"/>
      <c r="GV3" s="204"/>
      <c r="GW3" s="203"/>
      <c r="GX3" s="204"/>
      <c r="GY3" s="204"/>
      <c r="GZ3" s="204"/>
      <c r="HA3" s="204"/>
      <c r="HB3" s="204"/>
      <c r="HC3" s="203"/>
      <c r="HD3" s="204"/>
      <c r="HE3" s="204"/>
      <c r="HF3" s="204"/>
      <c r="HG3" s="204"/>
      <c r="HH3" s="204"/>
      <c r="HI3" s="204"/>
      <c r="HJ3" s="204"/>
      <c r="HK3" s="204"/>
      <c r="HL3" s="204"/>
      <c r="HM3" s="204"/>
      <c r="HN3" s="204"/>
      <c r="HO3" s="204"/>
      <c r="HP3" s="204"/>
      <c r="HQ3" s="204"/>
      <c r="HR3" s="204"/>
      <c r="HS3" s="204"/>
      <c r="HT3" s="204"/>
      <c r="HU3" s="204"/>
      <c r="HV3" s="204"/>
      <c r="HW3" s="204"/>
      <c r="HX3" s="204"/>
      <c r="HY3" s="204"/>
      <c r="HZ3" s="204"/>
      <c r="IA3" s="204"/>
      <c r="IB3" s="204"/>
      <c r="IC3" s="204"/>
      <c r="ID3" s="203"/>
      <c r="IE3" s="204"/>
      <c r="IF3" s="204"/>
      <c r="IG3" s="204"/>
      <c r="IH3" s="203"/>
      <c r="II3" s="204"/>
      <c r="IJ3" s="204"/>
      <c r="IK3" s="204"/>
      <c r="IL3" s="204"/>
      <c r="IM3" s="204"/>
      <c r="IN3" s="204"/>
      <c r="IO3" s="204"/>
      <c r="IP3" s="204"/>
      <c r="IQ3" s="204"/>
      <c r="IR3" s="204"/>
      <c r="IS3" s="204"/>
      <c r="IT3" s="204"/>
      <c r="IU3" s="204"/>
      <c r="IV3" s="204"/>
      <c r="IW3" s="204"/>
      <c r="IX3" s="204"/>
      <c r="IY3" s="204"/>
      <c r="IZ3" s="204"/>
      <c r="JA3" s="204"/>
      <c r="JB3" s="204"/>
      <c r="JC3" s="204"/>
      <c r="JD3" s="204"/>
      <c r="JE3" s="204"/>
      <c r="JF3" s="204"/>
      <c r="JG3" s="204"/>
      <c r="JH3" s="204"/>
      <c r="JI3" s="204"/>
      <c r="JJ3" s="204"/>
      <c r="JK3" s="204"/>
      <c r="JL3" s="204"/>
      <c r="JM3" s="203"/>
      <c r="JN3" s="203"/>
      <c r="JO3" s="204"/>
      <c r="JP3" s="204"/>
      <c r="JQ3" s="204"/>
      <c r="JR3" s="203"/>
      <c r="JS3" s="204"/>
      <c r="JT3" s="203"/>
      <c r="JU3" s="203"/>
      <c r="JV3" s="204"/>
      <c r="JW3" s="204"/>
      <c r="JX3" s="203"/>
      <c r="JY3" s="204"/>
      <c r="JZ3" s="204"/>
      <c r="KA3" s="204"/>
      <c r="KB3" s="204"/>
      <c r="KC3" s="204"/>
      <c r="KD3" s="204"/>
      <c r="KE3" s="204"/>
      <c r="KF3" s="204"/>
      <c r="KG3" s="204"/>
      <c r="KH3" s="204"/>
      <c r="KI3" s="204"/>
      <c r="KJ3" s="204"/>
      <c r="KK3" s="204"/>
      <c r="KL3" s="204"/>
      <c r="KM3" s="204"/>
      <c r="KN3" s="204"/>
      <c r="KO3" s="204"/>
      <c r="KP3" s="204"/>
      <c r="KQ3" s="204"/>
      <c r="KR3" s="204"/>
      <c r="KS3" s="204"/>
      <c r="KT3" s="204"/>
      <c r="KU3" s="204"/>
      <c r="KV3" s="204"/>
      <c r="KW3" s="204"/>
      <c r="KX3" s="204"/>
      <c r="KY3" s="203"/>
      <c r="KZ3" s="204"/>
      <c r="LA3" s="204"/>
      <c r="LB3" s="204"/>
      <c r="LC3" s="204"/>
      <c r="LD3" s="204"/>
      <c r="LE3" s="203"/>
      <c r="LF3" s="203"/>
      <c r="LG3" s="204"/>
      <c r="LH3" s="204"/>
      <c r="LI3" s="204"/>
      <c r="LJ3" s="204"/>
      <c r="LK3" s="203"/>
      <c r="LL3" s="204"/>
      <c r="LM3" s="204"/>
      <c r="LN3" s="203"/>
      <c r="LO3" s="204"/>
      <c r="LP3" s="203"/>
      <c r="LQ3" s="204"/>
      <c r="LR3" s="204"/>
      <c r="LS3" s="204"/>
      <c r="LT3" s="204"/>
      <c r="LU3" s="204"/>
      <c r="LV3" s="204"/>
      <c r="LW3" s="204"/>
      <c r="LX3" s="204"/>
      <c r="LY3" s="204"/>
      <c r="LZ3" s="204"/>
      <c r="MA3" s="204"/>
      <c r="MB3" s="204"/>
      <c r="MC3" s="204"/>
      <c r="MD3" s="204"/>
      <c r="ME3" s="204"/>
      <c r="MF3" s="203"/>
      <c r="MG3" s="204"/>
      <c r="MH3" s="204"/>
      <c r="MI3" s="204"/>
      <c r="MJ3" s="204"/>
      <c r="MK3" s="204"/>
      <c r="ML3" s="203"/>
      <c r="MM3" s="204"/>
      <c r="MN3" s="204"/>
      <c r="MO3" s="204"/>
      <c r="MP3" s="204"/>
      <c r="MQ3" s="204"/>
      <c r="MR3" s="204"/>
      <c r="MS3" s="204"/>
      <c r="MT3" s="204"/>
      <c r="MU3" s="204"/>
      <c r="MV3" s="204"/>
      <c r="MW3" s="204"/>
      <c r="MX3" s="204"/>
      <c r="MY3" s="204"/>
      <c r="MZ3" s="204"/>
      <c r="NA3" s="204"/>
      <c r="NB3" s="204"/>
      <c r="NC3" s="204"/>
      <c r="ND3" s="204"/>
      <c r="NE3" s="204"/>
      <c r="NF3" s="204"/>
      <c r="NG3" s="204"/>
      <c r="NH3" s="204"/>
      <c r="NI3" s="204"/>
      <c r="NJ3" s="204"/>
      <c r="NK3" s="204"/>
      <c r="NL3" s="204"/>
      <c r="NM3" s="204"/>
      <c r="NN3" s="204"/>
      <c r="NO3" s="204"/>
      <c r="NP3" s="204"/>
      <c r="NQ3" s="204"/>
      <c r="NR3" s="204"/>
      <c r="NS3" s="204"/>
      <c r="NT3" s="204"/>
      <c r="NU3" s="204"/>
      <c r="NV3" s="204"/>
      <c r="NW3" s="204"/>
      <c r="NX3" s="204"/>
      <c r="NY3" s="204"/>
      <c r="NZ3" s="204"/>
      <c r="OA3" s="204"/>
      <c r="OB3" s="204"/>
      <c r="OC3" s="204"/>
      <c r="OD3" s="204"/>
      <c r="OE3" s="204"/>
      <c r="OF3" s="204"/>
      <c r="OG3" s="204"/>
      <c r="OH3" s="204"/>
      <c r="OI3" s="204"/>
      <c r="OJ3" s="204"/>
      <c r="OK3" s="204"/>
      <c r="OL3" s="204"/>
      <c r="OM3" s="204"/>
      <c r="ON3" s="204"/>
      <c r="OO3" s="204"/>
      <c r="OP3" s="204"/>
      <c r="OQ3" s="204"/>
      <c r="OR3" s="204"/>
      <c r="OS3" s="204"/>
      <c r="OT3" s="204"/>
      <c r="OU3" s="204"/>
      <c r="OV3" s="204"/>
      <c r="OW3" s="204"/>
      <c r="OX3" s="204"/>
      <c r="OY3" s="204"/>
      <c r="OZ3" s="204"/>
      <c r="PA3" s="204"/>
      <c r="PB3" s="204"/>
      <c r="PC3" s="204"/>
      <c r="PD3" s="204"/>
      <c r="PE3" s="204"/>
      <c r="PF3" s="204"/>
      <c r="PG3" s="204"/>
      <c r="PH3" s="204"/>
      <c r="PI3" s="204"/>
      <c r="PJ3" s="204"/>
      <c r="PK3" s="204"/>
      <c r="PL3" s="204"/>
      <c r="PM3" s="204"/>
      <c r="PN3" s="204"/>
      <c r="PO3" s="204"/>
      <c r="PP3" s="204"/>
      <c r="PQ3" s="204"/>
      <c r="PR3" s="204"/>
      <c r="PS3" s="204"/>
      <c r="PT3" s="204"/>
      <c r="PU3" s="204"/>
      <c r="PV3" s="204"/>
      <c r="PW3" s="204"/>
      <c r="PX3" s="204"/>
      <c r="PY3" s="204"/>
      <c r="PZ3" s="204"/>
      <c r="QA3" s="204"/>
      <c r="QB3" s="204"/>
      <c r="QC3" s="204"/>
      <c r="QD3" s="204"/>
      <c r="QE3" s="204"/>
      <c r="QF3" s="204"/>
      <c r="QG3" s="204"/>
      <c r="QH3" s="204"/>
      <c r="QI3" s="204"/>
      <c r="QJ3" s="204"/>
      <c r="QK3" s="204"/>
      <c r="QL3" s="204"/>
      <c r="QM3" s="204"/>
      <c r="QN3" s="203"/>
      <c r="QO3" s="203"/>
      <c r="QP3" s="203"/>
      <c r="QQ3" s="204"/>
      <c r="QR3" s="204"/>
      <c r="QS3" s="203"/>
      <c r="QT3" s="204"/>
      <c r="QU3" s="203"/>
      <c r="QV3" s="204"/>
      <c r="QW3" s="204"/>
      <c r="QX3" s="203"/>
      <c r="QY3" s="204"/>
      <c r="QZ3" s="204"/>
      <c r="RA3" s="204"/>
      <c r="RB3" s="204"/>
      <c r="RC3" s="204"/>
      <c r="RD3" s="203"/>
      <c r="RE3" s="204"/>
      <c r="RF3" s="204"/>
      <c r="RG3" s="204"/>
      <c r="RH3" s="204"/>
      <c r="RI3" s="204"/>
      <c r="RJ3" s="204"/>
      <c r="RK3" s="204"/>
      <c r="RL3" s="203"/>
      <c r="RM3" s="204"/>
      <c r="RN3" s="204"/>
      <c r="RO3" s="203"/>
      <c r="RP3" s="204"/>
      <c r="RQ3" s="204"/>
      <c r="RR3" s="204"/>
      <c r="RS3" s="204"/>
      <c r="RT3" s="204"/>
      <c r="RU3" s="204"/>
      <c r="RV3" s="204"/>
      <c r="RW3" s="204"/>
      <c r="RX3" s="204"/>
      <c r="RY3" s="204"/>
      <c r="RZ3" s="204"/>
      <c r="SA3" s="203"/>
      <c r="SB3" s="204"/>
      <c r="SC3" s="204"/>
      <c r="SD3" s="204"/>
      <c r="SE3" s="204"/>
      <c r="SF3" s="204"/>
      <c r="SG3" s="204"/>
      <c r="SH3" s="204"/>
      <c r="SI3" s="203"/>
      <c r="SJ3" s="203"/>
      <c r="SK3" s="204"/>
      <c r="SL3" s="204"/>
      <c r="SM3" s="204"/>
      <c r="SN3" s="204"/>
      <c r="SO3" s="204"/>
      <c r="SP3" s="204"/>
      <c r="SQ3" s="203"/>
      <c r="SR3" s="203"/>
      <c r="SS3" s="204"/>
      <c r="ST3" s="204"/>
      <c r="SU3" s="204"/>
      <c r="SV3" s="204"/>
      <c r="SW3" s="203"/>
      <c r="SX3" s="203"/>
      <c r="SY3" s="204"/>
      <c r="SZ3" s="204"/>
      <c r="TA3" s="203"/>
      <c r="TB3" s="204"/>
      <c r="TC3" s="204"/>
      <c r="TD3" s="204"/>
      <c r="TE3" s="204"/>
      <c r="TF3" s="204"/>
      <c r="TG3" s="204"/>
      <c r="TH3" s="204"/>
      <c r="TI3" s="204"/>
      <c r="TJ3" s="204"/>
      <c r="TK3" s="204"/>
      <c r="TL3" s="204"/>
      <c r="TM3" s="204"/>
      <c r="TN3" s="204"/>
      <c r="TO3" s="204"/>
      <c r="TP3" s="204"/>
      <c r="TQ3" s="204"/>
      <c r="TR3" s="204"/>
      <c r="TS3" s="204"/>
      <c r="TT3" s="204"/>
      <c r="TU3" s="204"/>
      <c r="TV3" s="204"/>
      <c r="TW3" s="204"/>
      <c r="TX3" s="204"/>
      <c r="TY3" s="204"/>
      <c r="TZ3" s="204"/>
      <c r="UA3" s="204"/>
      <c r="UB3" s="204"/>
      <c r="UC3" s="203"/>
      <c r="UD3" s="204"/>
      <c r="UE3" s="204"/>
      <c r="UF3" s="204"/>
      <c r="UG3" s="204"/>
      <c r="UH3" s="204"/>
      <c r="UI3" s="204"/>
      <c r="UJ3" s="204"/>
      <c r="UK3" s="204"/>
      <c r="UL3" s="204"/>
      <c r="UM3" s="204"/>
      <c r="UN3" s="204"/>
      <c r="UO3" s="204"/>
      <c r="UP3" s="204"/>
      <c r="UQ3" s="204"/>
      <c r="UR3" s="203"/>
      <c r="US3" s="204"/>
      <c r="UT3" s="204"/>
      <c r="UU3" s="204"/>
      <c r="UV3" s="204"/>
      <c r="UW3" s="204"/>
      <c r="UX3" s="204"/>
      <c r="UY3" s="204"/>
      <c r="UZ3" s="204"/>
      <c r="VA3" s="204"/>
      <c r="VB3" s="204"/>
      <c r="VC3" s="204"/>
      <c r="VD3" s="204"/>
      <c r="VE3" s="204"/>
      <c r="VF3" s="204"/>
      <c r="VG3" s="204"/>
      <c r="VH3" s="204"/>
      <c r="VI3" s="204"/>
      <c r="VJ3" s="204"/>
      <c r="VK3" s="204"/>
      <c r="VL3" s="204"/>
      <c r="VM3" s="203"/>
      <c r="VN3" s="204"/>
      <c r="VO3" s="204"/>
      <c r="VP3" s="204"/>
      <c r="VQ3" s="204"/>
      <c r="VR3" s="204"/>
      <c r="VS3" s="204"/>
      <c r="VT3" s="204"/>
      <c r="VU3" s="204"/>
      <c r="VV3" s="204"/>
      <c r="VW3" s="203"/>
      <c r="VX3" s="204"/>
      <c r="VY3" s="204"/>
      <c r="VZ3" s="204"/>
      <c r="WA3" s="204"/>
      <c r="WB3" s="204"/>
      <c r="WC3" s="204"/>
      <c r="WD3" s="204"/>
      <c r="WE3" s="204"/>
      <c r="WF3" s="204"/>
      <c r="WG3" s="204"/>
      <c r="WH3" s="204"/>
      <c r="WI3" s="204"/>
      <c r="WJ3" s="204"/>
      <c r="WK3" s="204"/>
      <c r="WL3" s="204"/>
      <c r="WM3" s="204"/>
      <c r="WN3" s="204"/>
      <c r="WO3" s="204"/>
      <c r="WP3" s="204"/>
      <c r="WQ3" s="204"/>
      <c r="WR3" s="204"/>
      <c r="WS3" s="204"/>
      <c r="WT3" s="204"/>
      <c r="WU3" s="204"/>
      <c r="WV3" s="204"/>
      <c r="WW3" s="204"/>
      <c r="WX3" s="204"/>
      <c r="WY3" s="204"/>
      <c r="WZ3" s="204"/>
      <c r="XA3" s="204"/>
      <c r="XB3" s="204"/>
      <c r="XC3" s="204"/>
      <c r="XD3" s="204"/>
      <c r="XE3" s="204"/>
      <c r="XF3" s="204"/>
      <c r="XG3" s="204"/>
      <c r="XH3" s="204"/>
      <c r="XI3" s="204"/>
      <c r="XJ3" s="204"/>
      <c r="XK3" s="204"/>
      <c r="XL3" s="204"/>
      <c r="XM3" s="204"/>
      <c r="XN3" s="204"/>
      <c r="XO3" s="204"/>
      <c r="XP3" s="204"/>
      <c r="XQ3" s="204"/>
      <c r="XR3" s="204"/>
      <c r="XS3" s="204"/>
      <c r="XT3" s="204"/>
      <c r="XU3" s="204"/>
      <c r="XV3" s="204"/>
      <c r="XW3" s="204"/>
      <c r="XX3" s="204"/>
      <c r="XY3" s="204"/>
      <c r="XZ3" s="204"/>
      <c r="YA3" s="204"/>
      <c r="YB3" s="204"/>
      <c r="YC3" s="204"/>
      <c r="YD3" s="204"/>
      <c r="YE3" s="204"/>
      <c r="YF3" s="204"/>
      <c r="YG3" s="204"/>
      <c r="YH3" s="204"/>
      <c r="YI3" s="204"/>
      <c r="YJ3" s="204"/>
      <c r="YK3" s="204"/>
      <c r="YL3" s="204"/>
      <c r="YM3" s="204"/>
      <c r="YN3" s="204"/>
      <c r="YO3" s="204"/>
      <c r="YP3" s="204"/>
      <c r="YQ3" s="204"/>
      <c r="YR3" s="204"/>
      <c r="YS3" s="204"/>
      <c r="YT3" s="204"/>
      <c r="YU3" s="204"/>
      <c r="YV3" s="204"/>
      <c r="YW3" s="204"/>
      <c r="YX3" s="204"/>
      <c r="YY3" s="204"/>
      <c r="YZ3" s="204"/>
      <c r="ZA3" s="204"/>
      <c r="ZB3" s="204"/>
      <c r="ZC3" s="203"/>
      <c r="ZD3" s="204"/>
      <c r="ZE3" s="204"/>
      <c r="ZF3" s="204"/>
      <c r="ZG3" s="204"/>
      <c r="ZH3" s="204"/>
      <c r="ZI3" s="204"/>
      <c r="ZJ3" s="204"/>
      <c r="ZK3" s="204"/>
      <c r="ZL3" s="204"/>
      <c r="ZM3" s="204"/>
      <c r="ZN3" s="204"/>
      <c r="ZO3" s="204"/>
      <c r="ZP3" s="204"/>
      <c r="ZQ3" s="204"/>
      <c r="ZR3" s="204"/>
      <c r="ZS3" s="204"/>
      <c r="ZT3" s="204"/>
      <c r="ZU3" s="204"/>
      <c r="ZV3" s="204"/>
      <c r="ZW3" s="204"/>
      <c r="ZX3" s="204"/>
      <c r="ZY3" s="204"/>
      <c r="ZZ3" s="204"/>
      <c r="AAA3" s="204"/>
      <c r="AAB3" s="204"/>
      <c r="AAC3" s="204"/>
      <c r="AAD3" s="204"/>
      <c r="AAE3" s="203"/>
      <c r="AAF3" s="204"/>
      <c r="AAG3" s="204"/>
      <c r="AAH3" s="203"/>
      <c r="AAI3" s="204"/>
      <c r="AAJ3" s="204"/>
      <c r="AAK3" s="204"/>
      <c r="AAL3" s="204"/>
      <c r="AAM3" s="204"/>
      <c r="AAN3" s="204"/>
      <c r="AAO3" s="204"/>
      <c r="AAP3" s="204"/>
      <c r="AAQ3" s="204"/>
      <c r="AAR3" s="204"/>
      <c r="AAS3" s="204"/>
      <c r="AAT3" s="204"/>
      <c r="AAU3" s="204"/>
      <c r="AAV3" s="204"/>
      <c r="AAW3" s="204"/>
      <c r="AAX3" s="204"/>
      <c r="AAY3" s="204"/>
      <c r="AAZ3" s="204"/>
      <c r="ABA3" s="204"/>
      <c r="ABB3" s="204"/>
      <c r="ABC3" s="204"/>
      <c r="ABD3" s="204"/>
      <c r="ABE3" s="203"/>
      <c r="ABF3" s="204"/>
      <c r="ABG3" s="204"/>
      <c r="ABH3" s="204"/>
      <c r="ABI3" s="204"/>
      <c r="ABJ3" s="204"/>
      <c r="ABK3" s="204"/>
      <c r="ABL3" s="204"/>
      <c r="ABM3" s="204"/>
      <c r="ABN3" s="204"/>
      <c r="ABO3" s="204"/>
      <c r="ABP3" s="204"/>
      <c r="ABQ3" s="204"/>
      <c r="ABR3" s="204"/>
      <c r="ABS3" s="204"/>
      <c r="ABT3" s="204"/>
      <c r="ABU3" s="204"/>
      <c r="ABV3" s="204"/>
      <c r="ABW3" s="204"/>
      <c r="ABX3" s="204"/>
      <c r="ABY3" s="204"/>
      <c r="ABZ3" s="204"/>
      <c r="ACA3" s="204"/>
      <c r="ACB3" s="204"/>
      <c r="ACC3" s="204"/>
      <c r="ACD3" s="204"/>
      <c r="ACE3" s="204"/>
      <c r="ACF3" s="204"/>
      <c r="ACG3" s="204"/>
      <c r="ACH3" s="204"/>
      <c r="ACI3" s="203"/>
      <c r="ACJ3" s="204"/>
      <c r="ACK3" s="204"/>
      <c r="ACL3" s="203"/>
      <c r="ACM3" s="204"/>
      <c r="ACN3" s="203"/>
      <c r="ACO3" s="204"/>
      <c r="ACP3" s="204"/>
      <c r="ACQ3" s="203"/>
      <c r="ACR3" s="203"/>
      <c r="ACS3" s="204"/>
      <c r="ACT3" s="204"/>
      <c r="ACU3" s="204"/>
      <c r="ACV3" s="204"/>
      <c r="ACW3" s="203"/>
      <c r="ACX3" s="204"/>
      <c r="ACY3" s="204"/>
      <c r="ACZ3" s="203"/>
      <c r="ADA3" s="204"/>
      <c r="ADB3" s="204"/>
      <c r="ADC3" s="204"/>
      <c r="ADD3" s="204"/>
      <c r="ADE3" s="204"/>
      <c r="ADF3" s="204"/>
      <c r="ADG3" s="204"/>
      <c r="ADH3" s="204"/>
      <c r="ADI3" s="204"/>
      <c r="ADJ3" s="204"/>
      <c r="ADK3" s="204"/>
      <c r="ADL3" s="204"/>
      <c r="ADM3" s="204"/>
      <c r="ADN3" s="204"/>
      <c r="ADO3" s="204"/>
      <c r="ADP3" s="204"/>
      <c r="ADQ3" s="204"/>
      <c r="ADR3" s="204"/>
      <c r="ADS3" s="204"/>
      <c r="ADT3" s="204"/>
      <c r="ADU3" s="204"/>
      <c r="ADV3" s="204"/>
      <c r="ADW3" s="204"/>
      <c r="ADX3" s="204"/>
      <c r="ADY3" s="204"/>
      <c r="ADZ3" s="204"/>
      <c r="AEA3" s="204"/>
      <c r="AEB3" s="204"/>
      <c r="AEC3" s="204"/>
      <c r="AED3" s="204"/>
      <c r="AEE3" s="204"/>
      <c r="AEF3" s="204"/>
      <c r="AEG3" s="204"/>
      <c r="AEH3" s="204"/>
      <c r="AEI3" s="204"/>
      <c r="AEJ3" s="204"/>
      <c r="AEK3" s="204"/>
      <c r="AEL3" s="204"/>
      <c r="AEM3" s="204"/>
      <c r="AEN3" s="204"/>
      <c r="AEO3" s="204"/>
      <c r="AEP3" s="204"/>
      <c r="AEQ3" s="204"/>
      <c r="AER3" s="204"/>
      <c r="AES3" s="204"/>
      <c r="AET3" s="204"/>
      <c r="AEU3" s="204"/>
      <c r="AEV3" s="204"/>
      <c r="AEW3" s="204"/>
      <c r="AEX3" s="204"/>
      <c r="AEY3" s="204"/>
      <c r="AEZ3" s="204"/>
      <c r="AFA3" s="204"/>
      <c r="AFB3" s="204"/>
      <c r="AFC3" s="204"/>
      <c r="AFD3" s="204"/>
      <c r="AFE3" s="204"/>
      <c r="AFF3" s="204"/>
      <c r="AFG3" s="204"/>
      <c r="AFH3" s="204"/>
      <c r="AFI3" s="204"/>
      <c r="AFJ3" s="204"/>
      <c r="AFK3" s="204"/>
      <c r="AFL3" s="204"/>
      <c r="AFM3" s="204"/>
      <c r="AFN3" s="204"/>
      <c r="AFO3" s="204"/>
      <c r="AFP3" s="204"/>
      <c r="AFQ3" s="204"/>
      <c r="AFR3" s="204"/>
      <c r="AFS3" s="204"/>
      <c r="AFT3" s="204"/>
      <c r="AFU3" s="204"/>
      <c r="AFV3" s="204"/>
      <c r="AFW3" s="204"/>
      <c r="AFX3" s="204"/>
      <c r="AFY3" s="204"/>
      <c r="AFZ3" s="204"/>
      <c r="AGA3" s="204"/>
      <c r="AGB3" s="204"/>
      <c r="AGC3" s="204"/>
      <c r="AGD3" s="204"/>
      <c r="AGE3" s="204"/>
      <c r="AGF3" s="204"/>
      <c r="AGG3" s="204"/>
      <c r="AGH3" s="204"/>
      <c r="AGI3" s="204"/>
      <c r="AGJ3" s="204"/>
      <c r="AGK3" s="204"/>
      <c r="AGL3" s="204"/>
      <c r="AGM3" s="204"/>
      <c r="AGN3" s="204"/>
      <c r="AGO3" s="204"/>
      <c r="AGP3" s="204"/>
      <c r="AGQ3" s="204"/>
      <c r="AGR3" s="204"/>
      <c r="AGS3" s="204"/>
      <c r="AGT3" s="204"/>
      <c r="AGU3" s="204"/>
      <c r="AGV3" s="204"/>
      <c r="AGW3" s="204"/>
      <c r="AGX3" s="204"/>
      <c r="AGY3" s="204"/>
      <c r="AGZ3" s="204"/>
      <c r="AHA3" s="204"/>
      <c r="AHB3" s="204"/>
      <c r="AHC3" s="204"/>
      <c r="AHD3" s="204"/>
      <c r="AHE3" s="204"/>
      <c r="AHF3" s="204"/>
      <c r="AHG3" s="204"/>
      <c r="AHH3" s="204"/>
      <c r="AHI3" s="204"/>
      <c r="AHJ3" s="204"/>
      <c r="AHK3" s="204"/>
      <c r="AHL3" s="204"/>
      <c r="AHM3" s="204"/>
      <c r="AHN3" s="204"/>
      <c r="AHO3" s="204"/>
      <c r="AHP3" s="204"/>
      <c r="AHQ3" s="204"/>
      <c r="AHR3" s="204"/>
      <c r="AHS3" s="204"/>
      <c r="AHT3" s="204"/>
      <c r="AHU3" s="204"/>
      <c r="AHV3" s="204"/>
      <c r="AHW3" s="204"/>
      <c r="AHX3" s="204"/>
      <c r="AHY3" s="204"/>
      <c r="AHZ3" s="204"/>
      <c r="AIA3" s="204"/>
      <c r="AIB3" s="204"/>
      <c r="AIC3" s="204"/>
      <c r="AID3" s="204"/>
      <c r="AIE3" s="204"/>
      <c r="AIF3" s="204"/>
      <c r="AIG3" s="204"/>
      <c r="AIH3" s="204"/>
      <c r="AII3" s="204"/>
      <c r="AIJ3" s="204"/>
      <c r="AIK3" s="204"/>
      <c r="AIL3" s="204"/>
      <c r="AIM3" s="204"/>
      <c r="AIN3" s="204"/>
      <c r="AIO3" s="204"/>
      <c r="AIP3" s="204"/>
      <c r="AIQ3" s="204"/>
      <c r="AIR3" s="204"/>
      <c r="AIS3" s="204"/>
      <c r="AIT3" s="204"/>
      <c r="AIU3" s="204"/>
      <c r="AIV3" s="204"/>
      <c r="AIW3" s="204"/>
      <c r="AIX3" s="204"/>
      <c r="AIY3" s="204"/>
      <c r="AIZ3" s="204"/>
      <c r="AJA3" s="204"/>
      <c r="AJB3" s="204"/>
      <c r="AJC3" s="204"/>
      <c r="AJD3" s="204"/>
      <c r="AJE3" s="204"/>
      <c r="AJF3" s="204"/>
      <c r="AJG3" s="204"/>
      <c r="AJH3" s="204"/>
      <c r="AJI3" s="204"/>
      <c r="AJJ3" s="204"/>
      <c r="AJK3" s="204"/>
      <c r="AJL3" s="204"/>
      <c r="AJM3" s="204"/>
      <c r="AJN3" s="204"/>
      <c r="AJO3" s="204"/>
      <c r="AJP3" s="204"/>
      <c r="AJQ3" s="204"/>
      <c r="AJR3" s="204"/>
      <c r="AJS3" s="204"/>
      <c r="AJT3" s="204"/>
      <c r="AJU3" s="204"/>
      <c r="AJV3" s="204"/>
      <c r="AJW3" s="204"/>
      <c r="AJX3" s="204"/>
      <c r="AJY3" s="204"/>
      <c r="AJZ3" s="204"/>
      <c r="AKA3" s="204"/>
      <c r="AKB3" s="204"/>
      <c r="AKC3" s="204"/>
      <c r="AKD3" s="204"/>
      <c r="AKE3" s="204"/>
      <c r="AKF3" s="204"/>
      <c r="AKG3" s="204"/>
      <c r="AKH3" s="204"/>
      <c r="AKI3" s="204"/>
      <c r="AKJ3" s="204"/>
      <c r="AKK3" s="204"/>
      <c r="AKL3" s="204"/>
      <c r="AKM3" s="204"/>
      <c r="AKN3" s="204"/>
      <c r="AKO3" s="204"/>
      <c r="AKP3" s="204"/>
      <c r="AKQ3" s="204"/>
      <c r="AKR3" s="204"/>
      <c r="AKS3" s="204"/>
      <c r="AKT3" s="204"/>
      <c r="AKU3" s="204"/>
      <c r="AKV3" s="204"/>
      <c r="AKW3" s="204"/>
      <c r="AKX3" s="204"/>
      <c r="AKY3" s="203"/>
      <c r="AKZ3" s="204"/>
      <c r="ALA3" s="204"/>
      <c r="ALB3" s="204"/>
      <c r="ALC3" s="204"/>
      <c r="ALD3" s="204"/>
      <c r="ALE3" s="204"/>
      <c r="ALF3" s="204"/>
      <c r="ALG3" s="204"/>
      <c r="ALH3" s="204"/>
      <c r="ALI3" s="204"/>
      <c r="ALJ3" s="204"/>
      <c r="ALK3" s="204"/>
      <c r="ALL3" s="204"/>
      <c r="ALM3" s="204"/>
      <c r="ALN3" s="204"/>
      <c r="ALO3" s="204"/>
      <c r="ALP3" s="204"/>
      <c r="ALQ3" s="204"/>
      <c r="ALR3" s="204"/>
      <c r="ALS3" s="204"/>
      <c r="ALT3" s="204"/>
      <c r="ALU3" s="204"/>
      <c r="ALV3" s="204"/>
      <c r="ALW3" s="204"/>
      <c r="ALX3" s="204"/>
      <c r="ALY3" s="204"/>
      <c r="ALZ3" s="204"/>
      <c r="AMA3" s="204"/>
      <c r="AMB3" s="204"/>
      <c r="AMC3" s="204"/>
      <c r="AMD3" s="204"/>
      <c r="AME3" s="204"/>
      <c r="AMF3" s="204"/>
      <c r="AMG3" s="204"/>
      <c r="AMH3" s="204"/>
      <c r="AMI3" s="204"/>
      <c r="AMJ3" s="204"/>
      <c r="AMK3" s="204"/>
      <c r="AML3" s="204"/>
      <c r="AMM3" s="204"/>
      <c r="AMN3" s="204"/>
      <c r="AMO3" s="204"/>
      <c r="AMP3" s="204"/>
      <c r="AMQ3" s="204"/>
      <c r="AMR3" s="204"/>
      <c r="AMS3" s="204"/>
      <c r="AMT3" s="204"/>
      <c r="AMU3" s="204"/>
      <c r="AMV3" s="204"/>
      <c r="AMW3" s="204"/>
      <c r="AMX3" s="204"/>
      <c r="AMY3" s="204"/>
      <c r="AMZ3" s="204"/>
      <c r="ANA3" s="204"/>
      <c r="ANB3" s="204"/>
      <c r="ANC3" s="204"/>
      <c r="AND3" s="204"/>
      <c r="ANE3" s="204"/>
      <c r="ANF3" s="204"/>
      <c r="ANG3" s="204"/>
      <c r="ANH3" s="204"/>
      <c r="ANI3" s="204"/>
      <c r="ANJ3" s="204"/>
      <c r="ANK3" s="204"/>
      <c r="ANL3" s="204"/>
      <c r="ANM3" s="204"/>
      <c r="ANN3" s="204"/>
      <c r="ANO3" s="204"/>
      <c r="ANP3" s="204"/>
      <c r="ANQ3" s="204"/>
      <c r="ANR3" s="204"/>
      <c r="ANS3" s="204"/>
      <c r="ANT3" s="204"/>
      <c r="ANU3" s="204"/>
      <c r="ANV3" s="204"/>
      <c r="ANW3" s="204"/>
      <c r="ANX3" s="204"/>
      <c r="ANY3" s="204"/>
      <c r="ANZ3" s="204"/>
      <c r="AOA3" s="204"/>
      <c r="AOB3" s="204"/>
      <c r="AOC3" s="204"/>
      <c r="AOD3" s="204"/>
      <c r="AOE3" s="204"/>
      <c r="AOF3" s="204"/>
      <c r="AOG3" s="204"/>
      <c r="AOH3" s="204"/>
      <c r="AOI3" s="204"/>
      <c r="AOJ3" s="204"/>
      <c r="AOK3" s="204"/>
      <c r="AOL3" s="203"/>
      <c r="AOM3" s="204"/>
      <c r="AON3" s="204"/>
      <c r="AOO3" s="204"/>
      <c r="AOP3" s="204"/>
      <c r="AOQ3" s="204"/>
      <c r="AOR3" s="203"/>
      <c r="AOS3" s="204"/>
      <c r="AOT3" s="204"/>
      <c r="AOU3" s="204"/>
      <c r="AOV3" s="204"/>
      <c r="AOW3" s="204"/>
      <c r="AOX3" s="204"/>
      <c r="AOY3" s="203"/>
      <c r="AOZ3" s="204"/>
      <c r="APA3" s="204"/>
      <c r="APB3" s="203"/>
      <c r="APC3" s="203"/>
      <c r="APD3" s="204"/>
      <c r="APE3" s="204"/>
      <c r="APF3" s="204"/>
      <c r="APG3" s="204"/>
      <c r="APH3" s="204"/>
      <c r="API3" s="204"/>
      <c r="APJ3" s="204"/>
      <c r="APK3" s="204"/>
      <c r="APL3" s="204"/>
      <c r="APM3" s="204"/>
      <c r="APN3" s="204"/>
      <c r="APO3" s="204"/>
      <c r="APP3" s="204"/>
      <c r="APQ3" s="203"/>
      <c r="APR3" s="204"/>
      <c r="APS3" s="204"/>
      <c r="APT3" s="204"/>
      <c r="APU3" s="204"/>
      <c r="APV3" s="203"/>
      <c r="APW3" s="204"/>
      <c r="APX3" s="204"/>
      <c r="APY3" s="204"/>
      <c r="APZ3" s="204"/>
      <c r="AQA3" s="204"/>
      <c r="AQB3" s="204"/>
      <c r="AQC3" s="204"/>
      <c r="AQD3" s="204"/>
      <c r="AQE3" s="204"/>
      <c r="AQF3" s="204"/>
      <c r="AQG3" s="204"/>
      <c r="AQH3" s="204"/>
      <c r="AQI3" s="204"/>
      <c r="AQJ3" s="204"/>
      <c r="AQK3" s="204"/>
      <c r="AQL3" s="204"/>
      <c r="AQM3" s="204"/>
      <c r="AQN3" s="204"/>
      <c r="AQO3" s="204"/>
      <c r="AQP3" s="204"/>
      <c r="AQQ3" s="204"/>
      <c r="AQR3" s="204"/>
      <c r="AQS3" s="204"/>
      <c r="AQT3" s="204"/>
      <c r="AQU3" s="204"/>
      <c r="AQV3" s="204"/>
      <c r="AQW3" s="204"/>
      <c r="AQX3" s="204"/>
      <c r="AQY3" s="204"/>
      <c r="AQZ3" s="204"/>
      <c r="ARA3" s="204"/>
      <c r="ARB3" s="204"/>
      <c r="ARC3" s="204"/>
      <c r="ARD3" s="204"/>
      <c r="ARE3" s="204"/>
      <c r="ARF3" s="204"/>
      <c r="ARG3" s="204"/>
      <c r="ARH3" s="204"/>
      <c r="ARI3" s="204"/>
      <c r="ARJ3" s="204"/>
      <c r="ARK3" s="204"/>
      <c r="ARL3" s="204"/>
      <c r="ARM3" s="204"/>
      <c r="ARN3" s="204"/>
      <c r="ARO3" s="204"/>
      <c r="ARP3" s="204"/>
      <c r="ARQ3" s="204"/>
      <c r="ARR3" s="204"/>
      <c r="ARS3" s="204"/>
      <c r="ART3" s="204"/>
      <c r="ARU3" s="204"/>
      <c r="ARV3" s="204"/>
      <c r="ARW3" s="204"/>
      <c r="ARX3" s="204"/>
      <c r="ARY3" s="204"/>
      <c r="ARZ3" s="204"/>
      <c r="ASA3" s="204"/>
      <c r="ASB3" s="204"/>
      <c r="ASC3" s="204"/>
      <c r="ASD3" s="204"/>
      <c r="ASE3" s="204"/>
      <c r="ASF3" s="204"/>
      <c r="ASG3" s="204"/>
      <c r="ASH3" s="204"/>
      <c r="ASI3" s="204"/>
      <c r="ASJ3" s="204"/>
      <c r="ASK3" s="204"/>
      <c r="ASL3" s="204"/>
      <c r="ASM3" s="204"/>
      <c r="ASN3" s="204"/>
      <c r="ASO3" s="204"/>
      <c r="ASP3" s="204"/>
      <c r="ASQ3" s="204"/>
      <c r="ASR3" s="204"/>
      <c r="ASS3" s="204"/>
      <c r="AST3" s="204"/>
      <c r="ASU3" s="204"/>
      <c r="ASV3" s="204"/>
      <c r="ASW3" s="204"/>
      <c r="ASX3" s="204"/>
      <c r="ASY3" s="204"/>
      <c r="ASZ3" s="204"/>
      <c r="ATA3" s="204"/>
      <c r="ATB3" s="204"/>
      <c r="ATC3" s="204"/>
      <c r="ATD3" s="204"/>
      <c r="ATE3" s="204"/>
      <c r="ATF3" s="204"/>
      <c r="ATG3" s="204"/>
      <c r="ATH3" s="204"/>
      <c r="ATI3" s="204"/>
      <c r="ATJ3" s="204"/>
      <c r="ATK3" s="204"/>
      <c r="ATL3" s="204"/>
      <c r="ATM3" s="204"/>
      <c r="ATN3" s="204"/>
      <c r="ATO3" s="204"/>
      <c r="ATP3" s="204"/>
      <c r="ATQ3" s="204"/>
      <c r="ATR3" s="204"/>
      <c r="ATS3" s="204"/>
      <c r="ATT3" s="204"/>
      <c r="ATU3" s="204"/>
      <c r="ATV3" s="204"/>
      <c r="ATW3" s="204"/>
      <c r="ATX3" s="204"/>
      <c r="ATY3" s="204"/>
      <c r="ATZ3" s="204"/>
      <c r="AUA3" s="204"/>
      <c r="AUB3" s="204"/>
      <c r="AUC3" s="204"/>
      <c r="AUD3" s="204"/>
      <c r="AUE3" s="204"/>
      <c r="AUF3" s="204"/>
      <c r="AUG3" s="204"/>
      <c r="AUH3" s="204"/>
      <c r="AUI3" s="204"/>
      <c r="AUJ3" s="204"/>
      <c r="AUK3" s="204"/>
      <c r="AUL3" s="204"/>
      <c r="AUM3" s="204"/>
      <c r="AUN3" s="204"/>
      <c r="AUO3" s="204"/>
      <c r="AUP3" s="204"/>
      <c r="AUQ3" s="204"/>
      <c r="AUR3" s="204"/>
      <c r="AUS3" s="204"/>
      <c r="AUT3" s="204"/>
      <c r="AUU3" s="204"/>
      <c r="AUV3" s="204"/>
      <c r="AUW3" s="204"/>
      <c r="AUX3" s="204"/>
      <c r="AUY3" s="204"/>
      <c r="AUZ3" s="204"/>
      <c r="AVA3" s="204"/>
      <c r="AVB3" s="204"/>
      <c r="AVC3" s="204"/>
      <c r="AVD3" s="204"/>
      <c r="AVE3" s="204"/>
      <c r="AVF3" s="204"/>
      <c r="AVG3" s="204"/>
      <c r="AVH3" s="204"/>
      <c r="AVI3" s="204"/>
      <c r="AVJ3" s="204"/>
      <c r="AVK3" s="204"/>
      <c r="AVL3" s="204"/>
      <c r="AVM3" s="204"/>
      <c r="AVN3" s="204"/>
      <c r="AVO3" s="204"/>
      <c r="AVP3" s="204"/>
      <c r="AVQ3" s="204"/>
      <c r="AVR3" s="203"/>
      <c r="AVS3" s="204"/>
      <c r="AVT3" s="203"/>
      <c r="AVU3" s="203"/>
      <c r="AVV3" s="204"/>
      <c r="AVW3" s="203"/>
      <c r="AVX3" s="203"/>
      <c r="AVY3" s="204"/>
      <c r="AVZ3" s="203"/>
      <c r="AWA3" s="203"/>
      <c r="AWB3" s="203"/>
      <c r="AWC3" s="204"/>
      <c r="AWD3" s="203"/>
      <c r="AWE3" s="203"/>
      <c r="AWF3" s="204"/>
      <c r="AWG3" s="204"/>
      <c r="AWH3" s="204"/>
      <c r="AWI3" s="203"/>
      <c r="AWJ3" s="203"/>
      <c r="AWK3" s="203"/>
      <c r="AWL3" s="203"/>
      <c r="AWM3" s="204"/>
      <c r="AWN3" s="204"/>
      <c r="AWO3" s="203"/>
      <c r="AWP3" s="204"/>
      <c r="AWQ3" s="204"/>
      <c r="AWR3" s="204"/>
      <c r="AWS3" s="203"/>
      <c r="AWT3" s="203"/>
      <c r="AWU3" s="204"/>
      <c r="AWV3" s="204"/>
      <c r="AWW3" s="204"/>
      <c r="AWX3" s="204"/>
      <c r="AWY3" s="204"/>
      <c r="AWZ3" s="204"/>
      <c r="AXA3" s="204"/>
      <c r="AXB3" s="204"/>
      <c r="AXC3" s="204"/>
      <c r="AXD3" s="204"/>
      <c r="AXE3" s="204"/>
      <c r="AXF3" s="204"/>
      <c r="AXG3" s="204"/>
      <c r="AXH3" s="204"/>
      <c r="AXI3" s="204"/>
      <c r="AXJ3" s="204"/>
      <c r="AXK3" s="204"/>
      <c r="AXL3" s="204"/>
      <c r="AXM3" s="204"/>
      <c r="AXN3" s="204"/>
      <c r="AXO3" s="204"/>
      <c r="AXP3" s="204"/>
      <c r="AXQ3" s="204"/>
      <c r="AXR3" s="204"/>
      <c r="AXS3" s="204"/>
      <c r="AXT3" s="204"/>
      <c r="AXU3" s="204"/>
      <c r="AXV3" s="204"/>
      <c r="AXW3" s="204"/>
      <c r="AXX3" s="204"/>
      <c r="AXY3" s="203"/>
      <c r="AXZ3" s="203"/>
      <c r="AYA3" s="203"/>
      <c r="AYB3" s="204"/>
      <c r="AYC3" s="204"/>
      <c r="AYD3" s="204"/>
      <c r="AYE3" s="204"/>
      <c r="AYF3" s="204"/>
      <c r="AYG3" s="204"/>
      <c r="AYH3" s="204"/>
      <c r="AYI3" s="204"/>
      <c r="AYJ3" s="203"/>
      <c r="AYK3" s="204"/>
      <c r="AYL3" s="204"/>
      <c r="AYM3" s="204"/>
      <c r="AYN3" s="204"/>
      <c r="AYO3" s="204"/>
      <c r="AYP3" s="204"/>
      <c r="AYQ3" s="203"/>
      <c r="AYR3" s="203"/>
      <c r="AYS3" s="203"/>
      <c r="AYT3" s="204"/>
      <c r="AYU3" s="203"/>
      <c r="AYV3" s="203"/>
      <c r="AYW3" s="204"/>
      <c r="AYX3" s="204"/>
      <c r="AYY3" s="204"/>
      <c r="AYZ3" s="203"/>
      <c r="AZA3" s="204"/>
      <c r="AZB3" s="204"/>
      <c r="AZC3" s="204"/>
      <c r="AZD3" s="204"/>
      <c r="AZE3" s="204"/>
      <c r="AZF3" s="204"/>
      <c r="AZG3" s="204"/>
      <c r="AZH3" s="204"/>
      <c r="AZI3" s="204"/>
      <c r="AZJ3" s="204"/>
      <c r="AZK3" s="204"/>
      <c r="AZL3" s="204"/>
      <c r="AZM3" s="204"/>
      <c r="AZN3" s="204"/>
      <c r="AZO3" s="204"/>
      <c r="AZP3" s="204"/>
      <c r="AZQ3" s="204"/>
      <c r="AZR3" s="204"/>
      <c r="AZS3" s="204"/>
      <c r="AZT3" s="203"/>
      <c r="AZU3" s="204"/>
      <c r="AZV3" s="204"/>
      <c r="AZW3" s="204"/>
      <c r="AZX3" s="203"/>
      <c r="AZY3" s="204"/>
      <c r="AZZ3" s="204"/>
      <c r="BAA3" s="204"/>
      <c r="BAB3" s="204"/>
      <c r="BAC3" s="204"/>
      <c r="BAD3" s="203"/>
      <c r="BAE3" s="204"/>
      <c r="BAF3" s="203"/>
      <c r="BAG3" s="204"/>
      <c r="BAH3" s="204"/>
      <c r="BAI3" s="204"/>
      <c r="BAJ3" s="203"/>
      <c r="BAK3" s="204"/>
      <c r="BAL3" s="203"/>
      <c r="BAM3" s="204"/>
      <c r="BAN3" s="204"/>
      <c r="BAO3" s="204"/>
      <c r="BAP3" s="204"/>
      <c r="BAQ3" s="204"/>
      <c r="BAR3" s="203"/>
      <c r="BAS3" s="204"/>
      <c r="BAT3" s="204"/>
      <c r="BAU3" s="204"/>
      <c r="BAV3" s="204"/>
      <c r="BAW3" s="204"/>
      <c r="BAX3" s="204"/>
      <c r="BAY3" s="204"/>
      <c r="BAZ3" s="204"/>
      <c r="BBA3" s="204"/>
      <c r="BBB3" s="204"/>
      <c r="BBC3" s="204"/>
      <c r="BBD3" s="204"/>
      <c r="BBE3" s="203"/>
      <c r="BBF3" s="204"/>
      <c r="BBG3" s="204"/>
      <c r="BBH3" s="203"/>
      <c r="BBI3" s="204"/>
      <c r="BBJ3" s="204"/>
      <c r="BBK3" s="204"/>
      <c r="BBL3" s="204"/>
      <c r="BBM3" s="204"/>
      <c r="BBN3" s="204"/>
      <c r="BBO3" s="204"/>
      <c r="BBP3" s="204"/>
      <c r="BBQ3" s="204"/>
      <c r="BBR3" s="204"/>
      <c r="BBS3" s="204"/>
      <c r="BBT3" s="204"/>
      <c r="BBU3" s="204"/>
      <c r="BBV3" s="204"/>
      <c r="BBW3" s="204"/>
      <c r="BBX3" s="204"/>
      <c r="BBY3" s="204"/>
      <c r="BBZ3" s="204"/>
      <c r="BCA3" s="204"/>
      <c r="BCB3" s="204"/>
      <c r="BCC3" s="204"/>
      <c r="BCD3" s="204"/>
      <c r="BCE3" s="204"/>
      <c r="BCF3" s="204"/>
      <c r="BCG3" s="204"/>
      <c r="BCH3" s="204"/>
      <c r="BCI3" s="204"/>
      <c r="BCJ3" s="204"/>
      <c r="BCK3" s="204"/>
      <c r="BCL3" s="204"/>
      <c r="BCM3" s="204"/>
      <c r="BCN3" s="204"/>
      <c r="BCO3" s="204"/>
      <c r="BCP3" s="204"/>
      <c r="BCQ3" s="204"/>
      <c r="BCR3" s="204"/>
      <c r="BCS3" s="204"/>
      <c r="BCT3" s="204"/>
      <c r="BCU3" s="204"/>
      <c r="BCV3" s="204"/>
      <c r="BCW3" s="204"/>
      <c r="BCX3" s="204"/>
      <c r="BCY3" s="204"/>
      <c r="BCZ3" s="204"/>
      <c r="BDA3" s="204"/>
      <c r="BDB3" s="204"/>
      <c r="BDC3" s="204"/>
      <c r="BDD3" s="204"/>
      <c r="BDE3" s="204"/>
      <c r="BDF3" s="204"/>
      <c r="BDG3" s="204"/>
      <c r="BDH3" s="204"/>
      <c r="BDI3" s="204"/>
      <c r="BDJ3" s="204"/>
      <c r="BDK3" s="204"/>
      <c r="BDL3" s="204"/>
      <c r="BDM3" s="204"/>
      <c r="BDN3" s="204"/>
      <c r="BDO3" s="204"/>
      <c r="BDP3" s="204"/>
      <c r="BDQ3" s="204"/>
      <c r="BDR3" s="204"/>
      <c r="BDS3" s="204"/>
      <c r="BDT3" s="204"/>
      <c r="BDU3" s="204"/>
      <c r="BDV3" s="204"/>
      <c r="BDW3" s="204"/>
      <c r="BDX3" s="204"/>
      <c r="BDY3" s="204"/>
      <c r="BDZ3" s="204"/>
      <c r="BEA3" s="204"/>
      <c r="BEB3" s="204"/>
      <c r="BEC3" s="204"/>
      <c r="BED3" s="204"/>
      <c r="BEE3" s="204"/>
      <c r="BEF3" s="204"/>
      <c r="BEG3" s="204"/>
      <c r="BEH3" s="204"/>
      <c r="BEI3" s="204"/>
      <c r="BEJ3" s="204"/>
      <c r="BEK3" s="204"/>
      <c r="BEL3" s="204"/>
      <c r="BEM3" s="204"/>
      <c r="BEN3" s="203"/>
      <c r="BEO3" s="203"/>
      <c r="BEP3" s="204"/>
      <c r="BEQ3" s="204"/>
      <c r="BER3" s="204"/>
      <c r="BES3" s="204"/>
      <c r="BET3" s="204"/>
      <c r="BEU3" s="204"/>
      <c r="BEV3" s="204"/>
      <c r="BEW3" s="204"/>
      <c r="BEX3" s="204"/>
      <c r="BEY3" s="204"/>
      <c r="BEZ3" s="204"/>
      <c r="BFA3" s="204"/>
      <c r="BFB3" s="204"/>
      <c r="BFC3" s="204"/>
      <c r="BFD3" s="204"/>
      <c r="BFE3" s="204"/>
      <c r="BFF3" s="204"/>
      <c r="BFG3" s="204"/>
      <c r="BFH3" s="204"/>
      <c r="BFI3" s="204"/>
      <c r="BFJ3" s="204"/>
      <c r="BFK3" s="204"/>
      <c r="BFL3" s="204"/>
      <c r="BFM3" s="204"/>
      <c r="BFN3" s="204"/>
      <c r="BFO3" s="204"/>
      <c r="BFP3" s="204"/>
      <c r="BFQ3" s="204"/>
      <c r="BFR3" s="204"/>
      <c r="BFS3" s="204"/>
      <c r="BFT3" s="204"/>
      <c r="BFU3" s="204"/>
      <c r="BFV3" s="204"/>
      <c r="BFW3" s="203"/>
      <c r="BFX3" s="204"/>
      <c r="BFY3" s="204"/>
      <c r="BFZ3" s="204"/>
      <c r="BGA3" s="204"/>
      <c r="BGB3" s="204"/>
      <c r="BGC3" s="204"/>
      <c r="BGD3" s="204"/>
      <c r="BGE3" s="204"/>
      <c r="BGF3" s="204"/>
      <c r="BGG3" s="204"/>
      <c r="BGH3" s="204"/>
      <c r="BGI3" s="204"/>
      <c r="BGJ3" s="204"/>
      <c r="BGK3" s="204"/>
      <c r="BGL3" s="204"/>
      <c r="BGM3" s="204"/>
      <c r="BGN3" s="204"/>
      <c r="BGO3" s="204"/>
      <c r="BGP3" s="204"/>
      <c r="BGQ3" s="204"/>
      <c r="BGR3" s="204"/>
      <c r="BGS3" s="203"/>
      <c r="BGT3" s="204"/>
      <c r="BGU3" s="204"/>
      <c r="BGV3" s="204"/>
      <c r="BGW3" s="204"/>
      <c r="BGX3" s="204"/>
      <c r="BGY3" s="204"/>
      <c r="BGZ3" s="204"/>
      <c r="BHA3" s="204"/>
      <c r="BHB3" s="204"/>
      <c r="BHC3" s="204"/>
      <c r="BHD3" s="204"/>
      <c r="BHE3" s="204"/>
      <c r="BHF3" s="204"/>
      <c r="BHG3" s="204"/>
      <c r="BHH3" s="204"/>
      <c r="BHI3" s="204"/>
      <c r="BHJ3" s="204"/>
      <c r="BHK3" s="204"/>
      <c r="BHL3" s="204"/>
      <c r="BHM3" s="204"/>
      <c r="BHN3" s="204"/>
      <c r="BHO3" s="204"/>
      <c r="BHP3" s="204"/>
      <c r="BHQ3" s="203"/>
      <c r="BHR3" s="203"/>
      <c r="BHS3" s="203"/>
      <c r="BHT3" s="204"/>
      <c r="BHU3" s="204"/>
      <c r="BHV3" s="204"/>
      <c r="BHW3" s="203"/>
      <c r="BHX3" s="203"/>
      <c r="BHY3" s="204"/>
      <c r="BHZ3" s="203"/>
      <c r="BIA3" s="204"/>
      <c r="BIB3" s="204"/>
      <c r="BIC3" s="204"/>
      <c r="BID3" s="204"/>
      <c r="BIE3" s="204"/>
      <c r="BIF3" s="204"/>
      <c r="BIG3" s="204"/>
      <c r="BIH3" s="204"/>
      <c r="BII3" s="203"/>
      <c r="BIJ3" s="203"/>
      <c r="BIK3" s="203"/>
      <c r="BIL3" s="204"/>
      <c r="BIM3" s="204"/>
      <c r="BIN3" s="204"/>
      <c r="BIO3" s="204"/>
      <c r="BIP3" s="204"/>
      <c r="BIQ3" s="204"/>
      <c r="BIR3" s="204"/>
      <c r="BIS3" s="204"/>
      <c r="BIT3" s="204"/>
      <c r="BIU3" s="204"/>
      <c r="BIV3" s="204"/>
      <c r="BIW3" s="204"/>
      <c r="BIX3" s="204"/>
      <c r="BIY3" s="204"/>
      <c r="BIZ3" s="204"/>
      <c r="BJA3" s="204"/>
      <c r="BJB3" s="204"/>
      <c r="BJC3" s="204"/>
      <c r="BJD3" s="204"/>
      <c r="BJE3" s="204"/>
      <c r="BJF3" s="204"/>
      <c r="BJG3" s="204"/>
      <c r="BJH3" s="204"/>
      <c r="BJI3" s="204"/>
      <c r="BJJ3" s="204"/>
      <c r="BJK3" s="204"/>
      <c r="BJL3" s="204"/>
      <c r="BJM3" s="204"/>
      <c r="BJN3" s="204"/>
      <c r="BJO3" s="204"/>
      <c r="BJP3" s="204"/>
      <c r="BJQ3" s="204"/>
      <c r="BJR3" s="204"/>
      <c r="BJS3" s="204"/>
      <c r="BJT3" s="203"/>
      <c r="BJU3" s="204"/>
      <c r="BJV3" s="204"/>
      <c r="BJW3" s="204"/>
      <c r="BJX3" s="204"/>
      <c r="BJY3" s="204"/>
      <c r="BJZ3" s="204"/>
      <c r="BKA3" s="204"/>
      <c r="BKB3" s="203"/>
      <c r="BKC3" s="204"/>
      <c r="BKD3" s="204"/>
      <c r="BKE3" s="204"/>
      <c r="BKF3" s="204"/>
      <c r="BKG3" s="204"/>
      <c r="BKH3" s="204"/>
      <c r="BKI3" s="204"/>
      <c r="BKJ3" s="204"/>
      <c r="BKK3" s="203"/>
      <c r="BKL3" s="204"/>
      <c r="BKM3" s="204"/>
      <c r="BKN3" s="204"/>
      <c r="BKO3" s="204"/>
      <c r="BKP3" s="204"/>
      <c r="BKQ3" s="204"/>
      <c r="BKR3" s="204"/>
      <c r="BKS3" s="204"/>
      <c r="BKT3" s="204"/>
      <c r="BKU3" s="204"/>
      <c r="BKV3" s="204"/>
      <c r="BKW3" s="204"/>
      <c r="BKX3" s="204"/>
      <c r="BKY3" s="204"/>
      <c r="BKZ3" s="204"/>
      <c r="BLA3" s="204"/>
      <c r="BLB3" s="204"/>
      <c r="BLC3" s="204"/>
      <c r="BLD3" s="204"/>
      <c r="BLE3" s="204"/>
      <c r="BLF3" s="203"/>
      <c r="BLG3" s="204"/>
      <c r="BLH3" s="204"/>
      <c r="BLI3" s="204"/>
      <c r="BLJ3" s="203"/>
      <c r="BLK3" s="204"/>
      <c r="BLL3" s="204"/>
      <c r="BLM3" s="204"/>
      <c r="BLN3" s="204"/>
      <c r="BLO3" s="204"/>
      <c r="BLP3" s="204"/>
      <c r="BLQ3" s="204"/>
      <c r="BLR3" s="204"/>
      <c r="BLS3" s="204"/>
      <c r="BLT3" s="203"/>
      <c r="BLU3" s="203"/>
      <c r="BLV3" s="204"/>
      <c r="BLW3" s="204"/>
      <c r="BLX3" s="204"/>
      <c r="BLY3" s="204"/>
      <c r="BLZ3" s="204"/>
      <c r="BMA3" s="204"/>
      <c r="BMB3" s="204"/>
      <c r="BMC3" s="204"/>
      <c r="BMD3" s="204"/>
      <c r="BME3" s="204"/>
      <c r="BMF3" s="204"/>
      <c r="BMG3" s="204"/>
      <c r="BMH3" s="204"/>
      <c r="BMI3" s="204"/>
      <c r="BMJ3" s="203"/>
      <c r="BMK3" s="204"/>
      <c r="BML3" s="204"/>
      <c r="BMM3" s="204"/>
      <c r="BMN3" s="204"/>
      <c r="BMO3" s="204"/>
      <c r="BMP3" s="204"/>
      <c r="BMQ3" s="204"/>
      <c r="BMR3" s="204"/>
      <c r="BMS3" s="204"/>
      <c r="BMT3" s="204"/>
      <c r="BMU3" s="204"/>
      <c r="BMV3" s="204"/>
      <c r="BMW3" s="204"/>
      <c r="BMX3" s="204"/>
      <c r="BMY3" s="204"/>
      <c r="BMZ3" s="204"/>
      <c r="BNA3" s="204"/>
      <c r="BNB3" s="204"/>
      <c r="BNC3" s="204"/>
      <c r="BND3" s="204"/>
      <c r="BNE3" s="204"/>
      <c r="BNF3" s="204"/>
      <c r="BNG3" s="204"/>
      <c r="BNH3" s="204"/>
      <c r="BNI3" s="204"/>
      <c r="BNJ3" s="204"/>
      <c r="BNK3" s="204"/>
      <c r="BNL3" s="204"/>
      <c r="BNM3" s="204"/>
      <c r="BNN3" s="204"/>
      <c r="BNO3" s="204"/>
      <c r="BNP3" s="204"/>
      <c r="BNQ3" s="204"/>
      <c r="BNR3" s="204"/>
      <c r="BNS3" s="204"/>
      <c r="BNT3" s="204"/>
      <c r="BNU3" s="204"/>
      <c r="BNV3" s="204"/>
      <c r="BNW3" s="204"/>
      <c r="BNX3" s="204"/>
      <c r="BNY3" s="204"/>
      <c r="BNZ3" s="204"/>
      <c r="BOA3" s="204"/>
      <c r="BOB3" s="204"/>
      <c r="BOC3" s="204"/>
      <c r="BOD3" s="204"/>
      <c r="BOE3" s="204"/>
      <c r="BOF3" s="204"/>
      <c r="BOG3" s="204"/>
      <c r="BOH3" s="204"/>
      <c r="BOI3" s="204"/>
      <c r="BOJ3" s="204"/>
      <c r="BOK3" s="204"/>
      <c r="BOL3" s="204"/>
      <c r="BOM3" s="204"/>
      <c r="BON3" s="204"/>
      <c r="BOO3" s="204"/>
      <c r="BOP3" s="203"/>
      <c r="BOQ3" s="204"/>
      <c r="BOR3" s="203"/>
      <c r="BOS3" s="203"/>
      <c r="BOT3" s="204"/>
      <c r="BOU3" s="204"/>
      <c r="BOV3" s="204"/>
      <c r="BOW3" s="204"/>
      <c r="BOX3" s="204"/>
      <c r="BOY3" s="204"/>
      <c r="BOZ3" s="204"/>
      <c r="BPA3" s="204"/>
      <c r="BPB3" s="204"/>
      <c r="BPC3" s="204"/>
      <c r="BPD3" s="204"/>
      <c r="BPE3" s="204"/>
      <c r="BPF3" s="204"/>
      <c r="BPG3" s="204"/>
      <c r="BPH3" s="204"/>
      <c r="BPI3" s="204"/>
      <c r="BPJ3" s="204"/>
      <c r="BPK3" s="204"/>
      <c r="BPL3" s="204"/>
      <c r="BPM3" s="204"/>
      <c r="BPN3" s="204"/>
      <c r="BPO3" s="204"/>
      <c r="BPP3" s="204"/>
      <c r="BPQ3" s="204"/>
      <c r="BPR3" s="204"/>
      <c r="BPS3" s="204"/>
      <c r="BPT3" s="204"/>
      <c r="BPU3" s="204"/>
      <c r="BPV3" s="204"/>
      <c r="BPW3" s="204"/>
      <c r="BPX3" s="204"/>
      <c r="BPY3" s="204"/>
      <c r="BPZ3" s="204"/>
      <c r="BQA3" s="204"/>
      <c r="BQB3" s="204"/>
      <c r="BQC3" s="204"/>
      <c r="BQD3" s="204"/>
      <c r="BQE3" s="204"/>
      <c r="BQF3" s="204"/>
      <c r="BQG3" s="204"/>
      <c r="BQH3" s="204"/>
      <c r="BQI3" s="204"/>
      <c r="BQJ3" s="204"/>
      <c r="BQK3" s="204"/>
      <c r="BQL3" s="204"/>
      <c r="BQM3" s="204"/>
      <c r="BQN3" s="204"/>
      <c r="BQO3" s="204"/>
      <c r="BQP3" s="204"/>
      <c r="BQQ3" s="204"/>
      <c r="BQR3" s="204"/>
      <c r="BQS3" s="204"/>
      <c r="BQT3" s="204"/>
      <c r="BQU3" s="204"/>
      <c r="BQV3" s="204"/>
      <c r="BQW3" s="204"/>
      <c r="BQX3" s="204"/>
      <c r="BQY3" s="204"/>
      <c r="BQZ3" s="204"/>
      <c r="BRA3" s="204"/>
      <c r="BRB3" s="204"/>
      <c r="BRC3" s="204"/>
      <c r="BRD3" s="204"/>
      <c r="BRE3" s="204"/>
      <c r="BRF3" s="204"/>
      <c r="BRG3" s="204"/>
      <c r="BRH3" s="204"/>
      <c r="BRI3" s="204"/>
      <c r="BRJ3" s="204"/>
      <c r="BRK3" s="204"/>
      <c r="BRL3" s="204"/>
      <c r="BRM3" s="204"/>
      <c r="BRN3" s="204"/>
      <c r="BRO3" s="204"/>
      <c r="BRP3" s="204"/>
      <c r="BRQ3" s="204"/>
      <c r="BRR3" s="204"/>
      <c r="BRS3" s="204"/>
      <c r="BRT3" s="204"/>
      <c r="BRU3" s="204"/>
      <c r="BRV3" s="204"/>
      <c r="BRW3" s="204"/>
      <c r="BRX3" s="204"/>
      <c r="BRY3" s="204"/>
      <c r="BRZ3" s="204"/>
      <c r="BSA3" s="204"/>
      <c r="BSB3" s="204"/>
      <c r="BSC3" s="204"/>
      <c r="BSD3" s="204"/>
      <c r="BSE3" s="204"/>
      <c r="BSF3" s="204"/>
      <c r="BSG3" s="204"/>
      <c r="BSH3" s="204"/>
      <c r="BSI3" s="204"/>
      <c r="BSJ3" s="204"/>
      <c r="BSK3" s="204"/>
      <c r="BSL3" s="204"/>
      <c r="BSM3" s="204"/>
      <c r="BSN3" s="204"/>
      <c r="BSO3" s="204"/>
      <c r="BSP3" s="204"/>
      <c r="BSQ3" s="204"/>
      <c r="BSR3" s="204"/>
      <c r="BSS3" s="204"/>
      <c r="BST3" s="203"/>
      <c r="BSU3" s="204"/>
      <c r="BSV3" s="204"/>
      <c r="BSW3" s="204"/>
      <c r="BSX3" s="204"/>
      <c r="BSY3" s="204"/>
      <c r="BSZ3" s="204"/>
      <c r="BTA3" s="204"/>
      <c r="BTB3" s="204"/>
      <c r="BTC3" s="204"/>
      <c r="BTD3" s="204"/>
      <c r="BTE3" s="204"/>
      <c r="BTF3" s="204"/>
      <c r="BTG3" s="204"/>
      <c r="BTH3" s="204"/>
      <c r="BTI3" s="204"/>
      <c r="BTJ3" s="204"/>
      <c r="BTK3" s="204"/>
      <c r="BTL3" s="204"/>
      <c r="BTM3" s="204"/>
      <c r="BTN3" s="204"/>
      <c r="BTO3" s="204"/>
      <c r="BTP3" s="204"/>
      <c r="BTQ3" s="204"/>
      <c r="BTR3" s="204"/>
      <c r="BTS3" s="204"/>
      <c r="BTT3" s="204"/>
      <c r="BTU3" s="204"/>
      <c r="BTV3" s="204"/>
      <c r="BTW3" s="204"/>
      <c r="BTX3" s="204"/>
      <c r="BTY3" s="204"/>
      <c r="BTZ3" s="204"/>
      <c r="BUA3" s="204"/>
      <c r="BUB3" s="204"/>
      <c r="BUC3" s="204"/>
      <c r="BUD3" s="204"/>
      <c r="BUE3" s="204"/>
      <c r="BUF3" s="203"/>
      <c r="BUG3" s="203"/>
      <c r="BUH3" s="204"/>
      <c r="BUI3" s="204"/>
      <c r="BUJ3" s="204"/>
      <c r="BUK3" s="204"/>
      <c r="BUL3" s="204"/>
      <c r="BUM3" s="204"/>
      <c r="BUN3" s="204"/>
      <c r="BUO3" s="204"/>
      <c r="BUP3" s="204"/>
      <c r="BUQ3" s="204"/>
      <c r="BUR3" s="204"/>
      <c r="BUS3" s="204"/>
      <c r="BUT3" s="204"/>
      <c r="BUU3" s="204"/>
      <c r="BUV3" s="204"/>
      <c r="BUW3" s="204"/>
      <c r="BUX3" s="204"/>
      <c r="BUY3" s="204"/>
      <c r="BUZ3" s="204"/>
      <c r="BVA3" s="204"/>
      <c r="BVB3" s="204"/>
      <c r="BVC3" s="204"/>
      <c r="BVD3" s="204"/>
      <c r="BVE3" s="204"/>
      <c r="BVF3" s="204"/>
      <c r="BVG3" s="204"/>
      <c r="BVH3" s="204"/>
      <c r="BVI3" s="204"/>
      <c r="BVJ3" s="204"/>
      <c r="BVK3" s="204"/>
      <c r="BVL3" s="204"/>
      <c r="BVM3" s="204"/>
      <c r="BVN3" s="204"/>
      <c r="BVO3" s="204"/>
      <c r="BVP3" s="204"/>
      <c r="BVQ3" s="204"/>
      <c r="BVR3" s="204"/>
      <c r="BVS3" s="204"/>
      <c r="BVT3" s="204"/>
      <c r="BVU3" s="204"/>
      <c r="BVV3" s="204"/>
      <c r="BVW3" s="204"/>
      <c r="BVX3" s="204"/>
      <c r="BVY3" s="204"/>
      <c r="BVZ3" s="204"/>
      <c r="BWA3" s="204"/>
      <c r="BWB3" s="204"/>
      <c r="BWC3" s="204"/>
      <c r="BWD3" s="204"/>
      <c r="BWE3" s="204"/>
      <c r="BWF3" s="204"/>
      <c r="BWG3" s="204"/>
      <c r="BWH3" s="204"/>
      <c r="BWI3" s="204"/>
      <c r="BWJ3" s="203"/>
      <c r="BWK3" s="204"/>
      <c r="BWL3" s="204"/>
      <c r="BWM3" s="204"/>
      <c r="BWN3" s="203"/>
      <c r="BWO3" s="204"/>
      <c r="BWP3" s="204"/>
      <c r="BWQ3" s="204"/>
      <c r="BWR3" s="204"/>
      <c r="BWS3" s="204"/>
      <c r="BWT3" s="204"/>
      <c r="BWU3" s="204"/>
      <c r="BWV3" s="204"/>
      <c r="BWW3" s="204"/>
      <c r="BWX3" s="204"/>
      <c r="BWY3" s="204"/>
      <c r="BWZ3" s="204"/>
      <c r="BXA3" s="204"/>
      <c r="BXB3" s="204"/>
      <c r="BXC3" s="204"/>
      <c r="BXD3" s="204"/>
      <c r="BXE3" s="204"/>
      <c r="BXF3" s="204"/>
      <c r="BXG3" s="204"/>
      <c r="BXH3" s="204"/>
      <c r="BXI3" s="204"/>
      <c r="BXJ3" s="204"/>
      <c r="BXK3" s="204"/>
      <c r="BXL3" s="204"/>
      <c r="BXM3" s="204"/>
      <c r="BXN3" s="204"/>
      <c r="BXO3" s="204"/>
      <c r="BXP3" s="204"/>
      <c r="BXQ3" s="204"/>
      <c r="BXR3" s="204"/>
      <c r="BXS3" s="204"/>
      <c r="BXT3" s="204"/>
      <c r="BXU3" s="204"/>
      <c r="BXV3" s="203"/>
      <c r="BXW3" s="203"/>
      <c r="BXX3" s="204"/>
      <c r="BXY3" s="204"/>
      <c r="BXZ3" s="204"/>
      <c r="BYA3" s="204"/>
      <c r="BYB3" s="204"/>
      <c r="BYC3" s="204"/>
      <c r="BYD3" s="204"/>
      <c r="BYE3" s="204"/>
      <c r="BYF3" s="204"/>
      <c r="BYG3" s="204"/>
      <c r="BYH3" s="204"/>
      <c r="BYI3" s="204"/>
      <c r="BYJ3" s="204"/>
      <c r="BYK3" s="204"/>
      <c r="BYL3" s="204"/>
      <c r="BYM3" s="204"/>
      <c r="BYN3" s="204"/>
      <c r="BYO3" s="204"/>
      <c r="BYP3" s="204"/>
      <c r="BYQ3" s="204"/>
      <c r="BYR3" s="204"/>
      <c r="BYS3" s="204"/>
      <c r="BYT3" s="204"/>
      <c r="BYU3" s="204"/>
      <c r="BYV3" s="204"/>
      <c r="BYW3" s="204"/>
      <c r="BYX3" s="204"/>
      <c r="BYY3" s="204"/>
      <c r="BYZ3" s="204"/>
      <c r="BZA3" s="204"/>
      <c r="BZB3" s="204"/>
      <c r="BZC3" s="204"/>
      <c r="BZD3" s="204"/>
      <c r="BZE3" s="204"/>
      <c r="BZF3" s="204"/>
      <c r="BZG3" s="204"/>
      <c r="BZH3" s="204"/>
      <c r="BZI3" s="204"/>
      <c r="BZJ3" s="204"/>
      <c r="BZK3" s="204"/>
      <c r="BZL3" s="204"/>
      <c r="BZM3" s="204"/>
      <c r="BZN3" s="204"/>
      <c r="BZO3" s="204"/>
      <c r="BZP3" s="204"/>
      <c r="BZQ3" s="204"/>
      <c r="BZR3" s="204"/>
      <c r="BZS3" s="204"/>
      <c r="BZT3" s="204"/>
      <c r="BZU3" s="204"/>
      <c r="BZV3" s="204"/>
      <c r="BZW3" s="204"/>
      <c r="BZX3" s="204"/>
      <c r="BZY3" s="204"/>
      <c r="BZZ3" s="204"/>
      <c r="CAA3" s="204"/>
      <c r="CAB3" s="204"/>
      <c r="CAC3" s="204"/>
      <c r="CAD3" s="204"/>
      <c r="CAE3" s="204"/>
      <c r="CAF3" s="204"/>
      <c r="CAG3" s="204"/>
      <c r="CAH3" s="204"/>
      <c r="CAI3" s="204"/>
      <c r="CAJ3" s="204"/>
      <c r="CAK3" s="204"/>
      <c r="CAL3" s="204"/>
      <c r="CAM3" s="204"/>
      <c r="CAN3" s="204"/>
      <c r="CAO3" s="204"/>
      <c r="CAP3" s="204"/>
      <c r="CAQ3" s="204"/>
      <c r="CAR3" s="204"/>
      <c r="CAS3" s="204"/>
      <c r="CAT3" s="204"/>
      <c r="CAU3" s="204"/>
      <c r="CAV3" s="204"/>
      <c r="CAW3" s="204"/>
      <c r="CAX3" s="204"/>
      <c r="CAY3" s="204"/>
      <c r="CAZ3" s="204"/>
      <c r="CBA3" s="204"/>
      <c r="CBB3" s="204"/>
      <c r="CBC3" s="204"/>
      <c r="CBD3" s="204"/>
      <c r="CBE3" s="204"/>
      <c r="CBF3" s="204"/>
      <c r="CBG3" s="204"/>
      <c r="CBH3" s="204"/>
      <c r="CBI3" s="204"/>
      <c r="CBJ3" s="204"/>
      <c r="CBK3" s="204"/>
      <c r="CBL3" s="204"/>
      <c r="CBM3" s="204"/>
      <c r="CBN3" s="204"/>
      <c r="CBO3" s="204"/>
      <c r="CBP3" s="204"/>
      <c r="CBQ3" s="203"/>
      <c r="CBR3" s="204"/>
      <c r="CBS3" s="204"/>
      <c r="CBT3" s="204"/>
      <c r="CBU3" s="204"/>
      <c r="CBV3" s="204"/>
      <c r="CBW3" s="204"/>
      <c r="CBX3" s="203"/>
      <c r="CBY3" s="204"/>
      <c r="CBZ3" s="204"/>
      <c r="CCA3" s="204"/>
      <c r="CCB3" s="204"/>
      <c r="CCC3" s="204"/>
      <c r="CCD3" s="204"/>
      <c r="CCE3" s="204"/>
      <c r="CCF3" s="204"/>
      <c r="CCG3" s="204"/>
      <c r="CCH3" s="204"/>
      <c r="CCI3" s="204"/>
      <c r="CCJ3" s="204"/>
      <c r="CCK3" s="204"/>
      <c r="CCL3" s="204"/>
      <c r="CCM3" s="204"/>
      <c r="CCN3" s="204"/>
      <c r="CCO3" s="204"/>
      <c r="CCP3" s="204"/>
      <c r="CCQ3" s="204"/>
      <c r="CCR3" s="204"/>
      <c r="CCS3" s="204"/>
      <c r="CCT3" s="204"/>
      <c r="CCU3" s="204"/>
      <c r="CCV3" s="204"/>
      <c r="CCW3" s="204"/>
      <c r="CCX3" s="204"/>
      <c r="CCY3" s="204"/>
      <c r="CCZ3" s="204"/>
      <c r="CDA3" s="204"/>
      <c r="CDB3" s="204"/>
      <c r="CDC3" s="204"/>
      <c r="CDD3" s="204"/>
      <c r="CDE3" s="204"/>
      <c r="CDF3" s="204"/>
      <c r="CDG3" s="204"/>
      <c r="CDH3" s="204"/>
      <c r="CDI3" s="203"/>
      <c r="CDJ3" s="204"/>
      <c r="CDK3" s="204"/>
      <c r="CDL3" s="204"/>
      <c r="CDM3" s="204"/>
      <c r="CDN3" s="204"/>
      <c r="CDO3" s="204"/>
      <c r="CDP3" s="204"/>
      <c r="CDQ3" s="203"/>
      <c r="CDR3" s="204"/>
      <c r="CDS3" s="204"/>
      <c r="CDT3" s="204"/>
      <c r="CDU3" s="204"/>
      <c r="CDV3" s="204"/>
      <c r="CDW3" s="204"/>
      <c r="CDX3" s="203"/>
      <c r="CDY3" s="204"/>
      <c r="CDZ3" s="204"/>
      <c r="CEA3" s="204"/>
      <c r="CEB3" s="204"/>
      <c r="CEC3" s="204"/>
      <c r="CED3" s="204"/>
      <c r="CEE3" s="204"/>
      <c r="CEF3" s="204"/>
      <c r="CEG3" s="204"/>
      <c r="CEH3" s="204"/>
      <c r="CEI3" s="204"/>
      <c r="CEJ3" s="204"/>
      <c r="CEK3" s="204"/>
      <c r="CEL3" s="204"/>
      <c r="CEM3" s="204"/>
      <c r="CEN3" s="204"/>
      <c r="CEO3" s="204"/>
      <c r="CEP3" s="204"/>
      <c r="CEQ3" s="204"/>
      <c r="CER3" s="204"/>
      <c r="CES3" s="204"/>
      <c r="CET3" s="204"/>
      <c r="CEU3" s="204"/>
      <c r="CEV3" s="204"/>
      <c r="CEW3" s="203"/>
      <c r="CEX3" s="204"/>
      <c r="CEY3" s="204"/>
      <c r="CEZ3" s="204"/>
      <c r="CFA3" s="204"/>
      <c r="CFB3" s="204"/>
      <c r="CFC3" s="204"/>
      <c r="CFD3" s="204"/>
      <c r="CFE3" s="204"/>
      <c r="CFF3" s="204"/>
      <c r="CFG3" s="204"/>
      <c r="CFH3" s="204"/>
      <c r="CFI3" s="204"/>
      <c r="CFJ3" s="204"/>
      <c r="CFK3" s="204"/>
      <c r="CFL3" s="204"/>
      <c r="CFM3" s="204"/>
      <c r="CFN3" s="204"/>
      <c r="CFO3" s="204"/>
      <c r="CFP3" s="204"/>
      <c r="CFQ3" s="204"/>
      <c r="CFR3" s="204"/>
      <c r="CFS3" s="204"/>
      <c r="CFT3" s="204"/>
      <c r="CFU3" s="204"/>
      <c r="CFV3" s="204"/>
      <c r="CFW3" s="204"/>
      <c r="CFX3" s="204"/>
      <c r="CFY3" s="204"/>
      <c r="CFZ3" s="204"/>
      <c r="CGA3" s="204"/>
      <c r="CGB3" s="204"/>
      <c r="CGC3" s="204"/>
      <c r="CGD3" s="204"/>
      <c r="CGE3" s="204"/>
      <c r="CGF3" s="204"/>
      <c r="CGG3" s="204"/>
      <c r="CGH3" s="204"/>
      <c r="CGI3" s="204"/>
      <c r="CGJ3" s="204"/>
      <c r="CGK3" s="204"/>
      <c r="CGL3" s="204"/>
      <c r="CGM3" s="204"/>
      <c r="CGN3" s="204"/>
      <c r="CGO3" s="204"/>
      <c r="CGP3" s="204"/>
      <c r="CGQ3" s="204"/>
      <c r="CGR3" s="204"/>
      <c r="CGS3" s="204"/>
      <c r="CGT3" s="204"/>
      <c r="CGU3" s="204"/>
      <c r="CGV3" s="204"/>
      <c r="CGW3" s="204"/>
      <c r="CGX3" s="204"/>
      <c r="CGY3" s="204"/>
      <c r="CGZ3" s="204"/>
      <c r="CHA3" s="204"/>
      <c r="CHB3" s="204"/>
      <c r="CHC3" s="204"/>
      <c r="CHD3" s="204"/>
      <c r="CHE3" s="204"/>
      <c r="CHF3" s="204"/>
      <c r="CHG3" s="204"/>
      <c r="CHH3" s="204"/>
      <c r="CHI3" s="204"/>
      <c r="CHJ3" s="204"/>
      <c r="CHK3" s="204"/>
      <c r="CHL3" s="204"/>
      <c r="CHM3" s="204"/>
      <c r="CHN3" s="204"/>
      <c r="CHO3" s="204"/>
      <c r="CHP3" s="204"/>
      <c r="CHQ3" s="204"/>
      <c r="CHR3" s="204"/>
      <c r="CHS3" s="204"/>
      <c r="CHT3" s="204"/>
      <c r="CHU3" s="204"/>
      <c r="CHV3" s="204"/>
      <c r="CHW3" s="204"/>
      <c r="CHX3" s="204"/>
      <c r="CHY3" s="204"/>
      <c r="CHZ3" s="204"/>
      <c r="CIA3" s="204"/>
      <c r="CIB3" s="204"/>
      <c r="CIC3" s="204"/>
      <c r="CID3" s="204"/>
      <c r="CIE3" s="204"/>
      <c r="CIF3" s="204"/>
      <c r="CIG3" s="204"/>
      <c r="CIH3" s="204"/>
      <c r="CII3" s="204"/>
      <c r="CIJ3" s="204"/>
      <c r="CIK3" s="204"/>
      <c r="CIL3" s="204"/>
      <c r="CIM3" s="204"/>
      <c r="CIN3" s="204"/>
      <c r="CIO3" s="204"/>
      <c r="CIP3" s="204"/>
      <c r="CIQ3" s="204"/>
      <c r="CIR3" s="204"/>
      <c r="CIS3" s="204"/>
      <c r="CIT3" s="204"/>
      <c r="CIU3" s="204"/>
      <c r="CIV3" s="204"/>
      <c r="CIW3" s="204"/>
      <c r="CIX3" s="204"/>
      <c r="CIY3" s="204"/>
      <c r="CIZ3" s="204"/>
      <c r="CJA3" s="204"/>
      <c r="CJB3" s="204"/>
      <c r="CJC3" s="204"/>
      <c r="CJD3" s="204"/>
      <c r="CJE3" s="204"/>
      <c r="CJF3" s="204"/>
      <c r="CJG3" s="204"/>
      <c r="CJH3" s="204"/>
      <c r="CJI3" s="204"/>
      <c r="CJJ3" s="204"/>
      <c r="CJK3" s="204"/>
      <c r="CJL3" s="204"/>
      <c r="CJM3" s="204"/>
      <c r="CJN3" s="204"/>
      <c r="CJO3" s="204"/>
      <c r="CJP3" s="204"/>
      <c r="CJQ3" s="204"/>
      <c r="CJR3" s="204"/>
      <c r="CJS3" s="204"/>
      <c r="CJT3" s="204"/>
      <c r="CJU3" s="204"/>
      <c r="CJV3" s="204"/>
      <c r="CJW3" s="204"/>
      <c r="CJX3" s="204"/>
      <c r="CJY3" s="204"/>
      <c r="CJZ3" s="204"/>
      <c r="CKA3" s="204"/>
      <c r="CKB3" s="204"/>
      <c r="CKC3" s="204"/>
      <c r="CKD3" s="204"/>
      <c r="CKE3" s="204"/>
      <c r="CKF3" s="204"/>
      <c r="CKG3" s="204"/>
      <c r="CKH3" s="204"/>
      <c r="CKI3" s="204"/>
      <c r="CKJ3" s="204"/>
      <c r="CKK3" s="204"/>
      <c r="CKL3" s="204"/>
      <c r="CKM3" s="204"/>
      <c r="CKN3" s="204"/>
      <c r="CKO3" s="204"/>
      <c r="CKP3" s="204"/>
      <c r="CKQ3" s="204"/>
      <c r="CKR3" s="204"/>
      <c r="CKS3" s="204"/>
      <c r="CKT3" s="204"/>
      <c r="CKU3" s="204"/>
      <c r="CKV3" s="204"/>
      <c r="CKW3" s="204"/>
      <c r="CKX3" s="204"/>
      <c r="CKY3" s="204"/>
      <c r="CKZ3" s="204"/>
      <c r="CLA3" s="204"/>
      <c r="CLB3" s="204"/>
      <c r="CLC3" s="204"/>
      <c r="CLD3" s="204"/>
      <c r="CLE3" s="204"/>
      <c r="CLF3" s="204"/>
      <c r="CLG3" s="204"/>
      <c r="CLH3" s="204"/>
      <c r="CLI3" s="204"/>
      <c r="CLJ3" s="204"/>
      <c r="CLK3" s="204"/>
      <c r="CLL3" s="204"/>
      <c r="CLM3" s="204"/>
      <c r="CLN3" s="204"/>
      <c r="CLO3" s="204"/>
      <c r="CLP3" s="204"/>
      <c r="CLQ3" s="204"/>
      <c r="CLR3" s="204"/>
      <c r="CLS3" s="204"/>
      <c r="CLT3" s="204"/>
      <c r="CLU3" s="203"/>
      <c r="CLV3" s="203"/>
      <c r="CLW3" s="204"/>
      <c r="CLX3" s="204"/>
      <c r="CLY3" s="203"/>
      <c r="CLZ3" s="204"/>
      <c r="CMA3" s="204"/>
      <c r="CMB3" s="204"/>
      <c r="CMC3" s="203"/>
      <c r="CMD3" s="203"/>
      <c r="CME3" s="203"/>
      <c r="CMF3" s="203"/>
      <c r="CMG3" s="203"/>
      <c r="CMH3" s="204"/>
      <c r="CMI3" s="204"/>
      <c r="CMJ3" s="204"/>
      <c r="CMK3" s="203"/>
      <c r="CML3" s="204"/>
      <c r="CMM3" s="204"/>
      <c r="CMN3" s="203"/>
      <c r="CMO3" s="204"/>
      <c r="CMP3" s="204"/>
      <c r="CMQ3" s="204"/>
      <c r="CMR3" s="203"/>
      <c r="CMS3" s="204"/>
      <c r="CMT3" s="204"/>
      <c r="CMU3" s="204"/>
      <c r="CMV3" s="204"/>
      <c r="CMW3" s="204"/>
      <c r="CMX3" s="204"/>
      <c r="CMY3" s="204"/>
      <c r="CMZ3" s="203"/>
      <c r="CNA3" s="203"/>
      <c r="CNB3" s="204"/>
      <c r="CNC3" s="204"/>
      <c r="CND3" s="204"/>
      <c r="CNE3" s="204"/>
      <c r="CNF3" s="204"/>
      <c r="CNG3" s="204"/>
      <c r="CNH3" s="204"/>
      <c r="CNI3" s="204"/>
      <c r="CNJ3" s="204"/>
      <c r="CNK3" s="204"/>
      <c r="CNL3" s="204"/>
      <c r="CNM3" s="204"/>
      <c r="CNN3" s="204"/>
      <c r="CNO3" s="204"/>
      <c r="CNP3" s="204"/>
      <c r="CNQ3" s="204"/>
      <c r="CNR3" s="204"/>
      <c r="CNS3" s="203"/>
      <c r="CNT3" s="204"/>
      <c r="CNU3" s="204"/>
      <c r="CNV3" s="204"/>
      <c r="CNW3" s="204"/>
      <c r="CNX3" s="204"/>
      <c r="CNY3" s="203"/>
      <c r="CNZ3" s="204"/>
      <c r="COA3" s="204"/>
      <c r="COB3" s="204"/>
      <c r="COC3" s="204"/>
      <c r="COD3" s="204"/>
      <c r="COE3" s="204"/>
      <c r="COF3" s="204"/>
      <c r="COG3" s="204"/>
      <c r="COH3" s="204"/>
      <c r="COI3" s="204"/>
      <c r="COJ3" s="204"/>
      <c r="COK3" s="204"/>
      <c r="COL3" s="204"/>
      <c r="COM3" s="204"/>
      <c r="CON3" s="204"/>
      <c r="COO3" s="204"/>
      <c r="COP3" s="204"/>
      <c r="COQ3" s="204"/>
      <c r="COR3" s="203"/>
      <c r="COS3" s="204"/>
      <c r="COT3" s="204"/>
      <c r="COU3" s="204"/>
      <c r="COV3" s="204"/>
      <c r="COW3" s="204"/>
      <c r="COX3" s="204"/>
      <c r="COY3" s="204"/>
      <c r="COZ3" s="204"/>
      <c r="CPA3" s="204"/>
      <c r="CPB3" s="204"/>
      <c r="CPC3" s="204"/>
      <c r="CPD3" s="204"/>
      <c r="CPE3" s="204"/>
      <c r="CPF3" s="204"/>
      <c r="CPG3" s="204"/>
      <c r="CPH3" s="204"/>
      <c r="CPI3" s="204"/>
      <c r="CPJ3" s="204"/>
      <c r="CPK3" s="204"/>
      <c r="CPL3" s="204"/>
      <c r="CPM3" s="204"/>
      <c r="CPN3" s="204"/>
      <c r="CPO3" s="204"/>
      <c r="CPP3" s="204"/>
      <c r="CPQ3" s="204"/>
      <c r="CPR3" s="204"/>
      <c r="CPS3" s="204"/>
      <c r="CPT3" s="204"/>
      <c r="CPU3" s="204"/>
      <c r="CPV3" s="204"/>
      <c r="CPW3" s="204"/>
      <c r="CPX3" s="204"/>
      <c r="CPY3" s="204"/>
      <c r="CPZ3" s="204"/>
      <c r="CQA3" s="204"/>
      <c r="CQB3" s="204"/>
      <c r="CQC3" s="204"/>
      <c r="CQD3" s="204"/>
      <c r="CQE3" s="204"/>
      <c r="CQF3" s="204"/>
      <c r="CQG3" s="204"/>
      <c r="CQH3" s="204"/>
      <c r="CQI3" s="204"/>
      <c r="CQJ3" s="204"/>
      <c r="CQK3" s="204"/>
      <c r="CQL3" s="204"/>
      <c r="CQM3" s="204"/>
      <c r="CQN3" s="204"/>
      <c r="CQO3" s="204"/>
      <c r="CQP3" s="204"/>
      <c r="CQQ3" s="204"/>
      <c r="CQR3" s="204"/>
      <c r="CQS3" s="204"/>
      <c r="CQT3" s="204"/>
      <c r="CQU3" s="204"/>
      <c r="CQV3" s="203"/>
      <c r="CQW3" s="204"/>
      <c r="CQX3" s="204"/>
      <c r="CQY3" s="204"/>
      <c r="CQZ3" s="204"/>
      <c r="CRA3" s="204"/>
      <c r="CRB3" s="204"/>
      <c r="CRC3" s="204"/>
      <c r="CRD3" s="204"/>
      <c r="CRE3" s="204"/>
      <c r="CRF3" s="204"/>
      <c r="CRG3" s="204"/>
      <c r="CRH3" s="204"/>
      <c r="CRI3" s="204"/>
      <c r="CRJ3" s="204"/>
      <c r="CRK3" s="204"/>
      <c r="CRL3" s="204"/>
      <c r="CRM3" s="204"/>
      <c r="CRN3" s="204"/>
      <c r="CRO3" s="204"/>
      <c r="CRP3" s="204"/>
      <c r="CRQ3" s="204"/>
      <c r="CRR3" s="204"/>
      <c r="CRS3" s="204"/>
      <c r="CRT3" s="204"/>
      <c r="CRU3" s="204"/>
      <c r="CRV3" s="204"/>
      <c r="CRW3" s="204"/>
      <c r="CRX3" s="204"/>
      <c r="CRY3" s="204"/>
      <c r="CRZ3" s="204"/>
      <c r="CSA3" s="204"/>
      <c r="CSB3" s="204"/>
      <c r="CSC3" s="204"/>
      <c r="CSD3" s="204"/>
      <c r="CSE3" s="204"/>
      <c r="CSF3" s="204"/>
      <c r="CSG3" s="204"/>
      <c r="CSH3" s="204"/>
      <c r="CSI3" s="204"/>
      <c r="CSJ3" s="204"/>
      <c r="CSK3" s="204"/>
      <c r="CSL3" s="204"/>
      <c r="CSM3" s="204"/>
      <c r="CSN3" s="204"/>
      <c r="CSO3" s="204"/>
      <c r="CSP3" s="204"/>
      <c r="CSQ3" s="204"/>
      <c r="CSR3" s="204"/>
      <c r="CSS3" s="204"/>
      <c r="CST3" s="204"/>
      <c r="CSU3" s="204"/>
      <c r="CSV3" s="204"/>
      <c r="CSW3" s="204"/>
      <c r="CSX3" s="204"/>
      <c r="CSY3" s="204"/>
      <c r="CSZ3" s="204"/>
      <c r="CTA3" s="204"/>
      <c r="CTB3" s="204"/>
      <c r="CTC3" s="203"/>
      <c r="CTD3" s="204"/>
      <c r="CTE3" s="203"/>
      <c r="CTF3" s="204"/>
      <c r="CTG3" s="204"/>
      <c r="CTH3" s="204"/>
      <c r="CTI3" s="204"/>
      <c r="CTJ3" s="204"/>
      <c r="CTK3" s="204"/>
      <c r="CTL3" s="204"/>
      <c r="CTM3" s="204"/>
      <c r="CTN3" s="204"/>
      <c r="CTO3" s="203"/>
      <c r="CTP3" s="204"/>
      <c r="CTQ3" s="204"/>
      <c r="CTR3" s="204"/>
      <c r="CTS3" s="204"/>
      <c r="CTT3" s="204"/>
      <c r="CTU3" s="204"/>
      <c r="CTV3" s="204"/>
      <c r="CTW3" s="204"/>
      <c r="CTX3" s="204"/>
      <c r="CTY3" s="204"/>
      <c r="CTZ3" s="204"/>
      <c r="CUA3" s="204"/>
      <c r="CUB3" s="204"/>
      <c r="CUC3" s="204"/>
      <c r="CUD3" s="204"/>
      <c r="CUE3" s="204"/>
      <c r="CUF3" s="204"/>
      <c r="CUG3" s="204"/>
      <c r="CUH3" s="204"/>
      <c r="CUI3" s="204"/>
      <c r="CUJ3" s="204"/>
      <c r="CUK3" s="203"/>
      <c r="CUL3" s="204"/>
      <c r="CUM3" s="204"/>
      <c r="CUN3" s="204"/>
      <c r="CUO3" s="204"/>
      <c r="CUP3" s="204"/>
      <c r="CUQ3" s="204"/>
      <c r="CUR3" s="204"/>
      <c r="CUS3" s="204"/>
      <c r="CUT3" s="204"/>
      <c r="CUU3" s="203"/>
      <c r="CUV3" s="204"/>
      <c r="CUW3" s="204"/>
      <c r="CUX3" s="204"/>
      <c r="CUY3" s="204"/>
      <c r="CUZ3" s="204"/>
      <c r="CVA3" s="204"/>
      <c r="CVB3" s="204"/>
      <c r="CVC3" s="204"/>
      <c r="CVD3" s="204"/>
      <c r="CVE3" s="203"/>
      <c r="CVF3" s="203"/>
      <c r="CVG3" s="204"/>
      <c r="CVH3" s="204"/>
      <c r="CVI3" s="204"/>
      <c r="CVJ3" s="204"/>
      <c r="CVK3" s="204"/>
      <c r="CVL3" s="204"/>
      <c r="CVM3" s="204"/>
      <c r="CVN3" s="204"/>
      <c r="CVO3" s="204"/>
      <c r="CVP3" s="204"/>
      <c r="CVQ3" s="204"/>
      <c r="CVR3" s="204"/>
      <c r="CVS3" s="204"/>
      <c r="CVT3" s="204"/>
      <c r="CVU3" s="204"/>
      <c r="CVV3" s="204"/>
      <c r="CVW3" s="204"/>
      <c r="CVX3" s="204"/>
      <c r="CVY3" s="204"/>
      <c r="CVZ3" s="204"/>
      <c r="CWA3" s="204"/>
      <c r="CWB3" s="204"/>
      <c r="CWC3" s="204"/>
      <c r="CWD3" s="204"/>
      <c r="CWE3" s="204"/>
      <c r="CWF3" s="204"/>
      <c r="CWG3" s="204"/>
      <c r="CWH3" s="204"/>
      <c r="CWI3" s="204"/>
      <c r="CWJ3" s="204"/>
      <c r="CWK3" s="204"/>
      <c r="CWL3" s="204"/>
      <c r="CWM3" s="204"/>
      <c r="CWN3" s="204"/>
      <c r="CWO3" s="204"/>
      <c r="CWP3" s="204"/>
      <c r="CWQ3" s="204"/>
      <c r="CWR3" s="204"/>
      <c r="CWS3" s="204"/>
      <c r="CWT3" s="204"/>
      <c r="CWU3" s="204"/>
      <c r="CWV3" s="204"/>
      <c r="CWW3" s="204"/>
      <c r="CWX3" s="204"/>
      <c r="CWY3" s="204"/>
      <c r="CWZ3" s="204"/>
      <c r="CXA3" s="204"/>
      <c r="CXB3" s="204"/>
      <c r="CXC3" s="204"/>
      <c r="CXD3" s="204"/>
      <c r="CXE3" s="204"/>
      <c r="CXF3" s="204"/>
      <c r="CXG3" s="204"/>
      <c r="CXH3" s="204"/>
      <c r="CXI3" s="204"/>
      <c r="CXJ3" s="204"/>
      <c r="CXK3" s="204"/>
      <c r="CXL3" s="204"/>
      <c r="CXM3" s="204"/>
      <c r="CXN3" s="204"/>
      <c r="CXO3" s="204"/>
      <c r="CXP3" s="204"/>
      <c r="CXQ3" s="204"/>
      <c r="CXR3" s="204"/>
      <c r="CXS3" s="204"/>
      <c r="CXT3" s="204"/>
      <c r="CXU3" s="204"/>
      <c r="CXV3" s="204"/>
      <c r="CXW3" s="204"/>
      <c r="CXX3" s="204"/>
      <c r="CXY3" s="204"/>
      <c r="CXZ3" s="204"/>
      <c r="CYA3" s="204"/>
      <c r="CYB3" s="204"/>
      <c r="CYC3" s="204"/>
      <c r="CYD3" s="204"/>
      <c r="CYE3" s="204"/>
      <c r="CYF3" s="204"/>
      <c r="CYG3" s="204"/>
      <c r="CYH3" s="204"/>
      <c r="CYI3" s="204"/>
      <c r="CYJ3" s="204"/>
      <c r="CYK3" s="204"/>
      <c r="CYL3" s="204"/>
      <c r="CYM3" s="204"/>
      <c r="CYN3" s="204"/>
      <c r="CYO3" s="204"/>
      <c r="CYP3" s="204"/>
      <c r="CYQ3" s="204"/>
      <c r="CYR3" s="204"/>
      <c r="CYS3" s="204"/>
      <c r="CYT3" s="204"/>
      <c r="CYU3" s="204"/>
      <c r="CYV3" s="204"/>
      <c r="CYW3" s="204"/>
      <c r="CYX3" s="204"/>
      <c r="CYY3" s="204"/>
      <c r="CYZ3" s="204"/>
      <c r="CZA3" s="204"/>
      <c r="CZB3" s="204"/>
      <c r="CZC3" s="204"/>
      <c r="CZD3" s="204"/>
      <c r="CZE3" s="204"/>
      <c r="CZF3" s="204"/>
      <c r="CZG3" s="204"/>
      <c r="CZH3" s="204"/>
      <c r="CZI3" s="204"/>
      <c r="CZJ3" s="204"/>
      <c r="CZK3" s="204"/>
      <c r="CZL3" s="204"/>
      <c r="CZM3" s="204"/>
      <c r="CZN3" s="204"/>
      <c r="CZO3" s="204"/>
      <c r="CZP3" s="204"/>
      <c r="CZQ3" s="204"/>
      <c r="CZR3" s="204"/>
      <c r="CZS3" s="204"/>
      <c r="CZT3" s="204"/>
      <c r="CZU3" s="204"/>
      <c r="CZV3" s="204"/>
      <c r="CZW3" s="204"/>
      <c r="CZX3" s="204"/>
      <c r="CZY3" s="204"/>
      <c r="CZZ3" s="204"/>
      <c r="DAA3" s="204"/>
      <c r="DAB3" s="204"/>
      <c r="DAC3" s="204"/>
      <c r="DAD3" s="204"/>
      <c r="DAE3" s="204"/>
      <c r="DAF3" s="204"/>
      <c r="DAG3" s="204"/>
      <c r="DAH3" s="204"/>
      <c r="DAI3" s="204"/>
      <c r="DAJ3" s="204"/>
      <c r="DAK3" s="204"/>
      <c r="DAL3" s="204"/>
      <c r="DAM3" s="204"/>
      <c r="DAN3" s="204"/>
      <c r="DAO3" s="204"/>
      <c r="DAP3" s="204"/>
      <c r="DAQ3" s="204"/>
      <c r="DAR3" s="204"/>
      <c r="DAS3" s="204"/>
      <c r="DAT3" s="204"/>
      <c r="DAU3" s="204"/>
      <c r="DAV3" s="204"/>
      <c r="DAW3" s="204"/>
      <c r="DAX3" s="204"/>
      <c r="DAY3" s="204"/>
      <c r="DAZ3" s="204"/>
      <c r="DBA3" s="204"/>
      <c r="DBB3" s="204"/>
      <c r="DBC3" s="204"/>
      <c r="DBD3" s="204"/>
      <c r="DBE3" s="204"/>
      <c r="DBF3" s="204"/>
      <c r="DBG3" s="204"/>
      <c r="DBH3" s="204"/>
      <c r="DBI3" s="204"/>
      <c r="DBJ3" s="204"/>
      <c r="DBK3" s="204"/>
      <c r="DBL3" s="204"/>
      <c r="DBM3" s="204"/>
      <c r="DBN3" s="204"/>
      <c r="DBO3" s="204"/>
      <c r="DBP3" s="204"/>
      <c r="DBQ3" s="204"/>
      <c r="DBR3" s="204"/>
      <c r="DBS3" s="204"/>
      <c r="DBT3" s="204"/>
      <c r="DBU3" s="204"/>
      <c r="DBV3" s="204"/>
      <c r="DBW3" s="204"/>
      <c r="DBX3" s="204"/>
      <c r="DBY3" s="204"/>
      <c r="DBZ3" s="204"/>
      <c r="DCA3" s="204"/>
      <c r="DCB3" s="204"/>
      <c r="DCC3" s="204"/>
      <c r="DCD3" s="204"/>
      <c r="DCE3" s="204"/>
      <c r="DCF3" s="204"/>
      <c r="DCG3" s="204"/>
      <c r="DCH3" s="204"/>
      <c r="DCI3" s="204"/>
      <c r="DCJ3" s="204"/>
      <c r="DCK3" s="204"/>
      <c r="DCL3" s="204"/>
      <c r="DCM3" s="204"/>
      <c r="DCN3" s="204"/>
      <c r="DCO3" s="204"/>
      <c r="DCP3" s="204"/>
      <c r="DCQ3" s="204"/>
      <c r="DCR3" s="204"/>
      <c r="DCS3" s="204"/>
      <c r="DCT3" s="204"/>
      <c r="DCU3" s="204"/>
      <c r="DCV3" s="204"/>
      <c r="DCW3" s="204"/>
      <c r="DCX3" s="204"/>
      <c r="DCY3" s="204"/>
      <c r="DCZ3" s="204"/>
      <c r="DDA3" s="204"/>
      <c r="DDB3" s="204"/>
      <c r="DDC3" s="204"/>
      <c r="DDD3" s="204"/>
      <c r="DDE3" s="204"/>
      <c r="DDF3" s="204"/>
      <c r="DDG3" s="204"/>
      <c r="DDH3" s="204"/>
      <c r="DDI3" s="204"/>
      <c r="DDJ3" s="204"/>
      <c r="DDK3" s="204"/>
      <c r="DDL3" s="204"/>
      <c r="DDM3" s="204"/>
      <c r="DDN3" s="204"/>
      <c r="DDO3" s="204"/>
      <c r="DDP3" s="204"/>
      <c r="DDQ3" s="204"/>
      <c r="DDR3" s="204"/>
      <c r="DDS3" s="204"/>
      <c r="DDT3" s="204"/>
      <c r="DDU3" s="204"/>
      <c r="DDV3" s="204"/>
      <c r="DDW3" s="204"/>
      <c r="DDX3" s="204"/>
      <c r="DDY3" s="204"/>
      <c r="DDZ3" s="204"/>
      <c r="DEA3" s="204"/>
      <c r="DEB3" s="204"/>
      <c r="DEC3" s="204"/>
      <c r="DED3" s="204"/>
      <c r="DEE3" s="204"/>
      <c r="DEF3" s="204"/>
      <c r="DEG3" s="204"/>
      <c r="DEH3" s="204"/>
      <c r="DEI3" s="204"/>
      <c r="DEJ3" s="204"/>
      <c r="DEK3" s="204"/>
      <c r="DEL3" s="204"/>
      <c r="DEM3" s="204"/>
      <c r="DEN3" s="204"/>
      <c r="DEO3" s="204"/>
      <c r="DEP3" s="204"/>
      <c r="DEQ3" s="204"/>
      <c r="DER3" s="204"/>
      <c r="DES3" s="204"/>
      <c r="DET3" s="204"/>
      <c r="DEU3" s="204"/>
      <c r="DEV3" s="204"/>
      <c r="DEW3" s="204"/>
      <c r="DEX3" s="204"/>
      <c r="DEY3" s="204"/>
      <c r="DEZ3" s="204"/>
      <c r="DFA3" s="204"/>
      <c r="DFB3" s="204"/>
      <c r="DFC3" s="204"/>
      <c r="DFD3" s="204"/>
      <c r="DFE3" s="204"/>
      <c r="DFF3" s="204"/>
      <c r="DFG3" s="204"/>
      <c r="DFH3" s="204"/>
      <c r="DFI3" s="204"/>
      <c r="DFJ3" s="204"/>
      <c r="DFK3" s="204"/>
      <c r="DFL3" s="204"/>
      <c r="DFM3" s="204"/>
      <c r="DFN3" s="204"/>
      <c r="DFO3" s="204"/>
      <c r="DFP3" s="204"/>
      <c r="DFQ3" s="204"/>
      <c r="DFR3" s="204"/>
      <c r="DFS3" s="204"/>
      <c r="DFT3" s="204"/>
      <c r="DFU3" s="204"/>
      <c r="DFV3" s="204"/>
      <c r="DFW3" s="204"/>
      <c r="DFX3" s="204"/>
      <c r="DFY3" s="204"/>
      <c r="DFZ3" s="204"/>
      <c r="DGA3" s="204"/>
      <c r="DGB3" s="204"/>
      <c r="DGC3" s="204"/>
      <c r="DGD3" s="204"/>
      <c r="DGE3" s="204"/>
      <c r="DGF3" s="204"/>
      <c r="DGG3" s="203"/>
      <c r="DGH3" s="204"/>
      <c r="DGI3" s="204"/>
      <c r="DGJ3" s="204"/>
      <c r="DGK3" s="203"/>
      <c r="DGL3" s="204"/>
      <c r="DGM3" s="204"/>
      <c r="DGN3" s="204"/>
      <c r="DGO3" s="203"/>
      <c r="DGP3" s="204"/>
      <c r="DGQ3" s="204"/>
      <c r="DGR3" s="204"/>
      <c r="DGS3" s="204"/>
      <c r="DGT3" s="204"/>
      <c r="DGU3" s="204"/>
      <c r="DGV3" s="204"/>
      <c r="DGW3" s="204"/>
      <c r="DGX3" s="204"/>
      <c r="DGY3" s="204"/>
      <c r="DGZ3" s="203"/>
      <c r="DHA3" s="204"/>
      <c r="DHB3" s="204"/>
      <c r="DHC3" s="204"/>
      <c r="DHD3" s="204"/>
      <c r="DHE3" s="204"/>
      <c r="DHF3" s="204"/>
      <c r="DHG3" s="204"/>
      <c r="DHH3" s="204"/>
      <c r="DHI3" s="204"/>
      <c r="DHJ3" s="203"/>
      <c r="DHK3" s="204"/>
      <c r="DHL3" s="204"/>
      <c r="DHM3" s="203"/>
      <c r="DHN3" s="204"/>
      <c r="DHO3" s="204"/>
      <c r="DHP3" s="204"/>
      <c r="DHQ3" s="204"/>
      <c r="DHR3" s="204"/>
      <c r="DHS3" s="203"/>
      <c r="DHT3" s="203"/>
      <c r="DHU3" s="203"/>
      <c r="DHV3" s="204"/>
      <c r="DHW3" s="204"/>
      <c r="DHX3" s="204"/>
      <c r="DHY3" s="204"/>
      <c r="DHZ3" s="204"/>
      <c r="DIA3" s="204"/>
      <c r="DIB3" s="204"/>
      <c r="DIC3" s="204"/>
      <c r="DID3" s="204"/>
      <c r="DIE3" s="204"/>
      <c r="DIF3" s="204"/>
      <c r="DIG3" s="204"/>
      <c r="DIH3" s="204"/>
      <c r="DII3" s="204"/>
      <c r="DIJ3" s="204"/>
      <c r="DIK3" s="204"/>
      <c r="DIL3" s="204"/>
      <c r="DIM3" s="204"/>
      <c r="DIN3" s="204"/>
      <c r="DIO3" s="204"/>
      <c r="DIP3" s="204"/>
      <c r="DIQ3" s="204"/>
      <c r="DIR3" s="204"/>
      <c r="DIS3" s="204"/>
      <c r="DIT3" s="204"/>
      <c r="DIU3" s="204"/>
      <c r="DIV3" s="204"/>
      <c r="DIW3" s="204"/>
      <c r="DIX3" s="204"/>
      <c r="DIY3" s="204"/>
      <c r="DIZ3" s="204"/>
      <c r="DJA3" s="204"/>
      <c r="DJB3" s="204"/>
      <c r="DJC3" s="204"/>
      <c r="DJD3" s="204"/>
      <c r="DJE3" s="204"/>
      <c r="DJF3" s="204"/>
      <c r="DJG3" s="204"/>
      <c r="DJH3" s="204"/>
      <c r="DJI3" s="204"/>
      <c r="DJJ3" s="204"/>
      <c r="DJK3" s="204"/>
      <c r="DJL3" s="204"/>
      <c r="DJM3" s="204"/>
      <c r="DJN3" s="204"/>
      <c r="DJO3" s="204"/>
      <c r="DJP3" s="204"/>
      <c r="DJQ3" s="204"/>
      <c r="DJR3" s="204"/>
      <c r="DJS3" s="204"/>
      <c r="DJT3" s="204"/>
      <c r="DJU3" s="204"/>
      <c r="DJV3" s="204"/>
      <c r="DJW3" s="203"/>
      <c r="DJX3" s="203"/>
      <c r="DJY3" s="204"/>
      <c r="DJZ3" s="204"/>
      <c r="DKA3" s="204"/>
      <c r="DKB3" s="203"/>
      <c r="DKC3" s="204"/>
      <c r="DKD3" s="204"/>
      <c r="DKE3" s="204"/>
      <c r="DKF3" s="204"/>
      <c r="DKG3" s="204"/>
      <c r="DKH3" s="204"/>
      <c r="DKI3" s="204"/>
      <c r="DKJ3" s="204"/>
      <c r="DKK3" s="204"/>
      <c r="DKL3" s="204"/>
      <c r="DKM3" s="204"/>
      <c r="DKN3" s="204"/>
      <c r="DKO3" s="203"/>
      <c r="DKP3" s="204"/>
      <c r="DKQ3" s="204"/>
      <c r="DKR3" s="204"/>
      <c r="DKS3" s="204"/>
      <c r="DKT3" s="204"/>
      <c r="DKU3" s="204"/>
      <c r="DKV3" s="204"/>
      <c r="DKW3" s="204"/>
      <c r="DKX3" s="203"/>
      <c r="DKY3" s="204"/>
      <c r="DKZ3" s="204"/>
      <c r="DLA3" s="204"/>
      <c r="DLB3" s="204"/>
      <c r="DLC3" s="203"/>
      <c r="DLD3" s="203"/>
      <c r="DLE3" s="203"/>
      <c r="DLF3" s="204"/>
      <c r="DLG3" s="203"/>
      <c r="DLH3" s="203"/>
      <c r="DLI3" s="203"/>
      <c r="DLJ3" s="204"/>
      <c r="DLK3" s="204"/>
      <c r="DLL3" s="204"/>
      <c r="DLM3" s="204"/>
      <c r="DLN3" s="204"/>
      <c r="DLO3" s="204"/>
      <c r="DLP3" s="204"/>
      <c r="DLQ3" s="204"/>
      <c r="DLR3" s="204"/>
      <c r="DLS3" s="204"/>
      <c r="DLT3" s="204"/>
      <c r="DLU3" s="204"/>
      <c r="DLV3" s="203"/>
      <c r="DLW3" s="204"/>
      <c r="DLX3" s="204"/>
      <c r="DLY3" s="204"/>
      <c r="DLZ3" s="204"/>
      <c r="DMA3" s="204"/>
      <c r="DMB3" s="204"/>
      <c r="DMC3" s="204"/>
      <c r="DMD3" s="203"/>
      <c r="DME3" s="204"/>
      <c r="DMF3" s="204"/>
      <c r="DMG3" s="204"/>
      <c r="DMH3" s="204"/>
      <c r="DMI3" s="204"/>
      <c r="DMJ3" s="204"/>
      <c r="DMK3" s="203"/>
      <c r="DML3" s="204"/>
      <c r="DMM3" s="204"/>
      <c r="DMN3" s="204"/>
      <c r="DMO3" s="204"/>
      <c r="DMP3" s="204"/>
      <c r="DMQ3" s="204"/>
      <c r="DMR3" s="204"/>
      <c r="DMS3" s="204"/>
      <c r="DMT3" s="204"/>
      <c r="DMU3" s="204"/>
      <c r="DMV3" s="204"/>
      <c r="DMW3" s="204"/>
      <c r="DMX3" s="204"/>
      <c r="DMY3" s="204"/>
      <c r="DMZ3" s="204"/>
      <c r="DNA3" s="204"/>
      <c r="DNB3" s="204"/>
      <c r="DNC3" s="204"/>
      <c r="DND3" s="204"/>
      <c r="DNE3" s="204"/>
      <c r="DNF3" s="204"/>
      <c r="DNG3" s="204"/>
      <c r="DNH3" s="204"/>
      <c r="DNI3" s="204"/>
      <c r="DNJ3" s="204"/>
      <c r="DNK3" s="204"/>
      <c r="DNL3" s="204"/>
      <c r="DNM3" s="204"/>
      <c r="DNN3" s="204"/>
      <c r="DNO3" s="204"/>
      <c r="DNP3" s="204"/>
      <c r="DNQ3" s="204"/>
      <c r="DNR3" s="204"/>
      <c r="DNS3" s="204"/>
      <c r="DNT3" s="204"/>
      <c r="DNU3" s="204"/>
      <c r="DNV3" s="204"/>
      <c r="DNW3" s="204"/>
      <c r="DNX3" s="204"/>
      <c r="DNY3" s="204"/>
      <c r="DNZ3" s="204"/>
      <c r="DOA3" s="204"/>
      <c r="DOB3" s="204"/>
      <c r="DOC3" s="204"/>
      <c r="DOD3" s="204"/>
      <c r="DOE3" s="204"/>
      <c r="DOF3" s="204"/>
      <c r="DOG3" s="204"/>
      <c r="DOH3" s="204"/>
      <c r="DOI3" s="204"/>
      <c r="DOJ3" s="204"/>
      <c r="DOK3" s="204"/>
      <c r="DOL3" s="204"/>
      <c r="DOM3" s="204"/>
      <c r="DON3" s="204"/>
      <c r="DOO3" s="204"/>
      <c r="DOP3" s="204"/>
      <c r="DOQ3" s="204"/>
      <c r="DOR3" s="204"/>
      <c r="DOS3" s="204"/>
      <c r="DOT3" s="204"/>
      <c r="DOU3" s="204"/>
      <c r="DOV3" s="204"/>
      <c r="DOW3" s="204"/>
      <c r="DOX3" s="204"/>
      <c r="DOY3" s="204"/>
      <c r="DOZ3" s="204"/>
      <c r="DPA3" s="204"/>
      <c r="DPB3" s="204"/>
      <c r="DPC3" s="204"/>
      <c r="DPD3" s="204"/>
      <c r="DPE3" s="204"/>
      <c r="DPF3" s="204"/>
      <c r="DPG3" s="204"/>
      <c r="DPH3" s="204"/>
      <c r="DPI3" s="204"/>
      <c r="DPJ3" s="204"/>
      <c r="DPK3" s="204"/>
      <c r="DPL3" s="203"/>
      <c r="DPM3" s="203"/>
      <c r="DPN3" s="204"/>
      <c r="DPO3" s="204"/>
      <c r="DPP3" s="203"/>
      <c r="DPQ3" s="203"/>
      <c r="DPR3" s="204"/>
      <c r="DPS3" s="204"/>
      <c r="DPT3" s="204"/>
      <c r="DPU3" s="204"/>
      <c r="DPV3" s="204"/>
      <c r="DPW3" s="204"/>
      <c r="DPX3" s="204"/>
      <c r="DPY3" s="203"/>
      <c r="DPZ3" s="204"/>
      <c r="DQA3" s="204"/>
      <c r="DQB3" s="204"/>
      <c r="DQC3" s="204"/>
      <c r="DQD3" s="204"/>
      <c r="DQE3" s="204"/>
      <c r="DQF3" s="204"/>
      <c r="DQG3" s="204"/>
      <c r="DQH3" s="204"/>
      <c r="DQI3" s="204"/>
      <c r="DQJ3" s="204"/>
      <c r="DQK3" s="204"/>
      <c r="DQL3" s="204"/>
      <c r="DQM3" s="204"/>
      <c r="DQN3" s="204"/>
      <c r="DQO3" s="204"/>
      <c r="DQP3" s="204"/>
      <c r="DQQ3" s="204"/>
      <c r="DQR3" s="204"/>
      <c r="DQS3" s="204"/>
      <c r="DQT3" s="204"/>
      <c r="DQU3" s="204"/>
      <c r="DQV3" s="204"/>
      <c r="DQW3" s="203"/>
      <c r="DQX3" s="204"/>
      <c r="DQY3" s="204"/>
      <c r="DQZ3" s="204"/>
      <c r="DRA3" s="204"/>
      <c r="DRB3" s="204"/>
      <c r="DRC3" s="204"/>
      <c r="DRD3" s="204"/>
      <c r="DRE3" s="204"/>
      <c r="DRF3" s="204"/>
      <c r="DRG3" s="204"/>
      <c r="DRH3" s="204"/>
      <c r="DRI3" s="204"/>
      <c r="DRJ3" s="204"/>
      <c r="DRK3" s="204"/>
      <c r="DRL3" s="204"/>
      <c r="DRM3" s="204"/>
      <c r="DRN3" s="204"/>
      <c r="DRO3" s="204"/>
      <c r="DRP3" s="204"/>
      <c r="DRQ3" s="204"/>
      <c r="DRR3" s="204"/>
      <c r="DRS3" s="204"/>
      <c r="DRT3" s="204"/>
      <c r="DRU3" s="204"/>
      <c r="DRV3" s="204"/>
      <c r="DRW3" s="204"/>
      <c r="DRX3" s="204"/>
      <c r="DRY3" s="204"/>
      <c r="DRZ3" s="204"/>
      <c r="DSA3" s="204"/>
      <c r="DSB3" s="204"/>
      <c r="DSC3" s="204"/>
      <c r="DSD3" s="204"/>
      <c r="DSE3" s="204"/>
      <c r="DSF3" s="204"/>
      <c r="DSG3" s="204"/>
      <c r="DSH3" s="204"/>
      <c r="DSI3" s="204"/>
      <c r="DSJ3" s="204"/>
      <c r="DSK3" s="204"/>
      <c r="DSL3" s="204"/>
      <c r="DSM3" s="204"/>
      <c r="DSN3" s="204"/>
      <c r="DSO3" s="204"/>
      <c r="DSP3" s="204"/>
      <c r="DSQ3" s="204"/>
      <c r="DSR3" s="204"/>
      <c r="DSS3" s="204"/>
      <c r="DST3" s="204"/>
      <c r="DSU3" s="204"/>
      <c r="DSV3" s="204"/>
      <c r="DSW3" s="204"/>
      <c r="DSX3" s="204"/>
      <c r="DSY3" s="204"/>
      <c r="DSZ3" s="204"/>
      <c r="DTA3" s="204"/>
      <c r="DTB3" s="204"/>
      <c r="DTC3" s="204"/>
      <c r="DTD3" s="204"/>
      <c r="DTE3" s="204"/>
      <c r="DTF3" s="204"/>
      <c r="DTG3" s="204"/>
      <c r="DTH3" s="204"/>
      <c r="DTI3" s="204"/>
      <c r="DTJ3" s="203"/>
      <c r="DTK3" s="203"/>
      <c r="DTL3" s="204"/>
      <c r="DTM3" s="204"/>
      <c r="DTN3" s="204"/>
      <c r="DTO3" s="204"/>
      <c r="DTP3" s="204"/>
      <c r="DTQ3" s="204"/>
      <c r="DTR3" s="204"/>
      <c r="DTS3" s="204"/>
      <c r="DTT3" s="204"/>
      <c r="DTU3" s="204"/>
      <c r="DTV3" s="204"/>
      <c r="DTW3" s="204"/>
      <c r="DTX3" s="204"/>
      <c r="DTY3" s="204"/>
      <c r="DTZ3" s="204"/>
      <c r="DUA3" s="203"/>
      <c r="DUB3" s="204"/>
      <c r="DUC3" s="204"/>
      <c r="DUD3" s="204"/>
      <c r="DUE3" s="204"/>
      <c r="DUF3" s="203"/>
      <c r="DUG3" s="204"/>
      <c r="DUH3" s="204"/>
      <c r="DUI3" s="203"/>
      <c r="DUJ3" s="204"/>
      <c r="DUK3" s="204"/>
      <c r="DUL3" s="204"/>
      <c r="DUM3" s="203"/>
      <c r="DUN3" s="204"/>
      <c r="DUO3" s="203"/>
      <c r="DUP3" s="204"/>
      <c r="DUQ3" s="204"/>
      <c r="DUR3" s="204"/>
      <c r="DUS3" s="203"/>
      <c r="DUT3" s="204"/>
      <c r="DUU3" s="204"/>
      <c r="DUV3" s="204"/>
      <c r="DUW3" s="204"/>
      <c r="DUX3" s="204"/>
      <c r="DUY3" s="204"/>
      <c r="DUZ3" s="204"/>
      <c r="DVA3" s="204"/>
      <c r="DVB3" s="203"/>
      <c r="DVC3" s="204"/>
      <c r="DVD3" s="204"/>
      <c r="DVE3" s="204"/>
      <c r="DVF3" s="203"/>
      <c r="DVG3" s="204"/>
      <c r="DVH3" s="203"/>
      <c r="DVI3" s="203"/>
      <c r="DVJ3" s="203"/>
      <c r="DVK3" s="204"/>
      <c r="DVL3" s="204"/>
      <c r="DVM3" s="204"/>
      <c r="DVN3" s="204"/>
      <c r="DVO3" s="203"/>
      <c r="DVP3" s="204"/>
      <c r="DVQ3" s="204"/>
      <c r="DVR3" s="204"/>
      <c r="DVS3" s="203"/>
      <c r="DVT3" s="203"/>
      <c r="DVU3" s="204"/>
      <c r="DVV3" s="204"/>
      <c r="DVW3" s="204"/>
      <c r="DVX3" s="204"/>
      <c r="DVY3" s="204"/>
      <c r="DVZ3" s="204"/>
      <c r="DWA3" s="204"/>
      <c r="DWB3" s="204"/>
      <c r="DWC3" s="203"/>
      <c r="DWD3" s="204"/>
      <c r="DWE3" s="204"/>
      <c r="DWF3" s="204"/>
      <c r="DWG3" s="204"/>
      <c r="DWH3" s="204"/>
      <c r="DWI3" s="204"/>
      <c r="DWJ3" s="204"/>
      <c r="DWK3" s="204"/>
      <c r="DWL3" s="204"/>
      <c r="DWM3" s="204"/>
      <c r="DWN3" s="204"/>
      <c r="DWO3" s="204"/>
      <c r="DWP3" s="204"/>
      <c r="DWQ3" s="204"/>
      <c r="DWR3" s="204"/>
      <c r="DWS3" s="204"/>
      <c r="DWT3" s="204"/>
      <c r="DWU3" s="204"/>
      <c r="DWV3" s="204"/>
      <c r="DWW3" s="204"/>
      <c r="DWX3" s="203"/>
      <c r="DWY3" s="204"/>
      <c r="DWZ3" s="204"/>
      <c r="DXA3" s="204"/>
      <c r="DXB3" s="204"/>
      <c r="DXC3" s="204"/>
      <c r="DXD3" s="204"/>
      <c r="DXE3" s="204"/>
      <c r="DXF3" s="204"/>
      <c r="DXG3" s="204"/>
      <c r="DXH3" s="204"/>
      <c r="DXI3" s="203"/>
      <c r="DXJ3" s="204"/>
      <c r="DXK3" s="204"/>
      <c r="DXL3" s="204"/>
      <c r="DXM3" s="204"/>
      <c r="DXN3" s="204"/>
      <c r="DXO3" s="204"/>
      <c r="DXP3" s="204"/>
      <c r="DXQ3" s="204"/>
      <c r="DXR3" s="204"/>
      <c r="DXS3" s="204"/>
      <c r="DXT3" s="204"/>
      <c r="DXU3" s="204"/>
      <c r="DXV3" s="204"/>
      <c r="DXW3" s="204"/>
      <c r="DXX3" s="204"/>
      <c r="DXY3" s="204"/>
      <c r="DXZ3" s="204"/>
      <c r="DYA3" s="204"/>
      <c r="DYB3" s="204"/>
      <c r="DYC3" s="204"/>
      <c r="DYD3" s="204"/>
      <c r="DYE3" s="204"/>
      <c r="DYF3" s="204"/>
      <c r="DYG3" s="204"/>
      <c r="DYH3" s="204"/>
      <c r="DYI3" s="204"/>
      <c r="DYJ3" s="204"/>
      <c r="DYK3" s="204"/>
      <c r="DYL3" s="204"/>
      <c r="DYM3" s="204"/>
      <c r="DYN3" s="204"/>
      <c r="DYO3" s="204"/>
      <c r="DYP3" s="204"/>
      <c r="DYQ3" s="204"/>
      <c r="DYR3" s="204"/>
      <c r="DYS3" s="204"/>
      <c r="DYT3" s="204"/>
      <c r="DYU3" s="204"/>
      <c r="DYV3" s="204"/>
      <c r="DYW3" s="204"/>
      <c r="DYX3" s="204"/>
      <c r="DYY3" s="204"/>
      <c r="DYZ3" s="203"/>
      <c r="DZA3" s="204"/>
      <c r="DZB3" s="204"/>
      <c r="DZC3" s="204"/>
      <c r="DZD3" s="204"/>
      <c r="DZE3" s="204"/>
      <c r="DZF3" s="204"/>
      <c r="DZG3" s="204"/>
      <c r="DZH3" s="204"/>
      <c r="DZI3" s="204"/>
      <c r="DZJ3" s="203"/>
      <c r="DZK3" s="204"/>
      <c r="DZL3" s="204"/>
      <c r="DZM3" s="204"/>
      <c r="DZN3" s="204"/>
      <c r="DZO3" s="204"/>
      <c r="DZP3" s="204"/>
      <c r="DZQ3" s="204"/>
      <c r="DZR3" s="204"/>
      <c r="DZS3" s="204"/>
      <c r="DZT3" s="204"/>
      <c r="DZU3" s="204"/>
      <c r="DZV3" s="204"/>
      <c r="DZW3" s="204"/>
      <c r="DZX3" s="204"/>
      <c r="DZY3" s="204"/>
      <c r="DZZ3" s="204"/>
      <c r="EAA3" s="204"/>
      <c r="EAB3" s="204"/>
      <c r="EAC3" s="204"/>
      <c r="EAD3" s="203"/>
      <c r="EAE3" s="204"/>
      <c r="EAF3" s="204"/>
      <c r="EAG3" s="204"/>
      <c r="EAH3" s="204"/>
      <c r="EAI3" s="204"/>
      <c r="EAJ3" s="204"/>
      <c r="EAK3" s="204"/>
      <c r="EAL3" s="204"/>
      <c r="EAM3" s="204"/>
      <c r="EAN3" s="204"/>
      <c r="EAO3" s="204"/>
      <c r="EAP3" s="204"/>
      <c r="EAQ3" s="204"/>
      <c r="EAR3" s="204"/>
      <c r="EAS3" s="204"/>
      <c r="EAT3" s="204"/>
      <c r="EAU3" s="204"/>
      <c r="EAV3" s="204"/>
      <c r="EAW3" s="204"/>
      <c r="EAX3" s="204"/>
      <c r="EAY3" s="204"/>
      <c r="EAZ3" s="204"/>
      <c r="EBA3" s="204"/>
      <c r="EBB3" s="204"/>
      <c r="EBC3" s="204"/>
      <c r="EBD3" s="204"/>
      <c r="EBE3" s="204"/>
      <c r="EBF3" s="204"/>
      <c r="EBG3" s="204"/>
      <c r="EBH3" s="204"/>
      <c r="EBI3" s="204"/>
      <c r="EBJ3" s="204"/>
      <c r="EBK3" s="204"/>
      <c r="EBL3" s="204"/>
      <c r="EBM3" s="204"/>
      <c r="EBN3" s="204"/>
      <c r="EBO3" s="204"/>
      <c r="EBP3" s="204"/>
      <c r="EBQ3" s="204"/>
      <c r="EBR3" s="204"/>
      <c r="EBS3" s="204"/>
      <c r="EBT3" s="204"/>
      <c r="EBU3" s="204"/>
      <c r="EBV3" s="204"/>
      <c r="EBW3" s="204"/>
      <c r="EBX3" s="204"/>
      <c r="EBY3" s="204"/>
      <c r="EBZ3" s="204"/>
      <c r="ECA3" s="204"/>
      <c r="ECB3" s="204"/>
      <c r="ECC3" s="204"/>
      <c r="ECD3" s="204"/>
      <c r="ECE3" s="204"/>
      <c r="ECF3" s="204"/>
      <c r="ECG3" s="204"/>
      <c r="ECH3" s="204"/>
      <c r="ECI3" s="204"/>
      <c r="ECJ3" s="204"/>
      <c r="ECK3" s="204"/>
      <c r="ECL3" s="204"/>
      <c r="ECM3" s="204"/>
      <c r="ECN3" s="204"/>
      <c r="ECO3" s="204"/>
      <c r="ECP3" s="204"/>
      <c r="ECQ3" s="204"/>
      <c r="ECR3" s="204"/>
      <c r="ECS3" s="204"/>
      <c r="ECT3" s="204"/>
      <c r="ECU3" s="204"/>
      <c r="ECV3" s="204"/>
      <c r="ECW3" s="204"/>
      <c r="ECX3" s="204"/>
      <c r="ECY3" s="204"/>
      <c r="ECZ3" s="204"/>
      <c r="EDA3" s="204"/>
      <c r="EDB3" s="204"/>
      <c r="EDC3" s="204"/>
      <c r="EDD3" s="204"/>
      <c r="EDE3" s="204"/>
      <c r="EDF3" s="204"/>
      <c r="EDG3" s="204"/>
      <c r="EDH3" s="204"/>
      <c r="EDI3" s="204"/>
      <c r="EDJ3" s="204"/>
      <c r="EDK3" s="204"/>
      <c r="EDL3" s="204"/>
      <c r="EDM3" s="204"/>
      <c r="EDN3" s="204"/>
      <c r="EDO3" s="204"/>
      <c r="EDP3" s="204"/>
      <c r="EDQ3" s="204"/>
      <c r="EDR3" s="204"/>
      <c r="EDS3" s="204"/>
      <c r="EDT3" s="204"/>
      <c r="EDU3" s="204"/>
      <c r="EDV3" s="204"/>
      <c r="EDW3" s="204"/>
      <c r="EDX3" s="204"/>
      <c r="EDY3" s="204"/>
      <c r="EDZ3" s="204"/>
      <c r="EEA3" s="204"/>
      <c r="EEB3" s="204"/>
      <c r="EEC3" s="204"/>
      <c r="EED3" s="204"/>
      <c r="EEE3" s="204"/>
      <c r="EEF3" s="204"/>
      <c r="EEG3" s="204"/>
      <c r="EEH3" s="204"/>
      <c r="EEI3" s="204"/>
      <c r="EEJ3" s="204"/>
      <c r="EEK3" s="204"/>
      <c r="EEL3" s="204"/>
      <c r="EEM3" s="204"/>
      <c r="EEN3" s="204"/>
      <c r="EEO3" s="204"/>
      <c r="EEP3" s="204"/>
      <c r="EEQ3" s="204"/>
      <c r="EER3" s="204"/>
      <c r="EES3" s="204"/>
      <c r="EET3" s="204"/>
      <c r="EEU3" s="204"/>
      <c r="EEV3" s="204"/>
      <c r="EEW3" s="204"/>
      <c r="EEX3" s="204"/>
      <c r="EEY3" s="204"/>
      <c r="EEZ3" s="204"/>
      <c r="EFA3" s="204"/>
      <c r="EFB3" s="204"/>
      <c r="EFC3" s="204"/>
      <c r="EFD3" s="204"/>
      <c r="EFE3" s="204"/>
      <c r="EFF3" s="204"/>
      <c r="EFG3" s="204"/>
      <c r="EFH3" s="204"/>
      <c r="EFI3" s="204"/>
      <c r="EFJ3" s="204"/>
      <c r="EFK3" s="204"/>
      <c r="EFL3" s="204"/>
      <c r="EFM3" s="204"/>
      <c r="EFN3" s="204"/>
      <c r="EFO3" s="204"/>
      <c r="EFP3" s="204"/>
      <c r="EFQ3" s="204"/>
      <c r="EFR3" s="204"/>
      <c r="EFS3" s="204"/>
      <c r="EFT3" s="204"/>
      <c r="EFU3" s="204"/>
      <c r="EFV3" s="204"/>
      <c r="EFW3" s="204"/>
      <c r="EFX3" s="204"/>
      <c r="EFY3" s="204"/>
      <c r="EFZ3" s="204"/>
      <c r="EGA3" s="204"/>
      <c r="EGB3" s="204"/>
      <c r="EGC3" s="204"/>
      <c r="EGD3" s="204"/>
      <c r="EGE3" s="204"/>
      <c r="EGF3" s="204"/>
      <c r="EGG3" s="204"/>
      <c r="EGH3" s="204"/>
      <c r="EGI3" s="204"/>
      <c r="EGJ3" s="204"/>
      <c r="EGK3" s="204"/>
      <c r="EGL3" s="204"/>
      <c r="EGM3" s="204"/>
      <c r="EGN3" s="204"/>
      <c r="EGO3" s="204"/>
      <c r="EGP3" s="204"/>
      <c r="EGQ3" s="204"/>
      <c r="EGR3" s="204"/>
      <c r="EGS3" s="204"/>
      <c r="EGT3" s="204"/>
      <c r="EGU3" s="204"/>
      <c r="EGV3" s="204"/>
      <c r="EGW3" s="204"/>
      <c r="EGX3" s="204"/>
      <c r="EGY3" s="204"/>
      <c r="EGZ3" s="204"/>
      <c r="EHA3" s="204"/>
      <c r="EHB3" s="204"/>
      <c r="EHC3" s="204"/>
      <c r="EHD3" s="203"/>
      <c r="EHE3" s="204"/>
      <c r="EHF3" s="204"/>
      <c r="EHG3" s="204"/>
      <c r="EHH3" s="204"/>
      <c r="EHI3" s="204"/>
      <c r="EHJ3" s="204"/>
      <c r="EHK3" s="204"/>
      <c r="EHL3" s="204"/>
      <c r="EHM3" s="204"/>
      <c r="EHN3" s="204"/>
      <c r="EHO3" s="204"/>
      <c r="EHP3" s="204"/>
      <c r="EHQ3" s="204"/>
      <c r="EHR3" s="204"/>
      <c r="EHS3" s="204"/>
      <c r="EHT3" s="203"/>
      <c r="EHU3" s="203"/>
      <c r="EHV3" s="204"/>
      <c r="EHW3" s="204"/>
      <c r="EHX3" s="204"/>
      <c r="EHY3" s="203"/>
      <c r="EHZ3" s="204"/>
      <c r="EIA3" s="204"/>
      <c r="EIB3" s="204"/>
      <c r="EIC3" s="204"/>
      <c r="EID3" s="204"/>
      <c r="EIE3" s="204"/>
      <c r="EIF3" s="204"/>
      <c r="EIG3" s="204"/>
      <c r="EIH3" s="204"/>
      <c r="EII3" s="204"/>
      <c r="EIJ3" s="204"/>
      <c r="EIK3" s="204"/>
      <c r="EIL3" s="204"/>
      <c r="EIM3" s="204"/>
      <c r="EIN3" s="204"/>
      <c r="EIO3" s="204"/>
      <c r="EIP3" s="204"/>
      <c r="EIQ3" s="204"/>
      <c r="EIR3" s="204"/>
      <c r="EIS3" s="204"/>
      <c r="EIT3" s="204"/>
      <c r="EIU3" s="204"/>
      <c r="EIV3" s="204"/>
      <c r="EIW3" s="204"/>
      <c r="EIX3" s="204"/>
      <c r="EIY3" s="204"/>
      <c r="EIZ3" s="204"/>
      <c r="EJA3" s="204"/>
      <c r="EJB3" s="204"/>
      <c r="EJC3" s="204"/>
      <c r="EJD3" s="204"/>
      <c r="EJE3" s="204"/>
      <c r="EJF3" s="204"/>
      <c r="EJG3" s="203"/>
      <c r="EJH3" s="204"/>
      <c r="EJI3" s="204"/>
      <c r="EJJ3" s="204"/>
      <c r="EJK3" s="204"/>
      <c r="EJL3" s="204"/>
      <c r="EJM3" s="204"/>
      <c r="EJN3" s="204"/>
      <c r="EJO3" s="204"/>
      <c r="EJP3" s="204"/>
      <c r="EJQ3" s="204"/>
      <c r="EJR3" s="204"/>
      <c r="EJS3" s="204"/>
      <c r="EJT3" s="204"/>
      <c r="EJU3" s="204"/>
      <c r="EJV3" s="204"/>
      <c r="EJW3" s="204"/>
      <c r="EJX3" s="204"/>
      <c r="EJY3" s="204"/>
      <c r="EJZ3" s="204"/>
      <c r="EKA3" s="204"/>
      <c r="EKB3" s="204"/>
      <c r="EKC3" s="204"/>
      <c r="EKD3" s="204"/>
      <c r="EKE3" s="204"/>
      <c r="EKF3" s="204"/>
      <c r="EKG3" s="204"/>
      <c r="EKH3" s="204"/>
      <c r="EKI3" s="204"/>
      <c r="EKJ3" s="204"/>
      <c r="EKK3" s="204"/>
      <c r="EKL3" s="204"/>
      <c r="EKM3" s="204"/>
      <c r="EKN3" s="204"/>
      <c r="EKO3" s="204"/>
      <c r="EKP3" s="204"/>
      <c r="EKQ3" s="204"/>
      <c r="EKR3" s="204"/>
      <c r="EKS3" s="204"/>
      <c r="EKT3" s="204"/>
      <c r="EKU3" s="204"/>
      <c r="EKV3" s="204"/>
      <c r="EKW3" s="204"/>
      <c r="EKX3" s="204"/>
      <c r="EKY3" s="204"/>
      <c r="EKZ3" s="204"/>
      <c r="ELA3" s="204"/>
      <c r="ELB3" s="204"/>
      <c r="ELC3" s="204"/>
      <c r="ELD3" s="204"/>
      <c r="ELE3" s="204"/>
      <c r="ELF3" s="204"/>
      <c r="ELG3" s="204"/>
      <c r="ELH3" s="204"/>
      <c r="ELI3" s="204"/>
      <c r="ELJ3" s="204"/>
      <c r="ELK3" s="204"/>
      <c r="ELL3" s="204"/>
      <c r="ELM3" s="204"/>
      <c r="ELN3" s="204"/>
      <c r="ELO3" s="204"/>
      <c r="ELP3" s="204"/>
      <c r="ELQ3" s="204"/>
      <c r="ELR3" s="204"/>
      <c r="ELS3" s="204"/>
      <c r="ELT3" s="204"/>
      <c r="ELU3" s="204"/>
      <c r="ELV3" s="204"/>
      <c r="ELW3" s="204"/>
      <c r="ELX3" s="204"/>
      <c r="ELY3" s="204"/>
      <c r="ELZ3" s="204"/>
      <c r="EMA3" s="204"/>
      <c r="EMB3" s="204"/>
      <c r="EMC3" s="204"/>
      <c r="EMD3" s="204"/>
      <c r="EME3" s="204"/>
      <c r="EMF3" s="204"/>
      <c r="EMG3" s="204"/>
      <c r="EMH3" s="204"/>
      <c r="EMI3" s="204"/>
      <c r="EMJ3" s="204"/>
      <c r="EMK3" s="204"/>
      <c r="EML3" s="204"/>
      <c r="EMM3" s="204"/>
      <c r="EMN3" s="204"/>
      <c r="EMO3" s="204"/>
      <c r="EMP3" s="204"/>
      <c r="EMQ3" s="204"/>
      <c r="EMR3" s="204"/>
      <c r="EMS3" s="204"/>
      <c r="EMT3" s="204"/>
      <c r="EMU3" s="204"/>
      <c r="EMV3" s="204"/>
      <c r="EMW3" s="204"/>
      <c r="EMX3" s="204"/>
      <c r="EMY3" s="204"/>
      <c r="EMZ3" s="204"/>
      <c r="ENA3" s="204"/>
      <c r="ENB3" s="204"/>
      <c r="ENC3" s="204"/>
      <c r="END3" s="204"/>
      <c r="ENE3" s="204"/>
      <c r="ENF3" s="204"/>
      <c r="ENG3" s="204"/>
      <c r="ENH3" s="204"/>
      <c r="ENI3" s="204"/>
      <c r="ENJ3" s="204"/>
      <c r="ENK3" s="204"/>
      <c r="ENL3" s="204"/>
      <c r="ENM3" s="204"/>
      <c r="ENN3" s="204"/>
      <c r="ENO3" s="203"/>
      <c r="ENP3" s="204"/>
      <c r="ENQ3" s="204"/>
      <c r="ENR3" s="204"/>
      <c r="ENS3" s="204"/>
      <c r="ENT3" s="204"/>
      <c r="ENU3" s="204"/>
      <c r="ENV3" s="204"/>
      <c r="ENW3" s="204"/>
      <c r="ENX3" s="204"/>
      <c r="ENY3" s="204"/>
      <c r="ENZ3" s="204"/>
      <c r="EOA3" s="204"/>
      <c r="EOB3" s="204"/>
      <c r="EOC3" s="204"/>
      <c r="EOD3" s="204"/>
      <c r="EOE3" s="204"/>
      <c r="EOF3" s="204"/>
      <c r="EOG3" s="204"/>
      <c r="EOH3" s="204"/>
      <c r="EOI3" s="204"/>
      <c r="EOJ3" s="204"/>
      <c r="EOK3" s="204"/>
      <c r="EOL3" s="204"/>
      <c r="EOM3" s="204"/>
      <c r="EON3" s="204"/>
      <c r="EOO3" s="204"/>
      <c r="EOP3" s="204"/>
      <c r="EOQ3" s="204"/>
      <c r="EOR3" s="204"/>
      <c r="EOS3" s="204"/>
      <c r="EOT3" s="204"/>
      <c r="EOU3" s="204"/>
      <c r="EOV3" s="204"/>
      <c r="EOW3" s="204"/>
      <c r="EOX3" s="204"/>
      <c r="EOY3" s="204"/>
      <c r="EOZ3" s="204"/>
      <c r="EPA3" s="204"/>
      <c r="EPB3" s="204"/>
      <c r="EPC3" s="204"/>
      <c r="EPD3" s="204"/>
      <c r="EPE3" s="204"/>
      <c r="EPF3" s="204"/>
      <c r="EPG3" s="204"/>
      <c r="EPH3" s="204"/>
      <c r="EPI3" s="204"/>
      <c r="EPJ3" s="204"/>
      <c r="EPK3" s="204"/>
      <c r="EPL3" s="204"/>
      <c r="EPM3" s="204"/>
      <c r="EPN3" s="204"/>
      <c r="EPO3" s="204"/>
      <c r="EPP3" s="204"/>
      <c r="EPQ3" s="204"/>
      <c r="EPR3" s="204"/>
      <c r="EPS3" s="204"/>
      <c r="EPT3" s="204"/>
      <c r="EPU3" s="204"/>
      <c r="EPV3" s="204"/>
      <c r="EPW3" s="204"/>
      <c r="EPX3" s="204"/>
      <c r="EPY3" s="204"/>
      <c r="EPZ3" s="204"/>
      <c r="EQA3" s="204"/>
      <c r="EQB3" s="204"/>
      <c r="EQC3" s="204"/>
      <c r="EQD3" s="204"/>
      <c r="EQE3" s="204"/>
      <c r="EQF3" s="204"/>
      <c r="EQG3" s="204"/>
      <c r="EQH3" s="204"/>
      <c r="EQI3" s="204"/>
      <c r="EQJ3" s="204"/>
      <c r="EQK3" s="204"/>
      <c r="EQL3" s="204"/>
      <c r="EQM3" s="204"/>
      <c r="EQN3" s="204"/>
      <c r="EQO3" s="204"/>
      <c r="EQP3" s="204"/>
      <c r="EQQ3" s="204"/>
      <c r="EQR3" s="204"/>
      <c r="EQS3" s="204"/>
      <c r="EQT3" s="203"/>
      <c r="EQU3" s="204"/>
      <c r="EQV3" s="204"/>
      <c r="EQW3" s="204"/>
      <c r="EQX3" s="204"/>
      <c r="EQY3" s="204"/>
      <c r="EQZ3" s="204"/>
      <c r="ERA3" s="204"/>
      <c r="ERB3" s="204"/>
      <c r="ERC3" s="204"/>
      <c r="ERD3" s="204"/>
      <c r="ERE3" s="204"/>
      <c r="ERF3" s="204"/>
      <c r="ERG3" s="203"/>
      <c r="ERH3" s="204"/>
      <c r="ERI3" s="204"/>
      <c r="ERJ3" s="204"/>
      <c r="ERK3" s="204"/>
      <c r="ERL3" s="204"/>
      <c r="ERM3" s="204"/>
      <c r="ERN3" s="203"/>
      <c r="ERO3" s="204"/>
      <c r="ERP3" s="204"/>
      <c r="ERQ3" s="204"/>
      <c r="ERR3" s="204"/>
      <c r="ERS3" s="204"/>
      <c r="ERT3" s="204"/>
      <c r="ERU3" s="204"/>
      <c r="ERV3" s="204"/>
      <c r="ERW3" s="204"/>
      <c r="ERX3" s="204"/>
      <c r="ERY3" s="204"/>
      <c r="ERZ3" s="204"/>
      <c r="ESA3" s="204"/>
      <c r="ESB3" s="204"/>
      <c r="ESC3" s="204"/>
      <c r="ESD3" s="204"/>
      <c r="ESE3" s="204"/>
      <c r="ESF3" s="204"/>
      <c r="ESG3" s="204"/>
      <c r="ESH3" s="204"/>
      <c r="ESI3" s="204"/>
      <c r="ESJ3" s="204"/>
      <c r="ESK3" s="204"/>
      <c r="ESL3" s="204"/>
      <c r="ESM3" s="204"/>
      <c r="ESN3" s="204"/>
      <c r="ESO3" s="204"/>
      <c r="ESP3" s="204"/>
      <c r="ESQ3" s="204"/>
      <c r="ESR3" s="204"/>
      <c r="ESS3" s="204"/>
      <c r="EST3" s="204"/>
      <c r="ESU3" s="204"/>
      <c r="ESV3" s="204"/>
      <c r="ESW3" s="204"/>
      <c r="ESX3" s="204"/>
      <c r="ESY3" s="204"/>
      <c r="ESZ3" s="204"/>
      <c r="ETA3" s="204"/>
      <c r="ETB3" s="204"/>
      <c r="ETC3" s="204"/>
      <c r="ETD3" s="204"/>
      <c r="ETE3" s="204"/>
      <c r="ETF3" s="204"/>
      <c r="ETG3" s="204"/>
      <c r="ETH3" s="204"/>
      <c r="ETI3" s="204"/>
      <c r="ETJ3" s="204"/>
      <c r="ETK3" s="204"/>
      <c r="ETL3" s="204"/>
      <c r="ETM3" s="204"/>
      <c r="ETN3" s="204"/>
      <c r="ETO3" s="204"/>
      <c r="ETP3" s="204"/>
      <c r="ETQ3" s="204"/>
      <c r="ETR3" s="204"/>
      <c r="ETS3" s="204"/>
      <c r="ETT3" s="204"/>
      <c r="ETU3" s="204"/>
      <c r="ETV3" s="204"/>
      <c r="ETW3" s="204"/>
      <c r="ETX3" s="204"/>
      <c r="ETY3" s="204"/>
      <c r="ETZ3" s="204"/>
      <c r="EUA3" s="204"/>
      <c r="EUB3" s="204"/>
      <c r="EUC3" s="204"/>
      <c r="EUD3" s="204"/>
      <c r="EUE3" s="204"/>
      <c r="EUF3" s="204"/>
      <c r="EUG3" s="204"/>
      <c r="EUH3" s="204"/>
      <c r="EUI3" s="204"/>
      <c r="EUJ3" s="204"/>
      <c r="EUK3" s="204"/>
      <c r="EUL3" s="204"/>
      <c r="EUM3" s="204"/>
      <c r="EUN3" s="204"/>
      <c r="EUO3" s="204"/>
      <c r="EUP3" s="204"/>
      <c r="EUQ3" s="204"/>
      <c r="EUR3" s="204"/>
      <c r="EUS3" s="204"/>
      <c r="EUT3" s="204"/>
      <c r="EUU3" s="204"/>
      <c r="EUV3" s="204"/>
      <c r="EUW3" s="204"/>
      <c r="EUX3" s="204"/>
      <c r="EUY3" s="204"/>
      <c r="EUZ3" s="204"/>
      <c r="EVA3" s="204"/>
      <c r="EVB3" s="204"/>
      <c r="EVC3" s="204"/>
      <c r="EVD3" s="204"/>
      <c r="EVE3" s="204"/>
      <c r="EVF3" s="204"/>
      <c r="EVG3" s="204"/>
      <c r="EVH3" s="204"/>
      <c r="EVI3" s="204"/>
      <c r="EVJ3" s="204"/>
      <c r="EVK3" s="204"/>
      <c r="EVL3" s="204"/>
      <c r="EVM3" s="204"/>
      <c r="EVN3" s="204"/>
      <c r="EVO3" s="204"/>
      <c r="EVP3" s="204"/>
      <c r="EVQ3" s="204"/>
      <c r="EVR3" s="204"/>
      <c r="EVS3" s="204"/>
      <c r="EVT3" s="204"/>
      <c r="EVU3" s="204"/>
      <c r="EVV3" s="204"/>
      <c r="EVW3" s="204"/>
      <c r="EVX3" s="203"/>
      <c r="EVY3" s="204"/>
      <c r="EVZ3" s="204"/>
      <c r="EWA3" s="204"/>
      <c r="EWB3" s="204"/>
      <c r="EWC3" s="204"/>
      <c r="EWD3" s="204"/>
      <c r="EWE3" s="204"/>
      <c r="EWF3" s="204"/>
      <c r="EWG3" s="204"/>
      <c r="EWH3" s="204"/>
      <c r="EWI3" s="204"/>
      <c r="EWJ3" s="204"/>
      <c r="EWK3" s="204"/>
      <c r="EWL3" s="204"/>
      <c r="EWM3" s="204"/>
      <c r="EWN3" s="204"/>
      <c r="EWO3" s="204"/>
      <c r="EWP3" s="204"/>
      <c r="EWQ3" s="204"/>
      <c r="EWR3" s="204"/>
      <c r="EWS3" s="204"/>
      <c r="EWT3" s="204"/>
      <c r="EWU3" s="204"/>
      <c r="EWV3" s="204"/>
      <c r="EWW3" s="204"/>
      <c r="EWX3" s="204"/>
      <c r="EWY3" s="204"/>
      <c r="EWZ3" s="204"/>
      <c r="EXA3" s="204"/>
      <c r="EXB3" s="204"/>
      <c r="EXC3" s="204"/>
      <c r="EXD3" s="204"/>
      <c r="EXE3" s="204"/>
      <c r="EXF3" s="204"/>
      <c r="EXG3" s="204"/>
      <c r="EXH3" s="204"/>
      <c r="EXI3" s="204"/>
      <c r="EXJ3" s="204"/>
      <c r="EXK3" s="204"/>
      <c r="EXL3" s="204"/>
      <c r="EXM3" s="204"/>
      <c r="EXN3" s="204"/>
      <c r="EXO3" s="204"/>
      <c r="EXP3" s="204"/>
      <c r="EXQ3" s="204"/>
      <c r="EXR3" s="203"/>
      <c r="EXS3" s="204"/>
      <c r="EXT3" s="204"/>
      <c r="EXU3" s="204"/>
      <c r="EXV3" s="204"/>
      <c r="EXW3" s="204"/>
      <c r="EXX3" s="204"/>
      <c r="EXY3" s="204"/>
      <c r="EXZ3" s="203"/>
      <c r="EYA3" s="204"/>
      <c r="EYB3" s="204"/>
      <c r="EYC3" s="204"/>
      <c r="EYD3" s="204"/>
      <c r="EYE3" s="204"/>
      <c r="EYF3" s="203"/>
      <c r="EYG3" s="204"/>
      <c r="EYH3" s="204"/>
      <c r="EYI3" s="204"/>
      <c r="EYJ3" s="204"/>
      <c r="EYK3" s="204"/>
      <c r="EYL3" s="204"/>
      <c r="EYM3" s="204"/>
      <c r="EYN3" s="204"/>
      <c r="EYO3" s="204"/>
      <c r="EYP3" s="204"/>
      <c r="EYQ3" s="204"/>
      <c r="EYR3" s="204"/>
      <c r="EYS3" s="204"/>
      <c r="EYT3" s="204"/>
      <c r="EYU3" s="204"/>
      <c r="EYV3" s="204"/>
      <c r="EYW3" s="204"/>
      <c r="EYX3" s="204"/>
      <c r="EYY3" s="204"/>
      <c r="EYZ3" s="204"/>
      <c r="EZA3" s="204"/>
      <c r="EZB3" s="204"/>
      <c r="EZC3" s="204"/>
      <c r="EZD3" s="204"/>
      <c r="EZE3" s="204"/>
      <c r="EZF3" s="204"/>
      <c r="EZG3" s="204"/>
      <c r="EZH3" s="204"/>
      <c r="EZI3" s="204"/>
      <c r="EZJ3" s="204"/>
      <c r="EZK3" s="204"/>
      <c r="EZL3" s="204"/>
      <c r="EZM3" s="204"/>
      <c r="EZN3" s="204"/>
      <c r="EZO3" s="204"/>
      <c r="EZP3" s="204"/>
      <c r="EZQ3" s="204"/>
      <c r="EZR3" s="204"/>
      <c r="EZS3" s="204"/>
      <c r="EZT3" s="204"/>
      <c r="EZU3" s="204"/>
      <c r="EZV3" s="204"/>
      <c r="EZW3" s="204"/>
      <c r="EZX3" s="204"/>
      <c r="EZY3" s="204"/>
      <c r="EZZ3" s="204"/>
      <c r="FAA3" s="204"/>
      <c r="FAB3" s="204"/>
      <c r="FAC3" s="204"/>
      <c r="FAD3" s="204"/>
      <c r="FAE3" s="204"/>
      <c r="FAF3" s="204"/>
      <c r="FAG3" s="203"/>
      <c r="FAH3" s="204"/>
      <c r="FAI3" s="204"/>
      <c r="FAJ3" s="204"/>
      <c r="FAK3" s="204"/>
      <c r="FAL3" s="204"/>
      <c r="FAM3" s="203"/>
      <c r="FAN3" s="204"/>
      <c r="FAO3" s="204"/>
      <c r="FAP3" s="204"/>
      <c r="FAQ3" s="204"/>
      <c r="FAR3" s="204"/>
      <c r="FAS3" s="204"/>
      <c r="FAT3" s="203"/>
      <c r="FAU3" s="204"/>
      <c r="FAV3" s="204"/>
      <c r="FAW3" s="204"/>
      <c r="FAX3" s="204"/>
      <c r="FAY3" s="204"/>
      <c r="FAZ3" s="204"/>
      <c r="FBA3" s="204"/>
      <c r="FBB3" s="204"/>
      <c r="FBC3" s="204"/>
      <c r="FBD3" s="204"/>
      <c r="FBE3" s="204"/>
      <c r="FBF3" s="204"/>
      <c r="FBG3" s="204"/>
      <c r="FBH3" s="204"/>
      <c r="FBI3" s="204"/>
      <c r="FBJ3" s="204"/>
      <c r="FBK3" s="204"/>
      <c r="FBL3" s="203"/>
      <c r="FBM3" s="204"/>
      <c r="FBN3" s="204"/>
      <c r="FBO3" s="204"/>
      <c r="FBP3" s="204"/>
      <c r="FBQ3" s="204"/>
      <c r="FBR3" s="204"/>
      <c r="FBS3" s="204"/>
      <c r="FBT3" s="204"/>
      <c r="FBU3" s="204"/>
      <c r="FBV3" s="204"/>
      <c r="FBW3" s="204"/>
      <c r="FBX3" s="204"/>
      <c r="FBY3" s="204"/>
      <c r="FBZ3" s="204"/>
      <c r="FCA3" s="204"/>
      <c r="FCB3" s="204"/>
      <c r="FCC3" s="204"/>
      <c r="FCD3" s="204"/>
      <c r="FCE3" s="204"/>
      <c r="FCF3" s="203"/>
      <c r="FCG3" s="204"/>
      <c r="FCH3" s="203"/>
      <c r="FCI3" s="204"/>
      <c r="FCJ3" s="204"/>
      <c r="FCK3" s="204"/>
      <c r="FCL3" s="204"/>
      <c r="FCM3" s="204"/>
      <c r="FCN3" s="203"/>
      <c r="FCO3" s="204"/>
      <c r="FCP3" s="204"/>
      <c r="FCQ3" s="204"/>
      <c r="FCR3" s="204"/>
      <c r="FCS3" s="204"/>
      <c r="FCT3" s="204"/>
      <c r="FCU3" s="204"/>
      <c r="FCV3" s="204"/>
      <c r="FCW3" s="204"/>
      <c r="FCX3" s="204"/>
      <c r="FCY3" s="204"/>
      <c r="FCZ3" s="204"/>
      <c r="FDA3" s="204"/>
      <c r="FDB3" s="204"/>
      <c r="FDC3" s="204"/>
      <c r="FDD3" s="204"/>
      <c r="FDE3" s="204"/>
      <c r="FDF3" s="204"/>
      <c r="FDG3" s="204"/>
      <c r="FDH3" s="204"/>
      <c r="FDI3" s="204"/>
      <c r="FDJ3" s="204"/>
      <c r="FDK3" s="204"/>
      <c r="FDL3" s="204"/>
      <c r="FDM3" s="204"/>
      <c r="FDN3" s="204"/>
      <c r="FDO3" s="204"/>
      <c r="FDP3" s="204"/>
      <c r="FDQ3" s="204"/>
      <c r="FDR3" s="204"/>
      <c r="FDS3" s="204"/>
      <c r="FDT3" s="204"/>
      <c r="FDU3" s="203"/>
      <c r="FDV3" s="204"/>
      <c r="FDW3" s="203"/>
      <c r="FDX3" s="204"/>
      <c r="FDY3" s="204"/>
      <c r="FDZ3" s="204"/>
      <c r="FEA3" s="203"/>
      <c r="FEB3" s="204"/>
      <c r="FEC3" s="204"/>
      <c r="FED3" s="204"/>
      <c r="FEE3" s="204"/>
      <c r="FEF3" s="204"/>
      <c r="FEG3" s="204"/>
      <c r="FEH3" s="204"/>
      <c r="FEI3" s="204"/>
      <c r="FEJ3" s="204"/>
      <c r="FEK3" s="204"/>
      <c r="FEL3" s="204"/>
      <c r="FEM3" s="204"/>
      <c r="FEN3" s="203"/>
      <c r="FEO3" s="204"/>
      <c r="FEP3" s="204"/>
      <c r="FEQ3" s="204"/>
      <c r="FER3" s="204"/>
      <c r="FES3" s="204"/>
      <c r="FET3" s="203"/>
      <c r="FEU3" s="204"/>
      <c r="FEV3" s="204"/>
      <c r="FEW3" s="204"/>
      <c r="FEX3" s="204"/>
      <c r="FEY3" s="203"/>
      <c r="FEZ3" s="204"/>
      <c r="FFA3" s="203"/>
      <c r="FFB3" s="204"/>
      <c r="FFC3" s="204"/>
      <c r="FFD3" s="204"/>
      <c r="FFE3" s="204"/>
      <c r="FFF3" s="204"/>
      <c r="FFG3" s="204"/>
      <c r="FFH3" s="204"/>
      <c r="FFI3" s="204"/>
      <c r="FFJ3" s="204"/>
      <c r="FFK3" s="204"/>
      <c r="FFL3" s="204"/>
      <c r="FFM3" s="204"/>
      <c r="FFN3" s="204"/>
      <c r="FFO3" s="204"/>
      <c r="FFP3" s="204"/>
      <c r="FFQ3" s="204"/>
      <c r="FFR3" s="204"/>
      <c r="FFS3" s="204"/>
      <c r="FFT3" s="204"/>
      <c r="FFU3" s="204"/>
      <c r="FFV3" s="204"/>
      <c r="FFW3" s="204"/>
      <c r="FFX3" s="204"/>
      <c r="FFY3" s="204"/>
      <c r="FFZ3" s="204"/>
      <c r="FGA3" s="204"/>
      <c r="FGB3" s="204"/>
      <c r="FGC3" s="204"/>
      <c r="FGD3" s="204"/>
      <c r="FGE3" s="204"/>
      <c r="FGF3" s="204"/>
      <c r="FGG3" s="204"/>
      <c r="FGH3" s="204"/>
      <c r="FGI3" s="204"/>
      <c r="FGJ3" s="204"/>
      <c r="FGK3" s="204"/>
      <c r="FGL3" s="204"/>
      <c r="FGM3" s="204"/>
      <c r="FGN3" s="204"/>
      <c r="FGO3" s="204"/>
      <c r="FGP3" s="204"/>
      <c r="FGQ3" s="204"/>
      <c r="FGR3" s="204"/>
      <c r="FGS3" s="204"/>
      <c r="FGT3" s="204"/>
      <c r="FGU3" s="204"/>
      <c r="FGV3" s="204"/>
      <c r="FGW3" s="204"/>
      <c r="FGX3" s="204"/>
      <c r="FGY3" s="204"/>
      <c r="FGZ3" s="204"/>
      <c r="FHA3" s="204"/>
      <c r="FHB3" s="204"/>
      <c r="FHC3" s="204"/>
      <c r="FHD3" s="204"/>
      <c r="FHE3" s="204"/>
      <c r="FHF3" s="204"/>
      <c r="FHG3" s="204"/>
      <c r="FHH3" s="204"/>
      <c r="FHI3" s="204"/>
      <c r="FHJ3" s="204"/>
      <c r="FHK3" s="204"/>
      <c r="FHL3" s="204"/>
      <c r="FHM3" s="204"/>
      <c r="FHN3" s="204"/>
      <c r="FHO3" s="204"/>
      <c r="FHP3" s="204"/>
      <c r="FHQ3" s="203"/>
      <c r="FHR3" s="204"/>
      <c r="FHS3" s="204"/>
      <c r="FHT3" s="204"/>
      <c r="FHU3" s="203"/>
      <c r="FHV3" s="204"/>
      <c r="FHW3" s="204"/>
      <c r="FHX3" s="204"/>
      <c r="FHY3" s="203"/>
      <c r="FHZ3" s="204"/>
      <c r="FIA3" s="204"/>
      <c r="FIB3" s="204"/>
      <c r="FIC3" s="204"/>
      <c r="FID3" s="204"/>
      <c r="FIE3" s="204"/>
      <c r="FIF3" s="204"/>
      <c r="FIG3" s="204"/>
      <c r="FIH3" s="204"/>
      <c r="FII3" s="204"/>
      <c r="FIJ3" s="204"/>
      <c r="FIK3" s="204"/>
      <c r="FIL3" s="204"/>
      <c r="FIM3" s="204"/>
      <c r="FIN3" s="204"/>
      <c r="FIO3" s="204"/>
      <c r="FIP3" s="204"/>
      <c r="FIQ3" s="204"/>
      <c r="FIR3" s="204"/>
      <c r="FIS3" s="204"/>
      <c r="FIT3" s="204"/>
      <c r="FIU3" s="204"/>
      <c r="FIV3" s="204"/>
      <c r="FIW3" s="204"/>
      <c r="FIX3" s="204"/>
      <c r="FIY3" s="204"/>
      <c r="FIZ3" s="204"/>
      <c r="FJA3" s="204"/>
      <c r="FJB3" s="204"/>
      <c r="FJC3" s="204"/>
      <c r="FJD3" s="204"/>
      <c r="FJE3" s="204"/>
      <c r="FJF3" s="204"/>
      <c r="FJG3" s="204"/>
      <c r="FJH3" s="204"/>
      <c r="FJI3" s="204"/>
      <c r="FJJ3" s="203"/>
      <c r="FJK3" s="204"/>
      <c r="FJL3" s="204"/>
      <c r="FJM3" s="204"/>
      <c r="FJN3" s="204"/>
      <c r="FJO3" s="204"/>
      <c r="FJP3" s="204"/>
      <c r="FJQ3" s="204"/>
      <c r="FJR3" s="204"/>
      <c r="FJS3" s="204"/>
      <c r="FJT3" s="204"/>
      <c r="FJU3" s="204"/>
      <c r="FJV3" s="204"/>
      <c r="FJW3" s="204"/>
      <c r="FJX3" s="204"/>
      <c r="FJY3" s="204"/>
      <c r="FJZ3" s="204"/>
      <c r="FKA3" s="204"/>
      <c r="FKB3" s="204"/>
      <c r="FKC3" s="204"/>
      <c r="FKD3" s="204"/>
      <c r="FKE3" s="204"/>
      <c r="FKF3" s="204"/>
      <c r="FKG3" s="204"/>
      <c r="FKH3" s="204"/>
      <c r="FKI3" s="204"/>
      <c r="FKJ3" s="204"/>
      <c r="FKK3" s="204"/>
      <c r="FKL3" s="204"/>
      <c r="FKM3" s="204"/>
      <c r="FKN3" s="204"/>
      <c r="FKO3" s="204"/>
      <c r="FKP3" s="204"/>
      <c r="FKQ3" s="204"/>
      <c r="FKR3" s="204"/>
      <c r="FKS3" s="204"/>
      <c r="FKT3" s="204"/>
      <c r="FKU3" s="204"/>
      <c r="FKV3" s="204"/>
      <c r="FKW3" s="204"/>
      <c r="FKX3" s="204"/>
      <c r="FKY3" s="204"/>
      <c r="FKZ3" s="204"/>
      <c r="FLA3" s="204"/>
      <c r="FLB3" s="204"/>
      <c r="FLC3" s="204"/>
      <c r="FLD3" s="204"/>
      <c r="FLE3" s="204"/>
      <c r="FLF3" s="204"/>
      <c r="FLG3" s="204"/>
      <c r="FLH3" s="204"/>
      <c r="FLI3" s="204"/>
      <c r="FLJ3" s="204"/>
      <c r="FLK3" s="204"/>
      <c r="FLL3" s="204"/>
      <c r="FLM3" s="204"/>
      <c r="FLN3" s="204"/>
      <c r="FLO3" s="204"/>
      <c r="FLP3" s="204"/>
      <c r="FLQ3" s="204"/>
      <c r="FLR3" s="204"/>
      <c r="FLS3" s="204"/>
      <c r="FLT3" s="204"/>
      <c r="FLU3" s="204"/>
      <c r="FLV3" s="204"/>
      <c r="FLW3" s="204"/>
      <c r="FLX3" s="204"/>
      <c r="FLY3" s="204"/>
      <c r="FLZ3" s="204"/>
      <c r="FMA3" s="204"/>
      <c r="FMB3" s="204"/>
      <c r="FMC3" s="204"/>
      <c r="FMD3" s="204"/>
      <c r="FME3" s="204"/>
      <c r="FMF3" s="204"/>
      <c r="FMG3" s="204"/>
      <c r="FMH3" s="204"/>
      <c r="FMI3" s="204"/>
      <c r="FMJ3" s="204"/>
      <c r="FMK3" s="204"/>
      <c r="FML3" s="204"/>
      <c r="FMM3" s="204"/>
      <c r="FMN3" s="204"/>
      <c r="FMO3" s="204"/>
      <c r="FMP3" s="204"/>
      <c r="FMQ3" s="204"/>
      <c r="FMR3" s="204"/>
      <c r="FMS3" s="204"/>
      <c r="FMT3" s="204"/>
      <c r="FMU3" s="204"/>
      <c r="FMV3" s="204"/>
      <c r="FMW3" s="204"/>
      <c r="FMX3" s="204"/>
      <c r="FMY3" s="204"/>
      <c r="FMZ3" s="204"/>
      <c r="FNA3" s="204"/>
      <c r="FNB3" s="204"/>
      <c r="FNC3" s="204"/>
      <c r="FND3" s="204"/>
      <c r="FNE3" s="204"/>
      <c r="FNF3" s="204"/>
      <c r="FNG3" s="204"/>
      <c r="FNH3" s="204"/>
      <c r="FNI3" s="204"/>
      <c r="FNJ3" s="204"/>
      <c r="FNK3" s="204"/>
      <c r="FNL3" s="204"/>
      <c r="FNM3" s="204"/>
      <c r="FNN3" s="204"/>
      <c r="FNO3" s="204"/>
      <c r="FNP3" s="204"/>
      <c r="FNQ3" s="204"/>
      <c r="FNR3" s="204"/>
      <c r="FNS3" s="204"/>
      <c r="FNT3" s="204"/>
      <c r="FNU3" s="204"/>
      <c r="FNV3" s="204"/>
      <c r="FNW3" s="204"/>
      <c r="FNX3" s="204"/>
      <c r="FNY3" s="204"/>
      <c r="FNZ3" s="204"/>
      <c r="FOA3" s="204"/>
      <c r="FOB3" s="204"/>
      <c r="FOC3" s="204"/>
      <c r="FOD3" s="204"/>
      <c r="FOE3" s="204"/>
      <c r="FOF3" s="204"/>
      <c r="FOG3" s="204"/>
      <c r="FOH3" s="204"/>
      <c r="FOI3" s="204"/>
      <c r="FOJ3" s="204"/>
      <c r="FOK3" s="204"/>
      <c r="FOL3" s="204"/>
      <c r="FOM3" s="204"/>
      <c r="FON3" s="204"/>
      <c r="FOO3" s="204"/>
      <c r="FOP3" s="204"/>
      <c r="FOQ3" s="204"/>
      <c r="FOR3" s="204"/>
      <c r="FOS3" s="204"/>
      <c r="FOT3" s="204"/>
      <c r="FOU3" s="204"/>
      <c r="FOV3" s="204"/>
      <c r="FOW3" s="204"/>
      <c r="FOX3" s="204"/>
      <c r="FOY3" s="204"/>
      <c r="FOZ3" s="204"/>
      <c r="FPA3" s="204"/>
      <c r="FPB3" s="203"/>
      <c r="FPC3" s="204"/>
      <c r="FPD3" s="204"/>
      <c r="FPE3" s="204"/>
      <c r="FPF3" s="204"/>
      <c r="FPG3" s="204"/>
      <c r="FPH3" s="204"/>
      <c r="FPI3" s="204"/>
      <c r="FPJ3" s="204"/>
      <c r="FPK3" s="204"/>
      <c r="FPL3" s="204"/>
      <c r="FPM3" s="204"/>
      <c r="FPN3" s="204"/>
      <c r="FPO3" s="203"/>
      <c r="FPP3" s="204"/>
      <c r="FPQ3" s="204"/>
      <c r="FPR3" s="204"/>
      <c r="FPS3" s="204"/>
      <c r="FPT3" s="204"/>
      <c r="FPU3" s="204"/>
      <c r="FPV3" s="204"/>
      <c r="FPW3" s="204"/>
      <c r="FPX3" s="204"/>
      <c r="FPY3" s="204"/>
      <c r="FPZ3" s="204"/>
      <c r="FQA3" s="204"/>
      <c r="FQB3" s="204"/>
      <c r="FQC3" s="204"/>
      <c r="FQD3" s="204"/>
      <c r="FQE3" s="204"/>
      <c r="FQF3" s="203"/>
      <c r="FQG3" s="204"/>
      <c r="FQH3" s="204"/>
      <c r="FQI3" s="204"/>
      <c r="FQJ3" s="204"/>
      <c r="FQK3" s="204"/>
      <c r="FQL3" s="204"/>
      <c r="FQM3" s="204"/>
      <c r="FQN3" s="204"/>
      <c r="FQO3" s="204"/>
      <c r="FQP3" s="204"/>
      <c r="FQQ3" s="204"/>
      <c r="FQR3" s="204"/>
      <c r="FQS3" s="204"/>
      <c r="FQT3" s="204"/>
      <c r="FQU3" s="204"/>
      <c r="FQV3" s="204"/>
      <c r="FQW3" s="204"/>
      <c r="FQX3" s="204"/>
      <c r="FQY3" s="204"/>
      <c r="FQZ3" s="204"/>
      <c r="FRA3" s="204"/>
      <c r="FRB3" s="204"/>
      <c r="FRC3" s="204"/>
      <c r="FRD3" s="204"/>
      <c r="FRE3" s="204"/>
      <c r="FRF3" s="204"/>
      <c r="FRG3" s="204"/>
      <c r="FRH3" s="204"/>
      <c r="FRI3" s="204"/>
      <c r="FRJ3" s="204"/>
      <c r="FRK3" s="204"/>
      <c r="FRL3" s="204"/>
      <c r="FRM3" s="204"/>
      <c r="FRN3" s="204"/>
      <c r="FRO3" s="204"/>
      <c r="FRP3" s="204"/>
      <c r="FRQ3" s="204"/>
      <c r="FRR3" s="204"/>
      <c r="FRS3" s="204"/>
      <c r="FRT3" s="204"/>
      <c r="FRU3" s="204"/>
      <c r="FRV3" s="204"/>
      <c r="FRW3" s="204"/>
      <c r="FRX3" s="204"/>
      <c r="FRY3" s="204"/>
      <c r="FRZ3" s="204"/>
      <c r="FSA3" s="204"/>
      <c r="FSB3" s="204"/>
      <c r="FSC3" s="204"/>
      <c r="FSD3" s="204"/>
      <c r="FSE3" s="204"/>
      <c r="FSF3" s="204"/>
      <c r="FSG3" s="204"/>
      <c r="FSH3" s="204"/>
      <c r="FSI3" s="204"/>
      <c r="FSJ3" s="204"/>
      <c r="FSK3" s="204"/>
      <c r="FSL3" s="204"/>
      <c r="FSM3" s="204"/>
      <c r="FSN3" s="204"/>
      <c r="FSO3" s="204"/>
      <c r="FSP3" s="204"/>
      <c r="FSQ3" s="204"/>
      <c r="FSR3" s="204"/>
      <c r="FSS3" s="204"/>
      <c r="FST3" s="204"/>
      <c r="FSU3" s="204"/>
      <c r="FSV3" s="204"/>
      <c r="FSW3" s="204"/>
      <c r="FSX3" s="204"/>
      <c r="FSY3" s="204"/>
      <c r="FSZ3" s="204"/>
      <c r="FTA3" s="204"/>
      <c r="FTB3" s="204"/>
      <c r="FTC3" s="204"/>
      <c r="FTD3" s="204"/>
      <c r="FTE3" s="204"/>
      <c r="FTF3" s="204"/>
      <c r="FTG3" s="204"/>
      <c r="FTH3" s="204"/>
      <c r="FTI3" s="204"/>
      <c r="FTJ3" s="203"/>
      <c r="FTK3" s="204"/>
      <c r="FTL3" s="204"/>
      <c r="FTM3" s="204"/>
      <c r="FTN3" s="204"/>
      <c r="FTO3" s="204"/>
      <c r="FTP3" s="204"/>
      <c r="FTQ3" s="204"/>
      <c r="FTR3" s="204"/>
      <c r="FTS3" s="204"/>
      <c r="FTT3" s="204"/>
      <c r="FTU3" s="204"/>
      <c r="FTV3" s="204"/>
      <c r="FTW3" s="204"/>
      <c r="FTX3" s="204"/>
      <c r="FTY3" s="204"/>
      <c r="FTZ3" s="204"/>
      <c r="FUA3" s="204"/>
      <c r="FUB3" s="204"/>
      <c r="FUC3" s="204"/>
      <c r="FUD3" s="204"/>
      <c r="FUE3" s="204"/>
      <c r="FUF3" s="204"/>
      <c r="FUG3" s="204"/>
      <c r="FUH3" s="204"/>
      <c r="FUI3" s="204"/>
      <c r="FUJ3" s="204"/>
      <c r="FUK3" s="204"/>
      <c r="FUL3" s="204"/>
      <c r="FUM3" s="204"/>
      <c r="FUN3" s="204"/>
      <c r="FUO3" s="204"/>
      <c r="FUP3" s="204"/>
      <c r="FUQ3" s="204"/>
      <c r="FUR3" s="204"/>
      <c r="FUS3" s="204"/>
      <c r="FUT3" s="204"/>
      <c r="FUU3" s="204"/>
      <c r="FUV3" s="204"/>
      <c r="FUW3" s="204"/>
      <c r="FUX3" s="204"/>
      <c r="FUY3" s="204"/>
      <c r="FUZ3" s="204"/>
      <c r="FVA3" s="204"/>
      <c r="FVB3" s="204"/>
      <c r="FVC3" s="204"/>
      <c r="FVD3" s="204"/>
      <c r="FVE3" s="204"/>
      <c r="FVF3" s="204"/>
      <c r="FVG3" s="204"/>
      <c r="FVH3" s="204"/>
      <c r="FVI3" s="204"/>
      <c r="FVJ3" s="204"/>
      <c r="FVK3" s="204"/>
      <c r="FVL3" s="204"/>
      <c r="FVM3" s="204"/>
      <c r="FVN3" s="204"/>
      <c r="FVO3" s="204"/>
      <c r="FVP3" s="204"/>
      <c r="FVQ3" s="204"/>
      <c r="FVR3" s="204"/>
      <c r="FVS3" s="204"/>
      <c r="FVT3" s="204"/>
      <c r="FVU3" s="204"/>
      <c r="FVV3" s="204"/>
      <c r="FVW3" s="204"/>
      <c r="FVX3" s="204"/>
      <c r="FVY3" s="204"/>
      <c r="FVZ3" s="204"/>
      <c r="FWA3" s="204"/>
      <c r="FWB3" s="204"/>
      <c r="FWC3" s="204"/>
      <c r="FWD3" s="204"/>
      <c r="FWE3" s="204"/>
      <c r="FWF3" s="204"/>
      <c r="FWG3" s="204"/>
      <c r="FWH3" s="204"/>
      <c r="FWI3" s="204"/>
      <c r="FWJ3" s="204"/>
      <c r="FWK3" s="204"/>
      <c r="FWL3" s="204"/>
      <c r="FWM3" s="204"/>
      <c r="FWN3" s="204"/>
      <c r="FWO3" s="204"/>
      <c r="FWP3" s="204"/>
      <c r="FWQ3" s="204"/>
      <c r="FWR3" s="204"/>
      <c r="FWS3" s="204"/>
      <c r="FWT3" s="204"/>
      <c r="FWU3" s="204"/>
      <c r="FWV3" s="204"/>
      <c r="FWW3" s="204"/>
      <c r="FWX3" s="204"/>
      <c r="FWY3" s="204"/>
      <c r="FWZ3" s="204"/>
      <c r="FXA3" s="204"/>
      <c r="FXB3" s="204"/>
      <c r="FXC3" s="204"/>
      <c r="FXD3" s="204"/>
      <c r="FXE3" s="204"/>
      <c r="FXF3" s="204"/>
      <c r="FXG3" s="204"/>
      <c r="FXH3" s="203"/>
      <c r="FXI3" s="204"/>
      <c r="FXJ3" s="204"/>
      <c r="FXK3" s="204"/>
      <c r="FXL3" s="204"/>
      <c r="FXM3" s="204"/>
      <c r="FXN3" s="204"/>
      <c r="FXO3" s="204"/>
      <c r="FXP3" s="204"/>
      <c r="FXQ3" s="204"/>
      <c r="FXR3" s="204"/>
      <c r="FXS3" s="204"/>
      <c r="FXT3" s="204"/>
      <c r="FXU3" s="204"/>
      <c r="FXV3" s="204"/>
      <c r="FXW3" s="204"/>
      <c r="FXX3" s="204"/>
      <c r="FXY3" s="204"/>
      <c r="FXZ3" s="204"/>
      <c r="FYA3" s="204"/>
      <c r="FYB3" s="204"/>
      <c r="FYC3" s="204"/>
      <c r="FYD3" s="204"/>
      <c r="FYE3" s="204"/>
      <c r="FYF3" s="204"/>
      <c r="FYG3" s="204"/>
      <c r="FYH3" s="204"/>
      <c r="FYI3" s="204"/>
      <c r="FYJ3" s="204"/>
      <c r="FYK3" s="204"/>
      <c r="FYL3" s="204"/>
      <c r="FYM3" s="204"/>
      <c r="FYN3" s="204"/>
      <c r="FYO3" s="204"/>
      <c r="FYP3" s="204"/>
      <c r="FYQ3" s="204"/>
      <c r="FYR3" s="204"/>
      <c r="FYS3" s="204"/>
      <c r="FYT3" s="204"/>
      <c r="FYU3" s="204"/>
      <c r="FYV3" s="204"/>
      <c r="FYW3" s="204"/>
      <c r="FYX3" s="204"/>
      <c r="FYY3" s="204"/>
      <c r="FYZ3" s="204"/>
      <c r="FZA3" s="204"/>
      <c r="FZB3" s="204"/>
      <c r="FZC3" s="204"/>
      <c r="FZD3" s="204"/>
      <c r="FZE3" s="204"/>
      <c r="FZF3" s="204"/>
      <c r="FZG3" s="204"/>
      <c r="FZH3" s="204"/>
      <c r="FZI3" s="204"/>
      <c r="FZJ3" s="204"/>
      <c r="FZK3" s="204"/>
      <c r="FZL3" s="204"/>
      <c r="FZM3" s="204"/>
      <c r="FZN3" s="204"/>
      <c r="FZO3" s="204"/>
      <c r="FZP3" s="204"/>
      <c r="FZQ3" s="204"/>
      <c r="FZR3" s="204"/>
      <c r="FZS3" s="204"/>
      <c r="FZT3" s="204"/>
      <c r="FZU3" s="204"/>
      <c r="FZV3" s="204"/>
      <c r="FZW3" s="204"/>
      <c r="FZX3" s="204"/>
      <c r="FZY3" s="204"/>
      <c r="FZZ3" s="204"/>
      <c r="GAA3" s="204"/>
      <c r="GAB3" s="203"/>
      <c r="GAC3" s="204"/>
      <c r="GAD3" s="204"/>
      <c r="GAE3" s="204"/>
      <c r="GAF3" s="204"/>
      <c r="GAG3" s="204"/>
      <c r="GAH3" s="204"/>
      <c r="GAI3" s="204"/>
      <c r="GAJ3" s="204"/>
      <c r="GAK3" s="204"/>
      <c r="GAL3" s="204"/>
      <c r="GAM3" s="204"/>
      <c r="GAN3" s="204"/>
      <c r="GAO3" s="204"/>
      <c r="GAP3" s="204"/>
      <c r="GAQ3" s="204"/>
      <c r="GAR3" s="204"/>
      <c r="GAS3" s="204"/>
      <c r="GAT3" s="204"/>
      <c r="GAU3" s="204"/>
      <c r="GAV3" s="203"/>
      <c r="GAW3" s="203"/>
      <c r="GAX3" s="203"/>
      <c r="GAY3" s="204"/>
      <c r="GAZ3" s="204"/>
      <c r="GBA3" s="204"/>
      <c r="GBB3" s="204"/>
      <c r="GBC3" s="204"/>
      <c r="GBD3" s="204"/>
      <c r="GBE3" s="204"/>
      <c r="GBF3" s="204"/>
      <c r="GBG3" s="204"/>
      <c r="GBH3" s="204"/>
      <c r="GBI3" s="204"/>
      <c r="GBJ3" s="204"/>
      <c r="GBK3" s="204"/>
      <c r="GBL3" s="204"/>
      <c r="GBM3" s="204"/>
      <c r="GBN3" s="204"/>
      <c r="GBO3" s="204"/>
      <c r="GBP3" s="204"/>
      <c r="GBQ3" s="204"/>
      <c r="GBR3" s="204"/>
      <c r="GBS3" s="204"/>
      <c r="GBT3" s="204"/>
      <c r="GBU3" s="204"/>
      <c r="GBV3" s="204"/>
      <c r="GBW3" s="204"/>
      <c r="GBX3" s="204"/>
      <c r="GBY3" s="204"/>
      <c r="GBZ3" s="204"/>
      <c r="GCA3" s="204"/>
      <c r="GCB3" s="204"/>
      <c r="GCC3" s="204"/>
      <c r="GCD3" s="204"/>
      <c r="GCE3" s="204"/>
      <c r="GCF3" s="204"/>
      <c r="GCG3" s="204"/>
      <c r="GCH3" s="204"/>
      <c r="GCI3" s="204"/>
      <c r="GCJ3" s="204"/>
      <c r="GCK3" s="204"/>
      <c r="GCL3" s="204"/>
      <c r="GCM3" s="204"/>
      <c r="GCN3" s="204"/>
      <c r="GCO3" s="204"/>
      <c r="GCP3" s="204"/>
      <c r="GCQ3" s="204"/>
      <c r="GCR3" s="204"/>
      <c r="GCS3" s="204"/>
      <c r="GCT3" s="204"/>
      <c r="GCU3" s="204"/>
      <c r="GCV3" s="204"/>
      <c r="GCW3" s="204"/>
      <c r="GCX3" s="204"/>
      <c r="GCY3" s="204"/>
      <c r="GCZ3" s="204"/>
      <c r="GDA3" s="204"/>
      <c r="GDB3" s="204"/>
      <c r="GDC3" s="204"/>
      <c r="GDD3" s="204"/>
      <c r="GDE3" s="204"/>
      <c r="GDF3" s="204"/>
      <c r="GDG3" s="204"/>
      <c r="GDH3" s="204"/>
      <c r="GDI3" s="204"/>
      <c r="GDJ3" s="204"/>
      <c r="GDK3" s="204"/>
      <c r="GDL3" s="204"/>
      <c r="GDM3" s="204"/>
      <c r="GDN3" s="204"/>
      <c r="GDO3" s="204"/>
      <c r="GDP3" s="204"/>
      <c r="GDQ3" s="204"/>
      <c r="GDR3" s="204"/>
      <c r="GDS3" s="204"/>
      <c r="GDT3" s="204"/>
      <c r="GDU3" s="204"/>
      <c r="GDV3" s="204"/>
      <c r="GDW3" s="204"/>
      <c r="GDX3" s="204"/>
      <c r="GDY3" s="204"/>
      <c r="GDZ3" s="204"/>
      <c r="GEA3" s="204"/>
      <c r="GEB3" s="204"/>
      <c r="GEC3" s="204"/>
      <c r="GED3" s="204"/>
      <c r="GEE3" s="204"/>
      <c r="GEF3" s="204"/>
      <c r="GEG3" s="204"/>
      <c r="GEH3" s="204"/>
      <c r="GEI3" s="204"/>
      <c r="GEJ3" s="204"/>
      <c r="GEK3" s="204"/>
      <c r="GEL3" s="204"/>
      <c r="GEM3" s="204"/>
      <c r="GEN3" s="204"/>
      <c r="GEO3" s="204"/>
      <c r="GEP3" s="204"/>
      <c r="GEQ3" s="204"/>
      <c r="GER3" s="204"/>
      <c r="GES3" s="204"/>
      <c r="GET3" s="204"/>
      <c r="GEU3" s="204"/>
      <c r="GEV3" s="204"/>
      <c r="GEW3" s="204"/>
      <c r="GEX3" s="204"/>
      <c r="GEY3" s="204"/>
      <c r="GEZ3" s="204"/>
      <c r="GFA3" s="204"/>
      <c r="GFB3" s="204"/>
      <c r="GFC3" s="204"/>
      <c r="GFD3" s="204"/>
      <c r="GFE3" s="204"/>
      <c r="GFF3" s="204"/>
      <c r="GFG3" s="204"/>
      <c r="GFH3" s="204"/>
      <c r="GFI3" s="204"/>
      <c r="GFJ3" s="204"/>
      <c r="GFK3" s="204"/>
      <c r="GFL3" s="204"/>
      <c r="GFM3" s="204"/>
      <c r="GFN3" s="204"/>
      <c r="GFO3" s="204"/>
      <c r="GFP3" s="204"/>
      <c r="GFQ3" s="204"/>
      <c r="GFR3" s="204"/>
      <c r="GFS3" s="204"/>
      <c r="GFT3" s="204"/>
      <c r="GFU3" s="204"/>
      <c r="GFV3" s="204"/>
      <c r="GFW3" s="204"/>
      <c r="GFX3" s="204"/>
      <c r="GFY3" s="204"/>
      <c r="GFZ3" s="204"/>
      <c r="GGA3" s="204"/>
      <c r="GGB3" s="204"/>
      <c r="GGC3" s="204"/>
      <c r="GGD3" s="204"/>
      <c r="GGE3" s="204"/>
      <c r="GGF3" s="204"/>
      <c r="GGG3" s="204"/>
      <c r="GGH3" s="204"/>
      <c r="GGI3" s="204"/>
      <c r="GGJ3" s="204"/>
      <c r="GGK3" s="204"/>
      <c r="GGL3" s="204"/>
      <c r="GGM3" s="204"/>
      <c r="GGN3" s="204"/>
      <c r="GGO3" s="204"/>
      <c r="GGP3" s="204"/>
      <c r="GGQ3" s="204"/>
      <c r="GGR3" s="204"/>
      <c r="GGS3" s="204"/>
      <c r="GGT3" s="204"/>
      <c r="GGU3" s="204"/>
      <c r="GGV3" s="204"/>
      <c r="GGW3" s="204"/>
      <c r="GGX3" s="204"/>
      <c r="GGY3" s="204"/>
      <c r="GGZ3" s="204"/>
      <c r="GHA3" s="204"/>
      <c r="GHB3" s="204"/>
      <c r="GHC3" s="204"/>
      <c r="GHD3" s="204"/>
      <c r="GHE3" s="204"/>
      <c r="GHF3" s="204"/>
      <c r="GHG3" s="204"/>
      <c r="GHH3" s="204"/>
      <c r="GHI3" s="204"/>
      <c r="GHJ3" s="204"/>
      <c r="GHK3" s="204"/>
      <c r="GHL3" s="204"/>
      <c r="GHM3" s="204"/>
      <c r="GHN3" s="204"/>
      <c r="GHO3" s="204"/>
      <c r="GHP3" s="204"/>
      <c r="GHQ3" s="204"/>
      <c r="GHR3" s="204"/>
      <c r="GHS3" s="204"/>
      <c r="GHT3" s="204"/>
      <c r="GHU3" s="204"/>
      <c r="GHV3" s="204"/>
      <c r="GHW3" s="204"/>
      <c r="GHX3" s="204"/>
      <c r="GHY3" s="204"/>
      <c r="GHZ3" s="204"/>
      <c r="GIA3" s="204"/>
      <c r="GIB3" s="204"/>
      <c r="GIC3" s="204"/>
      <c r="GID3" s="204"/>
      <c r="GIE3" s="204"/>
      <c r="GIF3" s="204"/>
      <c r="GIG3" s="204"/>
      <c r="GIH3" s="204"/>
      <c r="GII3" s="204"/>
      <c r="GIJ3" s="204"/>
      <c r="GIK3" s="204"/>
      <c r="GIL3" s="204"/>
      <c r="GIM3" s="204"/>
      <c r="GIN3" s="204"/>
      <c r="GIO3" s="204"/>
      <c r="GIP3" s="204"/>
      <c r="GIQ3" s="204"/>
      <c r="GIR3" s="204"/>
      <c r="GIS3" s="204"/>
      <c r="GIT3" s="204"/>
      <c r="GIU3" s="204"/>
      <c r="GIV3" s="204"/>
      <c r="GIW3" s="204"/>
      <c r="GIX3" s="204"/>
      <c r="GIY3" s="204"/>
      <c r="GIZ3" s="204"/>
      <c r="GJA3" s="204"/>
      <c r="GJB3" s="204"/>
      <c r="GJC3" s="204"/>
      <c r="GJD3" s="204"/>
      <c r="GJE3" s="204"/>
      <c r="GJF3" s="204"/>
      <c r="GJG3" s="204"/>
      <c r="GJH3" s="204"/>
      <c r="GJI3" s="204"/>
      <c r="GJJ3" s="204"/>
      <c r="GJK3" s="204"/>
      <c r="GJL3" s="204"/>
      <c r="GJM3" s="204"/>
      <c r="GJN3" s="204"/>
      <c r="GJO3" s="204"/>
      <c r="GJP3" s="204"/>
      <c r="GJQ3" s="204"/>
      <c r="GJR3" s="204"/>
      <c r="GJS3" s="204"/>
      <c r="GJT3" s="204"/>
      <c r="GJU3" s="204"/>
      <c r="GJV3" s="204"/>
      <c r="GJW3" s="204"/>
      <c r="GJX3" s="204"/>
      <c r="GJY3" s="204"/>
      <c r="GJZ3" s="204"/>
      <c r="GKA3" s="204"/>
      <c r="GKB3" s="204"/>
      <c r="GKC3" s="204"/>
      <c r="GKD3" s="204"/>
      <c r="GKE3" s="204"/>
      <c r="GKF3" s="204"/>
      <c r="GKG3" s="204"/>
      <c r="GKH3" s="204"/>
      <c r="GKI3" s="204"/>
      <c r="GKJ3" s="204"/>
      <c r="GKK3" s="204"/>
      <c r="GKL3" s="204"/>
      <c r="GKM3" s="204"/>
      <c r="GKN3" s="204"/>
      <c r="GKO3" s="204"/>
      <c r="GKP3" s="204"/>
      <c r="GKQ3" s="204"/>
      <c r="GKR3" s="204"/>
      <c r="GKS3" s="204"/>
      <c r="GKT3" s="204"/>
      <c r="GKU3" s="204"/>
      <c r="GKV3" s="204"/>
      <c r="GKW3" s="204"/>
      <c r="GKX3" s="204"/>
      <c r="GKY3" s="204"/>
      <c r="GKZ3" s="204"/>
      <c r="GLA3" s="204"/>
      <c r="GLB3" s="204"/>
      <c r="GLC3" s="204"/>
      <c r="GLD3" s="204"/>
      <c r="GLE3" s="204"/>
      <c r="GLF3" s="204"/>
      <c r="GLG3" s="204"/>
      <c r="GLH3" s="204"/>
      <c r="GLI3" s="204"/>
      <c r="GLJ3" s="204"/>
      <c r="GLK3" s="204"/>
      <c r="GLL3" s="204"/>
      <c r="GLM3" s="204"/>
      <c r="GLN3" s="204"/>
      <c r="GLO3" s="204"/>
      <c r="GLP3" s="204"/>
      <c r="GLQ3" s="204"/>
      <c r="GLR3" s="204"/>
      <c r="GLS3" s="204"/>
      <c r="GLT3" s="204"/>
      <c r="GLU3" s="204"/>
      <c r="GLV3" s="204"/>
      <c r="GLW3" s="204"/>
      <c r="GLX3" s="204"/>
      <c r="GLY3" s="204"/>
      <c r="GLZ3" s="204"/>
      <c r="GMA3" s="204"/>
      <c r="GMB3" s="204"/>
      <c r="GMC3" s="204"/>
      <c r="GMD3" s="204"/>
      <c r="GME3" s="204"/>
      <c r="GMF3" s="204"/>
      <c r="GMG3" s="204"/>
      <c r="GMH3" s="204"/>
      <c r="GMI3" s="204"/>
      <c r="GMJ3" s="204"/>
      <c r="GMK3" s="204"/>
      <c r="GML3" s="204"/>
      <c r="GMM3" s="204"/>
      <c r="GMN3" s="204"/>
      <c r="GMO3" s="204"/>
      <c r="GMP3" s="204"/>
      <c r="GMQ3" s="204"/>
      <c r="GMR3" s="204"/>
      <c r="GMS3" s="204"/>
      <c r="GMT3" s="204"/>
      <c r="GMU3" s="204"/>
      <c r="GMV3" s="204"/>
      <c r="GMW3" s="204"/>
      <c r="GMX3" s="204"/>
      <c r="GMY3" s="204"/>
      <c r="GMZ3" s="204"/>
      <c r="GNA3" s="204"/>
      <c r="GNB3" s="204"/>
      <c r="GNC3" s="204"/>
      <c r="GND3" s="204"/>
      <c r="GNE3" s="204"/>
      <c r="GNF3" s="204"/>
      <c r="GNG3" s="204"/>
      <c r="GNH3" s="204"/>
      <c r="GNI3" s="204"/>
      <c r="GNJ3" s="204"/>
      <c r="GNK3" s="204"/>
      <c r="GNL3" s="204"/>
      <c r="GNM3" s="204"/>
      <c r="GNN3" s="204"/>
      <c r="GNO3" s="204"/>
      <c r="GNP3" s="204"/>
      <c r="GNQ3" s="204"/>
      <c r="GNR3" s="204"/>
      <c r="GNS3" s="204"/>
      <c r="GNT3" s="203"/>
      <c r="GNU3" s="204"/>
      <c r="GNV3" s="204"/>
      <c r="GNW3" s="204"/>
      <c r="GNX3" s="204"/>
      <c r="GNY3" s="204"/>
      <c r="GNZ3" s="204"/>
      <c r="GOA3" s="204"/>
      <c r="GOB3" s="204"/>
      <c r="GOC3" s="204"/>
      <c r="GOD3" s="204"/>
      <c r="GOE3" s="204"/>
      <c r="GOF3" s="204"/>
      <c r="GOG3" s="204"/>
      <c r="GOH3" s="204"/>
      <c r="GOI3" s="204"/>
      <c r="GOJ3" s="204"/>
      <c r="GOK3" s="204"/>
      <c r="GOL3" s="204"/>
      <c r="GOM3" s="204"/>
      <c r="GON3" s="204"/>
      <c r="GOO3" s="204"/>
      <c r="GOP3" s="204"/>
      <c r="GOQ3" s="204"/>
      <c r="GOR3" s="204"/>
      <c r="GOS3" s="204"/>
      <c r="GOT3" s="204"/>
      <c r="GOU3" s="204"/>
      <c r="GOV3" s="204"/>
      <c r="GOW3" s="204"/>
      <c r="GOX3" s="204"/>
      <c r="GOY3" s="204"/>
      <c r="GOZ3" s="204"/>
      <c r="GPA3" s="204"/>
      <c r="GPB3" s="204"/>
      <c r="GPC3" s="204"/>
      <c r="GPD3" s="204"/>
      <c r="GPE3" s="204"/>
      <c r="GPF3" s="204"/>
      <c r="GPG3" s="204"/>
      <c r="GPH3" s="204"/>
      <c r="GPI3" s="204"/>
      <c r="GPJ3" s="204"/>
      <c r="GPK3" s="204"/>
      <c r="GPL3" s="204"/>
      <c r="GPM3" s="204"/>
      <c r="GPN3" s="204"/>
      <c r="GPO3" s="204"/>
      <c r="GPP3" s="204"/>
      <c r="GPQ3" s="204"/>
      <c r="GPR3" s="204"/>
      <c r="GPS3" s="204"/>
      <c r="GPT3" s="204"/>
      <c r="GPU3" s="204"/>
      <c r="GPV3" s="204"/>
      <c r="GPW3" s="204"/>
      <c r="GPX3" s="204"/>
      <c r="GPY3" s="204"/>
      <c r="GPZ3" s="204"/>
      <c r="GQA3" s="204"/>
      <c r="GQB3" s="204"/>
      <c r="GQC3" s="204"/>
      <c r="GQD3" s="204"/>
      <c r="GQE3" s="204"/>
      <c r="GQF3" s="204"/>
      <c r="GQG3" s="204"/>
      <c r="GQH3" s="204"/>
      <c r="GQI3" s="204"/>
      <c r="GQJ3" s="204"/>
      <c r="GQK3" s="204"/>
      <c r="GQL3" s="204"/>
      <c r="GQM3" s="204"/>
      <c r="GQN3" s="204"/>
      <c r="GQO3" s="204"/>
      <c r="GQP3" s="204"/>
      <c r="GQQ3" s="204"/>
      <c r="GQR3" s="204"/>
      <c r="GQS3" s="204"/>
      <c r="GQT3" s="204"/>
      <c r="GQU3" s="204"/>
      <c r="GQV3" s="204"/>
      <c r="GQW3" s="204"/>
      <c r="GQX3" s="204"/>
      <c r="GQY3" s="204"/>
      <c r="GQZ3" s="204"/>
      <c r="GRA3" s="204"/>
      <c r="GRB3" s="204"/>
      <c r="GRC3" s="204"/>
      <c r="GRD3" s="204"/>
      <c r="GRE3" s="204"/>
      <c r="GRF3" s="204"/>
      <c r="GRG3" s="204"/>
      <c r="GRH3" s="204"/>
      <c r="GRI3" s="204"/>
      <c r="GRJ3" s="204"/>
      <c r="GRK3" s="204"/>
      <c r="GRL3" s="204"/>
      <c r="GRM3" s="204"/>
      <c r="GRN3" s="204"/>
      <c r="GRO3" s="204"/>
      <c r="GRP3" s="204"/>
      <c r="GRQ3" s="204"/>
      <c r="GRR3" s="204"/>
      <c r="GRS3" s="204"/>
      <c r="GRT3" s="204"/>
      <c r="GRU3" s="204"/>
      <c r="GRV3" s="204"/>
      <c r="GRW3" s="204"/>
      <c r="GRX3" s="204"/>
      <c r="GRY3" s="204"/>
      <c r="GRZ3" s="204"/>
      <c r="GSA3" s="204"/>
      <c r="GSB3" s="204"/>
      <c r="GSC3" s="204"/>
      <c r="GSD3" s="204"/>
      <c r="GSE3" s="204"/>
      <c r="GSF3" s="204"/>
      <c r="GSG3" s="204"/>
      <c r="GSH3" s="204"/>
      <c r="GSI3" s="204"/>
      <c r="GSJ3" s="204"/>
      <c r="GSK3" s="204"/>
      <c r="GSL3" s="204"/>
      <c r="GSM3" s="204"/>
      <c r="GSN3" s="204"/>
      <c r="GSO3" s="204"/>
      <c r="GSP3" s="204"/>
      <c r="GSQ3" s="204"/>
      <c r="GSR3" s="204"/>
      <c r="GSS3" s="204"/>
      <c r="GST3" s="204"/>
      <c r="GSU3" s="204"/>
      <c r="GSV3" s="204"/>
      <c r="GSW3" s="204"/>
      <c r="GSX3" s="204"/>
      <c r="GSY3" s="204"/>
      <c r="GSZ3" s="204"/>
      <c r="GTA3" s="204"/>
      <c r="GTB3" s="204"/>
      <c r="GTC3" s="204"/>
      <c r="GTD3" s="204"/>
      <c r="GTE3" s="204"/>
      <c r="GTF3" s="204"/>
      <c r="GTG3" s="204"/>
      <c r="GTH3" s="204"/>
      <c r="GTI3" s="203"/>
      <c r="GTJ3" s="204"/>
      <c r="GTK3" s="204"/>
      <c r="GTL3" s="204"/>
      <c r="GTM3" s="204"/>
      <c r="GTN3" s="204"/>
      <c r="GTO3" s="204"/>
      <c r="GTP3" s="204"/>
      <c r="GTQ3" s="204"/>
      <c r="GTR3" s="204"/>
      <c r="GTS3" s="204"/>
      <c r="GTT3" s="204"/>
      <c r="GTU3" s="204"/>
      <c r="GTV3" s="204"/>
      <c r="GTW3" s="204"/>
      <c r="GTX3" s="204"/>
      <c r="GTY3" s="204"/>
      <c r="GTZ3" s="204"/>
      <c r="GUA3" s="204"/>
      <c r="GUB3" s="204"/>
      <c r="GUC3" s="204"/>
      <c r="GUD3" s="204"/>
      <c r="GUE3" s="204"/>
      <c r="GUF3" s="204"/>
      <c r="GUG3" s="204"/>
      <c r="GUH3" s="204"/>
      <c r="GUI3" s="204"/>
      <c r="GUJ3" s="204"/>
      <c r="GUK3" s="204"/>
      <c r="GUL3" s="204"/>
      <c r="GUM3" s="204"/>
      <c r="GUN3" s="204"/>
      <c r="GUO3" s="204"/>
      <c r="GUP3" s="204"/>
      <c r="GUQ3" s="204"/>
      <c r="GUR3" s="204"/>
      <c r="GUS3" s="204"/>
      <c r="GUT3" s="204"/>
      <c r="GUU3" s="204"/>
      <c r="GUV3" s="204"/>
      <c r="GUW3" s="204"/>
      <c r="GUX3" s="204"/>
      <c r="GUY3" s="204"/>
      <c r="GUZ3" s="204"/>
      <c r="GVA3" s="204"/>
      <c r="GVB3" s="204"/>
      <c r="GVC3" s="204"/>
      <c r="GVD3" s="204"/>
      <c r="GVE3" s="204"/>
      <c r="GVF3" s="204"/>
      <c r="GVG3" s="204"/>
      <c r="GVH3" s="204"/>
      <c r="GVI3" s="204"/>
      <c r="GVJ3" s="204"/>
      <c r="GVK3" s="204"/>
      <c r="GVL3" s="204"/>
      <c r="GVM3" s="204"/>
      <c r="GVN3" s="204"/>
      <c r="GVO3" s="204"/>
      <c r="GVP3" s="204"/>
      <c r="GVQ3" s="204"/>
      <c r="GVR3" s="204"/>
      <c r="GVS3" s="204"/>
      <c r="GVT3" s="204"/>
      <c r="GVU3" s="204"/>
      <c r="GVV3" s="204"/>
      <c r="GVW3" s="204"/>
      <c r="GVX3" s="204"/>
      <c r="GVY3" s="204"/>
      <c r="GVZ3" s="204"/>
      <c r="GWA3" s="204"/>
      <c r="GWB3" s="204"/>
      <c r="GWC3" s="204"/>
      <c r="GWD3" s="204"/>
      <c r="GWE3" s="204"/>
      <c r="GWF3" s="204"/>
      <c r="GWG3" s="204"/>
      <c r="GWH3" s="204"/>
      <c r="GWI3" s="204"/>
      <c r="GWJ3" s="204"/>
      <c r="GWK3" s="204"/>
      <c r="GWL3" s="204"/>
      <c r="GWM3" s="204"/>
      <c r="GWN3" s="204"/>
      <c r="GWO3" s="204"/>
      <c r="GWP3" s="204"/>
      <c r="GWQ3" s="204"/>
      <c r="GWR3" s="204"/>
      <c r="GWS3" s="204"/>
      <c r="GWT3" s="204"/>
      <c r="GWU3" s="204"/>
      <c r="GWV3" s="204"/>
      <c r="GWW3" s="204"/>
      <c r="GWX3" s="204"/>
      <c r="GWY3" s="204"/>
      <c r="GWZ3" s="204"/>
      <c r="GXA3" s="204"/>
      <c r="GXB3" s="204"/>
      <c r="GXC3" s="204"/>
      <c r="GXD3" s="204"/>
      <c r="GXE3" s="204"/>
      <c r="GXF3" s="204"/>
      <c r="GXG3" s="204"/>
      <c r="GXH3" s="204"/>
      <c r="GXI3" s="204"/>
      <c r="GXJ3" s="204"/>
      <c r="GXK3" s="204"/>
      <c r="GXL3" s="204"/>
      <c r="GXM3" s="204"/>
      <c r="GXN3" s="204"/>
      <c r="GXO3" s="204"/>
      <c r="GXP3" s="204"/>
      <c r="GXQ3" s="204"/>
      <c r="GXR3" s="204"/>
      <c r="GXS3" s="204"/>
      <c r="GXT3" s="204"/>
      <c r="GXU3" s="204"/>
      <c r="GXV3" s="204"/>
      <c r="GXW3" s="204"/>
      <c r="GXX3" s="204"/>
      <c r="GXY3" s="204"/>
      <c r="GXZ3" s="204"/>
      <c r="GYA3" s="204"/>
      <c r="GYB3" s="204"/>
      <c r="GYC3" s="204"/>
      <c r="GYD3" s="204"/>
      <c r="GYE3" s="204"/>
      <c r="GYF3" s="204"/>
      <c r="GYG3" s="204"/>
      <c r="GYH3" s="204"/>
      <c r="GYI3" s="204"/>
      <c r="GYJ3" s="204"/>
      <c r="GYK3" s="204"/>
      <c r="GYL3" s="204"/>
      <c r="GYM3" s="204"/>
      <c r="GYN3" s="204"/>
      <c r="GYO3" s="204"/>
      <c r="GYP3" s="204"/>
      <c r="GYQ3" s="204"/>
      <c r="GYR3" s="204"/>
      <c r="GYS3" s="204"/>
      <c r="GYT3" s="204"/>
      <c r="GYU3" s="204"/>
      <c r="GYV3" s="204"/>
      <c r="GYW3" s="204"/>
      <c r="GYX3" s="204"/>
      <c r="GYY3" s="204"/>
      <c r="GYZ3" s="204"/>
      <c r="GZA3" s="204"/>
      <c r="GZB3" s="204"/>
      <c r="GZC3" s="204"/>
      <c r="GZD3" s="204"/>
      <c r="GZE3" s="204"/>
      <c r="GZF3" s="204"/>
      <c r="GZG3" s="204"/>
      <c r="GZH3" s="204"/>
      <c r="GZI3" s="204"/>
      <c r="GZJ3" s="204"/>
      <c r="GZK3" s="204"/>
      <c r="GZL3" s="204"/>
      <c r="GZM3" s="204"/>
      <c r="GZN3" s="204"/>
      <c r="GZO3" s="204"/>
      <c r="GZP3" s="204"/>
      <c r="GZQ3" s="204"/>
      <c r="GZR3" s="204"/>
      <c r="GZS3" s="204"/>
      <c r="GZT3" s="204"/>
      <c r="GZU3" s="204"/>
      <c r="GZV3" s="204"/>
      <c r="GZW3" s="204"/>
      <c r="GZX3" s="204"/>
      <c r="GZY3" s="204"/>
      <c r="GZZ3" s="204"/>
      <c r="HAA3" s="204"/>
      <c r="HAB3" s="204"/>
      <c r="HAC3" s="204"/>
      <c r="HAD3" s="204"/>
      <c r="HAE3" s="204"/>
      <c r="HAF3" s="204"/>
      <c r="HAG3" s="204"/>
      <c r="HAH3" s="204"/>
      <c r="HAI3" s="204"/>
      <c r="HAJ3" s="204"/>
      <c r="HAK3" s="204"/>
      <c r="HAL3" s="204"/>
      <c r="HAM3" s="204"/>
      <c r="HAN3" s="204"/>
      <c r="HAO3" s="204"/>
      <c r="HAP3" s="204"/>
      <c r="HAQ3" s="204"/>
      <c r="HAR3" s="204"/>
      <c r="HAS3" s="204"/>
      <c r="HAT3" s="204"/>
      <c r="HAU3" s="204"/>
      <c r="HAV3" s="204"/>
      <c r="HAW3" s="204"/>
      <c r="HAX3" s="204"/>
      <c r="HAY3" s="204"/>
      <c r="HAZ3" s="204"/>
      <c r="HBA3" s="204"/>
      <c r="HBB3" s="204"/>
      <c r="HBC3" s="204"/>
      <c r="HBD3" s="204"/>
      <c r="HBE3" s="204"/>
      <c r="HBF3" s="204"/>
      <c r="HBG3" s="204"/>
      <c r="HBH3" s="204"/>
      <c r="HBI3" s="204"/>
      <c r="HBJ3" s="204"/>
      <c r="HBK3" s="204"/>
      <c r="HBL3" s="204"/>
      <c r="HBM3" s="204"/>
      <c r="HBN3" s="204"/>
      <c r="HBO3" s="204"/>
      <c r="HBP3" s="204"/>
      <c r="HBQ3" s="204"/>
      <c r="HBR3" s="204"/>
      <c r="HBS3" s="204"/>
      <c r="HBT3" s="204"/>
      <c r="HBU3" s="204"/>
      <c r="HBV3" s="204"/>
      <c r="HBW3" s="204"/>
      <c r="HBX3" s="204"/>
      <c r="HBY3" s="204"/>
      <c r="HBZ3" s="204"/>
      <c r="HCA3" s="204"/>
      <c r="HCB3" s="204"/>
      <c r="HCC3" s="204"/>
      <c r="HCD3" s="204"/>
      <c r="HCE3" s="204"/>
      <c r="HCF3" s="204"/>
      <c r="HCG3" s="204"/>
      <c r="HCH3" s="204"/>
      <c r="HCI3" s="204"/>
      <c r="HCJ3" s="204"/>
      <c r="HCK3" s="204"/>
      <c r="HCL3" s="204"/>
      <c r="HCM3" s="204"/>
      <c r="HCN3" s="204"/>
      <c r="HCO3" s="204"/>
      <c r="HCP3" s="204"/>
      <c r="HCQ3" s="204"/>
      <c r="HCR3" s="204"/>
      <c r="HCS3" s="204"/>
      <c r="HCT3" s="204"/>
      <c r="HCU3" s="204"/>
      <c r="HCV3" s="204"/>
      <c r="HCW3" s="204"/>
      <c r="HCX3" s="204"/>
      <c r="HCY3" s="204"/>
      <c r="HCZ3" s="204"/>
      <c r="HDA3" s="204"/>
      <c r="HDB3" s="204"/>
      <c r="HDC3" s="204"/>
      <c r="HDD3" s="204"/>
      <c r="HDE3" s="204"/>
      <c r="HDF3" s="204"/>
      <c r="HDG3" s="204"/>
      <c r="HDH3" s="204"/>
      <c r="HDI3" s="204"/>
      <c r="HDJ3" s="204"/>
      <c r="HDK3" s="204"/>
      <c r="HDL3" s="204"/>
      <c r="HDM3" s="204"/>
      <c r="HDN3" s="204"/>
      <c r="HDO3" s="204"/>
      <c r="HDP3" s="204"/>
      <c r="HDQ3" s="204"/>
      <c r="HDR3" s="204"/>
      <c r="HDS3" s="204"/>
      <c r="HDT3" s="204"/>
      <c r="HDU3" s="204"/>
      <c r="HDV3" s="204"/>
      <c r="HDW3" s="204"/>
      <c r="HDX3" s="204"/>
      <c r="HDY3" s="204"/>
      <c r="HDZ3" s="204"/>
      <c r="HEA3" s="204"/>
      <c r="HEB3" s="204"/>
      <c r="HEC3" s="204"/>
      <c r="HED3" s="204"/>
      <c r="HEE3" s="204"/>
      <c r="HEF3" s="204"/>
      <c r="HEG3" s="204"/>
      <c r="HEH3" s="204"/>
      <c r="HEI3" s="204"/>
      <c r="HEJ3" s="204"/>
      <c r="HEK3" s="204"/>
      <c r="HEL3" s="204"/>
      <c r="HEM3" s="204"/>
      <c r="HEN3" s="204"/>
      <c r="HEO3" s="204"/>
      <c r="HEP3" s="204"/>
      <c r="HEQ3" s="204"/>
      <c r="HER3" s="204"/>
      <c r="HES3" s="204"/>
      <c r="HET3" s="204"/>
      <c r="HEU3" s="204"/>
      <c r="HEV3" s="204"/>
      <c r="HEW3" s="204"/>
      <c r="HEX3" s="204"/>
      <c r="HEY3" s="204"/>
      <c r="HEZ3" s="204"/>
      <c r="HFA3" s="204"/>
      <c r="HFB3" s="204"/>
      <c r="HFC3" s="204"/>
      <c r="HFD3" s="204"/>
      <c r="HFE3" s="204"/>
      <c r="HFF3" s="204"/>
      <c r="HFG3" s="204"/>
      <c r="HFH3" s="204"/>
      <c r="HFI3" s="204"/>
      <c r="HFJ3" s="204"/>
      <c r="HFK3" s="204"/>
      <c r="HFL3" s="204"/>
      <c r="HFM3" s="204"/>
      <c r="HFN3" s="204"/>
      <c r="HFO3" s="204"/>
      <c r="HFP3" s="204"/>
      <c r="HFQ3" s="204"/>
      <c r="HFR3" s="204"/>
      <c r="HFS3" s="204"/>
      <c r="HFT3" s="204"/>
      <c r="HFU3" s="204"/>
      <c r="HFV3" s="204"/>
      <c r="HFW3" s="204"/>
      <c r="HFX3" s="204"/>
      <c r="HFY3" s="204"/>
      <c r="HFZ3" s="204"/>
      <c r="HGA3" s="204"/>
      <c r="HGB3" s="204"/>
      <c r="HGC3" s="204"/>
      <c r="HGD3" s="204"/>
      <c r="HGE3" s="204"/>
      <c r="HGF3" s="204"/>
      <c r="HGG3" s="204"/>
      <c r="HGH3" s="204"/>
      <c r="HGI3" s="204"/>
      <c r="HGJ3" s="204"/>
      <c r="HGK3" s="204"/>
      <c r="HGL3" s="204"/>
      <c r="HGM3" s="204"/>
      <c r="HGN3" s="204"/>
      <c r="HGO3" s="204"/>
      <c r="HGP3" s="204"/>
      <c r="HGQ3" s="204"/>
      <c r="HGR3" s="204"/>
      <c r="HGS3" s="204"/>
      <c r="HGT3" s="204"/>
      <c r="HGU3" s="204"/>
      <c r="HGV3" s="204"/>
      <c r="HGW3" s="204"/>
      <c r="HGX3" s="204"/>
      <c r="HGY3" s="204"/>
      <c r="HGZ3" s="204"/>
      <c r="HHA3" s="204"/>
      <c r="HHB3" s="204"/>
      <c r="HHC3" s="204"/>
      <c r="HHD3" s="204"/>
      <c r="HHE3" s="204"/>
      <c r="HHF3" s="204"/>
      <c r="HHG3" s="204"/>
      <c r="HHH3" s="204"/>
      <c r="HHI3" s="204"/>
      <c r="HHJ3" s="204"/>
      <c r="HHK3" s="204"/>
      <c r="HHL3" s="204"/>
      <c r="HHM3" s="204"/>
      <c r="HHN3" s="204"/>
      <c r="HHO3" s="204"/>
      <c r="HHP3" s="204"/>
      <c r="HHQ3" s="204"/>
      <c r="HHR3" s="204"/>
      <c r="HHS3" s="204"/>
      <c r="HHT3" s="204"/>
      <c r="HHU3" s="204"/>
      <c r="HHV3" s="204"/>
      <c r="HHW3" s="204"/>
      <c r="HHX3" s="204"/>
      <c r="HHY3" s="204"/>
      <c r="HHZ3" s="204"/>
      <c r="HIA3" s="204"/>
      <c r="HIB3" s="204"/>
      <c r="HIC3" s="204"/>
      <c r="HID3" s="204"/>
      <c r="HIE3" s="204"/>
      <c r="HIF3" s="204"/>
      <c r="HIG3" s="204"/>
      <c r="HIH3" s="204"/>
      <c r="HII3" s="204"/>
      <c r="HIJ3" s="204"/>
      <c r="HIK3" s="204"/>
      <c r="HIL3" s="204"/>
      <c r="HIM3" s="204"/>
      <c r="HIN3" s="204"/>
      <c r="HIO3" s="204"/>
      <c r="HIP3" s="204"/>
      <c r="HIQ3" s="204"/>
      <c r="HIR3" s="204"/>
      <c r="HIS3" s="204"/>
      <c r="HIT3" s="204"/>
      <c r="HIU3" s="204"/>
      <c r="HIV3" s="204"/>
      <c r="HIW3" s="204"/>
      <c r="HIX3" s="204"/>
      <c r="HIY3" s="204"/>
      <c r="HIZ3" s="204"/>
      <c r="HJA3" s="204"/>
      <c r="HJB3" s="204"/>
      <c r="HJC3" s="204"/>
      <c r="HJD3" s="204"/>
      <c r="HJE3" s="204"/>
      <c r="HJF3" s="204"/>
      <c r="HJG3" s="204"/>
      <c r="HJH3" s="204"/>
      <c r="HJI3" s="204"/>
      <c r="HJJ3" s="204"/>
      <c r="HJK3" s="204"/>
      <c r="HJL3" s="204"/>
      <c r="HJM3" s="204"/>
      <c r="HJN3" s="204"/>
      <c r="HJO3" s="204"/>
      <c r="HJP3" s="204"/>
      <c r="HJQ3" s="204"/>
      <c r="HJR3" s="204"/>
      <c r="HJS3" s="204"/>
      <c r="HJT3" s="204"/>
      <c r="HJU3" s="204"/>
      <c r="HJV3" s="204"/>
      <c r="HJW3" s="204"/>
      <c r="HJX3" s="204"/>
      <c r="HJY3" s="204"/>
      <c r="HJZ3" s="204"/>
      <c r="HKA3" s="204"/>
      <c r="HKB3" s="204"/>
      <c r="HKC3" s="204"/>
      <c r="HKD3" s="204"/>
      <c r="HKE3" s="204"/>
      <c r="HKF3" s="204"/>
      <c r="HKG3" s="204"/>
      <c r="HKH3" s="204"/>
      <c r="HKI3" s="204"/>
      <c r="HKJ3" s="204"/>
      <c r="HKK3" s="204"/>
      <c r="HKL3" s="204"/>
      <c r="HKM3" s="204"/>
      <c r="HKN3" s="204"/>
      <c r="HKO3" s="204"/>
      <c r="HKP3" s="204"/>
      <c r="HKQ3" s="204"/>
      <c r="HKR3" s="204"/>
      <c r="HKS3" s="204"/>
      <c r="HKT3" s="204"/>
      <c r="HKU3" s="204"/>
      <c r="HKV3" s="204"/>
      <c r="HKW3" s="204"/>
      <c r="HKX3" s="204"/>
      <c r="HKY3" s="204"/>
      <c r="HKZ3" s="204"/>
      <c r="HLA3" s="204"/>
      <c r="HLB3" s="204"/>
      <c r="HLC3" s="204"/>
      <c r="HLD3" s="204"/>
      <c r="HLE3" s="204"/>
      <c r="HLF3" s="204"/>
      <c r="HLG3" s="204"/>
      <c r="HLH3" s="204"/>
      <c r="HLI3" s="204"/>
      <c r="HLJ3" s="204"/>
      <c r="HLK3" s="204"/>
      <c r="HLL3" s="204"/>
      <c r="HLM3" s="204"/>
      <c r="HLN3" s="204"/>
      <c r="HLO3" s="204"/>
      <c r="HLP3" s="204"/>
      <c r="HLQ3" s="204"/>
      <c r="HLR3" s="204"/>
      <c r="HLS3" s="204"/>
      <c r="HLT3" s="204"/>
      <c r="HLU3" s="204"/>
      <c r="HLV3" s="204"/>
      <c r="HLW3" s="204"/>
      <c r="HLX3" s="204"/>
      <c r="HLY3" s="204"/>
      <c r="HLZ3" s="204"/>
      <c r="HMA3" s="204"/>
      <c r="HMB3" s="204"/>
      <c r="HMC3" s="204"/>
      <c r="HMD3" s="204"/>
      <c r="HME3" s="204"/>
      <c r="HMF3" s="204"/>
      <c r="HMG3" s="204"/>
      <c r="HMH3" s="204"/>
      <c r="HMI3" s="204"/>
      <c r="HMJ3" s="204"/>
      <c r="HMK3" s="204"/>
      <c r="HML3" s="204"/>
      <c r="HMM3" s="204"/>
      <c r="HMN3" s="204"/>
      <c r="HMO3" s="204"/>
      <c r="HMP3" s="204"/>
      <c r="HMQ3" s="204"/>
      <c r="HMR3" s="204"/>
      <c r="HMS3" s="204"/>
      <c r="HMT3" s="204"/>
      <c r="HMU3" s="204"/>
      <c r="HMV3" s="204"/>
      <c r="HMW3" s="204"/>
      <c r="HMX3" s="204"/>
      <c r="HMY3" s="204"/>
      <c r="HMZ3" s="204"/>
      <c r="HNA3" s="203"/>
      <c r="HNB3" s="204"/>
      <c r="HNC3" s="204"/>
      <c r="HND3" s="204"/>
      <c r="HNE3" s="204"/>
      <c r="HNF3" s="204"/>
      <c r="HNG3" s="204"/>
      <c r="HNH3" s="204"/>
      <c r="HNI3" s="204"/>
      <c r="HNJ3" s="204"/>
      <c r="HNK3" s="204"/>
      <c r="HNL3" s="204"/>
      <c r="HNM3" s="204"/>
      <c r="HNN3" s="204"/>
      <c r="HNO3" s="204"/>
      <c r="HNP3" s="204"/>
      <c r="HNQ3" s="204"/>
      <c r="HNR3" s="204"/>
      <c r="HNS3" s="204"/>
      <c r="HNT3" s="204"/>
      <c r="HNU3" s="204"/>
      <c r="HNV3" s="204"/>
      <c r="HNW3" s="204"/>
      <c r="HNX3" s="204"/>
      <c r="HNY3" s="204"/>
      <c r="HNZ3" s="204"/>
      <c r="HOA3" s="204"/>
      <c r="HOB3" s="204"/>
      <c r="HOC3" s="204"/>
      <c r="HOD3" s="204"/>
      <c r="HOE3" s="204"/>
      <c r="HOF3" s="204"/>
      <c r="HOG3" s="204"/>
      <c r="HOH3" s="204"/>
      <c r="HOI3" s="204"/>
      <c r="HOJ3" s="204"/>
      <c r="HOK3" s="204"/>
      <c r="HOL3" s="204"/>
      <c r="HOM3" s="204"/>
      <c r="HON3" s="204"/>
      <c r="HOO3" s="204"/>
      <c r="HOP3" s="204"/>
      <c r="HOQ3" s="204"/>
      <c r="HOR3" s="204"/>
      <c r="HOS3" s="204"/>
      <c r="HOT3" s="204"/>
      <c r="HOU3" s="204"/>
      <c r="HOV3" s="204"/>
      <c r="HOW3" s="204"/>
      <c r="HOX3" s="204"/>
      <c r="HOY3" s="204"/>
      <c r="HOZ3" s="204"/>
      <c r="HPA3" s="204"/>
      <c r="HPB3" s="204"/>
      <c r="HPC3" s="204"/>
      <c r="HPD3" s="204"/>
      <c r="HPE3" s="204"/>
      <c r="HPF3" s="204"/>
      <c r="HPG3" s="204"/>
      <c r="HPH3" s="204"/>
      <c r="HPI3" s="204"/>
      <c r="HPJ3" s="204"/>
      <c r="HPK3" s="204"/>
      <c r="HPL3" s="204"/>
      <c r="HPM3" s="204"/>
      <c r="HPN3" s="204"/>
      <c r="HPO3" s="204"/>
      <c r="HPP3" s="204"/>
      <c r="HPQ3" s="204"/>
      <c r="HPR3" s="204"/>
      <c r="HPS3" s="204"/>
      <c r="HPT3" s="204"/>
      <c r="HPU3" s="204"/>
      <c r="HPV3" s="204"/>
      <c r="HPW3" s="204"/>
      <c r="HPX3" s="204"/>
      <c r="HPY3" s="204"/>
      <c r="HPZ3" s="204"/>
      <c r="HQA3" s="204"/>
      <c r="HQB3" s="204"/>
      <c r="HQC3" s="204"/>
      <c r="HQD3" s="204"/>
      <c r="HQE3" s="204"/>
      <c r="HQF3" s="204"/>
      <c r="HQG3" s="204"/>
      <c r="HQH3" s="204"/>
      <c r="HQI3" s="204"/>
      <c r="HQJ3" s="204"/>
      <c r="HQK3" s="204"/>
      <c r="HQL3" s="204"/>
      <c r="HQM3" s="204"/>
      <c r="HQN3" s="204"/>
      <c r="HQO3" s="204"/>
      <c r="HQP3" s="204"/>
      <c r="HQQ3" s="204"/>
      <c r="HQR3" s="204"/>
      <c r="HQS3" s="204"/>
      <c r="HQT3" s="204"/>
      <c r="HQU3" s="204"/>
      <c r="HQV3" s="204"/>
      <c r="HQW3" s="204"/>
      <c r="HQX3" s="204"/>
      <c r="HQY3" s="204"/>
      <c r="HQZ3" s="204"/>
      <c r="HRA3" s="204"/>
      <c r="HRB3" s="204"/>
      <c r="HRC3" s="204"/>
      <c r="HRD3" s="204"/>
      <c r="HRE3" s="204"/>
      <c r="HRF3" s="204"/>
      <c r="HRG3" s="204"/>
      <c r="HRH3" s="204"/>
      <c r="HRI3" s="204"/>
      <c r="HRJ3" s="204"/>
      <c r="HRK3" s="204"/>
      <c r="HRL3" s="204"/>
      <c r="HRM3" s="204"/>
      <c r="HRN3" s="204"/>
      <c r="HRO3" s="204"/>
      <c r="HRP3" s="204"/>
      <c r="HRQ3" s="204"/>
      <c r="HRR3" s="204"/>
      <c r="HRS3" s="204"/>
      <c r="HRT3" s="204"/>
      <c r="HRU3" s="204"/>
      <c r="HRV3" s="204"/>
      <c r="HRW3" s="204"/>
      <c r="HRX3" s="204"/>
      <c r="HRY3" s="204"/>
      <c r="HRZ3" s="204"/>
      <c r="HSA3" s="204"/>
      <c r="HSB3" s="204"/>
      <c r="HSC3" s="204"/>
      <c r="HSD3" s="204"/>
      <c r="HSE3" s="204"/>
      <c r="HSF3" s="204"/>
      <c r="HSG3" s="204"/>
      <c r="HSH3" s="204"/>
      <c r="HSI3" s="204"/>
      <c r="HSJ3" s="204"/>
      <c r="HSK3" s="204"/>
      <c r="HSL3" s="204"/>
      <c r="HSM3" s="204"/>
      <c r="HSN3" s="204"/>
      <c r="HSO3" s="204"/>
      <c r="HSP3" s="204"/>
      <c r="HSQ3" s="204"/>
      <c r="HSR3" s="204"/>
      <c r="HSS3" s="204"/>
      <c r="HST3" s="204"/>
      <c r="HSU3" s="204"/>
      <c r="HSV3" s="204"/>
      <c r="HSW3" s="204"/>
      <c r="HSX3" s="204"/>
      <c r="HSY3" s="204"/>
      <c r="HSZ3" s="204"/>
      <c r="HTA3" s="204"/>
      <c r="HTB3" s="204"/>
      <c r="HTC3" s="204"/>
      <c r="HTD3" s="204"/>
      <c r="HTE3" s="204"/>
      <c r="HTF3" s="204"/>
      <c r="HTG3" s="204"/>
      <c r="HTH3" s="204"/>
      <c r="HTI3" s="204"/>
      <c r="HTJ3" s="204"/>
      <c r="HTK3" s="204"/>
      <c r="HTL3" s="204"/>
      <c r="HTM3" s="204"/>
      <c r="HTN3" s="204"/>
      <c r="HTO3" s="204"/>
      <c r="HTP3" s="204"/>
      <c r="HTQ3" s="204"/>
      <c r="HTR3" s="204"/>
      <c r="HTS3" s="204"/>
      <c r="HTT3" s="204"/>
      <c r="HTU3" s="204"/>
      <c r="HTV3" s="203"/>
      <c r="HTW3" s="204"/>
      <c r="HTX3" s="204"/>
      <c r="HTY3" s="204"/>
      <c r="HTZ3" s="204"/>
      <c r="HUA3" s="204"/>
      <c r="HUB3" s="204"/>
      <c r="HUC3" s="204"/>
      <c r="HUD3" s="204"/>
      <c r="HUE3" s="204"/>
      <c r="HUF3" s="204"/>
      <c r="HUG3" s="204"/>
      <c r="HUH3" s="204"/>
      <c r="HUI3" s="204"/>
      <c r="HUJ3" s="204"/>
      <c r="HUK3" s="204"/>
      <c r="HUL3" s="204"/>
      <c r="HUM3" s="204"/>
      <c r="HUN3" s="204"/>
      <c r="HUO3" s="204"/>
      <c r="HUP3" s="204"/>
      <c r="HUQ3" s="204"/>
      <c r="HUR3" s="204"/>
      <c r="HUS3" s="204"/>
      <c r="HUT3" s="204"/>
      <c r="HUU3" s="204"/>
      <c r="HUV3" s="204"/>
      <c r="HUW3" s="204"/>
      <c r="HUX3" s="204"/>
      <c r="HUY3" s="204"/>
      <c r="HUZ3" s="204"/>
      <c r="HVA3" s="204"/>
      <c r="HVB3" s="204"/>
      <c r="HVC3" s="204"/>
      <c r="HVD3" s="204"/>
      <c r="HVE3" s="204"/>
      <c r="HVF3" s="204"/>
      <c r="HVG3" s="204"/>
      <c r="HVH3" s="204"/>
      <c r="HVI3" s="204"/>
      <c r="HVJ3" s="204"/>
      <c r="HVK3" s="204"/>
      <c r="HVL3" s="204"/>
      <c r="HVM3" s="204"/>
      <c r="HVN3" s="204"/>
      <c r="HVO3" s="204"/>
      <c r="HVP3" s="204"/>
      <c r="HVQ3" s="204"/>
      <c r="HVR3" s="204"/>
      <c r="HVS3" s="204"/>
      <c r="HVT3" s="204"/>
      <c r="HVU3" s="204"/>
      <c r="HVV3" s="204"/>
      <c r="HVW3" s="204"/>
      <c r="HVX3" s="204"/>
      <c r="HVY3" s="204"/>
      <c r="HVZ3" s="204"/>
      <c r="HWA3" s="204"/>
      <c r="HWB3" s="204"/>
      <c r="HWC3" s="204"/>
      <c r="HWD3" s="204"/>
      <c r="HWE3" s="204"/>
      <c r="HWF3" s="204"/>
      <c r="HWG3" s="204"/>
      <c r="HWH3" s="204"/>
      <c r="HWI3" s="204"/>
      <c r="HWJ3" s="204"/>
      <c r="HWK3" s="204"/>
      <c r="HWL3" s="204"/>
      <c r="HWM3" s="204"/>
      <c r="HWN3" s="204"/>
      <c r="HWO3" s="204"/>
      <c r="HWP3" s="204"/>
      <c r="HWQ3" s="204"/>
      <c r="HWR3" s="204"/>
      <c r="HWS3" s="204"/>
      <c r="HWT3" s="204"/>
      <c r="HWU3" s="204"/>
      <c r="HWV3" s="204"/>
      <c r="HWW3" s="204"/>
      <c r="HWX3" s="204"/>
      <c r="HWY3" s="204"/>
      <c r="HWZ3" s="204"/>
      <c r="HXA3" s="204"/>
      <c r="HXB3" s="204"/>
      <c r="HXC3" s="204"/>
      <c r="HXD3" s="204"/>
      <c r="HXE3" s="204"/>
      <c r="HXF3" s="204"/>
      <c r="HXG3" s="204"/>
      <c r="HXH3" s="204"/>
      <c r="HXI3" s="204"/>
      <c r="HXJ3" s="204"/>
      <c r="HXK3" s="204"/>
      <c r="HXL3" s="204"/>
      <c r="HXM3" s="204"/>
      <c r="HXN3" s="204"/>
      <c r="HXO3" s="204"/>
      <c r="HXP3" s="204"/>
      <c r="HXQ3" s="204"/>
      <c r="HXR3" s="204"/>
      <c r="HXS3" s="204"/>
      <c r="HXT3" s="204"/>
      <c r="HXU3" s="204"/>
      <c r="HXV3" s="204"/>
      <c r="HXW3" s="204"/>
      <c r="HXX3" s="204"/>
      <c r="HXY3" s="204"/>
      <c r="HXZ3" s="204"/>
      <c r="HYA3" s="204"/>
      <c r="HYB3" s="204"/>
      <c r="HYC3" s="204"/>
      <c r="HYD3" s="204"/>
      <c r="HYE3" s="204"/>
      <c r="HYF3" s="204"/>
      <c r="HYG3" s="204"/>
      <c r="HYH3" s="204"/>
      <c r="HYI3" s="204"/>
      <c r="HYJ3" s="204"/>
      <c r="HYK3" s="204"/>
      <c r="HYL3" s="204"/>
      <c r="HYM3" s="204"/>
      <c r="HYN3" s="204"/>
      <c r="HYO3" s="204"/>
      <c r="HYP3" s="204"/>
      <c r="HYQ3" s="204"/>
      <c r="HYR3" s="204"/>
      <c r="HYS3" s="204"/>
      <c r="HYT3" s="204"/>
      <c r="HYU3" s="204"/>
      <c r="HYV3" s="204"/>
      <c r="HYW3" s="204"/>
      <c r="HYX3" s="204"/>
      <c r="HYY3" s="204"/>
      <c r="HYZ3" s="204"/>
      <c r="HZA3" s="204"/>
      <c r="HZB3" s="204"/>
      <c r="HZC3" s="204"/>
      <c r="HZD3" s="204"/>
      <c r="HZE3" s="204"/>
      <c r="HZF3" s="204"/>
      <c r="HZG3" s="204"/>
      <c r="HZH3" s="204"/>
      <c r="HZI3" s="204"/>
      <c r="HZJ3" s="204"/>
      <c r="HZK3" s="204"/>
      <c r="HZL3" s="204"/>
      <c r="HZM3" s="204"/>
      <c r="HZN3" s="204"/>
      <c r="HZO3" s="204"/>
      <c r="HZP3" s="204"/>
      <c r="HZQ3" s="204"/>
      <c r="HZR3" s="204"/>
      <c r="HZS3" s="204"/>
      <c r="HZT3" s="204"/>
      <c r="HZU3" s="204"/>
      <c r="HZV3" s="204"/>
      <c r="HZW3" s="204"/>
      <c r="HZX3" s="204"/>
      <c r="HZY3" s="204"/>
      <c r="HZZ3" s="204"/>
      <c r="IAA3" s="204"/>
      <c r="IAB3" s="204"/>
      <c r="IAC3" s="204"/>
      <c r="IAD3" s="204"/>
      <c r="IAE3" s="204"/>
      <c r="IAF3" s="204"/>
      <c r="IAG3" s="204"/>
      <c r="IAH3" s="204"/>
      <c r="IAI3" s="204"/>
      <c r="IAJ3" s="204"/>
      <c r="IAK3" s="204"/>
      <c r="IAL3" s="204"/>
      <c r="IAM3" s="204"/>
      <c r="IAN3" s="204"/>
      <c r="IAO3" s="204"/>
      <c r="IAP3" s="204"/>
      <c r="IAQ3" s="204"/>
      <c r="IAR3" s="204"/>
      <c r="IAS3" s="204"/>
      <c r="IAT3" s="204"/>
      <c r="IAU3" s="204"/>
      <c r="IAV3" s="204"/>
      <c r="IAW3" s="204"/>
      <c r="IAX3" s="204"/>
      <c r="IAY3" s="204"/>
      <c r="IAZ3" s="204"/>
      <c r="IBA3" s="204"/>
      <c r="IBB3" s="204"/>
      <c r="IBC3" s="204"/>
      <c r="IBD3" s="204"/>
      <c r="IBE3" s="204"/>
      <c r="IBF3" s="204"/>
      <c r="IBG3" s="203"/>
      <c r="IBH3" s="204"/>
      <c r="IBI3" s="204"/>
      <c r="IBJ3" s="204"/>
      <c r="IBK3" s="204"/>
      <c r="IBL3" s="204"/>
      <c r="IBM3" s="204"/>
      <c r="IBN3" s="204"/>
      <c r="IBO3" s="204"/>
      <c r="IBP3" s="204"/>
      <c r="IBQ3" s="204"/>
      <c r="IBR3" s="204"/>
      <c r="IBS3" s="204"/>
      <c r="IBT3" s="204"/>
      <c r="IBU3" s="204"/>
      <c r="IBV3" s="204"/>
      <c r="IBW3" s="204"/>
      <c r="IBX3" s="204"/>
      <c r="IBY3" s="204"/>
      <c r="IBZ3" s="204"/>
      <c r="ICA3" s="204"/>
      <c r="ICB3" s="204"/>
      <c r="ICC3" s="204"/>
      <c r="ICD3" s="204"/>
      <c r="ICE3" s="204"/>
      <c r="ICF3" s="204"/>
      <c r="ICG3" s="204"/>
      <c r="ICH3" s="204"/>
      <c r="ICI3" s="204"/>
      <c r="ICJ3" s="204"/>
      <c r="ICK3" s="204"/>
      <c r="ICL3" s="204"/>
      <c r="ICM3" s="204"/>
      <c r="ICN3" s="204"/>
      <c r="ICO3" s="204"/>
      <c r="ICP3" s="204"/>
      <c r="ICQ3" s="204"/>
      <c r="ICR3" s="204"/>
      <c r="ICS3" s="204"/>
      <c r="ICT3" s="204"/>
      <c r="ICU3" s="204"/>
      <c r="ICV3" s="204"/>
      <c r="ICW3" s="204"/>
      <c r="ICX3" s="204"/>
      <c r="ICY3" s="204"/>
      <c r="ICZ3" s="204"/>
      <c r="IDA3" s="204"/>
      <c r="IDB3" s="204"/>
      <c r="IDC3" s="204"/>
      <c r="IDD3" s="204"/>
      <c r="IDE3" s="204"/>
      <c r="IDF3" s="204"/>
      <c r="IDG3" s="204"/>
      <c r="IDH3" s="204"/>
      <c r="IDI3" s="204"/>
      <c r="IDJ3" s="204"/>
      <c r="IDK3" s="204"/>
      <c r="IDL3" s="204"/>
      <c r="IDM3" s="204"/>
      <c r="IDN3" s="204"/>
      <c r="IDO3" s="204"/>
      <c r="IDP3" s="204"/>
      <c r="IDQ3" s="204"/>
      <c r="IDR3" s="204"/>
      <c r="IDS3" s="204"/>
      <c r="IDT3" s="204"/>
      <c r="IDU3" s="204"/>
      <c r="IDV3" s="204"/>
      <c r="IDW3" s="204"/>
      <c r="IDX3" s="204"/>
      <c r="IDY3" s="204"/>
      <c r="IDZ3" s="204"/>
      <c r="IEA3" s="204"/>
      <c r="IEB3" s="204"/>
      <c r="IEC3" s="204"/>
      <c r="IED3" s="204"/>
      <c r="IEE3" s="204"/>
      <c r="IEF3" s="204"/>
      <c r="IEG3" s="204"/>
      <c r="IEH3" s="204"/>
      <c r="IEI3" s="204"/>
      <c r="IEJ3" s="204"/>
      <c r="IEK3" s="204"/>
      <c r="IEL3" s="204"/>
      <c r="IEM3" s="204"/>
      <c r="IEN3" s="204"/>
      <c r="IEO3" s="204"/>
      <c r="IEP3" s="204"/>
      <c r="IEQ3" s="204"/>
      <c r="IER3" s="204"/>
      <c r="IES3" s="204"/>
      <c r="IET3" s="204"/>
      <c r="IEU3" s="204"/>
      <c r="IEV3" s="204"/>
      <c r="IEW3" s="204"/>
      <c r="IEX3" s="204"/>
      <c r="IEY3" s="204"/>
      <c r="IEZ3" s="204"/>
      <c r="IFA3" s="204"/>
      <c r="IFB3" s="204"/>
      <c r="IFC3" s="204"/>
      <c r="IFD3" s="204"/>
      <c r="IFE3" s="203"/>
      <c r="IFF3" s="204"/>
      <c r="IFG3" s="204"/>
      <c r="IFH3" s="204"/>
      <c r="IFI3" s="204"/>
      <c r="IFJ3" s="204"/>
      <c r="IFK3" s="204"/>
      <c r="IFL3" s="204"/>
      <c r="IFM3" s="204"/>
      <c r="IFN3" s="204"/>
      <c r="IFO3" s="204"/>
      <c r="IFP3" s="204"/>
      <c r="IFQ3" s="204"/>
      <c r="IFR3" s="204"/>
      <c r="IFS3" s="204"/>
      <c r="IFT3" s="204"/>
      <c r="IFU3" s="204"/>
      <c r="IFV3" s="204"/>
      <c r="IFW3" s="204"/>
      <c r="IFX3" s="204"/>
      <c r="IFY3" s="204"/>
      <c r="IFZ3" s="204"/>
      <c r="IGA3" s="204"/>
      <c r="IGB3" s="204"/>
      <c r="IGC3" s="204"/>
      <c r="IGD3" s="204"/>
      <c r="IGE3" s="204"/>
      <c r="IGF3" s="204"/>
      <c r="IGG3" s="204"/>
      <c r="IGH3" s="204"/>
      <c r="IGI3" s="204"/>
      <c r="IGJ3" s="204"/>
      <c r="IGK3" s="204"/>
      <c r="IGL3" s="203"/>
      <c r="IGM3" s="204"/>
      <c r="IGN3" s="204"/>
      <c r="IGO3" s="204"/>
      <c r="IGP3" s="204"/>
      <c r="IGQ3" s="204"/>
      <c r="IGR3" s="204"/>
      <c r="IGS3" s="204"/>
      <c r="IGT3" s="204"/>
      <c r="IGU3" s="204"/>
      <c r="IGV3" s="204"/>
      <c r="IGW3" s="204"/>
      <c r="IGX3" s="204"/>
      <c r="IGY3" s="204"/>
      <c r="IGZ3" s="204"/>
      <c r="IHA3" s="204"/>
      <c r="IHB3" s="204"/>
      <c r="IHC3" s="204"/>
      <c r="IHD3" s="204"/>
      <c r="IHE3" s="204"/>
      <c r="IHF3" s="204"/>
      <c r="IHG3" s="204"/>
      <c r="IHH3" s="204"/>
      <c r="IHI3" s="204"/>
      <c r="IHJ3" s="204"/>
      <c r="IHK3" s="204"/>
      <c r="IHL3" s="204"/>
      <c r="IHM3" s="204"/>
      <c r="IHN3" s="204"/>
      <c r="IHO3" s="204"/>
      <c r="IHP3" s="204"/>
      <c r="IHQ3" s="204"/>
      <c r="IHR3" s="204"/>
      <c r="IHS3" s="204"/>
      <c r="IHT3" s="204"/>
      <c r="IHU3" s="204"/>
      <c r="IHV3" s="204"/>
      <c r="IHW3" s="204"/>
      <c r="IHX3" s="204"/>
      <c r="IHY3" s="204"/>
      <c r="IHZ3" s="204"/>
      <c r="IIA3" s="204"/>
      <c r="IIB3" s="204"/>
      <c r="IIC3" s="204"/>
      <c r="IID3" s="204"/>
      <c r="IIE3" s="204"/>
      <c r="IIF3" s="204"/>
      <c r="IIG3" s="204"/>
      <c r="IIH3" s="204"/>
      <c r="III3" s="204"/>
      <c r="IIJ3" s="204"/>
      <c r="IIK3" s="204"/>
      <c r="IIL3" s="204"/>
      <c r="IIM3" s="204"/>
      <c r="IIN3" s="204"/>
      <c r="IIO3" s="204"/>
      <c r="IIP3" s="204"/>
      <c r="IIQ3" s="204"/>
      <c r="IIR3" s="204"/>
      <c r="IIS3" s="204"/>
      <c r="IIT3" s="204"/>
      <c r="IIU3" s="204"/>
      <c r="IIV3" s="204"/>
      <c r="IIW3" s="204"/>
      <c r="IIX3" s="204"/>
      <c r="IIY3" s="204"/>
      <c r="IIZ3" s="204"/>
      <c r="IJA3" s="204"/>
      <c r="IJB3" s="204"/>
      <c r="IJC3" s="204"/>
      <c r="IJD3" s="204"/>
      <c r="IJE3" s="204"/>
      <c r="IJF3" s="204"/>
      <c r="IJG3" s="204"/>
      <c r="IJH3" s="204"/>
      <c r="IJI3" s="204"/>
      <c r="IJJ3" s="204"/>
      <c r="IJK3" s="204"/>
      <c r="IJL3" s="204"/>
      <c r="IJM3" s="204"/>
      <c r="IJN3" s="204"/>
      <c r="IJO3" s="204"/>
      <c r="IJP3" s="204"/>
      <c r="IJQ3" s="204"/>
      <c r="IJR3" s="204"/>
      <c r="IJS3" s="204"/>
      <c r="IJT3" s="204"/>
      <c r="IJU3" s="204"/>
      <c r="IJV3" s="204"/>
      <c r="IJW3" s="204"/>
      <c r="IJX3" s="204"/>
      <c r="IJY3" s="204"/>
      <c r="IJZ3" s="204"/>
      <c r="IKA3" s="204"/>
      <c r="IKB3" s="204"/>
      <c r="IKC3" s="204"/>
      <c r="IKD3" s="204"/>
      <c r="IKE3" s="204"/>
      <c r="IKF3" s="204"/>
      <c r="IKG3" s="204"/>
      <c r="IKH3" s="204"/>
      <c r="IKI3" s="204"/>
      <c r="IKJ3" s="204"/>
      <c r="IKK3" s="204"/>
      <c r="IKL3" s="204"/>
      <c r="IKM3" s="204"/>
      <c r="IKN3" s="204"/>
      <c r="IKO3" s="204"/>
      <c r="IKP3" s="204"/>
      <c r="IKQ3" s="204"/>
      <c r="IKR3" s="204"/>
      <c r="IKS3" s="204"/>
      <c r="IKT3" s="204"/>
      <c r="IKU3" s="204"/>
      <c r="IKV3" s="204"/>
      <c r="IKW3" s="204"/>
      <c r="IKX3" s="204"/>
      <c r="IKY3" s="204"/>
      <c r="IKZ3" s="204"/>
      <c r="ILA3" s="204"/>
      <c r="ILB3" s="204"/>
      <c r="ILC3" s="204"/>
      <c r="ILD3" s="204"/>
      <c r="ILE3" s="204"/>
      <c r="ILF3" s="204"/>
      <c r="ILG3" s="204"/>
      <c r="ILH3" s="204"/>
      <c r="ILI3" s="204"/>
      <c r="ILJ3" s="204"/>
      <c r="ILK3" s="204"/>
      <c r="ILL3" s="204"/>
      <c r="ILM3" s="204"/>
      <c r="ILN3" s="204"/>
      <c r="ILO3" s="204"/>
      <c r="ILP3" s="204"/>
      <c r="ILQ3" s="204"/>
      <c r="ILR3" s="204"/>
      <c r="ILS3" s="204"/>
      <c r="ILT3" s="204"/>
      <c r="ILU3" s="204"/>
      <c r="ILV3" s="204"/>
      <c r="ILW3" s="204"/>
      <c r="ILX3" s="204"/>
      <c r="ILY3" s="204"/>
      <c r="ILZ3" s="204"/>
      <c r="IMA3" s="204"/>
      <c r="IMB3" s="204"/>
      <c r="IMC3" s="204"/>
      <c r="IMD3" s="204"/>
      <c r="IME3" s="204"/>
      <c r="IMF3" s="204"/>
      <c r="IMG3" s="204"/>
      <c r="IMH3" s="204"/>
      <c r="IMI3" s="204"/>
      <c r="IMJ3" s="204"/>
      <c r="IMK3" s="204"/>
      <c r="IML3" s="204"/>
      <c r="IMM3" s="204"/>
      <c r="IMN3" s="204"/>
      <c r="IMO3" s="204"/>
      <c r="IMP3" s="204"/>
      <c r="IMQ3" s="204"/>
      <c r="IMR3" s="204"/>
      <c r="IMS3" s="204"/>
      <c r="IMT3" s="204"/>
      <c r="IMU3" s="204"/>
      <c r="IMV3" s="204"/>
      <c r="IMW3" s="204"/>
      <c r="IMX3" s="204"/>
      <c r="IMY3" s="204"/>
      <c r="IMZ3" s="204"/>
      <c r="INA3" s="204"/>
      <c r="INB3" s="204"/>
      <c r="INC3" s="204"/>
      <c r="IND3" s="204"/>
      <c r="INE3" s="204"/>
      <c r="INF3" s="204"/>
      <c r="ING3" s="204"/>
      <c r="INH3" s="204"/>
      <c r="INI3" s="204"/>
      <c r="INJ3" s="204"/>
      <c r="INK3" s="204"/>
      <c r="INL3" s="204"/>
      <c r="INM3" s="204"/>
      <c r="INN3" s="204"/>
      <c r="INO3" s="204"/>
      <c r="INP3" s="204"/>
      <c r="INQ3" s="204"/>
      <c r="INR3" s="204"/>
      <c r="INS3" s="204"/>
      <c r="INT3" s="204"/>
      <c r="INU3" s="204"/>
      <c r="INV3" s="204"/>
      <c r="INW3" s="204"/>
      <c r="INX3" s="204"/>
      <c r="INY3" s="204"/>
      <c r="INZ3" s="204"/>
      <c r="IOA3" s="204"/>
      <c r="IOB3" s="204"/>
      <c r="IOC3" s="204"/>
      <c r="IOD3" s="204"/>
      <c r="IOE3" s="204"/>
      <c r="IOF3" s="204"/>
      <c r="IOG3" s="204"/>
      <c r="IOH3" s="204"/>
      <c r="IOI3" s="204"/>
      <c r="IOJ3" s="204"/>
      <c r="IOK3" s="204"/>
      <c r="IOL3" s="204"/>
      <c r="IOM3" s="204"/>
      <c r="ION3" s="204"/>
      <c r="IOO3" s="204"/>
      <c r="IOP3" s="204"/>
      <c r="IOQ3" s="204"/>
      <c r="IOR3" s="204"/>
      <c r="IOS3" s="204"/>
      <c r="IOT3" s="204"/>
      <c r="IOU3" s="204"/>
      <c r="IOV3" s="204"/>
      <c r="IOW3" s="204"/>
      <c r="IOX3" s="204"/>
      <c r="IOY3" s="204"/>
      <c r="IOZ3" s="204"/>
      <c r="IPA3" s="204"/>
      <c r="IPB3" s="204"/>
      <c r="IPC3" s="204"/>
      <c r="IPD3" s="204"/>
      <c r="IPE3" s="204"/>
      <c r="IPF3" s="204"/>
      <c r="IPG3" s="204"/>
      <c r="IPH3" s="204"/>
      <c r="IPI3" s="204"/>
      <c r="IPJ3" s="204"/>
      <c r="IPK3" s="204"/>
      <c r="IPL3" s="204"/>
      <c r="IPM3" s="204"/>
      <c r="IPN3" s="204"/>
      <c r="IPO3" s="204"/>
      <c r="IPP3" s="204"/>
      <c r="IPQ3" s="204"/>
      <c r="IPR3" s="204"/>
      <c r="IPS3" s="204"/>
      <c r="IPT3" s="204"/>
      <c r="IPU3" s="204"/>
      <c r="IPV3" s="204"/>
      <c r="IPW3" s="204"/>
      <c r="IPX3" s="204"/>
      <c r="IPY3" s="204"/>
      <c r="IPZ3" s="204"/>
      <c r="IQA3" s="204"/>
      <c r="IQB3" s="204"/>
      <c r="IQC3" s="204"/>
      <c r="IQD3" s="204"/>
      <c r="IQE3" s="204"/>
      <c r="IQF3" s="203"/>
      <c r="IQG3" s="204"/>
      <c r="IQH3" s="203"/>
      <c r="IQI3" s="204"/>
      <c r="IQJ3" s="204"/>
      <c r="IQK3" s="204"/>
      <c r="IQL3" s="204"/>
      <c r="IQM3" s="204"/>
      <c r="IQN3" s="204"/>
      <c r="IQO3" s="204"/>
      <c r="IQP3" s="204"/>
      <c r="IQQ3" s="204"/>
      <c r="IQR3" s="204"/>
      <c r="IQS3" s="204"/>
      <c r="IQT3" s="204"/>
      <c r="IQU3" s="204"/>
      <c r="IQV3" s="204"/>
      <c r="IQW3" s="204"/>
      <c r="IQX3" s="204"/>
      <c r="IQY3" s="204"/>
      <c r="IQZ3" s="204"/>
      <c r="IRA3" s="204"/>
      <c r="IRB3" s="204"/>
      <c r="IRC3" s="204"/>
      <c r="IRD3" s="204"/>
      <c r="IRE3" s="204"/>
      <c r="IRF3" s="204"/>
      <c r="IRG3" s="204"/>
      <c r="IRH3" s="204"/>
      <c r="IRI3" s="204"/>
      <c r="IRJ3" s="203"/>
      <c r="IRK3" s="204"/>
      <c r="IRL3" s="204"/>
      <c r="IRM3" s="203"/>
      <c r="IRN3" s="204"/>
      <c r="IRO3" s="204"/>
      <c r="IRP3" s="204"/>
      <c r="IRQ3" s="204"/>
      <c r="IRR3" s="204"/>
      <c r="IRS3" s="204"/>
      <c r="IRT3" s="204"/>
      <c r="IRU3" s="204"/>
      <c r="IRV3" s="204"/>
      <c r="IRW3" s="204"/>
      <c r="IRX3" s="204"/>
      <c r="IRY3" s="204"/>
      <c r="IRZ3" s="204"/>
      <c r="ISA3" s="204"/>
      <c r="ISB3" s="204"/>
      <c r="ISC3" s="204"/>
      <c r="ISD3" s="204"/>
      <c r="ISE3" s="204"/>
      <c r="ISF3" s="204"/>
      <c r="ISG3" s="204"/>
      <c r="ISH3" s="204"/>
      <c r="ISI3" s="204"/>
      <c r="ISJ3" s="204"/>
      <c r="ISK3" s="203"/>
      <c r="ISL3" s="204"/>
      <c r="ISM3" s="204"/>
      <c r="ISN3" s="204"/>
      <c r="ISO3" s="204"/>
      <c r="ISP3" s="204"/>
      <c r="ISQ3" s="204"/>
      <c r="ISR3" s="204"/>
      <c r="ISS3" s="204"/>
      <c r="IST3" s="204"/>
      <c r="ISU3" s="204"/>
      <c r="ISV3" s="204"/>
      <c r="ISW3" s="204"/>
      <c r="ISX3" s="204"/>
      <c r="ISY3" s="204"/>
      <c r="ISZ3" s="204"/>
      <c r="ITA3" s="204"/>
      <c r="ITB3" s="204"/>
      <c r="ITC3" s="204"/>
      <c r="ITD3" s="204"/>
      <c r="ITE3" s="204"/>
      <c r="ITF3" s="204"/>
      <c r="ITG3" s="204"/>
      <c r="ITH3" s="204"/>
      <c r="ITI3" s="204"/>
      <c r="ITJ3" s="204"/>
      <c r="ITK3" s="204"/>
      <c r="ITL3" s="204"/>
      <c r="ITM3" s="204"/>
      <c r="ITN3" s="204"/>
      <c r="ITO3" s="204"/>
      <c r="ITP3" s="204"/>
      <c r="ITQ3" s="204"/>
      <c r="ITR3" s="204"/>
      <c r="ITS3" s="204"/>
      <c r="ITT3" s="204"/>
      <c r="ITU3" s="204"/>
      <c r="ITV3" s="204"/>
      <c r="ITW3" s="204"/>
      <c r="ITX3" s="204"/>
      <c r="ITY3" s="204"/>
      <c r="ITZ3" s="204"/>
      <c r="IUA3" s="204"/>
      <c r="IUB3" s="204"/>
      <c r="IUC3" s="204"/>
      <c r="IUD3" s="204"/>
      <c r="IUE3" s="204"/>
      <c r="IUF3" s="204"/>
      <c r="IUG3" s="204"/>
      <c r="IUH3" s="204"/>
      <c r="IUI3" s="204"/>
      <c r="IUJ3" s="204"/>
      <c r="IUK3" s="204"/>
      <c r="IUL3" s="204"/>
      <c r="IUM3" s="204"/>
      <c r="IUN3" s="204"/>
      <c r="IUO3" s="204"/>
      <c r="IUP3" s="204"/>
      <c r="IUQ3" s="204"/>
      <c r="IUR3" s="204"/>
      <c r="IUS3" s="204"/>
      <c r="IUT3" s="204"/>
      <c r="IUU3" s="204"/>
      <c r="IUV3" s="204"/>
      <c r="IUW3" s="204"/>
      <c r="IUX3" s="204"/>
      <c r="IUY3" s="204"/>
      <c r="IUZ3" s="204"/>
      <c r="IVA3" s="203"/>
      <c r="IVB3" s="204"/>
      <c r="IVC3" s="204"/>
      <c r="IVD3" s="204"/>
      <c r="IVE3" s="204"/>
      <c r="IVF3" s="204"/>
      <c r="IVG3" s="204"/>
      <c r="IVH3" s="204"/>
      <c r="IVI3" s="204"/>
      <c r="IVJ3" s="204"/>
      <c r="IVK3" s="204"/>
      <c r="IVL3" s="204"/>
      <c r="IVM3" s="204"/>
      <c r="IVN3" s="204"/>
      <c r="IVO3" s="204"/>
      <c r="IVP3" s="204"/>
      <c r="IVQ3" s="204"/>
      <c r="IVR3" s="204"/>
      <c r="IVS3" s="204"/>
      <c r="IVT3" s="204"/>
      <c r="IVU3" s="204"/>
      <c r="IVV3" s="204"/>
      <c r="IVW3" s="204"/>
      <c r="IVX3" s="204"/>
      <c r="IVY3" s="204"/>
      <c r="IVZ3" s="203"/>
      <c r="IWA3" s="204"/>
      <c r="IWB3" s="204"/>
      <c r="IWC3" s="204"/>
      <c r="IWD3" s="204"/>
      <c r="IWE3" s="204"/>
      <c r="IWF3" s="204"/>
      <c r="IWG3" s="204"/>
      <c r="IWH3" s="204"/>
      <c r="IWI3" s="204"/>
      <c r="IWJ3" s="204"/>
      <c r="IWK3" s="204"/>
      <c r="IWL3" s="204"/>
      <c r="IWM3" s="204"/>
      <c r="IWN3" s="204"/>
      <c r="IWO3" s="204"/>
      <c r="IWP3" s="204"/>
      <c r="IWQ3" s="204"/>
      <c r="IWR3" s="204"/>
      <c r="IWS3" s="204"/>
      <c r="IWT3" s="204"/>
      <c r="IWU3" s="204"/>
      <c r="IWV3" s="204"/>
      <c r="IWW3" s="204"/>
      <c r="IWX3" s="204"/>
      <c r="IWY3" s="204"/>
      <c r="IWZ3" s="204"/>
      <c r="IXA3" s="204"/>
      <c r="IXB3" s="204"/>
      <c r="IXC3" s="204"/>
      <c r="IXD3" s="204"/>
      <c r="IXE3" s="204"/>
      <c r="IXF3" s="204"/>
      <c r="IXG3" s="204"/>
      <c r="IXH3" s="204"/>
      <c r="IXI3" s="204"/>
      <c r="IXJ3" s="204"/>
      <c r="IXK3" s="204"/>
      <c r="IXL3" s="204"/>
      <c r="IXM3" s="204"/>
      <c r="IXN3" s="204"/>
      <c r="IXO3" s="204"/>
      <c r="IXP3" s="204"/>
      <c r="IXQ3" s="204"/>
      <c r="IXR3" s="204"/>
      <c r="IXS3" s="204"/>
      <c r="IXT3" s="204"/>
      <c r="IXU3" s="204"/>
      <c r="IXV3" s="204"/>
      <c r="IXW3" s="204"/>
      <c r="IXX3" s="204"/>
      <c r="IXY3" s="204"/>
      <c r="IXZ3" s="204"/>
      <c r="IYA3" s="204"/>
      <c r="IYB3" s="204"/>
      <c r="IYC3" s="204"/>
      <c r="IYD3" s="204"/>
      <c r="IYE3" s="204"/>
      <c r="IYF3" s="204"/>
      <c r="IYG3" s="204"/>
      <c r="IYH3" s="204"/>
      <c r="IYI3" s="204"/>
      <c r="IYJ3" s="203"/>
      <c r="IYK3" s="204"/>
      <c r="IYL3" s="204"/>
      <c r="IYM3" s="204"/>
      <c r="IYN3" s="204"/>
      <c r="IYO3" s="204"/>
      <c r="IYP3" s="204"/>
      <c r="IYQ3" s="204"/>
      <c r="IYR3" s="204"/>
      <c r="IYS3" s="204"/>
      <c r="IYT3" s="204"/>
      <c r="IYU3" s="204"/>
      <c r="IYV3" s="204"/>
      <c r="IYW3" s="204"/>
      <c r="IYX3" s="204"/>
      <c r="IYY3" s="204"/>
      <c r="IYZ3" s="204"/>
      <c r="IZA3" s="204"/>
      <c r="IZB3" s="204"/>
      <c r="IZC3" s="204"/>
      <c r="IZD3" s="204"/>
      <c r="IZE3" s="204"/>
      <c r="IZF3" s="203"/>
      <c r="IZG3" s="204"/>
      <c r="IZH3" s="203"/>
      <c r="IZI3" s="204"/>
      <c r="IZJ3" s="204"/>
      <c r="IZK3" s="204"/>
      <c r="IZL3" s="204"/>
      <c r="IZM3" s="204"/>
      <c r="IZN3" s="204"/>
      <c r="IZO3" s="204"/>
      <c r="IZP3" s="204"/>
      <c r="IZQ3" s="204"/>
      <c r="IZR3" s="204"/>
      <c r="IZS3" s="204"/>
      <c r="IZT3" s="204"/>
      <c r="IZU3" s="204"/>
      <c r="IZV3" s="204"/>
      <c r="IZW3" s="204"/>
      <c r="IZX3" s="204"/>
      <c r="IZY3" s="204"/>
      <c r="IZZ3" s="204"/>
      <c r="JAA3" s="204"/>
      <c r="JAB3" s="204"/>
      <c r="JAC3" s="204"/>
      <c r="JAD3" s="204"/>
      <c r="JAE3" s="204"/>
      <c r="JAF3" s="204"/>
      <c r="JAG3" s="204"/>
      <c r="JAH3" s="204"/>
      <c r="JAI3" s="204"/>
      <c r="JAJ3" s="204"/>
      <c r="JAK3" s="204"/>
      <c r="JAL3" s="204"/>
      <c r="JAM3" s="203"/>
      <c r="JAN3" s="203"/>
      <c r="JAO3" s="204"/>
      <c r="JAP3" s="204"/>
      <c r="JAQ3" s="203"/>
      <c r="JAR3" s="204"/>
      <c r="JAS3" s="204"/>
      <c r="JAT3" s="204"/>
      <c r="JAU3" s="204"/>
      <c r="JAV3" s="204"/>
      <c r="JAW3" s="203"/>
      <c r="JAX3" s="203"/>
      <c r="JAY3" s="204"/>
      <c r="JAZ3" s="204"/>
      <c r="JBA3" s="204"/>
      <c r="JBB3" s="204"/>
      <c r="JBC3" s="204"/>
      <c r="JBD3" s="204"/>
      <c r="JBE3" s="204"/>
      <c r="JBF3" s="204"/>
      <c r="JBG3" s="204"/>
      <c r="JBH3" s="204"/>
      <c r="JBI3" s="204"/>
      <c r="JBJ3" s="204"/>
      <c r="JBK3" s="204"/>
      <c r="JBL3" s="204"/>
      <c r="JBM3" s="204"/>
      <c r="JBN3" s="204"/>
      <c r="JBO3" s="204"/>
      <c r="JBP3" s="203"/>
      <c r="JBQ3" s="204"/>
      <c r="JBR3" s="204"/>
      <c r="JBS3" s="203"/>
      <c r="JBT3" s="204"/>
      <c r="JBU3" s="204"/>
      <c r="JBV3" s="204"/>
      <c r="JBW3" s="204"/>
      <c r="JBX3" s="204"/>
      <c r="JBY3" s="204"/>
      <c r="JBZ3" s="204"/>
      <c r="JCA3" s="203"/>
      <c r="JCB3" s="204"/>
      <c r="JCC3" s="204"/>
      <c r="JCD3" s="204"/>
      <c r="JCE3" s="204"/>
      <c r="JCF3" s="204"/>
      <c r="JCG3" s="204"/>
      <c r="JCH3" s="204"/>
      <c r="JCI3" s="204"/>
      <c r="JCJ3" s="204"/>
      <c r="JCK3" s="204"/>
      <c r="JCL3" s="204"/>
      <c r="JCM3" s="204"/>
      <c r="JCN3" s="204"/>
      <c r="JCO3" s="204"/>
      <c r="JCP3" s="204"/>
      <c r="JCQ3" s="204"/>
      <c r="JCR3" s="204"/>
      <c r="JCS3" s="204"/>
      <c r="JCT3" s="204"/>
      <c r="JCU3" s="204"/>
      <c r="JCV3" s="204"/>
      <c r="JCW3" s="203"/>
      <c r="JCX3" s="204"/>
      <c r="JCY3" s="204"/>
      <c r="JCZ3" s="204"/>
      <c r="JDA3" s="204"/>
      <c r="JDB3" s="203"/>
      <c r="JDC3" s="204"/>
      <c r="JDD3" s="204"/>
      <c r="JDE3" s="204"/>
      <c r="JDF3" s="204"/>
      <c r="JDG3" s="204"/>
      <c r="JDH3" s="204"/>
      <c r="JDI3" s="204"/>
      <c r="JDJ3" s="204"/>
      <c r="JDK3" s="203"/>
      <c r="JDL3" s="204"/>
      <c r="JDM3" s="204"/>
      <c r="JDN3" s="204"/>
      <c r="JDO3" s="204"/>
      <c r="JDP3" s="204"/>
      <c r="JDQ3" s="204"/>
      <c r="JDR3" s="204"/>
      <c r="JDS3" s="204"/>
      <c r="JDT3" s="204"/>
      <c r="JDU3" s="204"/>
      <c r="JDV3" s="204"/>
      <c r="JDW3" s="204"/>
      <c r="JDX3" s="204"/>
      <c r="JDY3" s="204"/>
      <c r="JDZ3" s="204"/>
      <c r="JEA3" s="204"/>
      <c r="JEB3" s="204"/>
      <c r="JEC3" s="204"/>
      <c r="JED3" s="204"/>
      <c r="JEE3" s="204"/>
      <c r="JEF3" s="204"/>
      <c r="JEG3" s="204"/>
      <c r="JEH3" s="204"/>
      <c r="JEI3" s="203"/>
      <c r="JEJ3" s="204"/>
      <c r="JEK3" s="204"/>
      <c r="JEL3" s="203"/>
      <c r="JEM3" s="204"/>
      <c r="JEN3" s="204"/>
      <c r="JEO3" s="204"/>
      <c r="JEP3" s="204"/>
      <c r="JEQ3" s="204"/>
      <c r="JER3" s="204"/>
      <c r="JES3" s="204"/>
      <c r="JET3" s="204"/>
      <c r="JEU3" s="204"/>
      <c r="JEV3" s="204"/>
      <c r="JEW3" s="204"/>
      <c r="JEX3" s="204"/>
      <c r="JEY3" s="204"/>
      <c r="JEZ3" s="204"/>
      <c r="JFA3" s="204"/>
      <c r="JFB3" s="204"/>
      <c r="JFC3" s="203"/>
      <c r="JFD3" s="204"/>
      <c r="JFE3" s="204"/>
      <c r="JFF3" s="204"/>
      <c r="JFG3" s="204"/>
      <c r="JFH3" s="204"/>
      <c r="JFI3" s="204"/>
      <c r="JFJ3" s="204"/>
      <c r="JFK3" s="203"/>
      <c r="JFL3" s="204"/>
      <c r="JFM3" s="204"/>
      <c r="JFN3" s="203"/>
      <c r="JFO3" s="204"/>
      <c r="JFP3" s="204"/>
      <c r="JFQ3" s="204"/>
      <c r="JFR3" s="203"/>
      <c r="JFS3" s="204"/>
      <c r="JFT3" s="204"/>
      <c r="JFU3" s="204"/>
      <c r="JFV3" s="204"/>
      <c r="JFW3" s="203"/>
      <c r="JFX3" s="203"/>
      <c r="JFY3" s="204"/>
      <c r="JFZ3" s="204"/>
      <c r="JGA3" s="203"/>
      <c r="JGB3" s="204"/>
      <c r="JGC3" s="204"/>
      <c r="JGD3" s="204"/>
      <c r="JGE3" s="204"/>
      <c r="JGF3" s="204"/>
      <c r="JGG3" s="204"/>
      <c r="JGH3" s="204"/>
      <c r="JGI3" s="203"/>
      <c r="JGJ3" s="204"/>
      <c r="JGK3" s="204"/>
      <c r="JGL3" s="204"/>
      <c r="JGM3" s="204"/>
      <c r="JGN3" s="204"/>
      <c r="JGO3" s="204"/>
      <c r="JGP3" s="204"/>
      <c r="JGQ3" s="204"/>
      <c r="JGR3" s="204"/>
      <c r="JGS3" s="203"/>
      <c r="JGT3" s="204"/>
      <c r="JGU3" s="204"/>
      <c r="JGV3" s="204"/>
      <c r="JGW3" s="204"/>
      <c r="JGX3" s="203"/>
      <c r="JGY3" s="204"/>
      <c r="JGZ3" s="204"/>
      <c r="JHA3" s="204"/>
      <c r="JHB3" s="204"/>
      <c r="JHC3" s="204"/>
      <c r="JHD3" s="204"/>
      <c r="JHE3" s="204"/>
      <c r="JHF3" s="204"/>
      <c r="JHG3" s="204"/>
      <c r="JHH3" s="204"/>
      <c r="JHI3" s="204"/>
      <c r="JHJ3" s="204"/>
      <c r="JHK3" s="204"/>
      <c r="JHL3" s="204"/>
      <c r="JHM3" s="204"/>
      <c r="JHN3" s="204"/>
      <c r="JHO3" s="204"/>
      <c r="JHP3" s="204"/>
      <c r="JHQ3" s="204"/>
      <c r="JHR3" s="204"/>
      <c r="JHS3" s="204"/>
      <c r="JHT3" s="204"/>
      <c r="JHU3" s="204"/>
      <c r="JHV3" s="204"/>
      <c r="JHW3" s="204"/>
      <c r="JHX3" s="204"/>
      <c r="JHY3" s="204"/>
      <c r="JHZ3" s="204"/>
      <c r="JIA3" s="204"/>
      <c r="JIB3" s="204"/>
      <c r="JIC3" s="204"/>
      <c r="JID3" s="204"/>
      <c r="JIE3" s="203"/>
      <c r="JIF3" s="204"/>
      <c r="JIG3" s="204"/>
      <c r="JIH3" s="204"/>
      <c r="JII3" s="204"/>
      <c r="JIJ3" s="204"/>
      <c r="JIK3" s="204"/>
      <c r="JIL3" s="204"/>
      <c r="JIM3" s="204"/>
      <c r="JIN3" s="204"/>
      <c r="JIO3" s="204"/>
      <c r="JIP3" s="204"/>
      <c r="JIQ3" s="204"/>
      <c r="JIR3" s="204"/>
      <c r="JIS3" s="204"/>
      <c r="JIT3" s="204"/>
      <c r="JIU3" s="204"/>
      <c r="JIV3" s="204"/>
      <c r="JIW3" s="204"/>
      <c r="JIX3" s="204"/>
      <c r="JIY3" s="204"/>
      <c r="JIZ3" s="204"/>
      <c r="JJA3" s="204"/>
      <c r="JJB3" s="204"/>
      <c r="JJC3" s="204"/>
      <c r="JJD3" s="204"/>
      <c r="JJE3" s="204"/>
      <c r="JJF3" s="204"/>
      <c r="JJG3" s="204"/>
      <c r="JJH3" s="204"/>
      <c r="JJI3" s="204"/>
      <c r="JJJ3" s="204"/>
      <c r="JJK3" s="204"/>
      <c r="JJL3" s="204"/>
      <c r="JJM3" s="204"/>
      <c r="JJN3" s="203"/>
      <c r="JJO3" s="204"/>
      <c r="JJP3" s="204"/>
      <c r="JJQ3" s="204"/>
      <c r="JJR3" s="204"/>
      <c r="JJS3" s="203"/>
      <c r="JJT3" s="204"/>
      <c r="JJU3" s="204"/>
      <c r="JJV3" s="204"/>
      <c r="JJW3" s="204"/>
      <c r="JJX3" s="204"/>
      <c r="JJY3" s="204"/>
      <c r="JJZ3" s="204"/>
      <c r="JKA3" s="203"/>
      <c r="JKB3" s="204"/>
      <c r="JKC3" s="203"/>
      <c r="JKD3" s="204"/>
      <c r="JKE3" s="204"/>
      <c r="JKF3" s="204"/>
      <c r="JKG3" s="204"/>
      <c r="JKH3" s="204"/>
      <c r="JKI3" s="204"/>
      <c r="JKJ3" s="204"/>
      <c r="JKK3" s="204"/>
      <c r="JKL3" s="204"/>
      <c r="JKM3" s="204"/>
      <c r="JKN3" s="204"/>
      <c r="JKO3" s="204"/>
      <c r="JKP3" s="203"/>
      <c r="JKQ3" s="204"/>
      <c r="JKR3" s="204"/>
      <c r="JKS3" s="204"/>
      <c r="JKT3" s="203"/>
      <c r="JKU3" s="204"/>
      <c r="JKV3" s="204"/>
      <c r="JKW3" s="204"/>
      <c r="JKX3" s="204"/>
      <c r="JKY3" s="204"/>
      <c r="JKZ3" s="204"/>
      <c r="JLA3" s="204"/>
      <c r="JLB3" s="204"/>
      <c r="JLC3" s="204"/>
      <c r="JLD3" s="204"/>
      <c r="JLE3" s="204"/>
      <c r="JLF3" s="204"/>
      <c r="JLG3" s="204"/>
      <c r="JLH3" s="204"/>
      <c r="JLI3" s="204"/>
      <c r="JLJ3" s="204"/>
      <c r="JLK3" s="204"/>
      <c r="JLL3" s="204"/>
      <c r="JLM3" s="204"/>
      <c r="JLN3" s="204"/>
      <c r="JLO3" s="204"/>
      <c r="JLP3" s="204"/>
      <c r="JLQ3" s="204"/>
      <c r="JLR3" s="204"/>
      <c r="JLS3" s="204"/>
      <c r="JLT3" s="204"/>
      <c r="JLU3" s="204"/>
      <c r="JLV3" s="204"/>
      <c r="JLW3" s="204"/>
      <c r="JLX3" s="204"/>
      <c r="JLY3" s="204"/>
      <c r="JLZ3" s="204"/>
      <c r="JMA3" s="204"/>
      <c r="JMB3" s="204"/>
      <c r="JMC3" s="204"/>
      <c r="JMD3" s="203"/>
      <c r="JME3" s="204"/>
      <c r="JMF3" s="204"/>
      <c r="JMG3" s="204"/>
      <c r="JMH3" s="203"/>
      <c r="JMI3" s="203"/>
      <c r="JMJ3" s="204"/>
      <c r="JMK3" s="204"/>
      <c r="JML3" s="204"/>
      <c r="JMM3" s="203"/>
      <c r="JMN3" s="204"/>
      <c r="JMO3" s="204"/>
      <c r="JMP3" s="203"/>
      <c r="JMQ3" s="204"/>
      <c r="JMR3" s="204"/>
      <c r="JMS3" s="204"/>
      <c r="JMT3" s="204"/>
      <c r="JMU3" s="204"/>
      <c r="JMV3" s="204"/>
      <c r="JMW3" s="203"/>
      <c r="JMX3" s="204"/>
      <c r="JMY3" s="204"/>
      <c r="JMZ3" s="204"/>
      <c r="JNA3" s="204"/>
      <c r="JNB3" s="204"/>
      <c r="JNC3" s="204"/>
      <c r="JND3" s="204"/>
      <c r="JNE3" s="204"/>
      <c r="JNF3" s="203"/>
      <c r="JNG3" s="203"/>
      <c r="JNH3" s="204"/>
      <c r="JNI3" s="204"/>
      <c r="JNJ3" s="204"/>
      <c r="JNK3" s="204"/>
      <c r="JNL3" s="204"/>
      <c r="JNM3" s="204"/>
      <c r="JNN3" s="204"/>
      <c r="JNO3" s="204"/>
      <c r="JNP3" s="204"/>
      <c r="JNQ3" s="204"/>
      <c r="JNR3" s="204"/>
      <c r="JNS3" s="203"/>
      <c r="JNT3" s="204"/>
      <c r="JNU3" s="204"/>
      <c r="JNV3" s="203"/>
      <c r="JNW3" s="204"/>
      <c r="JNX3" s="203"/>
      <c r="JNY3" s="204"/>
      <c r="JNZ3" s="204"/>
      <c r="JOA3" s="204"/>
      <c r="JOB3" s="204"/>
      <c r="JOC3" s="204"/>
      <c r="JOD3" s="204"/>
      <c r="JOE3" s="204"/>
      <c r="JOF3" s="203"/>
      <c r="JOG3" s="204"/>
      <c r="JOH3" s="204"/>
      <c r="JOI3" s="204"/>
      <c r="JOJ3" s="204"/>
      <c r="JOK3" s="203"/>
      <c r="JOL3" s="204"/>
      <c r="JOM3" s="204"/>
      <c r="JON3" s="204"/>
      <c r="JOO3" s="204"/>
      <c r="JOP3" s="204"/>
      <c r="JOQ3" s="204"/>
      <c r="JOR3" s="204"/>
      <c r="JOS3" s="204"/>
      <c r="JOT3" s="203"/>
      <c r="JOU3" s="204"/>
      <c r="JOV3" s="204"/>
      <c r="JOW3" s="203"/>
      <c r="JOX3" s="203"/>
      <c r="JOY3" s="204"/>
      <c r="JOZ3" s="204"/>
      <c r="JPA3" s="203"/>
      <c r="JPB3" s="204"/>
      <c r="JPC3" s="204"/>
      <c r="JPD3" s="204"/>
      <c r="JPE3" s="204"/>
      <c r="JPF3" s="204"/>
      <c r="JPG3" s="204"/>
      <c r="JPH3" s="204"/>
      <c r="JPI3" s="204"/>
      <c r="JPJ3" s="204"/>
      <c r="JPK3" s="204"/>
      <c r="JPL3" s="204"/>
      <c r="JPM3" s="204"/>
      <c r="JPN3" s="204"/>
      <c r="JPO3" s="204"/>
      <c r="JPP3" s="204"/>
      <c r="JPQ3" s="204"/>
      <c r="JPR3" s="204"/>
      <c r="JPS3" s="203"/>
      <c r="JPT3" s="203"/>
      <c r="JPU3" s="204"/>
      <c r="JPV3" s="204"/>
      <c r="JPW3" s="204"/>
      <c r="JPX3" s="204"/>
      <c r="JPY3" s="204"/>
      <c r="JPZ3" s="204"/>
      <c r="JQA3" s="204"/>
      <c r="JQB3" s="204"/>
      <c r="JQC3" s="204"/>
      <c r="JQD3" s="204"/>
      <c r="JQE3" s="203"/>
      <c r="JQF3" s="204"/>
      <c r="JQG3" s="204"/>
      <c r="JQH3" s="204"/>
      <c r="JQI3" s="204"/>
      <c r="JQJ3" s="204"/>
      <c r="JQK3" s="204"/>
      <c r="JQL3" s="204"/>
      <c r="JQM3" s="204"/>
      <c r="JQN3" s="204"/>
      <c r="JQO3" s="204"/>
      <c r="JQP3" s="204"/>
      <c r="JQQ3" s="204"/>
      <c r="JQR3" s="204"/>
      <c r="JQS3" s="204"/>
      <c r="JQT3" s="204"/>
      <c r="JQU3" s="204"/>
      <c r="JQV3" s="204"/>
      <c r="JQW3" s="204"/>
      <c r="JQX3" s="204"/>
      <c r="JQY3" s="204"/>
      <c r="JQZ3" s="203"/>
      <c r="JRA3" s="204"/>
      <c r="JRB3" s="204"/>
      <c r="JRC3" s="204"/>
      <c r="JRD3" s="203"/>
      <c r="JRE3" s="204"/>
      <c r="JRF3" s="204"/>
      <c r="JRG3" s="204"/>
      <c r="JRH3" s="204"/>
      <c r="JRI3" s="204"/>
      <c r="JRJ3" s="204"/>
      <c r="JRK3" s="204"/>
      <c r="JRL3" s="204"/>
      <c r="JRM3" s="204"/>
      <c r="JRN3" s="204"/>
      <c r="JRO3" s="204"/>
      <c r="JRP3" s="204"/>
      <c r="JRQ3" s="204"/>
      <c r="JRR3" s="204"/>
      <c r="JRS3" s="204"/>
      <c r="JRT3" s="204"/>
      <c r="JRU3" s="204"/>
      <c r="JRV3" s="204"/>
      <c r="JRW3" s="204"/>
      <c r="JRX3" s="204"/>
      <c r="JRY3" s="204"/>
      <c r="JRZ3" s="203"/>
      <c r="JSA3" s="204"/>
      <c r="JSB3" s="204"/>
      <c r="JSC3" s="204"/>
      <c r="JSD3" s="204"/>
      <c r="JSE3" s="204"/>
      <c r="JSF3" s="204"/>
      <c r="JSG3" s="204"/>
      <c r="JSH3" s="204"/>
      <c r="JSI3" s="204"/>
      <c r="JSJ3" s="204"/>
      <c r="JSK3" s="204"/>
      <c r="JSL3" s="204"/>
      <c r="JSM3" s="204"/>
      <c r="JSN3" s="203"/>
      <c r="JSO3" s="203"/>
      <c r="JSP3" s="204"/>
      <c r="JSQ3" s="204"/>
      <c r="JSR3" s="204"/>
      <c r="JSS3" s="204"/>
      <c r="JST3" s="204"/>
      <c r="JSU3" s="204"/>
      <c r="JSV3" s="204"/>
      <c r="JSW3" s="204"/>
      <c r="JSX3" s="204"/>
      <c r="JSY3" s="204"/>
      <c r="JSZ3" s="203"/>
      <c r="JTA3" s="203"/>
      <c r="JTB3" s="203"/>
      <c r="JTC3" s="204"/>
      <c r="JTD3" s="203"/>
      <c r="JTE3" s="204"/>
      <c r="JTF3" s="204"/>
      <c r="JTG3" s="203"/>
      <c r="JTH3" s="204"/>
      <c r="JTI3" s="204"/>
      <c r="JTJ3" s="204"/>
      <c r="JTK3" s="204"/>
      <c r="JTL3" s="204"/>
      <c r="JTM3" s="204"/>
      <c r="JTN3" s="204"/>
      <c r="JTO3" s="204"/>
      <c r="JTP3" s="204"/>
      <c r="JTQ3" s="204"/>
      <c r="JTR3" s="204"/>
      <c r="JTS3" s="203"/>
      <c r="JTT3" s="204"/>
      <c r="JTU3" s="204"/>
      <c r="JTV3" s="204"/>
      <c r="JTW3" s="204"/>
      <c r="JTX3" s="204"/>
      <c r="JTY3" s="204"/>
      <c r="JTZ3" s="204"/>
      <c r="JUA3" s="204"/>
      <c r="JUB3" s="204"/>
      <c r="JUC3" s="204"/>
      <c r="JUD3" s="203"/>
      <c r="JUE3" s="204"/>
      <c r="JUF3" s="204"/>
      <c r="JUG3" s="204"/>
      <c r="JUH3" s="204"/>
      <c r="JUI3" s="204"/>
      <c r="JUJ3" s="204"/>
      <c r="JUK3" s="204"/>
      <c r="JUL3" s="204"/>
      <c r="JUM3" s="204"/>
      <c r="JUN3" s="203"/>
      <c r="JUO3" s="204"/>
      <c r="JUP3" s="204"/>
      <c r="JUQ3" s="204"/>
      <c r="JUR3" s="204"/>
      <c r="JUS3" s="204"/>
      <c r="JUT3" s="203"/>
      <c r="JUU3" s="204"/>
      <c r="JUV3" s="203"/>
      <c r="JUW3" s="204"/>
      <c r="JUX3" s="204"/>
      <c r="JUY3" s="203"/>
      <c r="JUZ3" s="204"/>
      <c r="JVA3" s="204"/>
      <c r="JVB3" s="204"/>
      <c r="JVC3" s="204"/>
      <c r="JVD3" s="204"/>
      <c r="JVE3" s="204"/>
      <c r="JVF3" s="204"/>
      <c r="JVG3" s="204"/>
      <c r="JVH3" s="204"/>
      <c r="JVI3" s="204"/>
      <c r="JVJ3" s="204"/>
      <c r="JVK3" s="204"/>
      <c r="JVL3" s="204"/>
      <c r="JVM3" s="204"/>
      <c r="JVN3" s="203"/>
      <c r="JVO3" s="204"/>
      <c r="JVP3" s="204"/>
      <c r="JVQ3" s="204"/>
      <c r="JVR3" s="204"/>
      <c r="JVS3" s="204"/>
      <c r="JVT3" s="204"/>
      <c r="JVU3" s="204"/>
      <c r="JVV3" s="204"/>
      <c r="JVW3" s="204"/>
      <c r="JVX3" s="204"/>
      <c r="JVY3" s="204"/>
      <c r="JVZ3" s="204"/>
      <c r="JWA3" s="204"/>
      <c r="JWB3" s="204"/>
      <c r="JWC3" s="204"/>
      <c r="JWD3" s="204"/>
      <c r="JWE3" s="204"/>
      <c r="JWF3" s="204"/>
      <c r="JWG3" s="204"/>
      <c r="JWH3" s="204"/>
      <c r="JWI3" s="203"/>
      <c r="JWJ3" s="203"/>
      <c r="JWK3" s="204"/>
      <c r="JWL3" s="204"/>
      <c r="JWM3" s="204"/>
      <c r="JWN3" s="204"/>
      <c r="JWO3" s="204"/>
      <c r="JWP3" s="204"/>
      <c r="JWQ3" s="204"/>
      <c r="JWR3" s="204"/>
      <c r="JWS3" s="204"/>
      <c r="JWT3" s="204"/>
      <c r="JWU3" s="204"/>
      <c r="JWV3" s="204"/>
      <c r="JWW3" s="204"/>
      <c r="JWX3" s="204"/>
      <c r="JWY3" s="204"/>
      <c r="JWZ3" s="204"/>
      <c r="JXA3" s="204"/>
      <c r="JXB3" s="204"/>
      <c r="JXC3" s="204"/>
      <c r="JXD3" s="204"/>
      <c r="JXE3" s="204"/>
      <c r="JXF3" s="204"/>
      <c r="JXG3" s="204"/>
      <c r="JXH3" s="204"/>
      <c r="JXI3" s="204"/>
      <c r="JXJ3" s="204"/>
      <c r="JXK3" s="204"/>
      <c r="JXL3" s="204"/>
      <c r="JXM3" s="203"/>
      <c r="JXN3" s="204"/>
      <c r="JXO3" s="204"/>
      <c r="JXP3" s="203"/>
      <c r="JXQ3" s="204"/>
      <c r="JXR3" s="204"/>
      <c r="JXS3" s="204"/>
      <c r="JXT3" s="204"/>
      <c r="JXU3" s="204"/>
      <c r="JXV3" s="204"/>
      <c r="JXW3" s="203"/>
      <c r="JXX3" s="203"/>
      <c r="JXY3" s="204"/>
      <c r="JXZ3" s="204"/>
      <c r="JYA3" s="204"/>
      <c r="JYB3" s="204"/>
      <c r="JYC3" s="204"/>
      <c r="JYD3" s="203"/>
      <c r="JYE3" s="204"/>
      <c r="JYF3" s="204"/>
      <c r="JYG3" s="204"/>
      <c r="JYH3" s="204"/>
      <c r="JYI3" s="203"/>
      <c r="JYJ3" s="203"/>
      <c r="JYK3" s="204"/>
      <c r="JYL3" s="204"/>
      <c r="JYM3" s="204"/>
      <c r="JYN3" s="204"/>
      <c r="JYO3" s="204"/>
      <c r="JYP3" s="203"/>
      <c r="JYQ3" s="204"/>
      <c r="JYR3" s="204"/>
      <c r="JYS3" s="204"/>
      <c r="JYT3" s="204"/>
      <c r="JYU3" s="204"/>
      <c r="JYV3" s="204"/>
      <c r="JYW3" s="204"/>
      <c r="JYX3" s="204"/>
      <c r="JYY3" s="203"/>
      <c r="JYZ3" s="203"/>
      <c r="JZA3" s="204"/>
      <c r="JZB3" s="204"/>
      <c r="JZC3" s="204"/>
      <c r="JZD3" s="204"/>
      <c r="JZE3" s="204"/>
      <c r="JZF3" s="204"/>
      <c r="JZG3" s="204"/>
      <c r="JZH3" s="204"/>
      <c r="JZI3" s="204"/>
      <c r="JZJ3" s="203"/>
      <c r="JZK3" s="204"/>
      <c r="JZL3" s="204"/>
      <c r="JZM3" s="204"/>
      <c r="JZN3" s="204"/>
      <c r="JZO3" s="204"/>
      <c r="JZP3" s="204"/>
      <c r="JZQ3" s="204"/>
      <c r="JZR3" s="204"/>
      <c r="JZS3" s="204"/>
      <c r="JZT3" s="204"/>
      <c r="JZU3" s="204"/>
      <c r="JZV3" s="204"/>
      <c r="JZW3" s="203"/>
      <c r="JZX3" s="204"/>
      <c r="JZY3" s="204"/>
      <c r="JZZ3" s="203"/>
      <c r="KAA3" s="204"/>
      <c r="KAB3" s="204"/>
      <c r="KAC3" s="204"/>
      <c r="KAD3" s="204"/>
      <c r="KAE3" s="203"/>
      <c r="KAF3" s="203"/>
      <c r="KAG3" s="204"/>
      <c r="KAH3" s="204"/>
      <c r="KAI3" s="204"/>
      <c r="KAJ3" s="204"/>
      <c r="KAK3" s="204"/>
      <c r="KAL3" s="204"/>
      <c r="KAM3" s="204"/>
      <c r="KAN3" s="204"/>
      <c r="KAO3" s="204"/>
      <c r="KAP3" s="204"/>
      <c r="KAQ3" s="204"/>
      <c r="KAR3" s="204"/>
      <c r="KAS3" s="204"/>
      <c r="KAT3" s="204"/>
      <c r="KAU3" s="204"/>
      <c r="KAV3" s="204"/>
      <c r="KAW3" s="204"/>
      <c r="KAX3" s="204"/>
      <c r="KAY3" s="204"/>
      <c r="KAZ3" s="204"/>
      <c r="KBA3" s="204"/>
      <c r="KBB3" s="204"/>
      <c r="KBC3" s="204"/>
      <c r="KBD3" s="204"/>
      <c r="KBE3" s="204"/>
      <c r="KBF3" s="204"/>
      <c r="KBG3" s="204"/>
      <c r="KBH3" s="204"/>
      <c r="KBI3" s="204"/>
    </row>
    <row r="4" spans="1:7497" x14ac:dyDescent="0.25">
      <c r="A4" s="415" t="s">
        <v>1427</v>
      </c>
      <c r="B4" s="202">
        <v>22362</v>
      </c>
      <c r="C4" s="204">
        <v>2003</v>
      </c>
      <c r="D4" s="416">
        <v>2003</v>
      </c>
      <c r="G4" s="204"/>
      <c r="H4" s="204"/>
      <c r="I4" s="204"/>
      <c r="J4" s="204"/>
      <c r="K4" s="204"/>
      <c r="L4" s="204"/>
      <c r="M4" s="203"/>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04"/>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c r="ES4" s="204"/>
      <c r="ET4" s="204"/>
      <c r="EU4" s="204"/>
      <c r="EV4" s="204"/>
      <c r="EW4" s="204"/>
      <c r="EX4" s="204"/>
      <c r="EY4" s="204"/>
      <c r="EZ4" s="204"/>
      <c r="FA4" s="204"/>
      <c r="FB4" s="204"/>
      <c r="FC4" s="204"/>
      <c r="FD4" s="204"/>
      <c r="FE4" s="204"/>
      <c r="FF4" s="204"/>
      <c r="FG4" s="204"/>
      <c r="FH4" s="204"/>
      <c r="FI4" s="204"/>
      <c r="FJ4" s="204"/>
      <c r="FK4" s="204"/>
      <c r="FL4" s="204"/>
      <c r="FM4" s="204"/>
      <c r="FN4" s="204"/>
      <c r="FO4" s="204"/>
      <c r="FP4" s="204"/>
      <c r="FQ4" s="204"/>
      <c r="FR4" s="204"/>
      <c r="FS4" s="204"/>
      <c r="FT4" s="204"/>
      <c r="FU4" s="204"/>
      <c r="FV4" s="204"/>
      <c r="FW4" s="204"/>
      <c r="FX4" s="204"/>
      <c r="FY4" s="204"/>
      <c r="FZ4" s="204"/>
      <c r="GA4" s="204"/>
      <c r="GB4" s="204"/>
      <c r="GC4" s="204"/>
      <c r="GD4" s="204"/>
      <c r="GE4" s="204"/>
      <c r="GF4" s="204"/>
      <c r="GG4" s="204"/>
      <c r="GH4" s="204"/>
      <c r="GI4" s="204"/>
      <c r="GJ4" s="204"/>
      <c r="GK4" s="204"/>
      <c r="GL4" s="204"/>
      <c r="GM4" s="204"/>
      <c r="GN4" s="204"/>
      <c r="GO4" s="204"/>
      <c r="GP4" s="204"/>
      <c r="GQ4" s="204"/>
      <c r="GR4" s="204"/>
      <c r="GS4" s="204"/>
      <c r="GT4" s="203"/>
      <c r="GU4" s="203"/>
      <c r="GV4" s="204"/>
      <c r="GW4" s="203"/>
      <c r="GX4" s="204"/>
      <c r="GY4" s="204"/>
      <c r="GZ4" s="204"/>
      <c r="HA4" s="204"/>
      <c r="HB4" s="204"/>
      <c r="HC4" s="204"/>
      <c r="HD4" s="204"/>
      <c r="HE4" s="204"/>
      <c r="HF4" s="204"/>
      <c r="HG4" s="204"/>
      <c r="HH4" s="204"/>
      <c r="HI4" s="204"/>
      <c r="HJ4" s="204"/>
      <c r="HK4" s="204"/>
      <c r="HL4" s="204"/>
      <c r="HM4" s="204"/>
      <c r="HN4" s="204"/>
      <c r="HO4" s="204"/>
      <c r="HP4" s="204"/>
      <c r="HQ4" s="204"/>
      <c r="HR4" s="204"/>
      <c r="HS4" s="204"/>
      <c r="HT4" s="204"/>
      <c r="HU4" s="204"/>
      <c r="HV4" s="204"/>
      <c r="HW4" s="204"/>
      <c r="HX4" s="204"/>
      <c r="HY4" s="204"/>
      <c r="HZ4" s="204"/>
      <c r="IA4" s="204"/>
      <c r="IB4" s="204"/>
      <c r="IC4" s="204"/>
      <c r="ID4" s="203"/>
      <c r="IE4" s="204"/>
      <c r="IF4" s="204"/>
      <c r="IG4" s="204"/>
      <c r="IH4" s="203"/>
      <c r="II4" s="204"/>
      <c r="IJ4" s="204"/>
      <c r="IK4" s="204"/>
      <c r="IL4" s="204"/>
      <c r="IM4" s="204"/>
      <c r="IN4" s="204"/>
      <c r="IO4" s="204"/>
      <c r="IP4" s="204"/>
      <c r="IQ4" s="204"/>
      <c r="IR4" s="204"/>
      <c r="IS4" s="204"/>
      <c r="IT4" s="204"/>
      <c r="IU4" s="204"/>
      <c r="IV4" s="204"/>
      <c r="IW4" s="204"/>
      <c r="IX4" s="204"/>
      <c r="IY4" s="204"/>
      <c r="IZ4" s="204"/>
      <c r="JA4" s="204"/>
      <c r="JB4" s="204"/>
      <c r="JC4" s="204"/>
      <c r="JD4" s="204"/>
      <c r="JE4" s="204"/>
      <c r="JF4" s="204"/>
      <c r="JG4" s="204"/>
      <c r="JH4" s="204"/>
      <c r="JI4" s="204"/>
      <c r="JJ4" s="204"/>
      <c r="JK4" s="204"/>
      <c r="JL4" s="204"/>
      <c r="JM4" s="204"/>
      <c r="JN4" s="203"/>
      <c r="JO4" s="204"/>
      <c r="JP4" s="204"/>
      <c r="JQ4" s="204"/>
      <c r="JR4" s="203"/>
      <c r="JS4" s="204"/>
      <c r="JT4" s="204"/>
      <c r="JU4" s="203"/>
      <c r="JV4" s="204"/>
      <c r="JW4" s="204"/>
      <c r="JX4" s="203"/>
      <c r="JY4" s="204"/>
      <c r="JZ4" s="204"/>
      <c r="KA4" s="204"/>
      <c r="KB4" s="204"/>
      <c r="KC4" s="204"/>
      <c r="KD4" s="204"/>
      <c r="KE4" s="204"/>
      <c r="KF4" s="204"/>
      <c r="KG4" s="204"/>
      <c r="KH4" s="204"/>
      <c r="KI4" s="204"/>
      <c r="KJ4" s="204"/>
      <c r="KK4" s="204"/>
      <c r="KL4" s="204"/>
      <c r="KM4" s="204"/>
      <c r="KN4" s="204"/>
      <c r="KO4" s="204"/>
      <c r="KP4" s="204"/>
      <c r="KQ4" s="204"/>
      <c r="KR4" s="204"/>
      <c r="KS4" s="204"/>
      <c r="KT4" s="204"/>
      <c r="KU4" s="204"/>
      <c r="KV4" s="204"/>
      <c r="KW4" s="204"/>
      <c r="KX4" s="204"/>
      <c r="KY4" s="203"/>
      <c r="KZ4" s="204"/>
      <c r="LA4" s="204"/>
      <c r="LB4" s="204"/>
      <c r="LC4" s="204"/>
      <c r="LD4" s="204"/>
      <c r="LE4" s="203"/>
      <c r="LF4" s="203"/>
      <c r="LG4" s="204"/>
      <c r="LH4" s="204"/>
      <c r="LI4" s="204"/>
      <c r="LJ4" s="204"/>
      <c r="LK4" s="203"/>
      <c r="LL4" s="204"/>
      <c r="LM4" s="204"/>
      <c r="LN4" s="203"/>
      <c r="LO4" s="204"/>
      <c r="LP4" s="204"/>
      <c r="LQ4" s="204"/>
      <c r="LR4" s="204"/>
      <c r="LS4" s="204"/>
      <c r="LT4" s="204"/>
      <c r="LU4" s="204"/>
      <c r="LV4" s="204"/>
      <c r="LW4" s="204"/>
      <c r="LX4" s="204"/>
      <c r="LY4" s="204"/>
      <c r="LZ4" s="204"/>
      <c r="MA4" s="204"/>
      <c r="MB4" s="204"/>
      <c r="MC4" s="204"/>
      <c r="MD4" s="204"/>
      <c r="ME4" s="204"/>
      <c r="MF4" s="203"/>
      <c r="MG4" s="204"/>
      <c r="MH4" s="204"/>
      <c r="MI4" s="204"/>
      <c r="MJ4" s="204"/>
      <c r="MK4" s="204"/>
      <c r="ML4" s="203"/>
      <c r="MM4" s="204"/>
      <c r="MN4" s="204"/>
      <c r="MO4" s="204"/>
      <c r="MP4" s="204"/>
      <c r="MQ4" s="204"/>
      <c r="MR4" s="204"/>
      <c r="MS4" s="204"/>
      <c r="MT4" s="204"/>
      <c r="MU4" s="204"/>
      <c r="MV4" s="204"/>
      <c r="MW4" s="204"/>
      <c r="MX4" s="204"/>
      <c r="MY4" s="204"/>
      <c r="MZ4" s="204"/>
      <c r="NA4" s="204"/>
      <c r="NB4" s="204"/>
      <c r="NC4" s="204"/>
      <c r="ND4" s="204"/>
      <c r="NE4" s="204"/>
      <c r="NF4" s="204"/>
      <c r="NG4" s="204"/>
      <c r="NH4" s="204"/>
      <c r="NI4" s="204"/>
      <c r="NJ4" s="204"/>
      <c r="NK4" s="204"/>
      <c r="NL4" s="204"/>
      <c r="NM4" s="204"/>
      <c r="NN4" s="204"/>
      <c r="NO4" s="204"/>
      <c r="NP4" s="204"/>
      <c r="NQ4" s="204"/>
      <c r="NR4" s="204"/>
      <c r="NS4" s="204"/>
      <c r="NT4" s="204"/>
      <c r="NU4" s="204"/>
      <c r="NV4" s="204"/>
      <c r="NW4" s="204"/>
      <c r="NX4" s="204"/>
      <c r="NY4" s="204"/>
      <c r="NZ4" s="204"/>
      <c r="OA4" s="204"/>
      <c r="OB4" s="204"/>
      <c r="OC4" s="204"/>
      <c r="OD4" s="204"/>
      <c r="OE4" s="204"/>
      <c r="OF4" s="204"/>
      <c r="OG4" s="204"/>
      <c r="OH4" s="204"/>
      <c r="OI4" s="204"/>
      <c r="OJ4" s="204"/>
      <c r="OK4" s="204"/>
      <c r="OL4" s="204"/>
      <c r="OM4" s="204"/>
      <c r="ON4" s="204"/>
      <c r="OO4" s="204"/>
      <c r="OP4" s="204"/>
      <c r="OQ4" s="204"/>
      <c r="OR4" s="204"/>
      <c r="OS4" s="204"/>
      <c r="OT4" s="204"/>
      <c r="OU4" s="204"/>
      <c r="OV4" s="204"/>
      <c r="OW4" s="204"/>
      <c r="OX4" s="204"/>
      <c r="OY4" s="204"/>
      <c r="OZ4" s="204"/>
      <c r="PA4" s="204"/>
      <c r="PB4" s="204"/>
      <c r="PC4" s="204"/>
      <c r="PD4" s="204"/>
      <c r="PE4" s="204"/>
      <c r="PF4" s="204"/>
      <c r="PG4" s="204"/>
      <c r="PH4" s="204"/>
      <c r="PI4" s="204"/>
      <c r="PJ4" s="204"/>
      <c r="PK4" s="204"/>
      <c r="PL4" s="204"/>
      <c r="PM4" s="204"/>
      <c r="PN4" s="204"/>
      <c r="PO4" s="204"/>
      <c r="PP4" s="204"/>
      <c r="PQ4" s="204"/>
      <c r="PR4" s="204"/>
      <c r="PS4" s="204"/>
      <c r="PT4" s="204"/>
      <c r="PU4" s="204"/>
      <c r="PV4" s="204"/>
      <c r="PW4" s="204"/>
      <c r="PX4" s="204"/>
      <c r="PY4" s="204"/>
      <c r="PZ4" s="204"/>
      <c r="QA4" s="204"/>
      <c r="QB4" s="204"/>
      <c r="QC4" s="204"/>
      <c r="QD4" s="204"/>
      <c r="QE4" s="204"/>
      <c r="QF4" s="204"/>
      <c r="QG4" s="204"/>
      <c r="QH4" s="204"/>
      <c r="QI4" s="204"/>
      <c r="QJ4" s="204"/>
      <c r="QK4" s="204"/>
      <c r="QL4" s="204"/>
      <c r="QM4" s="204"/>
      <c r="QN4" s="203"/>
      <c r="QO4" s="203"/>
      <c r="QP4" s="203"/>
      <c r="QQ4" s="204"/>
      <c r="QR4" s="204"/>
      <c r="QS4" s="203"/>
      <c r="QT4" s="204"/>
      <c r="QU4" s="203"/>
      <c r="QV4" s="204"/>
      <c r="QW4" s="204"/>
      <c r="QX4" s="203"/>
      <c r="QY4" s="204"/>
      <c r="QZ4" s="204"/>
      <c r="RA4" s="204"/>
      <c r="RB4" s="204"/>
      <c r="RC4" s="204"/>
      <c r="RD4" s="203"/>
      <c r="RE4" s="204"/>
      <c r="RF4" s="204"/>
      <c r="RG4" s="204"/>
      <c r="RH4" s="204"/>
      <c r="RI4" s="204"/>
      <c r="RJ4" s="204"/>
      <c r="RK4" s="204"/>
      <c r="RL4" s="204"/>
      <c r="RM4" s="204"/>
      <c r="RN4" s="204"/>
      <c r="RO4" s="203"/>
      <c r="RP4" s="204"/>
      <c r="RQ4" s="204"/>
      <c r="RR4" s="204"/>
      <c r="RS4" s="204"/>
      <c r="RT4" s="204"/>
      <c r="RU4" s="204"/>
      <c r="RV4" s="204"/>
      <c r="RW4" s="204"/>
      <c r="RX4" s="204"/>
      <c r="RY4" s="204"/>
      <c r="RZ4" s="204"/>
      <c r="SA4" s="204"/>
      <c r="SB4" s="204"/>
      <c r="SC4" s="204"/>
      <c r="SD4" s="204"/>
      <c r="SE4" s="204"/>
      <c r="SF4" s="204"/>
      <c r="SG4" s="204"/>
      <c r="SH4" s="204"/>
      <c r="SI4" s="203"/>
      <c r="SJ4" s="203"/>
      <c r="SK4" s="204"/>
      <c r="SL4" s="204"/>
      <c r="SM4" s="204"/>
      <c r="SN4" s="204"/>
      <c r="SO4" s="204"/>
      <c r="SP4" s="204"/>
      <c r="SQ4" s="203"/>
      <c r="SR4" s="203"/>
      <c r="SS4" s="204"/>
      <c r="ST4" s="204"/>
      <c r="SU4" s="204"/>
      <c r="SV4" s="204"/>
      <c r="SW4" s="203"/>
      <c r="SX4" s="203"/>
      <c r="SY4" s="204"/>
      <c r="SZ4" s="204"/>
      <c r="TA4" s="204"/>
      <c r="TB4" s="204"/>
      <c r="TC4" s="204"/>
      <c r="TD4" s="204"/>
      <c r="TE4" s="204"/>
      <c r="TF4" s="204"/>
      <c r="TG4" s="204"/>
      <c r="TH4" s="204"/>
      <c r="TI4" s="204"/>
      <c r="TJ4" s="204"/>
      <c r="TK4" s="204"/>
      <c r="TL4" s="204"/>
      <c r="TM4" s="204"/>
      <c r="TN4" s="204"/>
      <c r="TO4" s="204"/>
      <c r="TP4" s="204"/>
      <c r="TQ4" s="204"/>
      <c r="TR4" s="204"/>
      <c r="TS4" s="204"/>
      <c r="TT4" s="204"/>
      <c r="TU4" s="204"/>
      <c r="TV4" s="204"/>
      <c r="TW4" s="204"/>
      <c r="TX4" s="204"/>
      <c r="TY4" s="204"/>
      <c r="TZ4" s="204"/>
      <c r="UA4" s="204"/>
      <c r="UB4" s="204"/>
      <c r="UC4" s="204"/>
      <c r="UD4" s="204"/>
      <c r="UE4" s="204"/>
      <c r="UF4" s="204"/>
      <c r="UG4" s="204"/>
      <c r="UH4" s="204"/>
      <c r="UI4" s="204"/>
      <c r="UJ4" s="204"/>
      <c r="UK4" s="204"/>
      <c r="UL4" s="204"/>
      <c r="UM4" s="204"/>
      <c r="UN4" s="204"/>
      <c r="UO4" s="204"/>
      <c r="UP4" s="204"/>
      <c r="UQ4" s="204"/>
      <c r="UR4" s="203"/>
      <c r="US4" s="204"/>
      <c r="UT4" s="204"/>
      <c r="UU4" s="204"/>
      <c r="UV4" s="204"/>
      <c r="UW4" s="204"/>
      <c r="UX4" s="204"/>
      <c r="UY4" s="204"/>
      <c r="UZ4" s="204"/>
      <c r="VA4" s="204"/>
      <c r="VB4" s="204"/>
      <c r="VC4" s="204"/>
      <c r="VD4" s="204"/>
      <c r="VE4" s="204"/>
      <c r="VF4" s="204"/>
      <c r="VG4" s="204"/>
      <c r="VH4" s="204"/>
      <c r="VI4" s="204"/>
      <c r="VJ4" s="204"/>
      <c r="VK4" s="204"/>
      <c r="VL4" s="204"/>
      <c r="VM4" s="203"/>
      <c r="VN4" s="204"/>
      <c r="VO4" s="204"/>
      <c r="VP4" s="204"/>
      <c r="VQ4" s="204"/>
      <c r="VR4" s="204"/>
      <c r="VS4" s="204"/>
      <c r="VT4" s="204"/>
      <c r="VU4" s="204"/>
      <c r="VV4" s="204"/>
      <c r="VW4" s="203"/>
      <c r="VX4" s="204"/>
      <c r="VY4" s="204"/>
      <c r="VZ4" s="204"/>
      <c r="WA4" s="204"/>
      <c r="WB4" s="204"/>
      <c r="WC4" s="204"/>
      <c r="WD4" s="204"/>
      <c r="WE4" s="204"/>
      <c r="WF4" s="204"/>
      <c r="WG4" s="204"/>
      <c r="WH4" s="204"/>
      <c r="WI4" s="204"/>
      <c r="WJ4" s="204"/>
      <c r="WK4" s="204"/>
      <c r="WL4" s="204"/>
      <c r="WM4" s="204"/>
      <c r="WN4" s="204"/>
      <c r="WO4" s="204"/>
      <c r="WP4" s="204"/>
      <c r="WQ4" s="204"/>
      <c r="WR4" s="204"/>
      <c r="WS4" s="204"/>
      <c r="WT4" s="204"/>
      <c r="WU4" s="204"/>
      <c r="WV4" s="204"/>
      <c r="WW4" s="204"/>
      <c r="WX4" s="204"/>
      <c r="WY4" s="204"/>
      <c r="WZ4" s="204"/>
      <c r="XA4" s="204"/>
      <c r="XB4" s="204"/>
      <c r="XC4" s="204"/>
      <c r="XD4" s="204"/>
      <c r="XE4" s="204"/>
      <c r="XF4" s="204"/>
      <c r="XG4" s="204"/>
      <c r="XH4" s="204"/>
      <c r="XI4" s="204"/>
      <c r="XJ4" s="204"/>
      <c r="XK4" s="204"/>
      <c r="XL4" s="204"/>
      <c r="XM4" s="204"/>
      <c r="XN4" s="204"/>
      <c r="XO4" s="204"/>
      <c r="XP4" s="204"/>
      <c r="XQ4" s="204"/>
      <c r="XR4" s="204"/>
      <c r="XS4" s="204"/>
      <c r="XT4" s="204"/>
      <c r="XU4" s="204"/>
      <c r="XV4" s="204"/>
      <c r="XW4" s="204"/>
      <c r="XX4" s="204"/>
      <c r="XY4" s="204"/>
      <c r="XZ4" s="204"/>
      <c r="YA4" s="204"/>
      <c r="YB4" s="204"/>
      <c r="YC4" s="204"/>
      <c r="YD4" s="204"/>
      <c r="YE4" s="204"/>
      <c r="YF4" s="204"/>
      <c r="YG4" s="204"/>
      <c r="YH4" s="204"/>
      <c r="YI4" s="204"/>
      <c r="YJ4" s="204"/>
      <c r="YK4" s="204"/>
      <c r="YL4" s="204"/>
      <c r="YM4" s="204"/>
      <c r="YN4" s="204"/>
      <c r="YO4" s="204"/>
      <c r="YP4" s="204"/>
      <c r="YQ4" s="204"/>
      <c r="YR4" s="204"/>
      <c r="YS4" s="204"/>
      <c r="YT4" s="204"/>
      <c r="YU4" s="204"/>
      <c r="YV4" s="204"/>
      <c r="YW4" s="204"/>
      <c r="YX4" s="204"/>
      <c r="YY4" s="204"/>
      <c r="YZ4" s="204"/>
      <c r="ZA4" s="204"/>
      <c r="ZB4" s="204"/>
      <c r="ZC4" s="203"/>
      <c r="ZD4" s="204"/>
      <c r="ZE4" s="204"/>
      <c r="ZF4" s="204"/>
      <c r="ZG4" s="204"/>
      <c r="ZH4" s="204"/>
      <c r="ZI4" s="204"/>
      <c r="ZJ4" s="204"/>
      <c r="ZK4" s="204"/>
      <c r="ZL4" s="204"/>
      <c r="ZM4" s="204"/>
      <c r="ZN4" s="204"/>
      <c r="ZO4" s="204"/>
      <c r="ZP4" s="204"/>
      <c r="ZQ4" s="204"/>
      <c r="ZR4" s="204"/>
      <c r="ZS4" s="204"/>
      <c r="ZT4" s="204"/>
      <c r="ZU4" s="204"/>
      <c r="ZV4" s="204"/>
      <c r="ZW4" s="204"/>
      <c r="ZX4" s="204"/>
      <c r="ZY4" s="204"/>
      <c r="ZZ4" s="204"/>
      <c r="AAA4" s="204"/>
      <c r="AAB4" s="204"/>
      <c r="AAC4" s="204"/>
      <c r="AAD4" s="204"/>
      <c r="AAE4" s="203"/>
      <c r="AAF4" s="204"/>
      <c r="AAG4" s="204"/>
      <c r="AAH4" s="203"/>
      <c r="AAI4" s="204"/>
      <c r="AAJ4" s="204"/>
      <c r="AAK4" s="204"/>
      <c r="AAL4" s="204"/>
      <c r="AAM4" s="204"/>
      <c r="AAN4" s="204"/>
      <c r="AAO4" s="204"/>
      <c r="AAP4" s="204"/>
      <c r="AAQ4" s="204"/>
      <c r="AAR4" s="204"/>
      <c r="AAS4" s="204"/>
      <c r="AAT4" s="204"/>
      <c r="AAU4" s="204"/>
      <c r="AAV4" s="204"/>
      <c r="AAW4" s="204"/>
      <c r="AAX4" s="204"/>
      <c r="AAY4" s="204"/>
      <c r="AAZ4" s="204"/>
      <c r="ABA4" s="204"/>
      <c r="ABB4" s="204"/>
      <c r="ABC4" s="204"/>
      <c r="ABD4" s="204"/>
      <c r="ABE4" s="203"/>
      <c r="ABF4" s="204"/>
      <c r="ABG4" s="204"/>
      <c r="ABH4" s="204"/>
      <c r="ABI4" s="204"/>
      <c r="ABJ4" s="204"/>
      <c r="ABK4" s="204"/>
      <c r="ABL4" s="204"/>
      <c r="ABM4" s="204"/>
      <c r="ABN4" s="204"/>
      <c r="ABO4" s="204"/>
      <c r="ABP4" s="204"/>
      <c r="ABQ4" s="204"/>
      <c r="ABR4" s="204"/>
      <c r="ABS4" s="204"/>
      <c r="ABT4" s="204"/>
      <c r="ABU4" s="204"/>
      <c r="ABV4" s="204"/>
      <c r="ABW4" s="204"/>
      <c r="ABX4" s="204"/>
      <c r="ABY4" s="204"/>
      <c r="ABZ4" s="204"/>
      <c r="ACA4" s="204"/>
      <c r="ACB4" s="204"/>
      <c r="ACC4" s="204"/>
      <c r="ACD4" s="204"/>
      <c r="ACE4" s="204"/>
      <c r="ACF4" s="204"/>
      <c r="ACG4" s="204"/>
      <c r="ACH4" s="204"/>
      <c r="ACI4" s="203"/>
      <c r="ACJ4" s="204"/>
      <c r="ACK4" s="204"/>
      <c r="ACL4" s="204"/>
      <c r="ACM4" s="204"/>
      <c r="ACN4" s="203"/>
      <c r="ACO4" s="204"/>
      <c r="ACP4" s="204"/>
      <c r="ACQ4" s="203"/>
      <c r="ACR4" s="203"/>
      <c r="ACS4" s="204"/>
      <c r="ACT4" s="204"/>
      <c r="ACU4" s="204"/>
      <c r="ACV4" s="204"/>
      <c r="ACW4" s="203"/>
      <c r="ACX4" s="204"/>
      <c r="ACY4" s="204"/>
      <c r="ACZ4" s="203"/>
      <c r="ADA4" s="204"/>
      <c r="ADB4" s="204"/>
      <c r="ADC4" s="204"/>
      <c r="ADD4" s="204"/>
      <c r="ADE4" s="204"/>
      <c r="ADF4" s="204"/>
      <c r="ADG4" s="204"/>
      <c r="ADH4" s="204"/>
      <c r="ADI4" s="204"/>
      <c r="ADJ4" s="204"/>
      <c r="ADK4" s="204"/>
      <c r="ADL4" s="204"/>
      <c r="ADM4" s="204"/>
      <c r="ADN4" s="204"/>
      <c r="ADO4" s="204"/>
      <c r="ADP4" s="204"/>
      <c r="ADQ4" s="204"/>
      <c r="ADR4" s="204"/>
      <c r="ADS4" s="204"/>
      <c r="ADT4" s="204"/>
      <c r="ADU4" s="204"/>
      <c r="ADV4" s="204"/>
      <c r="ADW4" s="204"/>
      <c r="ADX4" s="204"/>
      <c r="ADY4" s="204"/>
      <c r="ADZ4" s="204"/>
      <c r="AEA4" s="204"/>
      <c r="AEB4" s="204"/>
      <c r="AEC4" s="204"/>
      <c r="AED4" s="204"/>
      <c r="AEE4" s="204"/>
      <c r="AEF4" s="204"/>
      <c r="AEG4" s="204"/>
      <c r="AEH4" s="204"/>
      <c r="AEI4" s="204"/>
      <c r="AEJ4" s="204"/>
      <c r="AEK4" s="204"/>
      <c r="AEL4" s="204"/>
      <c r="AEM4" s="204"/>
      <c r="AEN4" s="204"/>
      <c r="AEO4" s="204"/>
      <c r="AEP4" s="204"/>
      <c r="AEQ4" s="204"/>
      <c r="AER4" s="204"/>
      <c r="AES4" s="204"/>
      <c r="AET4" s="204"/>
      <c r="AEU4" s="204"/>
      <c r="AEV4" s="204"/>
      <c r="AEW4" s="204"/>
      <c r="AEX4" s="204"/>
      <c r="AEY4" s="204"/>
      <c r="AEZ4" s="204"/>
      <c r="AFA4" s="204"/>
      <c r="AFB4" s="204"/>
      <c r="AFC4" s="204"/>
      <c r="AFD4" s="204"/>
      <c r="AFE4" s="204"/>
      <c r="AFF4" s="204"/>
      <c r="AFG4" s="204"/>
      <c r="AFH4" s="204"/>
      <c r="AFI4" s="204"/>
      <c r="AFJ4" s="204"/>
      <c r="AFK4" s="204"/>
      <c r="AFL4" s="204"/>
      <c r="AFM4" s="204"/>
      <c r="AFN4" s="204"/>
      <c r="AFO4" s="204"/>
      <c r="AFP4" s="204"/>
      <c r="AFQ4" s="204"/>
      <c r="AFR4" s="204"/>
      <c r="AFS4" s="204"/>
      <c r="AFT4" s="204"/>
      <c r="AFU4" s="204"/>
      <c r="AFV4" s="204"/>
      <c r="AFW4" s="204"/>
      <c r="AFX4" s="204"/>
      <c r="AFY4" s="204"/>
      <c r="AFZ4" s="204"/>
      <c r="AGA4" s="204"/>
      <c r="AGB4" s="204"/>
      <c r="AGC4" s="204"/>
      <c r="AGD4" s="204"/>
      <c r="AGE4" s="204"/>
      <c r="AGF4" s="204"/>
      <c r="AGG4" s="204"/>
      <c r="AGH4" s="204"/>
      <c r="AGI4" s="204"/>
      <c r="AGJ4" s="204"/>
      <c r="AGK4" s="204"/>
      <c r="AGL4" s="204"/>
      <c r="AGM4" s="204"/>
      <c r="AGN4" s="204"/>
      <c r="AGO4" s="204"/>
      <c r="AGP4" s="204"/>
      <c r="AGQ4" s="204"/>
      <c r="AGR4" s="204"/>
      <c r="AGS4" s="204"/>
      <c r="AGT4" s="204"/>
      <c r="AGU4" s="204"/>
      <c r="AGV4" s="204"/>
      <c r="AGW4" s="204"/>
      <c r="AGX4" s="204"/>
      <c r="AGY4" s="204"/>
      <c r="AGZ4" s="204"/>
      <c r="AHA4" s="204"/>
      <c r="AHB4" s="204"/>
      <c r="AHC4" s="204"/>
      <c r="AHD4" s="204"/>
      <c r="AHE4" s="204"/>
      <c r="AHF4" s="204"/>
      <c r="AHG4" s="204"/>
      <c r="AHH4" s="204"/>
      <c r="AHI4" s="204"/>
      <c r="AHJ4" s="204"/>
      <c r="AHK4" s="204"/>
      <c r="AHL4" s="204"/>
      <c r="AHM4" s="204"/>
      <c r="AHN4" s="204"/>
      <c r="AHO4" s="204"/>
      <c r="AHP4" s="204"/>
      <c r="AHQ4" s="204"/>
      <c r="AHR4" s="204"/>
      <c r="AHS4" s="204"/>
      <c r="AHT4" s="204"/>
      <c r="AHU4" s="204"/>
      <c r="AHV4" s="204"/>
      <c r="AHW4" s="204"/>
      <c r="AHX4" s="204"/>
      <c r="AHY4" s="204"/>
      <c r="AHZ4" s="204"/>
      <c r="AIA4" s="204"/>
      <c r="AIB4" s="204"/>
      <c r="AIC4" s="204"/>
      <c r="AID4" s="204"/>
      <c r="AIE4" s="204"/>
      <c r="AIF4" s="204"/>
      <c r="AIG4" s="204"/>
      <c r="AIH4" s="204"/>
      <c r="AII4" s="204"/>
      <c r="AIJ4" s="204"/>
      <c r="AIK4" s="204"/>
      <c r="AIL4" s="204"/>
      <c r="AIM4" s="204"/>
      <c r="AIN4" s="204"/>
      <c r="AIO4" s="204"/>
      <c r="AIP4" s="204"/>
      <c r="AIQ4" s="204"/>
      <c r="AIR4" s="204"/>
      <c r="AIS4" s="204"/>
      <c r="AIT4" s="204"/>
      <c r="AIU4" s="204"/>
      <c r="AIV4" s="204"/>
      <c r="AIW4" s="204"/>
      <c r="AIX4" s="204"/>
      <c r="AIY4" s="204"/>
      <c r="AIZ4" s="204"/>
      <c r="AJA4" s="204"/>
      <c r="AJB4" s="204"/>
      <c r="AJC4" s="204"/>
      <c r="AJD4" s="204"/>
      <c r="AJE4" s="204"/>
      <c r="AJF4" s="204"/>
      <c r="AJG4" s="204"/>
      <c r="AJH4" s="204"/>
      <c r="AJI4" s="204"/>
      <c r="AJJ4" s="204"/>
      <c r="AJK4" s="204"/>
      <c r="AJL4" s="204"/>
      <c r="AJM4" s="204"/>
      <c r="AJN4" s="204"/>
      <c r="AJO4" s="204"/>
      <c r="AJP4" s="204"/>
      <c r="AJQ4" s="204"/>
      <c r="AJR4" s="204"/>
      <c r="AJS4" s="204"/>
      <c r="AJT4" s="204"/>
      <c r="AJU4" s="204"/>
      <c r="AJV4" s="204"/>
      <c r="AJW4" s="204"/>
      <c r="AJX4" s="204"/>
      <c r="AJY4" s="204"/>
      <c r="AJZ4" s="204"/>
      <c r="AKA4" s="204"/>
      <c r="AKB4" s="204"/>
      <c r="AKC4" s="204"/>
      <c r="AKD4" s="204"/>
      <c r="AKE4" s="204"/>
      <c r="AKF4" s="204"/>
      <c r="AKG4" s="204"/>
      <c r="AKH4" s="204"/>
      <c r="AKI4" s="204"/>
      <c r="AKJ4" s="204"/>
      <c r="AKK4" s="204"/>
      <c r="AKL4" s="204"/>
      <c r="AKM4" s="204"/>
      <c r="AKN4" s="204"/>
      <c r="AKO4" s="204"/>
      <c r="AKP4" s="204"/>
      <c r="AKQ4" s="204"/>
      <c r="AKR4" s="204"/>
      <c r="AKS4" s="204"/>
      <c r="AKT4" s="204"/>
      <c r="AKU4" s="204"/>
      <c r="AKV4" s="204"/>
      <c r="AKW4" s="204"/>
      <c r="AKX4" s="204"/>
      <c r="AKY4" s="203"/>
      <c r="AKZ4" s="204"/>
      <c r="ALA4" s="204"/>
      <c r="ALB4" s="204"/>
      <c r="ALC4" s="204"/>
      <c r="ALD4" s="204"/>
      <c r="ALE4" s="204"/>
      <c r="ALF4" s="204"/>
      <c r="ALG4" s="204"/>
      <c r="ALH4" s="204"/>
      <c r="ALI4" s="204"/>
      <c r="ALJ4" s="204"/>
      <c r="ALK4" s="204"/>
      <c r="ALL4" s="204"/>
      <c r="ALM4" s="204"/>
      <c r="ALN4" s="204"/>
      <c r="ALO4" s="204"/>
      <c r="ALP4" s="204"/>
      <c r="ALQ4" s="204"/>
      <c r="ALR4" s="204"/>
      <c r="ALS4" s="204"/>
      <c r="ALT4" s="204"/>
      <c r="ALU4" s="204"/>
      <c r="ALV4" s="204"/>
      <c r="ALW4" s="204"/>
      <c r="ALX4" s="204"/>
      <c r="ALY4" s="204"/>
      <c r="ALZ4" s="204"/>
      <c r="AMA4" s="204"/>
      <c r="AMB4" s="204"/>
      <c r="AMC4" s="204"/>
      <c r="AMD4" s="204"/>
      <c r="AME4" s="204"/>
      <c r="AMF4" s="204"/>
      <c r="AMG4" s="204"/>
      <c r="AMH4" s="204"/>
      <c r="AMI4" s="204"/>
      <c r="AMJ4" s="204"/>
      <c r="AMK4" s="204"/>
      <c r="AML4" s="204"/>
      <c r="AMM4" s="204"/>
      <c r="AMN4" s="204"/>
      <c r="AMO4" s="204"/>
      <c r="AMP4" s="204"/>
      <c r="AMQ4" s="204"/>
      <c r="AMR4" s="204"/>
      <c r="AMS4" s="204"/>
      <c r="AMT4" s="204"/>
      <c r="AMU4" s="204"/>
      <c r="AMV4" s="204"/>
      <c r="AMW4" s="204"/>
      <c r="AMX4" s="204"/>
      <c r="AMY4" s="204"/>
      <c r="AMZ4" s="204"/>
      <c r="ANA4" s="204"/>
      <c r="ANB4" s="204"/>
      <c r="ANC4" s="204"/>
      <c r="AND4" s="204"/>
      <c r="ANE4" s="204"/>
      <c r="ANF4" s="204"/>
      <c r="ANG4" s="204"/>
      <c r="ANH4" s="204"/>
      <c r="ANI4" s="204"/>
      <c r="ANJ4" s="204"/>
      <c r="ANK4" s="204"/>
      <c r="ANL4" s="204"/>
      <c r="ANM4" s="204"/>
      <c r="ANN4" s="204"/>
      <c r="ANO4" s="204"/>
      <c r="ANP4" s="204"/>
      <c r="ANQ4" s="204"/>
      <c r="ANR4" s="204"/>
      <c r="ANS4" s="204"/>
      <c r="ANT4" s="204"/>
      <c r="ANU4" s="204"/>
      <c r="ANV4" s="204"/>
      <c r="ANW4" s="204"/>
      <c r="ANX4" s="204"/>
      <c r="ANY4" s="204"/>
      <c r="ANZ4" s="204"/>
      <c r="AOA4" s="204"/>
      <c r="AOB4" s="204"/>
      <c r="AOC4" s="204"/>
      <c r="AOD4" s="204"/>
      <c r="AOE4" s="204"/>
      <c r="AOF4" s="204"/>
      <c r="AOG4" s="204"/>
      <c r="AOH4" s="204"/>
      <c r="AOI4" s="204"/>
      <c r="AOJ4" s="204"/>
      <c r="AOK4" s="204"/>
      <c r="AOL4" s="203"/>
      <c r="AOM4" s="204"/>
      <c r="AON4" s="204"/>
      <c r="AOO4" s="204"/>
      <c r="AOP4" s="204"/>
      <c r="AOQ4" s="204"/>
      <c r="AOR4" s="203"/>
      <c r="AOS4" s="204"/>
      <c r="AOT4" s="204"/>
      <c r="AOU4" s="204"/>
      <c r="AOV4" s="204"/>
      <c r="AOW4" s="204"/>
      <c r="AOX4" s="204"/>
      <c r="AOY4" s="203"/>
      <c r="AOZ4" s="204"/>
      <c r="APA4" s="204"/>
      <c r="APB4" s="203"/>
      <c r="APC4" s="203"/>
      <c r="APD4" s="204"/>
      <c r="APE4" s="204"/>
      <c r="APF4" s="204"/>
      <c r="APG4" s="204"/>
      <c r="APH4" s="204"/>
      <c r="API4" s="204"/>
      <c r="APJ4" s="204"/>
      <c r="APK4" s="204"/>
      <c r="APL4" s="204"/>
      <c r="APM4" s="204"/>
      <c r="APN4" s="204"/>
      <c r="APO4" s="204"/>
      <c r="APP4" s="204"/>
      <c r="APQ4" s="204"/>
      <c r="APR4" s="204"/>
      <c r="APS4" s="204"/>
      <c r="APT4" s="204"/>
      <c r="APU4" s="204"/>
      <c r="APV4" s="204"/>
      <c r="APW4" s="204"/>
      <c r="APX4" s="204"/>
      <c r="APY4" s="204"/>
      <c r="APZ4" s="204"/>
      <c r="AQA4" s="204"/>
      <c r="AQB4" s="204"/>
      <c r="AQC4" s="204"/>
      <c r="AQD4" s="204"/>
      <c r="AQE4" s="204"/>
      <c r="AQF4" s="204"/>
      <c r="AQG4" s="204"/>
      <c r="AQH4" s="204"/>
      <c r="AQI4" s="204"/>
      <c r="AQJ4" s="204"/>
      <c r="AQK4" s="204"/>
      <c r="AQL4" s="204"/>
      <c r="AQM4" s="204"/>
      <c r="AQN4" s="204"/>
      <c r="AQO4" s="204"/>
      <c r="AQP4" s="204"/>
      <c r="AQQ4" s="204"/>
      <c r="AQR4" s="204"/>
      <c r="AQS4" s="204"/>
      <c r="AQT4" s="204"/>
      <c r="AQU4" s="204"/>
      <c r="AQV4" s="204"/>
      <c r="AQW4" s="204"/>
      <c r="AQX4" s="204"/>
      <c r="AQY4" s="204"/>
      <c r="AQZ4" s="204"/>
      <c r="ARA4" s="204"/>
      <c r="ARB4" s="204"/>
      <c r="ARC4" s="204"/>
      <c r="ARD4" s="204"/>
      <c r="ARE4" s="204"/>
      <c r="ARF4" s="204"/>
      <c r="ARG4" s="204"/>
      <c r="ARH4" s="204"/>
      <c r="ARI4" s="204"/>
      <c r="ARJ4" s="204"/>
      <c r="ARK4" s="204"/>
      <c r="ARL4" s="204"/>
      <c r="ARM4" s="204"/>
      <c r="ARN4" s="204"/>
      <c r="ARO4" s="204"/>
      <c r="ARP4" s="204"/>
      <c r="ARQ4" s="204"/>
      <c r="ARR4" s="204"/>
      <c r="ARS4" s="204"/>
      <c r="ART4" s="204"/>
      <c r="ARU4" s="204"/>
      <c r="ARV4" s="204"/>
      <c r="ARW4" s="204"/>
      <c r="ARX4" s="204"/>
      <c r="ARY4" s="204"/>
      <c r="ARZ4" s="204"/>
      <c r="ASA4" s="204"/>
      <c r="ASB4" s="204"/>
      <c r="ASC4" s="204"/>
      <c r="ASD4" s="204"/>
      <c r="ASE4" s="204"/>
      <c r="ASF4" s="204"/>
      <c r="ASG4" s="204"/>
      <c r="ASH4" s="204"/>
      <c r="ASI4" s="204"/>
      <c r="ASJ4" s="204"/>
      <c r="ASK4" s="204"/>
      <c r="ASL4" s="204"/>
      <c r="ASM4" s="204"/>
      <c r="ASN4" s="204"/>
      <c r="ASO4" s="204"/>
      <c r="ASP4" s="204"/>
      <c r="ASQ4" s="204"/>
      <c r="ASR4" s="204"/>
      <c r="ASS4" s="204"/>
      <c r="AST4" s="204"/>
      <c r="ASU4" s="204"/>
      <c r="ASV4" s="204"/>
      <c r="ASW4" s="204"/>
      <c r="ASX4" s="204"/>
      <c r="ASY4" s="204"/>
      <c r="ASZ4" s="204"/>
      <c r="ATA4" s="204"/>
      <c r="ATB4" s="204"/>
      <c r="ATC4" s="204"/>
      <c r="ATD4" s="204"/>
      <c r="ATE4" s="204"/>
      <c r="ATF4" s="204"/>
      <c r="ATG4" s="204"/>
      <c r="ATH4" s="204"/>
      <c r="ATI4" s="204"/>
      <c r="ATJ4" s="204"/>
      <c r="ATK4" s="204"/>
      <c r="ATL4" s="204"/>
      <c r="ATM4" s="204"/>
      <c r="ATN4" s="204"/>
      <c r="ATO4" s="204"/>
      <c r="ATP4" s="204"/>
      <c r="ATQ4" s="204"/>
      <c r="ATR4" s="204"/>
      <c r="ATS4" s="204"/>
      <c r="ATT4" s="204"/>
      <c r="ATU4" s="204"/>
      <c r="ATV4" s="204"/>
      <c r="ATW4" s="204"/>
      <c r="ATX4" s="204"/>
      <c r="ATY4" s="204"/>
      <c r="ATZ4" s="204"/>
      <c r="AUA4" s="204"/>
      <c r="AUB4" s="204"/>
      <c r="AUC4" s="204"/>
      <c r="AUD4" s="204"/>
      <c r="AUE4" s="204"/>
      <c r="AUF4" s="204"/>
      <c r="AUG4" s="204"/>
      <c r="AUH4" s="204"/>
      <c r="AUI4" s="204"/>
      <c r="AUJ4" s="204"/>
      <c r="AUK4" s="204"/>
      <c r="AUL4" s="204"/>
      <c r="AUM4" s="204"/>
      <c r="AUN4" s="204"/>
      <c r="AUO4" s="204"/>
      <c r="AUP4" s="204"/>
      <c r="AUQ4" s="204"/>
      <c r="AUR4" s="204"/>
      <c r="AUS4" s="204"/>
      <c r="AUT4" s="204"/>
      <c r="AUU4" s="204"/>
      <c r="AUV4" s="204"/>
      <c r="AUW4" s="204"/>
      <c r="AUX4" s="204"/>
      <c r="AUY4" s="204"/>
      <c r="AUZ4" s="204"/>
      <c r="AVA4" s="204"/>
      <c r="AVB4" s="204"/>
      <c r="AVC4" s="204"/>
      <c r="AVD4" s="204"/>
      <c r="AVE4" s="204"/>
      <c r="AVF4" s="204"/>
      <c r="AVG4" s="204"/>
      <c r="AVH4" s="204"/>
      <c r="AVI4" s="204"/>
      <c r="AVJ4" s="204"/>
      <c r="AVK4" s="204"/>
      <c r="AVL4" s="204"/>
      <c r="AVM4" s="204"/>
      <c r="AVN4" s="204"/>
      <c r="AVO4" s="204"/>
      <c r="AVP4" s="204"/>
      <c r="AVQ4" s="204"/>
      <c r="AVR4" s="203"/>
      <c r="AVS4" s="204"/>
      <c r="AVT4" s="203"/>
      <c r="AVU4" s="203"/>
      <c r="AVV4" s="204"/>
      <c r="AVW4" s="203"/>
      <c r="AVX4" s="203"/>
      <c r="AVY4" s="204"/>
      <c r="AVZ4" s="203"/>
      <c r="AWA4" s="203"/>
      <c r="AWB4" s="204"/>
      <c r="AWC4" s="204"/>
      <c r="AWD4" s="203"/>
      <c r="AWE4" s="203"/>
      <c r="AWF4" s="204"/>
      <c r="AWG4" s="204"/>
      <c r="AWH4" s="204"/>
      <c r="AWI4" s="203"/>
      <c r="AWJ4" s="204"/>
      <c r="AWK4" s="203"/>
      <c r="AWL4" s="204"/>
      <c r="AWM4" s="204"/>
      <c r="AWN4" s="204"/>
      <c r="AWO4" s="203"/>
      <c r="AWP4" s="204"/>
      <c r="AWQ4" s="204"/>
      <c r="AWR4" s="204"/>
      <c r="AWS4" s="204"/>
      <c r="AWT4" s="204"/>
      <c r="AWU4" s="204"/>
      <c r="AWV4" s="204"/>
      <c r="AWW4" s="204"/>
      <c r="AWX4" s="204"/>
      <c r="AWY4" s="204"/>
      <c r="AWZ4" s="204"/>
      <c r="AXA4" s="204"/>
      <c r="AXB4" s="204"/>
      <c r="AXC4" s="204"/>
      <c r="AXD4" s="204"/>
      <c r="AXE4" s="204"/>
      <c r="AXF4" s="204"/>
      <c r="AXG4" s="204"/>
      <c r="AXH4" s="204"/>
      <c r="AXI4" s="204"/>
      <c r="AXJ4" s="204"/>
      <c r="AXK4" s="204"/>
      <c r="AXL4" s="204"/>
      <c r="AXM4" s="204"/>
      <c r="AXN4" s="204"/>
      <c r="AXO4" s="204"/>
      <c r="AXP4" s="204"/>
      <c r="AXQ4" s="204"/>
      <c r="AXR4" s="204"/>
      <c r="AXS4" s="204"/>
      <c r="AXT4" s="204"/>
      <c r="AXU4" s="204"/>
      <c r="AXV4" s="204"/>
      <c r="AXW4" s="204"/>
      <c r="AXX4" s="204"/>
      <c r="AXY4" s="203"/>
      <c r="AXZ4" s="203"/>
      <c r="AYA4" s="203"/>
      <c r="AYB4" s="204"/>
      <c r="AYC4" s="204"/>
      <c r="AYD4" s="204"/>
      <c r="AYE4" s="204"/>
      <c r="AYF4" s="204"/>
      <c r="AYG4" s="204"/>
      <c r="AYH4" s="204"/>
      <c r="AYI4" s="204"/>
      <c r="AYJ4" s="203"/>
      <c r="AYK4" s="204"/>
      <c r="AYL4" s="204"/>
      <c r="AYM4" s="204"/>
      <c r="AYN4" s="204"/>
      <c r="AYO4" s="204"/>
      <c r="AYP4" s="204"/>
      <c r="AYQ4" s="203"/>
      <c r="AYR4" s="203"/>
      <c r="AYS4" s="203"/>
      <c r="AYT4" s="204"/>
      <c r="AYU4" s="203"/>
      <c r="AYV4" s="203"/>
      <c r="AYW4" s="204"/>
      <c r="AYX4" s="204"/>
      <c r="AYY4" s="204"/>
      <c r="AYZ4" s="203"/>
      <c r="AZA4" s="204"/>
      <c r="AZB4" s="204"/>
      <c r="AZC4" s="204"/>
      <c r="AZD4" s="204"/>
      <c r="AZE4" s="204"/>
      <c r="AZF4" s="204"/>
      <c r="AZG4" s="204"/>
      <c r="AZH4" s="204"/>
      <c r="AZI4" s="204"/>
      <c r="AZJ4" s="204"/>
      <c r="AZK4" s="204"/>
      <c r="AZL4" s="204"/>
      <c r="AZM4" s="204"/>
      <c r="AZN4" s="204"/>
      <c r="AZO4" s="204"/>
      <c r="AZP4" s="204"/>
      <c r="AZQ4" s="204"/>
      <c r="AZR4" s="204"/>
      <c r="AZS4" s="204"/>
      <c r="AZT4" s="203"/>
      <c r="AZU4" s="204"/>
      <c r="AZV4" s="204"/>
      <c r="AZW4" s="204"/>
      <c r="AZX4" s="203"/>
      <c r="AZY4" s="204"/>
      <c r="AZZ4" s="204"/>
      <c r="BAA4" s="204"/>
      <c r="BAB4" s="204"/>
      <c r="BAC4" s="204"/>
      <c r="BAD4" s="203"/>
      <c r="BAE4" s="204"/>
      <c r="BAF4" s="203"/>
      <c r="BAG4" s="204"/>
      <c r="BAH4" s="204"/>
      <c r="BAI4" s="204"/>
      <c r="BAJ4" s="203"/>
      <c r="BAK4" s="204"/>
      <c r="BAL4" s="203"/>
      <c r="BAM4" s="204"/>
      <c r="BAN4" s="204"/>
      <c r="BAO4" s="204"/>
      <c r="BAP4" s="204"/>
      <c r="BAQ4" s="204"/>
      <c r="BAR4" s="203"/>
      <c r="BAS4" s="204"/>
      <c r="BAT4" s="204"/>
      <c r="BAU4" s="204"/>
      <c r="BAV4" s="204"/>
      <c r="BAW4" s="204"/>
      <c r="BAX4" s="204"/>
      <c r="BAY4" s="204"/>
      <c r="BAZ4" s="204"/>
      <c r="BBA4" s="204"/>
      <c r="BBB4" s="204"/>
      <c r="BBC4" s="204"/>
      <c r="BBD4" s="204"/>
      <c r="BBE4" s="203"/>
      <c r="BBF4" s="204"/>
      <c r="BBG4" s="204"/>
      <c r="BBH4" s="204"/>
      <c r="BBI4" s="204"/>
      <c r="BBJ4" s="204"/>
      <c r="BBK4" s="204"/>
      <c r="BBL4" s="204"/>
      <c r="BBM4" s="204"/>
      <c r="BBN4" s="204"/>
      <c r="BBO4" s="204"/>
      <c r="BBP4" s="204"/>
      <c r="BBQ4" s="204"/>
      <c r="BBR4" s="204"/>
      <c r="BBS4" s="204"/>
      <c r="BBT4" s="204"/>
      <c r="BBU4" s="204"/>
      <c r="BBV4" s="204"/>
      <c r="BBW4" s="204"/>
      <c r="BBX4" s="204"/>
      <c r="BBY4" s="204"/>
      <c r="BBZ4" s="204"/>
      <c r="BCA4" s="204"/>
      <c r="BCB4" s="204"/>
      <c r="BCC4" s="204"/>
      <c r="BCD4" s="204"/>
      <c r="BCE4" s="204"/>
      <c r="BCF4" s="204"/>
      <c r="BCG4" s="204"/>
      <c r="BCH4" s="204"/>
      <c r="BCI4" s="204"/>
      <c r="BCJ4" s="204"/>
      <c r="BCK4" s="204"/>
      <c r="BCL4" s="204"/>
      <c r="BCM4" s="204"/>
      <c r="BCN4" s="204"/>
      <c r="BCO4" s="204"/>
      <c r="BCP4" s="204"/>
      <c r="BCQ4" s="204"/>
      <c r="BCR4" s="204"/>
      <c r="BCS4" s="204"/>
      <c r="BCT4" s="204"/>
      <c r="BCU4" s="204"/>
      <c r="BCV4" s="204"/>
      <c r="BCW4" s="204"/>
      <c r="BCX4" s="204"/>
      <c r="BCY4" s="204"/>
      <c r="BCZ4" s="204"/>
      <c r="BDA4" s="204"/>
      <c r="BDB4" s="204"/>
      <c r="BDC4" s="204"/>
      <c r="BDD4" s="204"/>
      <c r="BDE4" s="204"/>
      <c r="BDF4" s="204"/>
      <c r="BDG4" s="204"/>
      <c r="BDH4" s="204"/>
      <c r="BDI4" s="204"/>
      <c r="BDJ4" s="204"/>
      <c r="BDK4" s="204"/>
      <c r="BDL4" s="204"/>
      <c r="BDM4" s="204"/>
      <c r="BDN4" s="204"/>
      <c r="BDO4" s="204"/>
      <c r="BDP4" s="204"/>
      <c r="BDQ4" s="204"/>
      <c r="BDR4" s="204"/>
      <c r="BDS4" s="204"/>
      <c r="BDT4" s="204"/>
      <c r="BDU4" s="204"/>
      <c r="BDV4" s="204"/>
      <c r="BDW4" s="204"/>
      <c r="BDX4" s="204"/>
      <c r="BDY4" s="204"/>
      <c r="BDZ4" s="204"/>
      <c r="BEA4" s="204"/>
      <c r="BEB4" s="204"/>
      <c r="BEC4" s="204"/>
      <c r="BED4" s="204"/>
      <c r="BEE4" s="204"/>
      <c r="BEF4" s="204"/>
      <c r="BEG4" s="204"/>
      <c r="BEH4" s="204"/>
      <c r="BEI4" s="204"/>
      <c r="BEJ4" s="204"/>
      <c r="BEK4" s="204"/>
      <c r="BEL4" s="204"/>
      <c r="BEM4" s="204"/>
      <c r="BEN4" s="204"/>
      <c r="BEO4" s="203"/>
      <c r="BEP4" s="204"/>
      <c r="BEQ4" s="204"/>
      <c r="BER4" s="204"/>
      <c r="BES4" s="204"/>
      <c r="BET4" s="204"/>
      <c r="BEU4" s="204"/>
      <c r="BEV4" s="204"/>
      <c r="BEW4" s="204"/>
      <c r="BEX4" s="204"/>
      <c r="BEY4" s="204"/>
      <c r="BEZ4" s="204"/>
      <c r="BFA4" s="204"/>
      <c r="BFB4" s="204"/>
      <c r="BFC4" s="204"/>
      <c r="BFD4" s="204"/>
      <c r="BFE4" s="204"/>
      <c r="BFF4" s="204"/>
      <c r="BFG4" s="204"/>
      <c r="BFH4" s="204"/>
      <c r="BFI4" s="204"/>
      <c r="BFJ4" s="204"/>
      <c r="BFK4" s="204"/>
      <c r="BFL4" s="204"/>
      <c r="BFM4" s="204"/>
      <c r="BFN4" s="204"/>
      <c r="BFO4" s="204"/>
      <c r="BFP4" s="204"/>
      <c r="BFQ4" s="204"/>
      <c r="BFR4" s="204"/>
      <c r="BFS4" s="204"/>
      <c r="BFT4" s="204"/>
      <c r="BFU4" s="204"/>
      <c r="BFV4" s="204"/>
      <c r="BFW4" s="203"/>
      <c r="BFX4" s="204"/>
      <c r="BFY4" s="204"/>
      <c r="BFZ4" s="204"/>
      <c r="BGA4" s="204"/>
      <c r="BGB4" s="204"/>
      <c r="BGC4" s="204"/>
      <c r="BGD4" s="204"/>
      <c r="BGE4" s="204"/>
      <c r="BGF4" s="204"/>
      <c r="BGG4" s="204"/>
      <c r="BGH4" s="204"/>
      <c r="BGI4" s="204"/>
      <c r="BGJ4" s="204"/>
      <c r="BGK4" s="204"/>
      <c r="BGL4" s="204"/>
      <c r="BGM4" s="204"/>
      <c r="BGN4" s="204"/>
      <c r="BGO4" s="204"/>
      <c r="BGP4" s="204"/>
      <c r="BGQ4" s="204"/>
      <c r="BGR4" s="204"/>
      <c r="BGS4" s="203"/>
      <c r="BGT4" s="204"/>
      <c r="BGU4" s="204"/>
      <c r="BGV4" s="204"/>
      <c r="BGW4" s="204"/>
      <c r="BGX4" s="204"/>
      <c r="BGY4" s="204"/>
      <c r="BGZ4" s="204"/>
      <c r="BHA4" s="204"/>
      <c r="BHB4" s="204"/>
      <c r="BHC4" s="204"/>
      <c r="BHD4" s="204"/>
      <c r="BHE4" s="204"/>
      <c r="BHF4" s="204"/>
      <c r="BHG4" s="204"/>
      <c r="BHH4" s="204"/>
      <c r="BHI4" s="204"/>
      <c r="BHJ4" s="204"/>
      <c r="BHK4" s="204"/>
      <c r="BHL4" s="204"/>
      <c r="BHM4" s="204"/>
      <c r="BHN4" s="204"/>
      <c r="BHO4" s="204"/>
      <c r="BHP4" s="204"/>
      <c r="BHQ4" s="203"/>
      <c r="BHR4" s="203"/>
      <c r="BHS4" s="203"/>
      <c r="BHT4" s="204"/>
      <c r="BHU4" s="204"/>
      <c r="BHV4" s="204"/>
      <c r="BHW4" s="203"/>
      <c r="BHX4" s="203"/>
      <c r="BHY4" s="204"/>
      <c r="BHZ4" s="203"/>
      <c r="BIA4" s="204"/>
      <c r="BIB4" s="204"/>
      <c r="BIC4" s="204"/>
      <c r="BID4" s="204"/>
      <c r="BIE4" s="204"/>
      <c r="BIF4" s="204"/>
      <c r="BIG4" s="204"/>
      <c r="BIH4" s="204"/>
      <c r="BII4" s="203"/>
      <c r="BIJ4" s="203"/>
      <c r="BIK4" s="203"/>
      <c r="BIL4" s="204"/>
      <c r="BIM4" s="204"/>
      <c r="BIN4" s="204"/>
      <c r="BIO4" s="204"/>
      <c r="BIP4" s="204"/>
      <c r="BIQ4" s="204"/>
      <c r="BIR4" s="204"/>
      <c r="BIS4" s="204"/>
      <c r="BIT4" s="204"/>
      <c r="BIU4" s="204"/>
      <c r="BIV4" s="204"/>
      <c r="BIW4" s="204"/>
      <c r="BIX4" s="204"/>
      <c r="BIY4" s="204"/>
      <c r="BIZ4" s="204"/>
      <c r="BJA4" s="204"/>
      <c r="BJB4" s="204"/>
      <c r="BJC4" s="204"/>
      <c r="BJD4" s="204"/>
      <c r="BJE4" s="204"/>
      <c r="BJF4" s="204"/>
      <c r="BJG4" s="204"/>
      <c r="BJH4" s="204"/>
      <c r="BJI4" s="204"/>
      <c r="BJJ4" s="204"/>
      <c r="BJK4" s="204"/>
      <c r="BJL4" s="204"/>
      <c r="BJM4" s="204"/>
      <c r="BJN4" s="204"/>
      <c r="BJO4" s="204"/>
      <c r="BJP4" s="204"/>
      <c r="BJQ4" s="204"/>
      <c r="BJR4" s="204"/>
      <c r="BJS4" s="204"/>
      <c r="BJT4" s="204"/>
      <c r="BJU4" s="204"/>
      <c r="BJV4" s="204"/>
      <c r="BJW4" s="204"/>
      <c r="BJX4" s="204"/>
      <c r="BJY4" s="204"/>
      <c r="BJZ4" s="204"/>
      <c r="BKA4" s="204"/>
      <c r="BKB4" s="203"/>
      <c r="BKC4" s="204"/>
      <c r="BKD4" s="204"/>
      <c r="BKE4" s="204"/>
      <c r="BKF4" s="204"/>
      <c r="BKG4" s="204"/>
      <c r="BKH4" s="204"/>
      <c r="BKI4" s="204"/>
      <c r="BKJ4" s="204"/>
      <c r="BKK4" s="203"/>
      <c r="BKL4" s="204"/>
      <c r="BKM4" s="204"/>
      <c r="BKN4" s="204"/>
      <c r="BKO4" s="204"/>
      <c r="BKP4" s="204"/>
      <c r="BKQ4" s="204"/>
      <c r="BKR4" s="204"/>
      <c r="BKS4" s="204"/>
      <c r="BKT4" s="204"/>
      <c r="BKU4" s="204"/>
      <c r="BKV4" s="204"/>
      <c r="BKW4" s="204"/>
      <c r="BKX4" s="204"/>
      <c r="BKY4" s="204"/>
      <c r="BKZ4" s="204"/>
      <c r="BLA4" s="204"/>
      <c r="BLB4" s="204"/>
      <c r="BLC4" s="204"/>
      <c r="BLD4" s="204"/>
      <c r="BLE4" s="204"/>
      <c r="BLF4" s="203"/>
      <c r="BLG4" s="204"/>
      <c r="BLH4" s="204"/>
      <c r="BLI4" s="204"/>
      <c r="BLJ4" s="203"/>
      <c r="BLK4" s="204"/>
      <c r="BLL4" s="204"/>
      <c r="BLM4" s="204"/>
      <c r="BLN4" s="204"/>
      <c r="BLO4" s="204"/>
      <c r="BLP4" s="204"/>
      <c r="BLQ4" s="204"/>
      <c r="BLR4" s="204"/>
      <c r="BLS4" s="204"/>
      <c r="BLT4" s="203"/>
      <c r="BLU4" s="203"/>
      <c r="BLV4" s="204"/>
      <c r="BLW4" s="204"/>
      <c r="BLX4" s="204"/>
      <c r="BLY4" s="204"/>
      <c r="BLZ4" s="204"/>
      <c r="BMA4" s="204"/>
      <c r="BMB4" s="204"/>
      <c r="BMC4" s="204"/>
      <c r="BMD4" s="204"/>
      <c r="BME4" s="204"/>
      <c r="BMF4" s="204"/>
      <c r="BMG4" s="204"/>
      <c r="BMH4" s="204"/>
      <c r="BMI4" s="204"/>
      <c r="BMJ4" s="203"/>
      <c r="BMK4" s="204"/>
      <c r="BML4" s="204"/>
      <c r="BMM4" s="204"/>
      <c r="BMN4" s="204"/>
      <c r="BMO4" s="204"/>
      <c r="BMP4" s="204"/>
      <c r="BMQ4" s="204"/>
      <c r="BMR4" s="204"/>
      <c r="BMS4" s="204"/>
      <c r="BMT4" s="204"/>
      <c r="BMU4" s="204"/>
      <c r="BMV4" s="204"/>
      <c r="BMW4" s="204"/>
      <c r="BMX4" s="204"/>
      <c r="BMY4" s="204"/>
      <c r="BMZ4" s="204"/>
      <c r="BNA4" s="204"/>
      <c r="BNB4" s="204"/>
      <c r="BNC4" s="204"/>
      <c r="BND4" s="204"/>
      <c r="BNE4" s="204"/>
      <c r="BNF4" s="204"/>
      <c r="BNG4" s="204"/>
      <c r="BNH4" s="204"/>
      <c r="BNI4" s="204"/>
      <c r="BNJ4" s="204"/>
      <c r="BNK4" s="204"/>
      <c r="BNL4" s="204"/>
      <c r="BNM4" s="204"/>
      <c r="BNN4" s="204"/>
      <c r="BNO4" s="204"/>
      <c r="BNP4" s="204"/>
      <c r="BNQ4" s="204"/>
      <c r="BNR4" s="204"/>
      <c r="BNS4" s="204"/>
      <c r="BNT4" s="204"/>
      <c r="BNU4" s="204"/>
      <c r="BNV4" s="204"/>
      <c r="BNW4" s="204"/>
      <c r="BNX4" s="204"/>
      <c r="BNY4" s="204"/>
      <c r="BNZ4" s="204"/>
      <c r="BOA4" s="204"/>
      <c r="BOB4" s="204"/>
      <c r="BOC4" s="204"/>
      <c r="BOD4" s="204"/>
      <c r="BOE4" s="204"/>
      <c r="BOF4" s="204"/>
      <c r="BOG4" s="204"/>
      <c r="BOH4" s="204"/>
      <c r="BOI4" s="204"/>
      <c r="BOJ4" s="204"/>
      <c r="BOK4" s="204"/>
      <c r="BOL4" s="204"/>
      <c r="BOM4" s="204"/>
      <c r="BON4" s="204"/>
      <c r="BOO4" s="204"/>
      <c r="BOP4" s="203"/>
      <c r="BOQ4" s="204"/>
      <c r="BOR4" s="203"/>
      <c r="BOS4" s="203"/>
      <c r="BOT4" s="204"/>
      <c r="BOU4" s="204"/>
      <c r="BOV4" s="204"/>
      <c r="BOW4" s="204"/>
      <c r="BOX4" s="204"/>
      <c r="BOY4" s="204"/>
      <c r="BOZ4" s="204"/>
      <c r="BPA4" s="204"/>
      <c r="BPB4" s="204"/>
      <c r="BPC4" s="204"/>
      <c r="BPD4" s="204"/>
      <c r="BPE4" s="204"/>
      <c r="BPF4" s="204"/>
      <c r="BPG4" s="204"/>
      <c r="BPH4" s="204"/>
      <c r="BPI4" s="204"/>
      <c r="BPJ4" s="204"/>
      <c r="BPK4" s="204"/>
      <c r="BPL4" s="204"/>
      <c r="BPM4" s="204"/>
      <c r="BPN4" s="204"/>
      <c r="BPO4" s="204"/>
      <c r="BPP4" s="204"/>
      <c r="BPQ4" s="204"/>
      <c r="BPR4" s="204"/>
      <c r="BPS4" s="204"/>
      <c r="BPT4" s="204"/>
      <c r="BPU4" s="204"/>
      <c r="BPV4" s="204"/>
      <c r="BPW4" s="204"/>
      <c r="BPX4" s="204"/>
      <c r="BPY4" s="204"/>
      <c r="BPZ4" s="204"/>
      <c r="BQA4" s="204"/>
      <c r="BQB4" s="204"/>
      <c r="BQC4" s="204"/>
      <c r="BQD4" s="204"/>
      <c r="BQE4" s="204"/>
      <c r="BQF4" s="204"/>
      <c r="BQG4" s="204"/>
      <c r="BQH4" s="204"/>
      <c r="BQI4" s="204"/>
      <c r="BQJ4" s="204"/>
      <c r="BQK4" s="204"/>
      <c r="BQL4" s="204"/>
      <c r="BQM4" s="204"/>
      <c r="BQN4" s="204"/>
      <c r="BQO4" s="204"/>
      <c r="BQP4" s="204"/>
      <c r="BQQ4" s="204"/>
      <c r="BQR4" s="204"/>
      <c r="BQS4" s="204"/>
      <c r="BQT4" s="204"/>
      <c r="BQU4" s="204"/>
      <c r="BQV4" s="204"/>
      <c r="BQW4" s="204"/>
      <c r="BQX4" s="204"/>
      <c r="BQY4" s="204"/>
      <c r="BQZ4" s="204"/>
      <c r="BRA4" s="204"/>
      <c r="BRB4" s="204"/>
      <c r="BRC4" s="204"/>
      <c r="BRD4" s="204"/>
      <c r="BRE4" s="204"/>
      <c r="BRF4" s="204"/>
      <c r="BRG4" s="204"/>
      <c r="BRH4" s="204"/>
      <c r="BRI4" s="204"/>
      <c r="BRJ4" s="204"/>
      <c r="BRK4" s="204"/>
      <c r="BRL4" s="204"/>
      <c r="BRM4" s="204"/>
      <c r="BRN4" s="204"/>
      <c r="BRO4" s="204"/>
      <c r="BRP4" s="204"/>
      <c r="BRQ4" s="204"/>
      <c r="BRR4" s="204"/>
      <c r="BRS4" s="204"/>
      <c r="BRT4" s="204"/>
      <c r="BRU4" s="204"/>
      <c r="BRV4" s="204"/>
      <c r="BRW4" s="204"/>
      <c r="BRX4" s="204"/>
      <c r="BRY4" s="204"/>
      <c r="BRZ4" s="204"/>
      <c r="BSA4" s="204"/>
      <c r="BSB4" s="204"/>
      <c r="BSC4" s="204"/>
      <c r="BSD4" s="204"/>
      <c r="BSE4" s="204"/>
      <c r="BSF4" s="204"/>
      <c r="BSG4" s="204"/>
      <c r="BSH4" s="204"/>
      <c r="BSI4" s="204"/>
      <c r="BSJ4" s="204"/>
      <c r="BSK4" s="204"/>
      <c r="BSL4" s="204"/>
      <c r="BSM4" s="204"/>
      <c r="BSN4" s="204"/>
      <c r="BSO4" s="204"/>
      <c r="BSP4" s="204"/>
      <c r="BSQ4" s="204"/>
      <c r="BSR4" s="204"/>
      <c r="BSS4" s="204"/>
      <c r="BST4" s="203"/>
      <c r="BSU4" s="204"/>
      <c r="BSV4" s="204"/>
      <c r="BSW4" s="204"/>
      <c r="BSX4" s="204"/>
      <c r="BSY4" s="204"/>
      <c r="BSZ4" s="204"/>
      <c r="BTA4" s="204"/>
      <c r="BTB4" s="204"/>
      <c r="BTC4" s="204"/>
      <c r="BTD4" s="204"/>
      <c r="BTE4" s="204"/>
      <c r="BTF4" s="204"/>
      <c r="BTG4" s="204"/>
      <c r="BTH4" s="204"/>
      <c r="BTI4" s="204"/>
      <c r="BTJ4" s="204"/>
      <c r="BTK4" s="204"/>
      <c r="BTL4" s="204"/>
      <c r="BTM4" s="204"/>
      <c r="BTN4" s="204"/>
      <c r="BTO4" s="204"/>
      <c r="BTP4" s="204"/>
      <c r="BTQ4" s="204"/>
      <c r="BTR4" s="204"/>
      <c r="BTS4" s="204"/>
      <c r="BTT4" s="204"/>
      <c r="BTU4" s="204"/>
      <c r="BTV4" s="204"/>
      <c r="BTW4" s="204"/>
      <c r="BTX4" s="204"/>
      <c r="BTY4" s="204"/>
      <c r="BTZ4" s="204"/>
      <c r="BUA4" s="204"/>
      <c r="BUB4" s="204"/>
      <c r="BUC4" s="204"/>
      <c r="BUD4" s="204"/>
      <c r="BUE4" s="204"/>
      <c r="BUF4" s="203"/>
      <c r="BUG4" s="203"/>
      <c r="BUH4" s="204"/>
      <c r="BUI4" s="204"/>
      <c r="BUJ4" s="204"/>
      <c r="BUK4" s="204"/>
      <c r="BUL4" s="204"/>
      <c r="BUM4" s="204"/>
      <c r="BUN4" s="204"/>
      <c r="BUO4" s="204"/>
      <c r="BUP4" s="204"/>
      <c r="BUQ4" s="204"/>
      <c r="BUR4" s="204"/>
      <c r="BUS4" s="204"/>
      <c r="BUT4" s="204"/>
      <c r="BUU4" s="204"/>
      <c r="BUV4" s="204"/>
      <c r="BUW4" s="204"/>
      <c r="BUX4" s="204"/>
      <c r="BUY4" s="204"/>
      <c r="BUZ4" s="204"/>
      <c r="BVA4" s="204"/>
      <c r="BVB4" s="204"/>
      <c r="BVC4" s="204"/>
      <c r="BVD4" s="204"/>
      <c r="BVE4" s="204"/>
      <c r="BVF4" s="204"/>
      <c r="BVG4" s="204"/>
      <c r="BVH4" s="204"/>
      <c r="BVI4" s="204"/>
      <c r="BVJ4" s="204"/>
      <c r="BVK4" s="204"/>
      <c r="BVL4" s="204"/>
      <c r="BVM4" s="204"/>
      <c r="BVN4" s="204"/>
      <c r="BVO4" s="204"/>
      <c r="BVP4" s="204"/>
      <c r="BVQ4" s="204"/>
      <c r="BVR4" s="204"/>
      <c r="BVS4" s="204"/>
      <c r="BVT4" s="204"/>
      <c r="BVU4" s="204"/>
      <c r="BVV4" s="204"/>
      <c r="BVW4" s="204"/>
      <c r="BVX4" s="204"/>
      <c r="BVY4" s="204"/>
      <c r="BVZ4" s="204"/>
      <c r="BWA4" s="204"/>
      <c r="BWB4" s="204"/>
      <c r="BWC4" s="204"/>
      <c r="BWD4" s="204"/>
      <c r="BWE4" s="204"/>
      <c r="BWF4" s="204"/>
      <c r="BWG4" s="204"/>
      <c r="BWH4" s="204"/>
      <c r="BWI4" s="204"/>
      <c r="BWJ4" s="203"/>
      <c r="BWK4" s="204"/>
      <c r="BWL4" s="204"/>
      <c r="BWM4" s="204"/>
      <c r="BWN4" s="203"/>
      <c r="BWO4" s="204"/>
      <c r="BWP4" s="204"/>
      <c r="BWQ4" s="204"/>
      <c r="BWR4" s="204"/>
      <c r="BWS4" s="204"/>
      <c r="BWT4" s="204"/>
      <c r="BWU4" s="204"/>
      <c r="BWV4" s="204"/>
      <c r="BWW4" s="204"/>
      <c r="BWX4" s="204"/>
      <c r="BWY4" s="204"/>
      <c r="BWZ4" s="204"/>
      <c r="BXA4" s="204"/>
      <c r="BXB4" s="204"/>
      <c r="BXC4" s="204"/>
      <c r="BXD4" s="204"/>
      <c r="BXE4" s="204"/>
      <c r="BXF4" s="204"/>
      <c r="BXG4" s="204"/>
      <c r="BXH4" s="204"/>
      <c r="BXI4" s="204"/>
      <c r="BXJ4" s="204"/>
      <c r="BXK4" s="204"/>
      <c r="BXL4" s="204"/>
      <c r="BXM4" s="204"/>
      <c r="BXN4" s="204"/>
      <c r="BXO4" s="204"/>
      <c r="BXP4" s="204"/>
      <c r="BXQ4" s="204"/>
      <c r="BXR4" s="204"/>
      <c r="BXS4" s="204"/>
      <c r="BXT4" s="204"/>
      <c r="BXU4" s="204"/>
      <c r="BXV4" s="203"/>
      <c r="BXW4" s="203"/>
      <c r="BXX4" s="204"/>
      <c r="BXY4" s="204"/>
      <c r="BXZ4" s="204"/>
      <c r="BYA4" s="204"/>
      <c r="BYB4" s="204"/>
      <c r="BYC4" s="204"/>
      <c r="BYD4" s="204"/>
      <c r="BYE4" s="204"/>
      <c r="BYF4" s="204"/>
      <c r="BYG4" s="204"/>
      <c r="BYH4" s="204"/>
      <c r="BYI4" s="204"/>
      <c r="BYJ4" s="204"/>
      <c r="BYK4" s="204"/>
      <c r="BYL4" s="204"/>
      <c r="BYM4" s="204"/>
      <c r="BYN4" s="204"/>
      <c r="BYO4" s="204"/>
      <c r="BYP4" s="204"/>
      <c r="BYQ4" s="204"/>
      <c r="BYR4" s="204"/>
      <c r="BYS4" s="204"/>
      <c r="BYT4" s="204"/>
      <c r="BYU4" s="204"/>
      <c r="BYV4" s="204"/>
      <c r="BYW4" s="204"/>
      <c r="BYX4" s="204"/>
      <c r="BYY4" s="204"/>
      <c r="BYZ4" s="204"/>
      <c r="BZA4" s="204"/>
      <c r="BZB4" s="204"/>
      <c r="BZC4" s="204"/>
      <c r="BZD4" s="204"/>
      <c r="BZE4" s="204"/>
      <c r="BZF4" s="204"/>
      <c r="BZG4" s="204"/>
      <c r="BZH4" s="204"/>
      <c r="BZI4" s="204"/>
      <c r="BZJ4" s="204"/>
      <c r="BZK4" s="204"/>
      <c r="BZL4" s="204"/>
      <c r="BZM4" s="204"/>
      <c r="BZN4" s="204"/>
      <c r="BZO4" s="204"/>
      <c r="BZP4" s="204"/>
      <c r="BZQ4" s="204"/>
      <c r="BZR4" s="204"/>
      <c r="BZS4" s="204"/>
      <c r="BZT4" s="204"/>
      <c r="BZU4" s="204"/>
      <c r="BZV4" s="204"/>
      <c r="BZW4" s="204"/>
      <c r="BZX4" s="204"/>
      <c r="BZY4" s="204"/>
      <c r="BZZ4" s="204"/>
      <c r="CAA4" s="204"/>
      <c r="CAB4" s="204"/>
      <c r="CAC4" s="204"/>
      <c r="CAD4" s="204"/>
      <c r="CAE4" s="204"/>
      <c r="CAF4" s="204"/>
      <c r="CAG4" s="204"/>
      <c r="CAH4" s="204"/>
      <c r="CAI4" s="204"/>
      <c r="CAJ4" s="204"/>
      <c r="CAK4" s="204"/>
      <c r="CAL4" s="204"/>
      <c r="CAM4" s="204"/>
      <c r="CAN4" s="204"/>
      <c r="CAO4" s="204"/>
      <c r="CAP4" s="204"/>
      <c r="CAQ4" s="204"/>
      <c r="CAR4" s="204"/>
      <c r="CAS4" s="204"/>
      <c r="CAT4" s="204"/>
      <c r="CAU4" s="204"/>
      <c r="CAV4" s="204"/>
      <c r="CAW4" s="204"/>
      <c r="CAX4" s="204"/>
      <c r="CAY4" s="204"/>
      <c r="CAZ4" s="204"/>
      <c r="CBA4" s="204"/>
      <c r="CBB4" s="204"/>
      <c r="CBC4" s="204"/>
      <c r="CBD4" s="204"/>
      <c r="CBE4" s="204"/>
      <c r="CBF4" s="204"/>
      <c r="CBG4" s="204"/>
      <c r="CBH4" s="204"/>
      <c r="CBI4" s="204"/>
      <c r="CBJ4" s="204"/>
      <c r="CBK4" s="204"/>
      <c r="CBL4" s="204"/>
      <c r="CBM4" s="204"/>
      <c r="CBN4" s="204"/>
      <c r="CBO4" s="204"/>
      <c r="CBP4" s="204"/>
      <c r="CBQ4" s="203"/>
      <c r="CBR4" s="204"/>
      <c r="CBS4" s="204"/>
      <c r="CBT4" s="204"/>
      <c r="CBU4" s="204"/>
      <c r="CBV4" s="204"/>
      <c r="CBW4" s="204"/>
      <c r="CBX4" s="203"/>
      <c r="CBY4" s="204"/>
      <c r="CBZ4" s="204"/>
      <c r="CCA4" s="204"/>
      <c r="CCB4" s="204"/>
      <c r="CCC4" s="204"/>
      <c r="CCD4" s="204"/>
      <c r="CCE4" s="204"/>
      <c r="CCF4" s="204"/>
      <c r="CCG4" s="204"/>
      <c r="CCH4" s="204"/>
      <c r="CCI4" s="204"/>
      <c r="CCJ4" s="204"/>
      <c r="CCK4" s="204"/>
      <c r="CCL4" s="204"/>
      <c r="CCM4" s="204"/>
      <c r="CCN4" s="204"/>
      <c r="CCO4" s="204"/>
      <c r="CCP4" s="204"/>
      <c r="CCQ4" s="204"/>
      <c r="CCR4" s="204"/>
      <c r="CCS4" s="204"/>
      <c r="CCT4" s="204"/>
      <c r="CCU4" s="204"/>
      <c r="CCV4" s="204"/>
      <c r="CCW4" s="204"/>
      <c r="CCX4" s="204"/>
      <c r="CCY4" s="204"/>
      <c r="CCZ4" s="204"/>
      <c r="CDA4" s="204"/>
      <c r="CDB4" s="204"/>
      <c r="CDC4" s="204"/>
      <c r="CDD4" s="204"/>
      <c r="CDE4" s="204"/>
      <c r="CDF4" s="204"/>
      <c r="CDG4" s="204"/>
      <c r="CDH4" s="204"/>
      <c r="CDI4" s="203"/>
      <c r="CDJ4" s="204"/>
      <c r="CDK4" s="204"/>
      <c r="CDL4" s="204"/>
      <c r="CDM4" s="204"/>
      <c r="CDN4" s="204"/>
      <c r="CDO4" s="204"/>
      <c r="CDP4" s="204"/>
      <c r="CDQ4" s="204"/>
      <c r="CDR4" s="204"/>
      <c r="CDS4" s="204"/>
      <c r="CDT4" s="204"/>
      <c r="CDU4" s="204"/>
      <c r="CDV4" s="204"/>
      <c r="CDW4" s="204"/>
      <c r="CDX4" s="203"/>
      <c r="CDY4" s="204"/>
      <c r="CDZ4" s="204"/>
      <c r="CEA4" s="204"/>
      <c r="CEB4" s="204"/>
      <c r="CEC4" s="204"/>
      <c r="CED4" s="204"/>
      <c r="CEE4" s="204"/>
      <c r="CEF4" s="204"/>
      <c r="CEG4" s="204"/>
      <c r="CEH4" s="204"/>
      <c r="CEI4" s="204"/>
      <c r="CEJ4" s="204"/>
      <c r="CEK4" s="204"/>
      <c r="CEL4" s="204"/>
      <c r="CEM4" s="204"/>
      <c r="CEN4" s="204"/>
      <c r="CEO4" s="204"/>
      <c r="CEP4" s="204"/>
      <c r="CEQ4" s="204"/>
      <c r="CER4" s="204"/>
      <c r="CES4" s="204"/>
      <c r="CET4" s="204"/>
      <c r="CEU4" s="204"/>
      <c r="CEV4" s="204"/>
      <c r="CEW4" s="203"/>
      <c r="CEX4" s="204"/>
      <c r="CEY4" s="204"/>
      <c r="CEZ4" s="204"/>
      <c r="CFA4" s="204"/>
      <c r="CFB4" s="204"/>
      <c r="CFC4" s="204"/>
      <c r="CFD4" s="204"/>
      <c r="CFE4" s="204"/>
      <c r="CFF4" s="204"/>
      <c r="CFG4" s="204"/>
      <c r="CFH4" s="204"/>
      <c r="CFI4" s="204"/>
      <c r="CFJ4" s="204"/>
      <c r="CFK4" s="204"/>
      <c r="CFL4" s="204"/>
      <c r="CFM4" s="204"/>
      <c r="CFN4" s="204"/>
      <c r="CFO4" s="204"/>
      <c r="CFP4" s="204"/>
      <c r="CFQ4" s="204"/>
      <c r="CFR4" s="204"/>
      <c r="CFS4" s="204"/>
      <c r="CFT4" s="204"/>
      <c r="CFU4" s="204"/>
      <c r="CFV4" s="204"/>
      <c r="CFW4" s="204"/>
      <c r="CFX4" s="204"/>
      <c r="CFY4" s="204"/>
      <c r="CFZ4" s="204"/>
      <c r="CGA4" s="204"/>
      <c r="CGB4" s="204"/>
      <c r="CGC4" s="204"/>
      <c r="CGD4" s="204"/>
      <c r="CGE4" s="204"/>
      <c r="CGF4" s="204"/>
      <c r="CGG4" s="204"/>
      <c r="CGH4" s="204"/>
      <c r="CGI4" s="204"/>
      <c r="CGJ4" s="204"/>
      <c r="CGK4" s="204"/>
      <c r="CGL4" s="204"/>
      <c r="CGM4" s="204"/>
      <c r="CGN4" s="204"/>
      <c r="CGO4" s="204"/>
      <c r="CGP4" s="204"/>
      <c r="CGQ4" s="204"/>
      <c r="CGR4" s="204"/>
      <c r="CGS4" s="204"/>
      <c r="CGT4" s="204"/>
      <c r="CGU4" s="204"/>
      <c r="CGV4" s="204"/>
      <c r="CGW4" s="204"/>
      <c r="CGX4" s="204"/>
      <c r="CGY4" s="204"/>
      <c r="CGZ4" s="204"/>
      <c r="CHA4" s="204"/>
      <c r="CHB4" s="204"/>
      <c r="CHC4" s="204"/>
      <c r="CHD4" s="204"/>
      <c r="CHE4" s="204"/>
      <c r="CHF4" s="204"/>
      <c r="CHG4" s="204"/>
      <c r="CHH4" s="204"/>
      <c r="CHI4" s="204"/>
      <c r="CHJ4" s="204"/>
      <c r="CHK4" s="204"/>
      <c r="CHL4" s="204"/>
      <c r="CHM4" s="204"/>
      <c r="CHN4" s="204"/>
      <c r="CHO4" s="204"/>
      <c r="CHP4" s="204"/>
      <c r="CHQ4" s="204"/>
      <c r="CHR4" s="204"/>
      <c r="CHS4" s="204"/>
      <c r="CHT4" s="204"/>
      <c r="CHU4" s="204"/>
      <c r="CHV4" s="204"/>
      <c r="CHW4" s="204"/>
      <c r="CHX4" s="204"/>
      <c r="CHY4" s="204"/>
      <c r="CHZ4" s="204"/>
      <c r="CIA4" s="204"/>
      <c r="CIB4" s="204"/>
      <c r="CIC4" s="204"/>
      <c r="CID4" s="204"/>
      <c r="CIE4" s="204"/>
      <c r="CIF4" s="204"/>
      <c r="CIG4" s="204"/>
      <c r="CIH4" s="204"/>
      <c r="CII4" s="204"/>
      <c r="CIJ4" s="204"/>
      <c r="CIK4" s="204"/>
      <c r="CIL4" s="204"/>
      <c r="CIM4" s="204"/>
      <c r="CIN4" s="204"/>
      <c r="CIO4" s="204"/>
      <c r="CIP4" s="204"/>
      <c r="CIQ4" s="204"/>
      <c r="CIR4" s="204"/>
      <c r="CIS4" s="204"/>
      <c r="CIT4" s="204"/>
      <c r="CIU4" s="204"/>
      <c r="CIV4" s="204"/>
      <c r="CIW4" s="204"/>
      <c r="CIX4" s="204"/>
      <c r="CIY4" s="204"/>
      <c r="CIZ4" s="204"/>
      <c r="CJA4" s="204"/>
      <c r="CJB4" s="204"/>
      <c r="CJC4" s="204"/>
      <c r="CJD4" s="204"/>
      <c r="CJE4" s="204"/>
      <c r="CJF4" s="204"/>
      <c r="CJG4" s="204"/>
      <c r="CJH4" s="204"/>
      <c r="CJI4" s="204"/>
      <c r="CJJ4" s="204"/>
      <c r="CJK4" s="204"/>
      <c r="CJL4" s="204"/>
      <c r="CJM4" s="204"/>
      <c r="CJN4" s="204"/>
      <c r="CJO4" s="204"/>
      <c r="CJP4" s="204"/>
      <c r="CJQ4" s="204"/>
      <c r="CJR4" s="204"/>
      <c r="CJS4" s="204"/>
      <c r="CJT4" s="204"/>
      <c r="CJU4" s="204"/>
      <c r="CJV4" s="204"/>
      <c r="CJW4" s="204"/>
      <c r="CJX4" s="204"/>
      <c r="CJY4" s="204"/>
      <c r="CJZ4" s="204"/>
      <c r="CKA4" s="204"/>
      <c r="CKB4" s="204"/>
      <c r="CKC4" s="204"/>
      <c r="CKD4" s="204"/>
      <c r="CKE4" s="204"/>
      <c r="CKF4" s="204"/>
      <c r="CKG4" s="204"/>
      <c r="CKH4" s="204"/>
      <c r="CKI4" s="204"/>
      <c r="CKJ4" s="204"/>
      <c r="CKK4" s="204"/>
      <c r="CKL4" s="204"/>
      <c r="CKM4" s="204"/>
      <c r="CKN4" s="204"/>
      <c r="CKO4" s="204"/>
      <c r="CKP4" s="204"/>
      <c r="CKQ4" s="204"/>
      <c r="CKR4" s="204"/>
      <c r="CKS4" s="204"/>
      <c r="CKT4" s="204"/>
      <c r="CKU4" s="204"/>
      <c r="CKV4" s="204"/>
      <c r="CKW4" s="204"/>
      <c r="CKX4" s="204"/>
      <c r="CKY4" s="204"/>
      <c r="CKZ4" s="204"/>
      <c r="CLA4" s="204"/>
      <c r="CLB4" s="204"/>
      <c r="CLC4" s="204"/>
      <c r="CLD4" s="204"/>
      <c r="CLE4" s="204"/>
      <c r="CLF4" s="204"/>
      <c r="CLG4" s="204"/>
      <c r="CLH4" s="204"/>
      <c r="CLI4" s="204"/>
      <c r="CLJ4" s="204"/>
      <c r="CLK4" s="204"/>
      <c r="CLL4" s="204"/>
      <c r="CLM4" s="204"/>
      <c r="CLN4" s="204"/>
      <c r="CLO4" s="204"/>
      <c r="CLP4" s="204"/>
      <c r="CLQ4" s="204"/>
      <c r="CLR4" s="204"/>
      <c r="CLS4" s="204"/>
      <c r="CLT4" s="204"/>
      <c r="CLU4" s="203"/>
      <c r="CLV4" s="203"/>
      <c r="CLW4" s="204"/>
      <c r="CLX4" s="204"/>
      <c r="CLY4" s="204"/>
      <c r="CLZ4" s="204"/>
      <c r="CMA4" s="204"/>
      <c r="CMB4" s="204"/>
      <c r="CMC4" s="203"/>
      <c r="CMD4" s="203"/>
      <c r="CME4" s="203"/>
      <c r="CMF4" s="203"/>
      <c r="CMG4" s="204"/>
      <c r="CMH4" s="204"/>
      <c r="CMI4" s="204"/>
      <c r="CMJ4" s="204"/>
      <c r="CMK4" s="204"/>
      <c r="CML4" s="204"/>
      <c r="CMM4" s="204"/>
      <c r="CMN4" s="203"/>
      <c r="CMO4" s="204"/>
      <c r="CMP4" s="204"/>
      <c r="CMQ4" s="204"/>
      <c r="CMR4" s="204"/>
      <c r="CMS4" s="204"/>
      <c r="CMT4" s="204"/>
      <c r="CMU4" s="204"/>
      <c r="CMV4" s="204"/>
      <c r="CMW4" s="204"/>
      <c r="CMX4" s="204"/>
      <c r="CMY4" s="204"/>
      <c r="CMZ4" s="204"/>
      <c r="CNA4" s="203"/>
      <c r="CNB4" s="204"/>
      <c r="CNC4" s="204"/>
      <c r="CND4" s="204"/>
      <c r="CNE4" s="204"/>
      <c r="CNF4" s="204"/>
      <c r="CNG4" s="204"/>
      <c r="CNH4" s="204"/>
      <c r="CNI4" s="204"/>
      <c r="CNJ4" s="204"/>
      <c r="CNK4" s="204"/>
      <c r="CNL4" s="204"/>
      <c r="CNM4" s="204"/>
      <c r="CNN4" s="204"/>
      <c r="CNO4" s="204"/>
      <c r="CNP4" s="204"/>
      <c r="CNQ4" s="204"/>
      <c r="CNR4" s="204"/>
      <c r="CNS4" s="203"/>
      <c r="CNT4" s="204"/>
      <c r="CNU4" s="204"/>
      <c r="CNV4" s="204"/>
      <c r="CNW4" s="204"/>
      <c r="CNX4" s="204"/>
      <c r="CNY4" s="204"/>
      <c r="CNZ4" s="204"/>
      <c r="COA4" s="204"/>
      <c r="COB4" s="204"/>
      <c r="COC4" s="204"/>
      <c r="COD4" s="204"/>
      <c r="COE4" s="204"/>
      <c r="COF4" s="204"/>
      <c r="COG4" s="204"/>
      <c r="COH4" s="204"/>
      <c r="COI4" s="204"/>
      <c r="COJ4" s="204"/>
      <c r="COK4" s="204"/>
      <c r="COL4" s="204"/>
      <c r="COM4" s="204"/>
      <c r="CON4" s="204"/>
      <c r="COO4" s="204"/>
      <c r="COP4" s="204"/>
      <c r="COQ4" s="204"/>
      <c r="COR4" s="204"/>
      <c r="COS4" s="204"/>
      <c r="COT4" s="204"/>
      <c r="COU4" s="204"/>
      <c r="COV4" s="204"/>
      <c r="COW4" s="204"/>
      <c r="COX4" s="204"/>
      <c r="COY4" s="204"/>
      <c r="COZ4" s="204"/>
      <c r="CPA4" s="204"/>
      <c r="CPB4" s="204"/>
      <c r="CPC4" s="204"/>
      <c r="CPD4" s="204"/>
      <c r="CPE4" s="204"/>
      <c r="CPF4" s="204"/>
      <c r="CPG4" s="204"/>
      <c r="CPH4" s="204"/>
      <c r="CPI4" s="204"/>
      <c r="CPJ4" s="204"/>
      <c r="CPK4" s="204"/>
      <c r="CPL4" s="204"/>
      <c r="CPM4" s="204"/>
      <c r="CPN4" s="204"/>
      <c r="CPO4" s="204"/>
      <c r="CPP4" s="204"/>
      <c r="CPQ4" s="204"/>
      <c r="CPR4" s="204"/>
      <c r="CPS4" s="204"/>
      <c r="CPT4" s="204"/>
      <c r="CPU4" s="204"/>
      <c r="CPV4" s="204"/>
      <c r="CPW4" s="204"/>
      <c r="CPX4" s="204"/>
      <c r="CPY4" s="204"/>
      <c r="CPZ4" s="204"/>
      <c r="CQA4" s="204"/>
      <c r="CQB4" s="204"/>
      <c r="CQC4" s="204"/>
      <c r="CQD4" s="204"/>
      <c r="CQE4" s="204"/>
      <c r="CQF4" s="204"/>
      <c r="CQG4" s="204"/>
      <c r="CQH4" s="204"/>
      <c r="CQI4" s="204"/>
      <c r="CQJ4" s="204"/>
      <c r="CQK4" s="204"/>
      <c r="CQL4" s="204"/>
      <c r="CQM4" s="204"/>
      <c r="CQN4" s="204"/>
      <c r="CQO4" s="204"/>
      <c r="CQP4" s="204"/>
      <c r="CQQ4" s="204"/>
      <c r="CQR4" s="204"/>
      <c r="CQS4" s="204"/>
      <c r="CQT4" s="204"/>
      <c r="CQU4" s="204"/>
      <c r="CQV4" s="203"/>
      <c r="CQW4" s="204"/>
      <c r="CQX4" s="204"/>
      <c r="CQY4" s="204"/>
      <c r="CQZ4" s="204"/>
      <c r="CRA4" s="204"/>
      <c r="CRB4" s="204"/>
      <c r="CRC4" s="204"/>
      <c r="CRD4" s="204"/>
      <c r="CRE4" s="204"/>
      <c r="CRF4" s="204"/>
      <c r="CRG4" s="204"/>
      <c r="CRH4" s="204"/>
      <c r="CRI4" s="204"/>
      <c r="CRJ4" s="204"/>
      <c r="CRK4" s="204"/>
      <c r="CRL4" s="204"/>
      <c r="CRM4" s="204"/>
      <c r="CRN4" s="204"/>
      <c r="CRO4" s="204"/>
      <c r="CRP4" s="204"/>
      <c r="CRQ4" s="204"/>
      <c r="CRR4" s="204"/>
      <c r="CRS4" s="204"/>
      <c r="CRT4" s="204"/>
      <c r="CRU4" s="204"/>
      <c r="CRV4" s="204"/>
      <c r="CRW4" s="204"/>
      <c r="CRX4" s="204"/>
      <c r="CRY4" s="204"/>
      <c r="CRZ4" s="204"/>
      <c r="CSA4" s="204"/>
      <c r="CSB4" s="204"/>
      <c r="CSC4" s="204"/>
      <c r="CSD4" s="204"/>
      <c r="CSE4" s="204"/>
      <c r="CSF4" s="204"/>
      <c r="CSG4" s="204"/>
      <c r="CSH4" s="204"/>
      <c r="CSI4" s="204"/>
      <c r="CSJ4" s="204"/>
      <c r="CSK4" s="204"/>
      <c r="CSL4" s="204"/>
      <c r="CSM4" s="204"/>
      <c r="CSN4" s="204"/>
      <c r="CSO4" s="204"/>
      <c r="CSP4" s="204"/>
      <c r="CSQ4" s="204"/>
      <c r="CSR4" s="204"/>
      <c r="CSS4" s="204"/>
      <c r="CST4" s="204"/>
      <c r="CSU4" s="204"/>
      <c r="CSV4" s="204"/>
      <c r="CSW4" s="204"/>
      <c r="CSX4" s="204"/>
      <c r="CSY4" s="204"/>
      <c r="CSZ4" s="204"/>
      <c r="CTA4" s="204"/>
      <c r="CTB4" s="204"/>
      <c r="CTC4" s="203"/>
      <c r="CTD4" s="204"/>
      <c r="CTE4" s="203"/>
      <c r="CTF4" s="204"/>
      <c r="CTG4" s="204"/>
      <c r="CTH4" s="204"/>
      <c r="CTI4" s="204"/>
      <c r="CTJ4" s="204"/>
      <c r="CTK4" s="204"/>
      <c r="CTL4" s="204"/>
      <c r="CTM4" s="204"/>
      <c r="CTN4" s="204"/>
      <c r="CTO4" s="203"/>
      <c r="CTP4" s="204"/>
      <c r="CTQ4" s="204"/>
      <c r="CTR4" s="204"/>
      <c r="CTS4" s="204"/>
      <c r="CTT4" s="204"/>
      <c r="CTU4" s="204"/>
      <c r="CTV4" s="204"/>
      <c r="CTW4" s="204"/>
      <c r="CTX4" s="204"/>
      <c r="CTY4" s="204"/>
      <c r="CTZ4" s="204"/>
      <c r="CUA4" s="204"/>
      <c r="CUB4" s="204"/>
      <c r="CUC4" s="204"/>
      <c r="CUD4" s="204"/>
      <c r="CUE4" s="204"/>
      <c r="CUF4" s="204"/>
      <c r="CUG4" s="204"/>
      <c r="CUH4" s="204"/>
      <c r="CUI4" s="204"/>
      <c r="CUJ4" s="204"/>
      <c r="CUK4" s="204"/>
      <c r="CUL4" s="204"/>
      <c r="CUM4" s="204"/>
      <c r="CUN4" s="204"/>
      <c r="CUO4" s="204"/>
      <c r="CUP4" s="204"/>
      <c r="CUQ4" s="204"/>
      <c r="CUR4" s="204"/>
      <c r="CUS4" s="204"/>
      <c r="CUT4" s="204"/>
      <c r="CUU4" s="203"/>
      <c r="CUV4" s="204"/>
      <c r="CUW4" s="204"/>
      <c r="CUX4" s="204"/>
      <c r="CUY4" s="204"/>
      <c r="CUZ4" s="204"/>
      <c r="CVA4" s="204"/>
      <c r="CVB4" s="204"/>
      <c r="CVC4" s="204"/>
      <c r="CVD4" s="204"/>
      <c r="CVE4" s="203"/>
      <c r="CVF4" s="203"/>
      <c r="CVG4" s="204"/>
      <c r="CVH4" s="204"/>
      <c r="CVI4" s="204"/>
      <c r="CVJ4" s="204"/>
      <c r="CVK4" s="204"/>
      <c r="CVL4" s="204"/>
      <c r="CVM4" s="204"/>
      <c r="CVN4" s="204"/>
      <c r="CVO4" s="204"/>
      <c r="CVP4" s="204"/>
      <c r="CVQ4" s="204"/>
      <c r="CVR4" s="204"/>
      <c r="CVS4" s="204"/>
      <c r="CVT4" s="204"/>
      <c r="CVU4" s="204"/>
      <c r="CVV4" s="204"/>
      <c r="CVW4" s="204"/>
      <c r="CVX4" s="204"/>
      <c r="CVY4" s="204"/>
      <c r="CVZ4" s="204"/>
      <c r="CWA4" s="204"/>
      <c r="CWB4" s="204"/>
      <c r="CWC4" s="204"/>
      <c r="CWD4" s="204"/>
      <c r="CWE4" s="204"/>
      <c r="CWF4" s="204"/>
      <c r="CWG4" s="204"/>
      <c r="CWH4" s="204"/>
      <c r="CWI4" s="204"/>
      <c r="CWJ4" s="204"/>
      <c r="CWK4" s="204"/>
      <c r="CWL4" s="204"/>
      <c r="CWM4" s="204"/>
      <c r="CWN4" s="204"/>
      <c r="CWO4" s="204"/>
      <c r="CWP4" s="204"/>
      <c r="CWQ4" s="204"/>
      <c r="CWR4" s="204"/>
      <c r="CWS4" s="204"/>
      <c r="CWT4" s="204"/>
      <c r="CWU4" s="204"/>
      <c r="CWV4" s="204"/>
      <c r="CWW4" s="204"/>
      <c r="CWX4" s="204"/>
      <c r="CWY4" s="204"/>
      <c r="CWZ4" s="204"/>
      <c r="CXA4" s="204"/>
      <c r="CXB4" s="204"/>
      <c r="CXC4" s="204"/>
      <c r="CXD4" s="204"/>
      <c r="CXE4" s="204"/>
      <c r="CXF4" s="204"/>
      <c r="CXG4" s="204"/>
      <c r="CXH4" s="204"/>
      <c r="CXI4" s="204"/>
      <c r="CXJ4" s="204"/>
      <c r="CXK4" s="204"/>
      <c r="CXL4" s="204"/>
      <c r="CXM4" s="204"/>
      <c r="CXN4" s="204"/>
      <c r="CXO4" s="204"/>
      <c r="CXP4" s="204"/>
      <c r="CXQ4" s="204"/>
      <c r="CXR4" s="204"/>
      <c r="CXS4" s="204"/>
      <c r="CXT4" s="204"/>
      <c r="CXU4" s="204"/>
      <c r="CXV4" s="204"/>
      <c r="CXW4" s="204"/>
      <c r="CXX4" s="204"/>
      <c r="CXY4" s="204"/>
      <c r="CXZ4" s="204"/>
      <c r="CYA4" s="204"/>
      <c r="CYB4" s="204"/>
      <c r="CYC4" s="204"/>
      <c r="CYD4" s="204"/>
      <c r="CYE4" s="204"/>
      <c r="CYF4" s="204"/>
      <c r="CYG4" s="204"/>
      <c r="CYH4" s="204"/>
      <c r="CYI4" s="204"/>
      <c r="CYJ4" s="204"/>
      <c r="CYK4" s="204"/>
      <c r="CYL4" s="204"/>
      <c r="CYM4" s="204"/>
      <c r="CYN4" s="204"/>
      <c r="CYO4" s="204"/>
      <c r="CYP4" s="204"/>
      <c r="CYQ4" s="204"/>
      <c r="CYR4" s="204"/>
      <c r="CYS4" s="204"/>
      <c r="CYT4" s="204"/>
      <c r="CYU4" s="204"/>
      <c r="CYV4" s="204"/>
      <c r="CYW4" s="204"/>
      <c r="CYX4" s="204"/>
      <c r="CYY4" s="204"/>
      <c r="CYZ4" s="204"/>
      <c r="CZA4" s="204"/>
      <c r="CZB4" s="204"/>
      <c r="CZC4" s="204"/>
      <c r="CZD4" s="204"/>
      <c r="CZE4" s="204"/>
      <c r="CZF4" s="204"/>
      <c r="CZG4" s="204"/>
      <c r="CZH4" s="204"/>
      <c r="CZI4" s="204"/>
      <c r="CZJ4" s="204"/>
      <c r="CZK4" s="204"/>
      <c r="CZL4" s="204"/>
      <c r="CZM4" s="204"/>
      <c r="CZN4" s="204"/>
      <c r="CZO4" s="204"/>
      <c r="CZP4" s="204"/>
      <c r="CZQ4" s="204"/>
      <c r="CZR4" s="204"/>
      <c r="CZS4" s="204"/>
      <c r="CZT4" s="204"/>
      <c r="CZU4" s="204"/>
      <c r="CZV4" s="204"/>
      <c r="CZW4" s="204"/>
      <c r="CZX4" s="204"/>
      <c r="CZY4" s="204"/>
      <c r="CZZ4" s="204"/>
      <c r="DAA4" s="204"/>
      <c r="DAB4" s="204"/>
      <c r="DAC4" s="204"/>
      <c r="DAD4" s="204"/>
      <c r="DAE4" s="204"/>
      <c r="DAF4" s="204"/>
      <c r="DAG4" s="204"/>
      <c r="DAH4" s="204"/>
      <c r="DAI4" s="204"/>
      <c r="DAJ4" s="204"/>
      <c r="DAK4" s="204"/>
      <c r="DAL4" s="204"/>
      <c r="DAM4" s="204"/>
      <c r="DAN4" s="204"/>
      <c r="DAO4" s="204"/>
      <c r="DAP4" s="204"/>
      <c r="DAQ4" s="204"/>
      <c r="DAR4" s="204"/>
      <c r="DAS4" s="204"/>
      <c r="DAT4" s="204"/>
      <c r="DAU4" s="204"/>
      <c r="DAV4" s="204"/>
      <c r="DAW4" s="204"/>
      <c r="DAX4" s="204"/>
      <c r="DAY4" s="204"/>
      <c r="DAZ4" s="204"/>
      <c r="DBA4" s="204"/>
      <c r="DBB4" s="204"/>
      <c r="DBC4" s="204"/>
      <c r="DBD4" s="204"/>
      <c r="DBE4" s="204"/>
      <c r="DBF4" s="204"/>
      <c r="DBG4" s="204"/>
      <c r="DBH4" s="204"/>
      <c r="DBI4" s="204"/>
      <c r="DBJ4" s="204"/>
      <c r="DBK4" s="204"/>
      <c r="DBL4" s="204"/>
      <c r="DBM4" s="204"/>
      <c r="DBN4" s="204"/>
      <c r="DBO4" s="204"/>
      <c r="DBP4" s="204"/>
      <c r="DBQ4" s="204"/>
      <c r="DBR4" s="204"/>
      <c r="DBS4" s="204"/>
      <c r="DBT4" s="204"/>
      <c r="DBU4" s="204"/>
      <c r="DBV4" s="204"/>
      <c r="DBW4" s="204"/>
      <c r="DBX4" s="204"/>
      <c r="DBY4" s="204"/>
      <c r="DBZ4" s="204"/>
      <c r="DCA4" s="204"/>
      <c r="DCB4" s="204"/>
      <c r="DCC4" s="204"/>
      <c r="DCD4" s="204"/>
      <c r="DCE4" s="204"/>
      <c r="DCF4" s="204"/>
      <c r="DCG4" s="204"/>
      <c r="DCH4" s="204"/>
      <c r="DCI4" s="204"/>
      <c r="DCJ4" s="204"/>
      <c r="DCK4" s="204"/>
      <c r="DCL4" s="204"/>
      <c r="DCM4" s="204"/>
      <c r="DCN4" s="204"/>
      <c r="DCO4" s="204"/>
      <c r="DCP4" s="204"/>
      <c r="DCQ4" s="204"/>
      <c r="DCR4" s="204"/>
      <c r="DCS4" s="204"/>
      <c r="DCT4" s="204"/>
      <c r="DCU4" s="204"/>
      <c r="DCV4" s="204"/>
      <c r="DCW4" s="204"/>
      <c r="DCX4" s="204"/>
      <c r="DCY4" s="204"/>
      <c r="DCZ4" s="204"/>
      <c r="DDA4" s="204"/>
      <c r="DDB4" s="204"/>
      <c r="DDC4" s="204"/>
      <c r="DDD4" s="204"/>
      <c r="DDE4" s="204"/>
      <c r="DDF4" s="204"/>
      <c r="DDG4" s="204"/>
      <c r="DDH4" s="204"/>
      <c r="DDI4" s="204"/>
      <c r="DDJ4" s="204"/>
      <c r="DDK4" s="204"/>
      <c r="DDL4" s="204"/>
      <c r="DDM4" s="204"/>
      <c r="DDN4" s="204"/>
      <c r="DDO4" s="204"/>
      <c r="DDP4" s="204"/>
      <c r="DDQ4" s="204"/>
      <c r="DDR4" s="204"/>
      <c r="DDS4" s="204"/>
      <c r="DDT4" s="204"/>
      <c r="DDU4" s="204"/>
      <c r="DDV4" s="204"/>
      <c r="DDW4" s="204"/>
      <c r="DDX4" s="204"/>
      <c r="DDY4" s="204"/>
      <c r="DDZ4" s="204"/>
      <c r="DEA4" s="204"/>
      <c r="DEB4" s="204"/>
      <c r="DEC4" s="204"/>
      <c r="DED4" s="204"/>
      <c r="DEE4" s="204"/>
      <c r="DEF4" s="204"/>
      <c r="DEG4" s="204"/>
      <c r="DEH4" s="204"/>
      <c r="DEI4" s="204"/>
      <c r="DEJ4" s="204"/>
      <c r="DEK4" s="204"/>
      <c r="DEL4" s="204"/>
      <c r="DEM4" s="204"/>
      <c r="DEN4" s="204"/>
      <c r="DEO4" s="204"/>
      <c r="DEP4" s="204"/>
      <c r="DEQ4" s="204"/>
      <c r="DER4" s="204"/>
      <c r="DES4" s="204"/>
      <c r="DET4" s="204"/>
      <c r="DEU4" s="204"/>
      <c r="DEV4" s="204"/>
      <c r="DEW4" s="204"/>
      <c r="DEX4" s="204"/>
      <c r="DEY4" s="204"/>
      <c r="DEZ4" s="204"/>
      <c r="DFA4" s="204"/>
      <c r="DFB4" s="204"/>
      <c r="DFC4" s="204"/>
      <c r="DFD4" s="204"/>
      <c r="DFE4" s="204"/>
      <c r="DFF4" s="204"/>
      <c r="DFG4" s="204"/>
      <c r="DFH4" s="204"/>
      <c r="DFI4" s="204"/>
      <c r="DFJ4" s="204"/>
      <c r="DFK4" s="204"/>
      <c r="DFL4" s="204"/>
      <c r="DFM4" s="204"/>
      <c r="DFN4" s="204"/>
      <c r="DFO4" s="204"/>
      <c r="DFP4" s="204"/>
      <c r="DFQ4" s="204"/>
      <c r="DFR4" s="204"/>
      <c r="DFS4" s="204"/>
      <c r="DFT4" s="204"/>
      <c r="DFU4" s="204"/>
      <c r="DFV4" s="204"/>
      <c r="DFW4" s="204"/>
      <c r="DFX4" s="204"/>
      <c r="DFY4" s="204"/>
      <c r="DFZ4" s="204"/>
      <c r="DGA4" s="204"/>
      <c r="DGB4" s="204"/>
      <c r="DGC4" s="204"/>
      <c r="DGD4" s="204"/>
      <c r="DGE4" s="204"/>
      <c r="DGF4" s="204"/>
      <c r="DGG4" s="203"/>
      <c r="DGH4" s="204"/>
      <c r="DGI4" s="204"/>
      <c r="DGJ4" s="204"/>
      <c r="DGK4" s="203"/>
      <c r="DGL4" s="204"/>
      <c r="DGM4" s="204"/>
      <c r="DGN4" s="204"/>
      <c r="DGO4" s="203"/>
      <c r="DGP4" s="204"/>
      <c r="DGQ4" s="204"/>
      <c r="DGR4" s="204"/>
      <c r="DGS4" s="204"/>
      <c r="DGT4" s="204"/>
      <c r="DGU4" s="204"/>
      <c r="DGV4" s="204"/>
      <c r="DGW4" s="204"/>
      <c r="DGX4" s="204"/>
      <c r="DGY4" s="204"/>
      <c r="DGZ4" s="204"/>
      <c r="DHA4" s="204"/>
      <c r="DHB4" s="204"/>
      <c r="DHC4" s="204"/>
      <c r="DHD4" s="204"/>
      <c r="DHE4" s="204"/>
      <c r="DHF4" s="204"/>
      <c r="DHG4" s="204"/>
      <c r="DHH4" s="204"/>
      <c r="DHI4" s="204"/>
      <c r="DHJ4" s="203"/>
      <c r="DHK4" s="204"/>
      <c r="DHL4" s="204"/>
      <c r="DHM4" s="204"/>
      <c r="DHN4" s="204"/>
      <c r="DHO4" s="204"/>
      <c r="DHP4" s="204"/>
      <c r="DHQ4" s="204"/>
      <c r="DHR4" s="204"/>
      <c r="DHS4" s="203"/>
      <c r="DHT4" s="203"/>
      <c r="DHU4" s="203"/>
      <c r="DHV4" s="204"/>
      <c r="DHW4" s="204"/>
      <c r="DHX4" s="204"/>
      <c r="DHY4" s="204"/>
      <c r="DHZ4" s="204"/>
      <c r="DIA4" s="204"/>
      <c r="DIB4" s="204"/>
      <c r="DIC4" s="204"/>
      <c r="DID4" s="204"/>
      <c r="DIE4" s="204"/>
      <c r="DIF4" s="204"/>
      <c r="DIG4" s="204"/>
      <c r="DIH4" s="204"/>
      <c r="DII4" s="204"/>
      <c r="DIJ4" s="204"/>
      <c r="DIK4" s="204"/>
      <c r="DIL4" s="204"/>
      <c r="DIM4" s="204"/>
      <c r="DIN4" s="204"/>
      <c r="DIO4" s="204"/>
      <c r="DIP4" s="204"/>
      <c r="DIQ4" s="204"/>
      <c r="DIR4" s="204"/>
      <c r="DIS4" s="204"/>
      <c r="DIT4" s="204"/>
      <c r="DIU4" s="204"/>
      <c r="DIV4" s="204"/>
      <c r="DIW4" s="204"/>
      <c r="DIX4" s="204"/>
      <c r="DIY4" s="204"/>
      <c r="DIZ4" s="204"/>
      <c r="DJA4" s="204"/>
      <c r="DJB4" s="204"/>
      <c r="DJC4" s="204"/>
      <c r="DJD4" s="204"/>
      <c r="DJE4" s="204"/>
      <c r="DJF4" s="204"/>
      <c r="DJG4" s="204"/>
      <c r="DJH4" s="204"/>
      <c r="DJI4" s="204"/>
      <c r="DJJ4" s="204"/>
      <c r="DJK4" s="204"/>
      <c r="DJL4" s="204"/>
      <c r="DJM4" s="204"/>
      <c r="DJN4" s="204"/>
      <c r="DJO4" s="204"/>
      <c r="DJP4" s="204"/>
      <c r="DJQ4" s="204"/>
      <c r="DJR4" s="204"/>
      <c r="DJS4" s="204"/>
      <c r="DJT4" s="204"/>
      <c r="DJU4" s="204"/>
      <c r="DJV4" s="204"/>
      <c r="DJW4" s="203"/>
      <c r="DJX4" s="204"/>
      <c r="DJY4" s="204"/>
      <c r="DJZ4" s="204"/>
      <c r="DKA4" s="204"/>
      <c r="DKB4" s="203"/>
      <c r="DKC4" s="204"/>
      <c r="DKD4" s="204"/>
      <c r="DKE4" s="204"/>
      <c r="DKF4" s="204"/>
      <c r="DKG4" s="204"/>
      <c r="DKH4" s="204"/>
      <c r="DKI4" s="204"/>
      <c r="DKJ4" s="204"/>
      <c r="DKK4" s="204"/>
      <c r="DKL4" s="204"/>
      <c r="DKM4" s="204"/>
      <c r="DKN4" s="204"/>
      <c r="DKO4" s="203"/>
      <c r="DKP4" s="204"/>
      <c r="DKQ4" s="204"/>
      <c r="DKR4" s="204"/>
      <c r="DKS4" s="204"/>
      <c r="DKT4" s="204"/>
      <c r="DKU4" s="204"/>
      <c r="DKV4" s="204"/>
      <c r="DKW4" s="204"/>
      <c r="DKX4" s="203"/>
      <c r="DKY4" s="204"/>
      <c r="DKZ4" s="204"/>
      <c r="DLA4" s="204"/>
      <c r="DLB4" s="204"/>
      <c r="DLC4" s="203"/>
      <c r="DLD4" s="203"/>
      <c r="DLE4" s="204"/>
      <c r="DLF4" s="204"/>
      <c r="DLG4" s="203"/>
      <c r="DLH4" s="203"/>
      <c r="DLI4" s="203"/>
      <c r="DLJ4" s="204"/>
      <c r="DLK4" s="204"/>
      <c r="DLL4" s="204"/>
      <c r="DLM4" s="204"/>
      <c r="DLN4" s="204"/>
      <c r="DLO4" s="204"/>
      <c r="DLP4" s="204"/>
      <c r="DLQ4" s="204"/>
      <c r="DLR4" s="204"/>
      <c r="DLS4" s="204"/>
      <c r="DLT4" s="204"/>
      <c r="DLU4" s="204"/>
      <c r="DLV4" s="203"/>
      <c r="DLW4" s="204"/>
      <c r="DLX4" s="204"/>
      <c r="DLY4" s="204"/>
      <c r="DLZ4" s="204"/>
      <c r="DMA4" s="204"/>
      <c r="DMB4" s="204"/>
      <c r="DMC4" s="204"/>
      <c r="DMD4" s="203"/>
      <c r="DME4" s="204"/>
      <c r="DMF4" s="204"/>
      <c r="DMG4" s="204"/>
      <c r="DMH4" s="204"/>
      <c r="DMI4" s="204"/>
      <c r="DMJ4" s="204"/>
      <c r="DMK4" s="203"/>
      <c r="DML4" s="204"/>
      <c r="DMM4" s="204"/>
      <c r="DMN4" s="204"/>
      <c r="DMO4" s="204"/>
      <c r="DMP4" s="204"/>
      <c r="DMQ4" s="204"/>
      <c r="DMR4" s="204"/>
      <c r="DMS4" s="204"/>
      <c r="DMT4" s="204"/>
      <c r="DMU4" s="204"/>
      <c r="DMV4" s="204"/>
      <c r="DMW4" s="204"/>
      <c r="DMX4" s="204"/>
      <c r="DMY4" s="204"/>
      <c r="DMZ4" s="204"/>
      <c r="DNA4" s="204"/>
      <c r="DNB4" s="204"/>
      <c r="DNC4" s="204"/>
      <c r="DND4" s="204"/>
      <c r="DNE4" s="204"/>
      <c r="DNF4" s="204"/>
      <c r="DNG4" s="204"/>
      <c r="DNH4" s="204"/>
      <c r="DNI4" s="204"/>
      <c r="DNJ4" s="204"/>
      <c r="DNK4" s="204"/>
      <c r="DNL4" s="204"/>
      <c r="DNM4" s="204"/>
      <c r="DNN4" s="204"/>
      <c r="DNO4" s="204"/>
      <c r="DNP4" s="204"/>
      <c r="DNQ4" s="204"/>
      <c r="DNR4" s="204"/>
      <c r="DNS4" s="204"/>
      <c r="DNT4" s="204"/>
      <c r="DNU4" s="204"/>
      <c r="DNV4" s="204"/>
      <c r="DNW4" s="204"/>
      <c r="DNX4" s="204"/>
      <c r="DNY4" s="204"/>
      <c r="DNZ4" s="204"/>
      <c r="DOA4" s="204"/>
      <c r="DOB4" s="204"/>
      <c r="DOC4" s="204"/>
      <c r="DOD4" s="204"/>
      <c r="DOE4" s="204"/>
      <c r="DOF4" s="204"/>
      <c r="DOG4" s="204"/>
      <c r="DOH4" s="204"/>
      <c r="DOI4" s="204"/>
      <c r="DOJ4" s="204"/>
      <c r="DOK4" s="204"/>
      <c r="DOL4" s="204"/>
      <c r="DOM4" s="204"/>
      <c r="DON4" s="204"/>
      <c r="DOO4" s="204"/>
      <c r="DOP4" s="204"/>
      <c r="DOQ4" s="204"/>
      <c r="DOR4" s="204"/>
      <c r="DOS4" s="204"/>
      <c r="DOT4" s="204"/>
      <c r="DOU4" s="204"/>
      <c r="DOV4" s="204"/>
      <c r="DOW4" s="204"/>
      <c r="DOX4" s="204"/>
      <c r="DOY4" s="204"/>
      <c r="DOZ4" s="204"/>
      <c r="DPA4" s="204"/>
      <c r="DPB4" s="204"/>
      <c r="DPC4" s="204"/>
      <c r="DPD4" s="204"/>
      <c r="DPE4" s="204"/>
      <c r="DPF4" s="204"/>
      <c r="DPG4" s="204"/>
      <c r="DPH4" s="204"/>
      <c r="DPI4" s="204"/>
      <c r="DPJ4" s="204"/>
      <c r="DPK4" s="204"/>
      <c r="DPL4" s="203"/>
      <c r="DPM4" s="203"/>
      <c r="DPN4" s="204"/>
      <c r="DPO4" s="204"/>
      <c r="DPP4" s="203"/>
      <c r="DPQ4" s="203"/>
      <c r="DPR4" s="204"/>
      <c r="DPS4" s="204"/>
      <c r="DPT4" s="204"/>
      <c r="DPU4" s="204"/>
      <c r="DPV4" s="204"/>
      <c r="DPW4" s="204"/>
      <c r="DPX4" s="204"/>
      <c r="DPY4" s="203"/>
      <c r="DPZ4" s="204"/>
      <c r="DQA4" s="204"/>
      <c r="DQB4" s="204"/>
      <c r="DQC4" s="204"/>
      <c r="DQD4" s="204"/>
      <c r="DQE4" s="204"/>
      <c r="DQF4" s="204"/>
      <c r="DQG4" s="204"/>
      <c r="DQH4" s="204"/>
      <c r="DQI4" s="204"/>
      <c r="DQJ4" s="204"/>
      <c r="DQK4" s="204"/>
      <c r="DQL4" s="204"/>
      <c r="DQM4" s="204"/>
      <c r="DQN4" s="204"/>
      <c r="DQO4" s="204"/>
      <c r="DQP4" s="204"/>
      <c r="DQQ4" s="204"/>
      <c r="DQR4" s="204"/>
      <c r="DQS4" s="204"/>
      <c r="DQT4" s="204"/>
      <c r="DQU4" s="204"/>
      <c r="DQV4" s="204"/>
      <c r="DQW4" s="203"/>
      <c r="DQX4" s="204"/>
      <c r="DQY4" s="204"/>
      <c r="DQZ4" s="204"/>
      <c r="DRA4" s="204"/>
      <c r="DRB4" s="204"/>
      <c r="DRC4" s="204"/>
      <c r="DRD4" s="204"/>
      <c r="DRE4" s="204"/>
      <c r="DRF4" s="204"/>
      <c r="DRG4" s="204"/>
      <c r="DRH4" s="204"/>
      <c r="DRI4" s="204"/>
      <c r="DRJ4" s="204"/>
      <c r="DRK4" s="204"/>
      <c r="DRL4" s="204"/>
      <c r="DRM4" s="204"/>
      <c r="DRN4" s="204"/>
      <c r="DRO4" s="204"/>
      <c r="DRP4" s="204"/>
      <c r="DRQ4" s="204"/>
      <c r="DRR4" s="204"/>
      <c r="DRS4" s="204"/>
      <c r="DRT4" s="204"/>
      <c r="DRU4" s="204"/>
      <c r="DRV4" s="204"/>
      <c r="DRW4" s="204"/>
      <c r="DRX4" s="204"/>
      <c r="DRY4" s="204"/>
      <c r="DRZ4" s="204"/>
      <c r="DSA4" s="204"/>
      <c r="DSB4" s="204"/>
      <c r="DSC4" s="204"/>
      <c r="DSD4" s="204"/>
      <c r="DSE4" s="204"/>
      <c r="DSF4" s="204"/>
      <c r="DSG4" s="204"/>
      <c r="DSH4" s="204"/>
      <c r="DSI4" s="204"/>
      <c r="DSJ4" s="204"/>
      <c r="DSK4" s="204"/>
      <c r="DSL4" s="204"/>
      <c r="DSM4" s="204"/>
      <c r="DSN4" s="204"/>
      <c r="DSO4" s="204"/>
      <c r="DSP4" s="204"/>
      <c r="DSQ4" s="204"/>
      <c r="DSR4" s="204"/>
      <c r="DSS4" s="204"/>
      <c r="DST4" s="204"/>
      <c r="DSU4" s="204"/>
      <c r="DSV4" s="204"/>
      <c r="DSW4" s="204"/>
      <c r="DSX4" s="204"/>
      <c r="DSY4" s="204"/>
      <c r="DSZ4" s="204"/>
      <c r="DTA4" s="204"/>
      <c r="DTB4" s="204"/>
      <c r="DTC4" s="204"/>
      <c r="DTD4" s="204"/>
      <c r="DTE4" s="204"/>
      <c r="DTF4" s="204"/>
      <c r="DTG4" s="204"/>
      <c r="DTH4" s="204"/>
      <c r="DTI4" s="204"/>
      <c r="DTJ4" s="204"/>
      <c r="DTK4" s="203"/>
      <c r="DTL4" s="204"/>
      <c r="DTM4" s="204"/>
      <c r="DTN4" s="204"/>
      <c r="DTO4" s="204"/>
      <c r="DTP4" s="204"/>
      <c r="DTQ4" s="204"/>
      <c r="DTR4" s="204"/>
      <c r="DTS4" s="204"/>
      <c r="DTT4" s="204"/>
      <c r="DTU4" s="204"/>
      <c r="DTV4" s="204"/>
      <c r="DTW4" s="204"/>
      <c r="DTX4" s="204"/>
      <c r="DTY4" s="204"/>
      <c r="DTZ4" s="204"/>
      <c r="DUA4" s="203"/>
      <c r="DUB4" s="204"/>
      <c r="DUC4" s="204"/>
      <c r="DUD4" s="204"/>
      <c r="DUE4" s="204"/>
      <c r="DUF4" s="204"/>
      <c r="DUG4" s="204"/>
      <c r="DUH4" s="204"/>
      <c r="DUI4" s="203"/>
      <c r="DUJ4" s="204"/>
      <c r="DUK4" s="204"/>
      <c r="DUL4" s="204"/>
      <c r="DUM4" s="203"/>
      <c r="DUN4" s="204"/>
      <c r="DUO4" s="204"/>
      <c r="DUP4" s="204"/>
      <c r="DUQ4" s="204"/>
      <c r="DUR4" s="204"/>
      <c r="DUS4" s="203"/>
      <c r="DUT4" s="204"/>
      <c r="DUU4" s="204"/>
      <c r="DUV4" s="204"/>
      <c r="DUW4" s="204"/>
      <c r="DUX4" s="204"/>
      <c r="DUY4" s="204"/>
      <c r="DUZ4" s="204"/>
      <c r="DVA4" s="204"/>
      <c r="DVB4" s="203"/>
      <c r="DVC4" s="204"/>
      <c r="DVD4" s="204"/>
      <c r="DVE4" s="204"/>
      <c r="DVF4" s="203"/>
      <c r="DVG4" s="204"/>
      <c r="DVH4" s="203"/>
      <c r="DVI4" s="203"/>
      <c r="DVJ4" s="203"/>
      <c r="DVK4" s="204"/>
      <c r="DVL4" s="204"/>
      <c r="DVM4" s="204"/>
      <c r="DVN4" s="204"/>
      <c r="DVO4" s="203"/>
      <c r="DVP4" s="204"/>
      <c r="DVQ4" s="204"/>
      <c r="DVR4" s="204"/>
      <c r="DVS4" s="204"/>
      <c r="DVT4" s="203"/>
      <c r="DVU4" s="204"/>
      <c r="DVV4" s="204"/>
      <c r="DVW4" s="204"/>
      <c r="DVX4" s="204"/>
      <c r="DVY4" s="204"/>
      <c r="DVZ4" s="204"/>
      <c r="DWA4" s="204"/>
      <c r="DWB4" s="204"/>
      <c r="DWC4" s="203"/>
      <c r="DWD4" s="204"/>
      <c r="DWE4" s="204"/>
      <c r="DWF4" s="204"/>
      <c r="DWG4" s="204"/>
      <c r="DWH4" s="204"/>
      <c r="DWI4" s="204"/>
      <c r="DWJ4" s="204"/>
      <c r="DWK4" s="204"/>
      <c r="DWL4" s="204"/>
      <c r="DWM4" s="204"/>
      <c r="DWN4" s="204"/>
      <c r="DWO4" s="204"/>
      <c r="DWP4" s="204"/>
      <c r="DWQ4" s="204"/>
      <c r="DWR4" s="204"/>
      <c r="DWS4" s="204"/>
      <c r="DWT4" s="204"/>
      <c r="DWU4" s="204"/>
      <c r="DWV4" s="204"/>
      <c r="DWW4" s="204"/>
      <c r="DWX4" s="203"/>
      <c r="DWY4" s="204"/>
      <c r="DWZ4" s="204"/>
      <c r="DXA4" s="204"/>
      <c r="DXB4" s="204"/>
      <c r="DXC4" s="204"/>
      <c r="DXD4" s="204"/>
      <c r="DXE4" s="204"/>
      <c r="DXF4" s="204"/>
      <c r="DXG4" s="204"/>
      <c r="DXH4" s="204"/>
      <c r="DXI4" s="203"/>
      <c r="DXJ4" s="204"/>
      <c r="DXK4" s="204"/>
      <c r="DXL4" s="204"/>
      <c r="DXM4" s="204"/>
      <c r="DXN4" s="204"/>
      <c r="DXO4" s="204"/>
      <c r="DXP4" s="204"/>
      <c r="DXQ4" s="204"/>
      <c r="DXR4" s="204"/>
      <c r="DXS4" s="204"/>
      <c r="DXT4" s="204"/>
      <c r="DXU4" s="204"/>
      <c r="DXV4" s="204"/>
      <c r="DXW4" s="204"/>
      <c r="DXX4" s="204"/>
      <c r="DXY4" s="204"/>
      <c r="DXZ4" s="204"/>
      <c r="DYA4" s="204"/>
      <c r="DYB4" s="204"/>
      <c r="DYC4" s="204"/>
      <c r="DYD4" s="204"/>
      <c r="DYE4" s="204"/>
      <c r="DYF4" s="204"/>
      <c r="DYG4" s="204"/>
      <c r="DYH4" s="204"/>
      <c r="DYI4" s="204"/>
      <c r="DYJ4" s="204"/>
      <c r="DYK4" s="204"/>
      <c r="DYL4" s="204"/>
      <c r="DYM4" s="204"/>
      <c r="DYN4" s="204"/>
      <c r="DYO4" s="204"/>
      <c r="DYP4" s="204"/>
      <c r="DYQ4" s="204"/>
      <c r="DYR4" s="204"/>
      <c r="DYS4" s="204"/>
      <c r="DYT4" s="204"/>
      <c r="DYU4" s="204"/>
      <c r="DYV4" s="204"/>
      <c r="DYW4" s="204"/>
      <c r="DYX4" s="204"/>
      <c r="DYY4" s="204"/>
      <c r="DYZ4" s="203"/>
      <c r="DZA4" s="204"/>
      <c r="DZB4" s="204"/>
      <c r="DZC4" s="204"/>
      <c r="DZD4" s="204"/>
      <c r="DZE4" s="204"/>
      <c r="DZF4" s="204"/>
      <c r="DZG4" s="204"/>
      <c r="DZH4" s="204"/>
      <c r="DZI4" s="204"/>
      <c r="DZJ4" s="203"/>
      <c r="DZK4" s="204"/>
      <c r="DZL4" s="204"/>
      <c r="DZM4" s="204"/>
      <c r="DZN4" s="204"/>
      <c r="DZO4" s="204"/>
      <c r="DZP4" s="204"/>
      <c r="DZQ4" s="204"/>
      <c r="DZR4" s="204"/>
      <c r="DZS4" s="204"/>
      <c r="DZT4" s="204"/>
      <c r="DZU4" s="204"/>
      <c r="DZV4" s="204"/>
      <c r="DZW4" s="204"/>
      <c r="DZX4" s="204"/>
      <c r="DZY4" s="204"/>
      <c r="DZZ4" s="204"/>
      <c r="EAA4" s="204"/>
      <c r="EAB4" s="204"/>
      <c r="EAC4" s="204"/>
      <c r="EAD4" s="203"/>
      <c r="EAE4" s="204"/>
      <c r="EAF4" s="204"/>
      <c r="EAG4" s="204"/>
      <c r="EAH4" s="204"/>
      <c r="EAI4" s="204"/>
      <c r="EAJ4" s="204"/>
      <c r="EAK4" s="204"/>
      <c r="EAL4" s="204"/>
      <c r="EAM4" s="204"/>
      <c r="EAN4" s="204"/>
      <c r="EAO4" s="204"/>
      <c r="EAP4" s="204"/>
      <c r="EAQ4" s="204"/>
      <c r="EAR4" s="204"/>
      <c r="EAS4" s="204"/>
      <c r="EAT4" s="204"/>
      <c r="EAU4" s="204"/>
      <c r="EAV4" s="204"/>
      <c r="EAW4" s="204"/>
      <c r="EAX4" s="204"/>
      <c r="EAY4" s="204"/>
      <c r="EAZ4" s="204"/>
      <c r="EBA4" s="204"/>
      <c r="EBB4" s="204"/>
      <c r="EBC4" s="204"/>
      <c r="EBD4" s="204"/>
      <c r="EBE4" s="204"/>
      <c r="EBF4" s="204"/>
      <c r="EBG4" s="204"/>
      <c r="EBH4" s="204"/>
      <c r="EBI4" s="204"/>
      <c r="EBJ4" s="204"/>
      <c r="EBK4" s="204"/>
      <c r="EBL4" s="204"/>
      <c r="EBM4" s="204"/>
      <c r="EBN4" s="204"/>
      <c r="EBO4" s="204"/>
      <c r="EBP4" s="204"/>
      <c r="EBQ4" s="204"/>
      <c r="EBR4" s="204"/>
      <c r="EBS4" s="204"/>
      <c r="EBT4" s="204"/>
      <c r="EBU4" s="204"/>
      <c r="EBV4" s="204"/>
      <c r="EBW4" s="204"/>
      <c r="EBX4" s="204"/>
      <c r="EBY4" s="204"/>
      <c r="EBZ4" s="204"/>
      <c r="ECA4" s="204"/>
      <c r="ECB4" s="204"/>
      <c r="ECC4" s="204"/>
      <c r="ECD4" s="204"/>
      <c r="ECE4" s="204"/>
      <c r="ECF4" s="204"/>
      <c r="ECG4" s="204"/>
      <c r="ECH4" s="204"/>
      <c r="ECI4" s="204"/>
      <c r="ECJ4" s="204"/>
      <c r="ECK4" s="204"/>
      <c r="ECL4" s="204"/>
      <c r="ECM4" s="204"/>
      <c r="ECN4" s="204"/>
      <c r="ECO4" s="204"/>
      <c r="ECP4" s="204"/>
      <c r="ECQ4" s="204"/>
      <c r="ECR4" s="204"/>
      <c r="ECS4" s="204"/>
      <c r="ECT4" s="204"/>
      <c r="ECU4" s="204"/>
      <c r="ECV4" s="204"/>
      <c r="ECW4" s="204"/>
      <c r="ECX4" s="204"/>
      <c r="ECY4" s="204"/>
      <c r="ECZ4" s="204"/>
      <c r="EDA4" s="204"/>
      <c r="EDB4" s="204"/>
      <c r="EDC4" s="204"/>
      <c r="EDD4" s="204"/>
      <c r="EDE4" s="204"/>
      <c r="EDF4" s="204"/>
      <c r="EDG4" s="204"/>
      <c r="EDH4" s="204"/>
      <c r="EDI4" s="204"/>
      <c r="EDJ4" s="204"/>
      <c r="EDK4" s="204"/>
      <c r="EDL4" s="204"/>
      <c r="EDM4" s="204"/>
      <c r="EDN4" s="204"/>
      <c r="EDO4" s="204"/>
      <c r="EDP4" s="204"/>
      <c r="EDQ4" s="204"/>
      <c r="EDR4" s="204"/>
      <c r="EDS4" s="204"/>
      <c r="EDT4" s="204"/>
      <c r="EDU4" s="204"/>
      <c r="EDV4" s="204"/>
      <c r="EDW4" s="204"/>
      <c r="EDX4" s="204"/>
      <c r="EDY4" s="204"/>
      <c r="EDZ4" s="204"/>
      <c r="EEA4" s="204"/>
      <c r="EEB4" s="204"/>
      <c r="EEC4" s="204"/>
      <c r="EED4" s="204"/>
      <c r="EEE4" s="204"/>
      <c r="EEF4" s="204"/>
      <c r="EEG4" s="204"/>
      <c r="EEH4" s="204"/>
      <c r="EEI4" s="204"/>
      <c r="EEJ4" s="204"/>
      <c r="EEK4" s="204"/>
      <c r="EEL4" s="204"/>
      <c r="EEM4" s="204"/>
      <c r="EEN4" s="204"/>
      <c r="EEO4" s="204"/>
      <c r="EEP4" s="204"/>
      <c r="EEQ4" s="204"/>
      <c r="EER4" s="204"/>
      <c r="EES4" s="204"/>
      <c r="EET4" s="204"/>
      <c r="EEU4" s="204"/>
      <c r="EEV4" s="204"/>
      <c r="EEW4" s="204"/>
      <c r="EEX4" s="204"/>
      <c r="EEY4" s="204"/>
      <c r="EEZ4" s="204"/>
      <c r="EFA4" s="204"/>
      <c r="EFB4" s="204"/>
      <c r="EFC4" s="204"/>
      <c r="EFD4" s="204"/>
      <c r="EFE4" s="204"/>
      <c r="EFF4" s="204"/>
      <c r="EFG4" s="204"/>
      <c r="EFH4" s="204"/>
      <c r="EFI4" s="204"/>
      <c r="EFJ4" s="204"/>
      <c r="EFK4" s="204"/>
      <c r="EFL4" s="204"/>
      <c r="EFM4" s="204"/>
      <c r="EFN4" s="204"/>
      <c r="EFO4" s="204"/>
      <c r="EFP4" s="204"/>
      <c r="EFQ4" s="204"/>
      <c r="EFR4" s="204"/>
      <c r="EFS4" s="204"/>
      <c r="EFT4" s="204"/>
      <c r="EFU4" s="204"/>
      <c r="EFV4" s="204"/>
      <c r="EFW4" s="204"/>
      <c r="EFX4" s="204"/>
      <c r="EFY4" s="204"/>
      <c r="EFZ4" s="204"/>
      <c r="EGA4" s="204"/>
      <c r="EGB4" s="204"/>
      <c r="EGC4" s="204"/>
      <c r="EGD4" s="204"/>
      <c r="EGE4" s="204"/>
      <c r="EGF4" s="204"/>
      <c r="EGG4" s="204"/>
      <c r="EGH4" s="204"/>
      <c r="EGI4" s="204"/>
      <c r="EGJ4" s="204"/>
      <c r="EGK4" s="204"/>
      <c r="EGL4" s="204"/>
      <c r="EGM4" s="204"/>
      <c r="EGN4" s="204"/>
      <c r="EGO4" s="204"/>
      <c r="EGP4" s="204"/>
      <c r="EGQ4" s="204"/>
      <c r="EGR4" s="204"/>
      <c r="EGS4" s="204"/>
      <c r="EGT4" s="204"/>
      <c r="EGU4" s="204"/>
      <c r="EGV4" s="204"/>
      <c r="EGW4" s="204"/>
      <c r="EGX4" s="204"/>
      <c r="EGY4" s="204"/>
      <c r="EGZ4" s="204"/>
      <c r="EHA4" s="204"/>
      <c r="EHB4" s="204"/>
      <c r="EHC4" s="204"/>
      <c r="EHD4" s="203"/>
      <c r="EHE4" s="204"/>
      <c r="EHF4" s="204"/>
      <c r="EHG4" s="204"/>
      <c r="EHH4" s="204"/>
      <c r="EHI4" s="204"/>
      <c r="EHJ4" s="204"/>
      <c r="EHK4" s="204"/>
      <c r="EHL4" s="204"/>
      <c r="EHM4" s="204"/>
      <c r="EHN4" s="204"/>
      <c r="EHO4" s="204"/>
      <c r="EHP4" s="204"/>
      <c r="EHQ4" s="204"/>
      <c r="EHR4" s="204"/>
      <c r="EHS4" s="204"/>
      <c r="EHT4" s="203"/>
      <c r="EHU4" s="203"/>
      <c r="EHV4" s="204"/>
      <c r="EHW4" s="204"/>
      <c r="EHX4" s="204"/>
      <c r="EHY4" s="203"/>
      <c r="EHZ4" s="204"/>
      <c r="EIA4" s="204"/>
      <c r="EIB4" s="204"/>
      <c r="EIC4" s="204"/>
      <c r="EID4" s="204"/>
      <c r="EIE4" s="204"/>
      <c r="EIF4" s="204"/>
      <c r="EIG4" s="204"/>
      <c r="EIH4" s="204"/>
      <c r="EII4" s="204"/>
      <c r="EIJ4" s="204"/>
      <c r="EIK4" s="204"/>
      <c r="EIL4" s="204"/>
      <c r="EIM4" s="204"/>
      <c r="EIN4" s="204"/>
      <c r="EIO4" s="204"/>
      <c r="EIP4" s="204"/>
      <c r="EIQ4" s="204"/>
      <c r="EIR4" s="204"/>
      <c r="EIS4" s="204"/>
      <c r="EIT4" s="204"/>
      <c r="EIU4" s="204"/>
      <c r="EIV4" s="204"/>
      <c r="EIW4" s="204"/>
      <c r="EIX4" s="204"/>
      <c r="EIY4" s="204"/>
      <c r="EIZ4" s="204"/>
      <c r="EJA4" s="204"/>
      <c r="EJB4" s="204"/>
      <c r="EJC4" s="204"/>
      <c r="EJD4" s="204"/>
      <c r="EJE4" s="204"/>
      <c r="EJF4" s="204"/>
      <c r="EJG4" s="204"/>
      <c r="EJH4" s="204"/>
      <c r="EJI4" s="204"/>
      <c r="EJJ4" s="204"/>
      <c r="EJK4" s="204"/>
      <c r="EJL4" s="204"/>
      <c r="EJM4" s="204"/>
      <c r="EJN4" s="204"/>
      <c r="EJO4" s="204"/>
      <c r="EJP4" s="204"/>
      <c r="EJQ4" s="204"/>
      <c r="EJR4" s="204"/>
      <c r="EJS4" s="204"/>
      <c r="EJT4" s="204"/>
      <c r="EJU4" s="204"/>
      <c r="EJV4" s="204"/>
      <c r="EJW4" s="204"/>
      <c r="EJX4" s="204"/>
      <c r="EJY4" s="204"/>
      <c r="EJZ4" s="204"/>
      <c r="EKA4" s="204"/>
      <c r="EKB4" s="204"/>
      <c r="EKC4" s="204"/>
      <c r="EKD4" s="204"/>
      <c r="EKE4" s="204"/>
      <c r="EKF4" s="204"/>
      <c r="EKG4" s="204"/>
      <c r="EKH4" s="204"/>
      <c r="EKI4" s="204"/>
      <c r="EKJ4" s="204"/>
      <c r="EKK4" s="204"/>
      <c r="EKL4" s="204"/>
      <c r="EKM4" s="204"/>
      <c r="EKN4" s="204"/>
      <c r="EKO4" s="204"/>
      <c r="EKP4" s="204"/>
      <c r="EKQ4" s="204"/>
      <c r="EKR4" s="204"/>
      <c r="EKS4" s="204"/>
      <c r="EKT4" s="204"/>
      <c r="EKU4" s="204"/>
      <c r="EKV4" s="204"/>
      <c r="EKW4" s="204"/>
      <c r="EKX4" s="204"/>
      <c r="EKY4" s="204"/>
      <c r="EKZ4" s="204"/>
      <c r="ELA4" s="204"/>
      <c r="ELB4" s="204"/>
      <c r="ELC4" s="204"/>
      <c r="ELD4" s="204"/>
      <c r="ELE4" s="204"/>
      <c r="ELF4" s="204"/>
      <c r="ELG4" s="204"/>
      <c r="ELH4" s="204"/>
      <c r="ELI4" s="204"/>
      <c r="ELJ4" s="204"/>
      <c r="ELK4" s="204"/>
      <c r="ELL4" s="204"/>
      <c r="ELM4" s="204"/>
      <c r="ELN4" s="204"/>
      <c r="ELO4" s="204"/>
      <c r="ELP4" s="204"/>
      <c r="ELQ4" s="204"/>
      <c r="ELR4" s="204"/>
      <c r="ELS4" s="204"/>
      <c r="ELT4" s="204"/>
      <c r="ELU4" s="204"/>
      <c r="ELV4" s="204"/>
      <c r="ELW4" s="204"/>
      <c r="ELX4" s="204"/>
      <c r="ELY4" s="204"/>
      <c r="ELZ4" s="204"/>
      <c r="EMA4" s="204"/>
      <c r="EMB4" s="204"/>
      <c r="EMC4" s="204"/>
      <c r="EMD4" s="204"/>
      <c r="EME4" s="204"/>
      <c r="EMF4" s="204"/>
      <c r="EMG4" s="204"/>
      <c r="EMH4" s="204"/>
      <c r="EMI4" s="204"/>
      <c r="EMJ4" s="204"/>
      <c r="EMK4" s="204"/>
      <c r="EML4" s="204"/>
      <c r="EMM4" s="204"/>
      <c r="EMN4" s="204"/>
      <c r="EMO4" s="204"/>
      <c r="EMP4" s="204"/>
      <c r="EMQ4" s="204"/>
      <c r="EMR4" s="204"/>
      <c r="EMS4" s="204"/>
      <c r="EMT4" s="204"/>
      <c r="EMU4" s="204"/>
      <c r="EMV4" s="204"/>
      <c r="EMW4" s="204"/>
      <c r="EMX4" s="204"/>
      <c r="EMY4" s="204"/>
      <c r="EMZ4" s="204"/>
      <c r="ENA4" s="204"/>
      <c r="ENB4" s="204"/>
      <c r="ENC4" s="204"/>
      <c r="END4" s="204"/>
      <c r="ENE4" s="204"/>
      <c r="ENF4" s="204"/>
      <c r="ENG4" s="204"/>
      <c r="ENH4" s="204"/>
      <c r="ENI4" s="204"/>
      <c r="ENJ4" s="204"/>
      <c r="ENK4" s="204"/>
      <c r="ENL4" s="204"/>
      <c r="ENM4" s="204"/>
      <c r="ENN4" s="204"/>
      <c r="ENO4" s="203"/>
      <c r="ENP4" s="204"/>
      <c r="ENQ4" s="204"/>
      <c r="ENR4" s="204"/>
      <c r="ENS4" s="204"/>
      <c r="ENT4" s="204"/>
      <c r="ENU4" s="204"/>
      <c r="ENV4" s="204"/>
      <c r="ENW4" s="204"/>
      <c r="ENX4" s="204"/>
      <c r="ENY4" s="204"/>
      <c r="ENZ4" s="204"/>
      <c r="EOA4" s="204"/>
      <c r="EOB4" s="204"/>
      <c r="EOC4" s="204"/>
      <c r="EOD4" s="204"/>
      <c r="EOE4" s="204"/>
      <c r="EOF4" s="204"/>
      <c r="EOG4" s="204"/>
      <c r="EOH4" s="204"/>
      <c r="EOI4" s="204"/>
      <c r="EOJ4" s="204"/>
      <c r="EOK4" s="204"/>
      <c r="EOL4" s="204"/>
      <c r="EOM4" s="204"/>
      <c r="EON4" s="204"/>
      <c r="EOO4" s="204"/>
      <c r="EOP4" s="204"/>
      <c r="EOQ4" s="204"/>
      <c r="EOR4" s="204"/>
      <c r="EOS4" s="204"/>
      <c r="EOT4" s="204"/>
      <c r="EOU4" s="204"/>
      <c r="EOV4" s="204"/>
      <c r="EOW4" s="204"/>
      <c r="EOX4" s="204"/>
      <c r="EOY4" s="204"/>
      <c r="EOZ4" s="204"/>
      <c r="EPA4" s="204"/>
      <c r="EPB4" s="204"/>
      <c r="EPC4" s="204"/>
      <c r="EPD4" s="204"/>
      <c r="EPE4" s="204"/>
      <c r="EPF4" s="204"/>
      <c r="EPG4" s="204"/>
      <c r="EPH4" s="204"/>
      <c r="EPI4" s="204"/>
      <c r="EPJ4" s="204"/>
      <c r="EPK4" s="204"/>
      <c r="EPL4" s="204"/>
      <c r="EPM4" s="204"/>
      <c r="EPN4" s="204"/>
      <c r="EPO4" s="204"/>
      <c r="EPP4" s="204"/>
      <c r="EPQ4" s="204"/>
      <c r="EPR4" s="204"/>
      <c r="EPS4" s="204"/>
      <c r="EPT4" s="204"/>
      <c r="EPU4" s="204"/>
      <c r="EPV4" s="204"/>
      <c r="EPW4" s="204"/>
      <c r="EPX4" s="204"/>
      <c r="EPY4" s="204"/>
      <c r="EPZ4" s="204"/>
      <c r="EQA4" s="204"/>
      <c r="EQB4" s="204"/>
      <c r="EQC4" s="204"/>
      <c r="EQD4" s="204"/>
      <c r="EQE4" s="204"/>
      <c r="EQF4" s="204"/>
      <c r="EQG4" s="204"/>
      <c r="EQH4" s="204"/>
      <c r="EQI4" s="204"/>
      <c r="EQJ4" s="204"/>
      <c r="EQK4" s="204"/>
      <c r="EQL4" s="204"/>
      <c r="EQM4" s="204"/>
      <c r="EQN4" s="204"/>
      <c r="EQO4" s="204"/>
      <c r="EQP4" s="204"/>
      <c r="EQQ4" s="204"/>
      <c r="EQR4" s="204"/>
      <c r="EQS4" s="204"/>
      <c r="EQT4" s="203"/>
      <c r="EQU4" s="204"/>
      <c r="EQV4" s="204"/>
      <c r="EQW4" s="204"/>
      <c r="EQX4" s="204"/>
      <c r="EQY4" s="204"/>
      <c r="EQZ4" s="204"/>
      <c r="ERA4" s="204"/>
      <c r="ERB4" s="204"/>
      <c r="ERC4" s="204"/>
      <c r="ERD4" s="204"/>
      <c r="ERE4" s="204"/>
      <c r="ERF4" s="204"/>
      <c r="ERG4" s="203"/>
      <c r="ERH4" s="204"/>
      <c r="ERI4" s="204"/>
      <c r="ERJ4" s="204"/>
      <c r="ERK4" s="204"/>
      <c r="ERL4" s="204"/>
      <c r="ERM4" s="204"/>
      <c r="ERN4" s="204"/>
      <c r="ERO4" s="204"/>
      <c r="ERP4" s="204"/>
      <c r="ERQ4" s="204"/>
      <c r="ERR4" s="204"/>
      <c r="ERS4" s="204"/>
      <c r="ERT4" s="204"/>
      <c r="ERU4" s="204"/>
      <c r="ERV4" s="204"/>
      <c r="ERW4" s="204"/>
      <c r="ERX4" s="204"/>
      <c r="ERY4" s="204"/>
      <c r="ERZ4" s="204"/>
      <c r="ESA4" s="204"/>
      <c r="ESB4" s="204"/>
      <c r="ESC4" s="204"/>
      <c r="ESD4" s="204"/>
      <c r="ESE4" s="204"/>
      <c r="ESF4" s="204"/>
      <c r="ESG4" s="204"/>
      <c r="ESH4" s="204"/>
      <c r="ESI4" s="204"/>
      <c r="ESJ4" s="204"/>
      <c r="ESK4" s="204"/>
      <c r="ESL4" s="204"/>
      <c r="ESM4" s="204"/>
      <c r="ESN4" s="204"/>
      <c r="ESO4" s="204"/>
      <c r="ESP4" s="204"/>
      <c r="ESQ4" s="204"/>
      <c r="ESR4" s="204"/>
      <c r="ESS4" s="204"/>
      <c r="EST4" s="204"/>
      <c r="ESU4" s="204"/>
      <c r="ESV4" s="204"/>
      <c r="ESW4" s="204"/>
      <c r="ESX4" s="204"/>
      <c r="ESY4" s="204"/>
      <c r="ESZ4" s="204"/>
      <c r="ETA4" s="204"/>
      <c r="ETB4" s="204"/>
      <c r="ETC4" s="204"/>
      <c r="ETD4" s="204"/>
      <c r="ETE4" s="204"/>
      <c r="ETF4" s="204"/>
      <c r="ETG4" s="204"/>
      <c r="ETH4" s="204"/>
      <c r="ETI4" s="204"/>
      <c r="ETJ4" s="204"/>
      <c r="ETK4" s="204"/>
      <c r="ETL4" s="204"/>
      <c r="ETM4" s="204"/>
      <c r="ETN4" s="204"/>
      <c r="ETO4" s="204"/>
      <c r="ETP4" s="204"/>
      <c r="ETQ4" s="204"/>
      <c r="ETR4" s="204"/>
      <c r="ETS4" s="204"/>
      <c r="ETT4" s="204"/>
      <c r="ETU4" s="204"/>
      <c r="ETV4" s="204"/>
      <c r="ETW4" s="204"/>
      <c r="ETX4" s="204"/>
      <c r="ETY4" s="204"/>
      <c r="ETZ4" s="204"/>
      <c r="EUA4" s="204"/>
      <c r="EUB4" s="204"/>
      <c r="EUC4" s="204"/>
      <c r="EUD4" s="204"/>
      <c r="EUE4" s="204"/>
      <c r="EUF4" s="204"/>
      <c r="EUG4" s="204"/>
      <c r="EUH4" s="204"/>
      <c r="EUI4" s="204"/>
      <c r="EUJ4" s="204"/>
      <c r="EUK4" s="204"/>
      <c r="EUL4" s="204"/>
      <c r="EUM4" s="204"/>
      <c r="EUN4" s="204"/>
      <c r="EUO4" s="204"/>
      <c r="EUP4" s="204"/>
      <c r="EUQ4" s="204"/>
      <c r="EUR4" s="204"/>
      <c r="EUS4" s="204"/>
      <c r="EUT4" s="204"/>
      <c r="EUU4" s="204"/>
      <c r="EUV4" s="204"/>
      <c r="EUW4" s="204"/>
      <c r="EUX4" s="204"/>
      <c r="EUY4" s="204"/>
      <c r="EUZ4" s="204"/>
      <c r="EVA4" s="204"/>
      <c r="EVB4" s="204"/>
      <c r="EVC4" s="204"/>
      <c r="EVD4" s="204"/>
      <c r="EVE4" s="204"/>
      <c r="EVF4" s="204"/>
      <c r="EVG4" s="204"/>
      <c r="EVH4" s="204"/>
      <c r="EVI4" s="204"/>
      <c r="EVJ4" s="204"/>
      <c r="EVK4" s="204"/>
      <c r="EVL4" s="204"/>
      <c r="EVM4" s="204"/>
      <c r="EVN4" s="204"/>
      <c r="EVO4" s="204"/>
      <c r="EVP4" s="204"/>
      <c r="EVQ4" s="204"/>
      <c r="EVR4" s="204"/>
      <c r="EVS4" s="204"/>
      <c r="EVT4" s="204"/>
      <c r="EVU4" s="204"/>
      <c r="EVV4" s="204"/>
      <c r="EVW4" s="204"/>
      <c r="EVX4" s="203"/>
      <c r="EVY4" s="204"/>
      <c r="EVZ4" s="204"/>
      <c r="EWA4" s="204"/>
      <c r="EWB4" s="204"/>
      <c r="EWC4" s="204"/>
      <c r="EWD4" s="204"/>
      <c r="EWE4" s="204"/>
      <c r="EWF4" s="204"/>
      <c r="EWG4" s="204"/>
      <c r="EWH4" s="204"/>
      <c r="EWI4" s="204"/>
      <c r="EWJ4" s="204"/>
      <c r="EWK4" s="204"/>
      <c r="EWL4" s="204"/>
      <c r="EWM4" s="204"/>
      <c r="EWN4" s="204"/>
      <c r="EWO4" s="204"/>
      <c r="EWP4" s="204"/>
      <c r="EWQ4" s="204"/>
      <c r="EWR4" s="204"/>
      <c r="EWS4" s="204"/>
      <c r="EWT4" s="204"/>
      <c r="EWU4" s="204"/>
      <c r="EWV4" s="204"/>
      <c r="EWW4" s="204"/>
      <c r="EWX4" s="204"/>
      <c r="EWY4" s="204"/>
      <c r="EWZ4" s="204"/>
      <c r="EXA4" s="204"/>
      <c r="EXB4" s="204"/>
      <c r="EXC4" s="204"/>
      <c r="EXD4" s="204"/>
      <c r="EXE4" s="204"/>
      <c r="EXF4" s="204"/>
      <c r="EXG4" s="204"/>
      <c r="EXH4" s="204"/>
      <c r="EXI4" s="204"/>
      <c r="EXJ4" s="204"/>
      <c r="EXK4" s="204"/>
      <c r="EXL4" s="204"/>
      <c r="EXM4" s="204"/>
      <c r="EXN4" s="204"/>
      <c r="EXO4" s="204"/>
      <c r="EXP4" s="204"/>
      <c r="EXQ4" s="204"/>
      <c r="EXR4" s="203"/>
      <c r="EXS4" s="204"/>
      <c r="EXT4" s="204"/>
      <c r="EXU4" s="204"/>
      <c r="EXV4" s="204"/>
      <c r="EXW4" s="204"/>
      <c r="EXX4" s="204"/>
      <c r="EXY4" s="204"/>
      <c r="EXZ4" s="203"/>
      <c r="EYA4" s="204"/>
      <c r="EYB4" s="204"/>
      <c r="EYC4" s="204"/>
      <c r="EYD4" s="204"/>
      <c r="EYE4" s="204"/>
      <c r="EYF4" s="203"/>
      <c r="EYG4" s="204"/>
      <c r="EYH4" s="204"/>
      <c r="EYI4" s="204"/>
      <c r="EYJ4" s="204"/>
      <c r="EYK4" s="204"/>
      <c r="EYL4" s="204"/>
      <c r="EYM4" s="204"/>
      <c r="EYN4" s="204"/>
      <c r="EYO4" s="204"/>
      <c r="EYP4" s="204"/>
      <c r="EYQ4" s="204"/>
      <c r="EYR4" s="204"/>
      <c r="EYS4" s="204"/>
      <c r="EYT4" s="204"/>
      <c r="EYU4" s="204"/>
      <c r="EYV4" s="204"/>
      <c r="EYW4" s="204"/>
      <c r="EYX4" s="204"/>
      <c r="EYY4" s="204"/>
      <c r="EYZ4" s="204"/>
      <c r="EZA4" s="204"/>
      <c r="EZB4" s="204"/>
      <c r="EZC4" s="204"/>
      <c r="EZD4" s="204"/>
      <c r="EZE4" s="204"/>
      <c r="EZF4" s="204"/>
      <c r="EZG4" s="204"/>
      <c r="EZH4" s="204"/>
      <c r="EZI4" s="204"/>
      <c r="EZJ4" s="204"/>
      <c r="EZK4" s="204"/>
      <c r="EZL4" s="204"/>
      <c r="EZM4" s="204"/>
      <c r="EZN4" s="204"/>
      <c r="EZO4" s="204"/>
      <c r="EZP4" s="204"/>
      <c r="EZQ4" s="204"/>
      <c r="EZR4" s="204"/>
      <c r="EZS4" s="204"/>
      <c r="EZT4" s="204"/>
      <c r="EZU4" s="204"/>
      <c r="EZV4" s="204"/>
      <c r="EZW4" s="204"/>
      <c r="EZX4" s="204"/>
      <c r="EZY4" s="204"/>
      <c r="EZZ4" s="204"/>
      <c r="FAA4" s="204"/>
      <c r="FAB4" s="204"/>
      <c r="FAC4" s="204"/>
      <c r="FAD4" s="204"/>
      <c r="FAE4" s="204"/>
      <c r="FAF4" s="204"/>
      <c r="FAG4" s="204"/>
      <c r="FAH4" s="204"/>
      <c r="FAI4" s="204"/>
      <c r="FAJ4" s="204"/>
      <c r="FAK4" s="204"/>
      <c r="FAL4" s="204"/>
      <c r="FAM4" s="203"/>
      <c r="FAN4" s="204"/>
      <c r="FAO4" s="204"/>
      <c r="FAP4" s="204"/>
      <c r="FAQ4" s="204"/>
      <c r="FAR4" s="204"/>
      <c r="FAS4" s="204"/>
      <c r="FAT4" s="203"/>
      <c r="FAU4" s="204"/>
      <c r="FAV4" s="204"/>
      <c r="FAW4" s="204"/>
      <c r="FAX4" s="204"/>
      <c r="FAY4" s="204"/>
      <c r="FAZ4" s="204"/>
      <c r="FBA4" s="204"/>
      <c r="FBB4" s="204"/>
      <c r="FBC4" s="204"/>
      <c r="FBD4" s="204"/>
      <c r="FBE4" s="204"/>
      <c r="FBF4" s="204"/>
      <c r="FBG4" s="204"/>
      <c r="FBH4" s="204"/>
      <c r="FBI4" s="204"/>
      <c r="FBJ4" s="204"/>
      <c r="FBK4" s="204"/>
      <c r="FBL4" s="203"/>
      <c r="FBM4" s="204"/>
      <c r="FBN4" s="204"/>
      <c r="FBO4" s="204"/>
      <c r="FBP4" s="204"/>
      <c r="FBQ4" s="204"/>
      <c r="FBR4" s="204"/>
      <c r="FBS4" s="204"/>
      <c r="FBT4" s="204"/>
      <c r="FBU4" s="204"/>
      <c r="FBV4" s="204"/>
      <c r="FBW4" s="204"/>
      <c r="FBX4" s="204"/>
      <c r="FBY4" s="204"/>
      <c r="FBZ4" s="204"/>
      <c r="FCA4" s="204"/>
      <c r="FCB4" s="204"/>
      <c r="FCC4" s="204"/>
      <c r="FCD4" s="204"/>
      <c r="FCE4" s="204"/>
      <c r="FCF4" s="203"/>
      <c r="FCG4" s="204"/>
      <c r="FCH4" s="203"/>
      <c r="FCI4" s="204"/>
      <c r="FCJ4" s="204"/>
      <c r="FCK4" s="204"/>
      <c r="FCL4" s="204"/>
      <c r="FCM4" s="204"/>
      <c r="FCN4" s="204"/>
      <c r="FCO4" s="204"/>
      <c r="FCP4" s="204"/>
      <c r="FCQ4" s="204"/>
      <c r="FCR4" s="204"/>
      <c r="FCS4" s="204"/>
      <c r="FCT4" s="204"/>
      <c r="FCU4" s="204"/>
      <c r="FCV4" s="204"/>
      <c r="FCW4" s="204"/>
      <c r="FCX4" s="204"/>
      <c r="FCY4" s="204"/>
      <c r="FCZ4" s="204"/>
      <c r="FDA4" s="204"/>
      <c r="FDB4" s="204"/>
      <c r="FDC4" s="204"/>
      <c r="FDD4" s="204"/>
      <c r="FDE4" s="204"/>
      <c r="FDF4" s="204"/>
      <c r="FDG4" s="204"/>
      <c r="FDH4" s="204"/>
      <c r="FDI4" s="204"/>
      <c r="FDJ4" s="204"/>
      <c r="FDK4" s="204"/>
      <c r="FDL4" s="204"/>
      <c r="FDM4" s="204"/>
      <c r="FDN4" s="204"/>
      <c r="FDO4" s="204"/>
      <c r="FDP4" s="204"/>
      <c r="FDQ4" s="204"/>
      <c r="FDR4" s="204"/>
      <c r="FDS4" s="204"/>
      <c r="FDT4" s="204"/>
      <c r="FDU4" s="204"/>
      <c r="FDV4" s="204"/>
      <c r="FDW4" s="204"/>
      <c r="FDX4" s="204"/>
      <c r="FDY4" s="204"/>
      <c r="FDZ4" s="204"/>
      <c r="FEA4" s="203"/>
      <c r="FEB4" s="204"/>
      <c r="FEC4" s="204"/>
      <c r="FED4" s="204"/>
      <c r="FEE4" s="204"/>
      <c r="FEF4" s="204"/>
      <c r="FEG4" s="204"/>
      <c r="FEH4" s="204"/>
      <c r="FEI4" s="204"/>
      <c r="FEJ4" s="204"/>
      <c r="FEK4" s="204"/>
      <c r="FEL4" s="204"/>
      <c r="FEM4" s="204"/>
      <c r="FEN4" s="203"/>
      <c r="FEO4" s="204"/>
      <c r="FEP4" s="204"/>
      <c r="FEQ4" s="204"/>
      <c r="FER4" s="204"/>
      <c r="FES4" s="204"/>
      <c r="FET4" s="203"/>
      <c r="FEU4" s="204"/>
      <c r="FEV4" s="204"/>
      <c r="FEW4" s="204"/>
      <c r="FEX4" s="204"/>
      <c r="FEY4" s="203"/>
      <c r="FEZ4" s="204"/>
      <c r="FFA4" s="203"/>
      <c r="FFB4" s="204"/>
      <c r="FFC4" s="204"/>
      <c r="FFD4" s="204"/>
      <c r="FFE4" s="204"/>
      <c r="FFF4" s="204"/>
      <c r="FFG4" s="204"/>
      <c r="FFH4" s="204"/>
      <c r="FFI4" s="204"/>
      <c r="FFJ4" s="204"/>
      <c r="FFK4" s="204"/>
      <c r="FFL4" s="204"/>
      <c r="FFM4" s="204"/>
      <c r="FFN4" s="204"/>
      <c r="FFO4" s="204"/>
      <c r="FFP4" s="204"/>
      <c r="FFQ4" s="204"/>
      <c r="FFR4" s="204"/>
      <c r="FFS4" s="204"/>
      <c r="FFT4" s="204"/>
      <c r="FFU4" s="204"/>
      <c r="FFV4" s="204"/>
      <c r="FFW4" s="204"/>
      <c r="FFX4" s="204"/>
      <c r="FFY4" s="204"/>
      <c r="FFZ4" s="204"/>
      <c r="FGA4" s="204"/>
      <c r="FGB4" s="204"/>
      <c r="FGC4" s="204"/>
      <c r="FGD4" s="204"/>
      <c r="FGE4" s="204"/>
      <c r="FGF4" s="204"/>
      <c r="FGG4" s="204"/>
      <c r="FGH4" s="204"/>
      <c r="FGI4" s="204"/>
      <c r="FGJ4" s="204"/>
      <c r="FGK4" s="204"/>
      <c r="FGL4" s="204"/>
      <c r="FGM4" s="204"/>
      <c r="FGN4" s="204"/>
      <c r="FGO4" s="204"/>
      <c r="FGP4" s="204"/>
      <c r="FGQ4" s="204"/>
      <c r="FGR4" s="204"/>
      <c r="FGS4" s="204"/>
      <c r="FGT4" s="204"/>
      <c r="FGU4" s="204"/>
      <c r="FGV4" s="204"/>
      <c r="FGW4" s="204"/>
      <c r="FGX4" s="204"/>
      <c r="FGY4" s="204"/>
      <c r="FGZ4" s="204"/>
      <c r="FHA4" s="204"/>
      <c r="FHB4" s="204"/>
      <c r="FHC4" s="204"/>
      <c r="FHD4" s="204"/>
      <c r="FHE4" s="204"/>
      <c r="FHF4" s="204"/>
      <c r="FHG4" s="204"/>
      <c r="FHH4" s="204"/>
      <c r="FHI4" s="204"/>
      <c r="FHJ4" s="204"/>
      <c r="FHK4" s="204"/>
      <c r="FHL4" s="204"/>
      <c r="FHM4" s="204"/>
      <c r="FHN4" s="204"/>
      <c r="FHO4" s="204"/>
      <c r="FHP4" s="204"/>
      <c r="FHQ4" s="203"/>
      <c r="FHR4" s="204"/>
      <c r="FHS4" s="204"/>
      <c r="FHT4" s="204"/>
      <c r="FHU4" s="203"/>
      <c r="FHV4" s="204"/>
      <c r="FHW4" s="204"/>
      <c r="FHX4" s="204"/>
      <c r="FHY4" s="204"/>
      <c r="FHZ4" s="204"/>
      <c r="FIA4" s="204"/>
      <c r="FIB4" s="204"/>
      <c r="FIC4" s="204"/>
      <c r="FID4" s="204"/>
      <c r="FIE4" s="204"/>
      <c r="FIF4" s="204"/>
      <c r="FIG4" s="204"/>
      <c r="FIH4" s="204"/>
      <c r="FII4" s="204"/>
      <c r="FIJ4" s="204"/>
      <c r="FIK4" s="204"/>
      <c r="FIL4" s="204"/>
      <c r="FIM4" s="204"/>
      <c r="FIN4" s="204"/>
      <c r="FIO4" s="204"/>
      <c r="FIP4" s="204"/>
      <c r="FIQ4" s="204"/>
      <c r="FIR4" s="204"/>
      <c r="FIS4" s="204"/>
      <c r="FIT4" s="204"/>
      <c r="FIU4" s="204"/>
      <c r="FIV4" s="204"/>
      <c r="FIW4" s="204"/>
      <c r="FIX4" s="204"/>
      <c r="FIY4" s="204"/>
      <c r="FIZ4" s="204"/>
      <c r="FJA4" s="204"/>
      <c r="FJB4" s="204"/>
      <c r="FJC4" s="204"/>
      <c r="FJD4" s="204"/>
      <c r="FJE4" s="204"/>
      <c r="FJF4" s="204"/>
      <c r="FJG4" s="204"/>
      <c r="FJH4" s="204"/>
      <c r="FJI4" s="204"/>
      <c r="FJJ4" s="204"/>
      <c r="FJK4" s="204"/>
      <c r="FJL4" s="204"/>
      <c r="FJM4" s="204"/>
      <c r="FJN4" s="204"/>
      <c r="FJO4" s="204"/>
      <c r="FJP4" s="204"/>
      <c r="FJQ4" s="204"/>
      <c r="FJR4" s="204"/>
      <c r="FJS4" s="204"/>
      <c r="FJT4" s="204"/>
      <c r="FJU4" s="204"/>
      <c r="FJV4" s="204"/>
      <c r="FJW4" s="204"/>
      <c r="FJX4" s="204"/>
      <c r="FJY4" s="204"/>
      <c r="FJZ4" s="204"/>
      <c r="FKA4" s="204"/>
      <c r="FKB4" s="204"/>
      <c r="FKC4" s="204"/>
      <c r="FKD4" s="204"/>
      <c r="FKE4" s="204"/>
      <c r="FKF4" s="204"/>
      <c r="FKG4" s="204"/>
      <c r="FKH4" s="204"/>
      <c r="FKI4" s="204"/>
      <c r="FKJ4" s="204"/>
      <c r="FKK4" s="204"/>
      <c r="FKL4" s="204"/>
      <c r="FKM4" s="204"/>
      <c r="FKN4" s="204"/>
      <c r="FKO4" s="204"/>
      <c r="FKP4" s="204"/>
      <c r="FKQ4" s="204"/>
      <c r="FKR4" s="204"/>
      <c r="FKS4" s="204"/>
      <c r="FKT4" s="204"/>
      <c r="FKU4" s="204"/>
      <c r="FKV4" s="204"/>
      <c r="FKW4" s="204"/>
      <c r="FKX4" s="204"/>
      <c r="FKY4" s="204"/>
      <c r="FKZ4" s="204"/>
      <c r="FLA4" s="204"/>
      <c r="FLB4" s="204"/>
      <c r="FLC4" s="204"/>
      <c r="FLD4" s="204"/>
      <c r="FLE4" s="204"/>
      <c r="FLF4" s="204"/>
      <c r="FLG4" s="204"/>
      <c r="FLH4" s="204"/>
      <c r="FLI4" s="204"/>
      <c r="FLJ4" s="204"/>
      <c r="FLK4" s="204"/>
      <c r="FLL4" s="204"/>
      <c r="FLM4" s="204"/>
      <c r="FLN4" s="204"/>
      <c r="FLO4" s="204"/>
      <c r="FLP4" s="204"/>
      <c r="FLQ4" s="204"/>
      <c r="FLR4" s="204"/>
      <c r="FLS4" s="204"/>
      <c r="FLT4" s="204"/>
      <c r="FLU4" s="204"/>
      <c r="FLV4" s="204"/>
      <c r="FLW4" s="204"/>
      <c r="FLX4" s="204"/>
      <c r="FLY4" s="204"/>
      <c r="FLZ4" s="204"/>
      <c r="FMA4" s="204"/>
      <c r="FMB4" s="204"/>
      <c r="FMC4" s="204"/>
      <c r="FMD4" s="204"/>
      <c r="FME4" s="204"/>
      <c r="FMF4" s="204"/>
      <c r="FMG4" s="204"/>
      <c r="FMH4" s="204"/>
      <c r="FMI4" s="204"/>
      <c r="FMJ4" s="204"/>
      <c r="FMK4" s="204"/>
      <c r="FML4" s="204"/>
      <c r="FMM4" s="204"/>
      <c r="FMN4" s="204"/>
      <c r="FMO4" s="204"/>
      <c r="FMP4" s="204"/>
      <c r="FMQ4" s="204"/>
      <c r="FMR4" s="204"/>
      <c r="FMS4" s="204"/>
      <c r="FMT4" s="204"/>
      <c r="FMU4" s="204"/>
      <c r="FMV4" s="204"/>
      <c r="FMW4" s="204"/>
      <c r="FMX4" s="204"/>
      <c r="FMY4" s="204"/>
      <c r="FMZ4" s="204"/>
      <c r="FNA4" s="204"/>
      <c r="FNB4" s="204"/>
      <c r="FNC4" s="204"/>
      <c r="FND4" s="204"/>
      <c r="FNE4" s="204"/>
      <c r="FNF4" s="204"/>
      <c r="FNG4" s="204"/>
      <c r="FNH4" s="204"/>
      <c r="FNI4" s="204"/>
      <c r="FNJ4" s="204"/>
      <c r="FNK4" s="204"/>
      <c r="FNL4" s="204"/>
      <c r="FNM4" s="204"/>
      <c r="FNN4" s="204"/>
      <c r="FNO4" s="204"/>
      <c r="FNP4" s="204"/>
      <c r="FNQ4" s="204"/>
      <c r="FNR4" s="204"/>
      <c r="FNS4" s="204"/>
      <c r="FNT4" s="204"/>
      <c r="FNU4" s="204"/>
      <c r="FNV4" s="204"/>
      <c r="FNW4" s="204"/>
      <c r="FNX4" s="204"/>
      <c r="FNY4" s="204"/>
      <c r="FNZ4" s="204"/>
      <c r="FOA4" s="204"/>
      <c r="FOB4" s="204"/>
      <c r="FOC4" s="204"/>
      <c r="FOD4" s="204"/>
      <c r="FOE4" s="204"/>
      <c r="FOF4" s="204"/>
      <c r="FOG4" s="204"/>
      <c r="FOH4" s="204"/>
      <c r="FOI4" s="204"/>
      <c r="FOJ4" s="204"/>
      <c r="FOK4" s="204"/>
      <c r="FOL4" s="204"/>
      <c r="FOM4" s="204"/>
      <c r="FON4" s="204"/>
      <c r="FOO4" s="204"/>
      <c r="FOP4" s="204"/>
      <c r="FOQ4" s="204"/>
      <c r="FOR4" s="204"/>
      <c r="FOS4" s="204"/>
      <c r="FOT4" s="204"/>
      <c r="FOU4" s="204"/>
      <c r="FOV4" s="204"/>
      <c r="FOW4" s="204"/>
      <c r="FOX4" s="204"/>
      <c r="FOY4" s="204"/>
      <c r="FOZ4" s="204"/>
      <c r="FPA4" s="204"/>
      <c r="FPB4" s="203"/>
      <c r="FPC4" s="204"/>
      <c r="FPD4" s="204"/>
      <c r="FPE4" s="204"/>
      <c r="FPF4" s="204"/>
      <c r="FPG4" s="204"/>
      <c r="FPH4" s="204"/>
      <c r="FPI4" s="204"/>
      <c r="FPJ4" s="204"/>
      <c r="FPK4" s="204"/>
      <c r="FPL4" s="204"/>
      <c r="FPM4" s="204"/>
      <c r="FPN4" s="204"/>
      <c r="FPO4" s="203"/>
      <c r="FPP4" s="204"/>
      <c r="FPQ4" s="204"/>
      <c r="FPR4" s="204"/>
      <c r="FPS4" s="204"/>
      <c r="FPT4" s="204"/>
      <c r="FPU4" s="204"/>
      <c r="FPV4" s="204"/>
      <c r="FPW4" s="204"/>
      <c r="FPX4" s="204"/>
      <c r="FPY4" s="204"/>
      <c r="FPZ4" s="204"/>
      <c r="FQA4" s="204"/>
      <c r="FQB4" s="204"/>
      <c r="FQC4" s="204"/>
      <c r="FQD4" s="204"/>
      <c r="FQE4" s="204"/>
      <c r="FQF4" s="203"/>
      <c r="FQG4" s="204"/>
      <c r="FQH4" s="204"/>
      <c r="FQI4" s="204"/>
      <c r="FQJ4" s="204"/>
      <c r="FQK4" s="204"/>
      <c r="FQL4" s="204"/>
      <c r="FQM4" s="204"/>
      <c r="FQN4" s="204"/>
      <c r="FQO4" s="204"/>
      <c r="FQP4" s="204"/>
      <c r="FQQ4" s="204"/>
      <c r="FQR4" s="204"/>
      <c r="FQS4" s="204"/>
      <c r="FQT4" s="204"/>
      <c r="FQU4" s="204"/>
      <c r="FQV4" s="204"/>
      <c r="FQW4" s="204"/>
      <c r="FQX4" s="204"/>
      <c r="FQY4" s="204"/>
      <c r="FQZ4" s="204"/>
      <c r="FRA4" s="204"/>
      <c r="FRB4" s="204"/>
      <c r="FRC4" s="204"/>
      <c r="FRD4" s="204"/>
      <c r="FRE4" s="204"/>
      <c r="FRF4" s="204"/>
      <c r="FRG4" s="204"/>
      <c r="FRH4" s="204"/>
      <c r="FRI4" s="204"/>
      <c r="FRJ4" s="204"/>
      <c r="FRK4" s="204"/>
      <c r="FRL4" s="204"/>
      <c r="FRM4" s="204"/>
      <c r="FRN4" s="204"/>
      <c r="FRO4" s="204"/>
      <c r="FRP4" s="204"/>
      <c r="FRQ4" s="204"/>
      <c r="FRR4" s="204"/>
      <c r="FRS4" s="204"/>
      <c r="FRT4" s="204"/>
      <c r="FRU4" s="204"/>
      <c r="FRV4" s="204"/>
      <c r="FRW4" s="204"/>
      <c r="FRX4" s="204"/>
      <c r="FRY4" s="204"/>
      <c r="FRZ4" s="204"/>
      <c r="FSA4" s="204"/>
      <c r="FSB4" s="204"/>
      <c r="FSC4" s="204"/>
      <c r="FSD4" s="204"/>
      <c r="FSE4" s="204"/>
      <c r="FSF4" s="204"/>
      <c r="FSG4" s="204"/>
      <c r="FSH4" s="204"/>
      <c r="FSI4" s="204"/>
      <c r="FSJ4" s="204"/>
      <c r="FSK4" s="204"/>
      <c r="FSL4" s="204"/>
      <c r="FSM4" s="204"/>
      <c r="FSN4" s="204"/>
      <c r="FSO4" s="204"/>
      <c r="FSP4" s="204"/>
      <c r="FSQ4" s="204"/>
      <c r="FSR4" s="204"/>
      <c r="FSS4" s="204"/>
      <c r="FST4" s="204"/>
      <c r="FSU4" s="204"/>
      <c r="FSV4" s="204"/>
      <c r="FSW4" s="204"/>
      <c r="FSX4" s="204"/>
      <c r="FSY4" s="204"/>
      <c r="FSZ4" s="204"/>
      <c r="FTA4" s="204"/>
      <c r="FTB4" s="204"/>
      <c r="FTC4" s="204"/>
      <c r="FTD4" s="204"/>
      <c r="FTE4" s="204"/>
      <c r="FTF4" s="204"/>
      <c r="FTG4" s="204"/>
      <c r="FTH4" s="204"/>
      <c r="FTI4" s="204"/>
      <c r="FTJ4" s="204"/>
      <c r="FTK4" s="204"/>
      <c r="FTL4" s="204"/>
      <c r="FTM4" s="204"/>
      <c r="FTN4" s="204"/>
      <c r="FTO4" s="204"/>
      <c r="FTP4" s="204"/>
      <c r="FTQ4" s="204"/>
      <c r="FTR4" s="204"/>
      <c r="FTS4" s="204"/>
      <c r="FTT4" s="204"/>
      <c r="FTU4" s="204"/>
      <c r="FTV4" s="204"/>
      <c r="FTW4" s="204"/>
      <c r="FTX4" s="204"/>
      <c r="FTY4" s="204"/>
      <c r="FTZ4" s="204"/>
      <c r="FUA4" s="204"/>
      <c r="FUB4" s="204"/>
      <c r="FUC4" s="204"/>
      <c r="FUD4" s="204"/>
      <c r="FUE4" s="204"/>
      <c r="FUF4" s="204"/>
      <c r="FUG4" s="204"/>
      <c r="FUH4" s="204"/>
      <c r="FUI4" s="204"/>
      <c r="FUJ4" s="204"/>
      <c r="FUK4" s="204"/>
      <c r="FUL4" s="204"/>
      <c r="FUM4" s="204"/>
      <c r="FUN4" s="204"/>
      <c r="FUO4" s="204"/>
      <c r="FUP4" s="204"/>
      <c r="FUQ4" s="204"/>
      <c r="FUR4" s="204"/>
      <c r="FUS4" s="204"/>
      <c r="FUT4" s="204"/>
      <c r="FUU4" s="204"/>
      <c r="FUV4" s="204"/>
      <c r="FUW4" s="204"/>
      <c r="FUX4" s="204"/>
      <c r="FUY4" s="204"/>
      <c r="FUZ4" s="204"/>
      <c r="FVA4" s="204"/>
      <c r="FVB4" s="204"/>
      <c r="FVC4" s="204"/>
      <c r="FVD4" s="204"/>
      <c r="FVE4" s="204"/>
      <c r="FVF4" s="204"/>
      <c r="FVG4" s="204"/>
      <c r="FVH4" s="204"/>
      <c r="FVI4" s="204"/>
      <c r="FVJ4" s="204"/>
      <c r="FVK4" s="204"/>
      <c r="FVL4" s="204"/>
      <c r="FVM4" s="204"/>
      <c r="FVN4" s="204"/>
      <c r="FVO4" s="204"/>
      <c r="FVP4" s="204"/>
      <c r="FVQ4" s="204"/>
      <c r="FVR4" s="204"/>
      <c r="FVS4" s="204"/>
      <c r="FVT4" s="204"/>
      <c r="FVU4" s="204"/>
      <c r="FVV4" s="204"/>
      <c r="FVW4" s="204"/>
      <c r="FVX4" s="204"/>
      <c r="FVY4" s="204"/>
      <c r="FVZ4" s="204"/>
      <c r="FWA4" s="204"/>
      <c r="FWB4" s="204"/>
      <c r="FWC4" s="204"/>
      <c r="FWD4" s="204"/>
      <c r="FWE4" s="204"/>
      <c r="FWF4" s="204"/>
      <c r="FWG4" s="204"/>
      <c r="FWH4" s="204"/>
      <c r="FWI4" s="204"/>
      <c r="FWJ4" s="204"/>
      <c r="FWK4" s="204"/>
      <c r="FWL4" s="204"/>
      <c r="FWM4" s="204"/>
      <c r="FWN4" s="204"/>
      <c r="FWO4" s="204"/>
      <c r="FWP4" s="204"/>
      <c r="FWQ4" s="204"/>
      <c r="FWR4" s="204"/>
      <c r="FWS4" s="204"/>
      <c r="FWT4" s="204"/>
      <c r="FWU4" s="204"/>
      <c r="FWV4" s="204"/>
      <c r="FWW4" s="204"/>
      <c r="FWX4" s="204"/>
      <c r="FWY4" s="204"/>
      <c r="FWZ4" s="204"/>
      <c r="FXA4" s="204"/>
      <c r="FXB4" s="204"/>
      <c r="FXC4" s="204"/>
      <c r="FXD4" s="204"/>
      <c r="FXE4" s="204"/>
      <c r="FXF4" s="204"/>
      <c r="FXG4" s="204"/>
      <c r="FXH4" s="203"/>
      <c r="FXI4" s="204"/>
      <c r="FXJ4" s="204"/>
      <c r="FXK4" s="204"/>
      <c r="FXL4" s="204"/>
      <c r="FXM4" s="204"/>
      <c r="FXN4" s="204"/>
      <c r="FXO4" s="204"/>
      <c r="FXP4" s="204"/>
      <c r="FXQ4" s="204"/>
      <c r="FXR4" s="204"/>
      <c r="FXS4" s="204"/>
      <c r="FXT4" s="204"/>
      <c r="FXU4" s="204"/>
      <c r="FXV4" s="204"/>
      <c r="FXW4" s="204"/>
      <c r="FXX4" s="204"/>
      <c r="FXY4" s="204"/>
      <c r="FXZ4" s="204"/>
      <c r="FYA4" s="204"/>
      <c r="FYB4" s="204"/>
      <c r="FYC4" s="204"/>
      <c r="FYD4" s="204"/>
      <c r="FYE4" s="204"/>
      <c r="FYF4" s="204"/>
      <c r="FYG4" s="204"/>
      <c r="FYH4" s="204"/>
      <c r="FYI4" s="204"/>
      <c r="FYJ4" s="204"/>
      <c r="FYK4" s="204"/>
      <c r="FYL4" s="204"/>
      <c r="FYM4" s="204"/>
      <c r="FYN4" s="204"/>
      <c r="FYO4" s="204"/>
      <c r="FYP4" s="204"/>
      <c r="FYQ4" s="204"/>
      <c r="FYR4" s="204"/>
      <c r="FYS4" s="204"/>
      <c r="FYT4" s="204"/>
      <c r="FYU4" s="204"/>
      <c r="FYV4" s="204"/>
      <c r="FYW4" s="204"/>
      <c r="FYX4" s="204"/>
      <c r="FYY4" s="204"/>
      <c r="FYZ4" s="204"/>
      <c r="FZA4" s="204"/>
      <c r="FZB4" s="204"/>
      <c r="FZC4" s="204"/>
      <c r="FZD4" s="204"/>
      <c r="FZE4" s="204"/>
      <c r="FZF4" s="204"/>
      <c r="FZG4" s="204"/>
      <c r="FZH4" s="204"/>
      <c r="FZI4" s="204"/>
      <c r="FZJ4" s="204"/>
      <c r="FZK4" s="204"/>
      <c r="FZL4" s="204"/>
      <c r="FZM4" s="204"/>
      <c r="FZN4" s="204"/>
      <c r="FZO4" s="204"/>
      <c r="FZP4" s="204"/>
      <c r="FZQ4" s="204"/>
      <c r="FZR4" s="204"/>
      <c r="FZS4" s="204"/>
      <c r="FZT4" s="204"/>
      <c r="FZU4" s="204"/>
      <c r="FZV4" s="204"/>
      <c r="FZW4" s="204"/>
      <c r="FZX4" s="204"/>
      <c r="FZY4" s="204"/>
      <c r="FZZ4" s="204"/>
      <c r="GAA4" s="204"/>
      <c r="GAB4" s="204"/>
      <c r="GAC4" s="204"/>
      <c r="GAD4" s="204"/>
      <c r="GAE4" s="204"/>
      <c r="GAF4" s="204"/>
      <c r="GAG4" s="204"/>
      <c r="GAH4" s="204"/>
      <c r="GAI4" s="204"/>
      <c r="GAJ4" s="204"/>
      <c r="GAK4" s="204"/>
      <c r="GAL4" s="204"/>
      <c r="GAM4" s="204"/>
      <c r="GAN4" s="204"/>
      <c r="GAO4" s="204"/>
      <c r="GAP4" s="204"/>
      <c r="GAQ4" s="204"/>
      <c r="GAR4" s="204"/>
      <c r="GAS4" s="204"/>
      <c r="GAT4" s="204"/>
      <c r="GAU4" s="204"/>
      <c r="GAV4" s="203"/>
      <c r="GAW4" s="204"/>
      <c r="GAX4" s="204"/>
      <c r="GAY4" s="204"/>
      <c r="GAZ4" s="204"/>
      <c r="GBA4" s="204"/>
      <c r="GBB4" s="204"/>
      <c r="GBC4" s="204"/>
      <c r="GBD4" s="204"/>
      <c r="GBE4" s="204"/>
      <c r="GBF4" s="204"/>
      <c r="GBG4" s="204"/>
      <c r="GBH4" s="204"/>
      <c r="GBI4" s="204"/>
      <c r="GBJ4" s="204"/>
      <c r="GBK4" s="204"/>
      <c r="GBL4" s="204"/>
      <c r="GBM4" s="204"/>
      <c r="GBN4" s="204"/>
      <c r="GBO4" s="204"/>
      <c r="GBP4" s="204"/>
      <c r="GBQ4" s="204"/>
      <c r="GBR4" s="204"/>
      <c r="GBS4" s="204"/>
      <c r="GBT4" s="204"/>
      <c r="GBU4" s="204"/>
      <c r="GBV4" s="204"/>
      <c r="GBW4" s="204"/>
      <c r="GBX4" s="204"/>
      <c r="GBY4" s="204"/>
      <c r="GBZ4" s="204"/>
      <c r="GCA4" s="204"/>
      <c r="GCB4" s="204"/>
      <c r="GCC4" s="204"/>
      <c r="GCD4" s="204"/>
      <c r="GCE4" s="204"/>
      <c r="GCF4" s="204"/>
      <c r="GCG4" s="204"/>
      <c r="GCH4" s="204"/>
      <c r="GCI4" s="204"/>
      <c r="GCJ4" s="204"/>
      <c r="GCK4" s="204"/>
      <c r="GCL4" s="204"/>
      <c r="GCM4" s="204"/>
      <c r="GCN4" s="204"/>
      <c r="GCO4" s="204"/>
      <c r="GCP4" s="204"/>
      <c r="GCQ4" s="204"/>
      <c r="GCR4" s="204"/>
      <c r="GCS4" s="204"/>
      <c r="GCT4" s="204"/>
      <c r="GCU4" s="204"/>
      <c r="GCV4" s="204"/>
      <c r="GCW4" s="204"/>
      <c r="GCX4" s="204"/>
      <c r="GCY4" s="204"/>
      <c r="GCZ4" s="204"/>
      <c r="GDA4" s="204"/>
      <c r="GDB4" s="204"/>
      <c r="GDC4" s="204"/>
      <c r="GDD4" s="204"/>
      <c r="GDE4" s="204"/>
      <c r="GDF4" s="204"/>
      <c r="GDG4" s="204"/>
      <c r="GDH4" s="204"/>
      <c r="GDI4" s="204"/>
      <c r="GDJ4" s="204"/>
      <c r="GDK4" s="204"/>
      <c r="GDL4" s="204"/>
      <c r="GDM4" s="204"/>
      <c r="GDN4" s="204"/>
      <c r="GDO4" s="204"/>
      <c r="GDP4" s="204"/>
      <c r="GDQ4" s="204"/>
      <c r="GDR4" s="204"/>
      <c r="GDS4" s="204"/>
      <c r="GDT4" s="204"/>
      <c r="GDU4" s="204"/>
      <c r="GDV4" s="204"/>
      <c r="GDW4" s="204"/>
      <c r="GDX4" s="204"/>
      <c r="GDY4" s="204"/>
      <c r="GDZ4" s="204"/>
      <c r="GEA4" s="204"/>
      <c r="GEB4" s="204"/>
      <c r="GEC4" s="204"/>
      <c r="GED4" s="204"/>
      <c r="GEE4" s="204"/>
      <c r="GEF4" s="204"/>
      <c r="GEG4" s="204"/>
      <c r="GEH4" s="204"/>
      <c r="GEI4" s="204"/>
      <c r="GEJ4" s="204"/>
      <c r="GEK4" s="204"/>
      <c r="GEL4" s="204"/>
      <c r="GEM4" s="204"/>
      <c r="GEN4" s="204"/>
      <c r="GEO4" s="204"/>
      <c r="GEP4" s="204"/>
      <c r="GEQ4" s="204"/>
      <c r="GER4" s="204"/>
      <c r="GES4" s="204"/>
      <c r="GET4" s="204"/>
      <c r="GEU4" s="204"/>
      <c r="GEV4" s="204"/>
      <c r="GEW4" s="204"/>
      <c r="GEX4" s="204"/>
      <c r="GEY4" s="204"/>
      <c r="GEZ4" s="204"/>
      <c r="GFA4" s="204"/>
      <c r="GFB4" s="204"/>
      <c r="GFC4" s="204"/>
      <c r="GFD4" s="204"/>
      <c r="GFE4" s="204"/>
      <c r="GFF4" s="204"/>
      <c r="GFG4" s="204"/>
      <c r="GFH4" s="204"/>
      <c r="GFI4" s="204"/>
      <c r="GFJ4" s="204"/>
      <c r="GFK4" s="204"/>
      <c r="GFL4" s="204"/>
      <c r="GFM4" s="204"/>
      <c r="GFN4" s="204"/>
      <c r="GFO4" s="204"/>
      <c r="GFP4" s="204"/>
      <c r="GFQ4" s="204"/>
      <c r="GFR4" s="204"/>
      <c r="GFS4" s="204"/>
      <c r="GFT4" s="204"/>
      <c r="GFU4" s="204"/>
      <c r="GFV4" s="204"/>
      <c r="GFW4" s="204"/>
      <c r="GFX4" s="204"/>
      <c r="GFY4" s="204"/>
      <c r="GFZ4" s="204"/>
      <c r="GGA4" s="204"/>
      <c r="GGB4" s="204"/>
      <c r="GGC4" s="204"/>
      <c r="GGD4" s="204"/>
      <c r="GGE4" s="204"/>
      <c r="GGF4" s="204"/>
      <c r="GGG4" s="204"/>
      <c r="GGH4" s="204"/>
      <c r="GGI4" s="204"/>
      <c r="GGJ4" s="204"/>
      <c r="GGK4" s="204"/>
      <c r="GGL4" s="204"/>
      <c r="GGM4" s="204"/>
      <c r="GGN4" s="204"/>
      <c r="GGO4" s="204"/>
      <c r="GGP4" s="204"/>
      <c r="GGQ4" s="204"/>
      <c r="GGR4" s="204"/>
      <c r="GGS4" s="204"/>
      <c r="GGT4" s="204"/>
      <c r="GGU4" s="204"/>
      <c r="GGV4" s="204"/>
      <c r="GGW4" s="204"/>
      <c r="GGX4" s="204"/>
      <c r="GGY4" s="204"/>
      <c r="GGZ4" s="204"/>
      <c r="GHA4" s="204"/>
      <c r="GHB4" s="204"/>
      <c r="GHC4" s="204"/>
      <c r="GHD4" s="204"/>
      <c r="GHE4" s="204"/>
      <c r="GHF4" s="204"/>
      <c r="GHG4" s="204"/>
      <c r="GHH4" s="204"/>
      <c r="GHI4" s="204"/>
      <c r="GHJ4" s="204"/>
      <c r="GHK4" s="204"/>
      <c r="GHL4" s="204"/>
      <c r="GHM4" s="204"/>
      <c r="GHN4" s="204"/>
      <c r="GHO4" s="204"/>
      <c r="GHP4" s="204"/>
      <c r="GHQ4" s="204"/>
      <c r="GHR4" s="204"/>
      <c r="GHS4" s="204"/>
      <c r="GHT4" s="204"/>
      <c r="GHU4" s="204"/>
      <c r="GHV4" s="204"/>
      <c r="GHW4" s="204"/>
      <c r="GHX4" s="204"/>
      <c r="GHY4" s="204"/>
      <c r="GHZ4" s="204"/>
      <c r="GIA4" s="204"/>
      <c r="GIB4" s="204"/>
      <c r="GIC4" s="204"/>
      <c r="GID4" s="204"/>
      <c r="GIE4" s="204"/>
      <c r="GIF4" s="204"/>
      <c r="GIG4" s="204"/>
      <c r="GIH4" s="204"/>
      <c r="GII4" s="204"/>
      <c r="GIJ4" s="204"/>
      <c r="GIK4" s="204"/>
      <c r="GIL4" s="204"/>
      <c r="GIM4" s="204"/>
      <c r="GIN4" s="204"/>
      <c r="GIO4" s="204"/>
      <c r="GIP4" s="204"/>
      <c r="GIQ4" s="204"/>
      <c r="GIR4" s="204"/>
      <c r="GIS4" s="204"/>
      <c r="GIT4" s="204"/>
      <c r="GIU4" s="204"/>
      <c r="GIV4" s="204"/>
      <c r="GIW4" s="204"/>
      <c r="GIX4" s="204"/>
      <c r="GIY4" s="204"/>
      <c r="GIZ4" s="204"/>
      <c r="GJA4" s="204"/>
      <c r="GJB4" s="204"/>
      <c r="GJC4" s="204"/>
      <c r="GJD4" s="204"/>
      <c r="GJE4" s="204"/>
      <c r="GJF4" s="204"/>
      <c r="GJG4" s="204"/>
      <c r="GJH4" s="204"/>
      <c r="GJI4" s="204"/>
      <c r="GJJ4" s="204"/>
      <c r="GJK4" s="204"/>
      <c r="GJL4" s="204"/>
      <c r="GJM4" s="204"/>
      <c r="GJN4" s="204"/>
      <c r="GJO4" s="204"/>
      <c r="GJP4" s="204"/>
      <c r="GJQ4" s="204"/>
      <c r="GJR4" s="204"/>
      <c r="GJS4" s="204"/>
      <c r="GJT4" s="204"/>
      <c r="GJU4" s="204"/>
      <c r="GJV4" s="204"/>
      <c r="GJW4" s="204"/>
      <c r="GJX4" s="204"/>
      <c r="GJY4" s="204"/>
      <c r="GJZ4" s="204"/>
      <c r="GKA4" s="204"/>
      <c r="GKB4" s="204"/>
      <c r="GKC4" s="204"/>
      <c r="GKD4" s="204"/>
      <c r="GKE4" s="204"/>
      <c r="GKF4" s="204"/>
      <c r="GKG4" s="204"/>
      <c r="GKH4" s="204"/>
      <c r="GKI4" s="204"/>
      <c r="GKJ4" s="204"/>
      <c r="GKK4" s="204"/>
      <c r="GKL4" s="204"/>
      <c r="GKM4" s="204"/>
      <c r="GKN4" s="204"/>
      <c r="GKO4" s="204"/>
      <c r="GKP4" s="204"/>
      <c r="GKQ4" s="204"/>
      <c r="GKR4" s="204"/>
      <c r="GKS4" s="204"/>
      <c r="GKT4" s="204"/>
      <c r="GKU4" s="204"/>
      <c r="GKV4" s="204"/>
      <c r="GKW4" s="204"/>
      <c r="GKX4" s="204"/>
      <c r="GKY4" s="204"/>
      <c r="GKZ4" s="204"/>
      <c r="GLA4" s="204"/>
      <c r="GLB4" s="204"/>
      <c r="GLC4" s="204"/>
      <c r="GLD4" s="204"/>
      <c r="GLE4" s="204"/>
      <c r="GLF4" s="204"/>
      <c r="GLG4" s="204"/>
      <c r="GLH4" s="204"/>
      <c r="GLI4" s="204"/>
      <c r="GLJ4" s="204"/>
      <c r="GLK4" s="204"/>
      <c r="GLL4" s="204"/>
      <c r="GLM4" s="204"/>
      <c r="GLN4" s="204"/>
      <c r="GLO4" s="204"/>
      <c r="GLP4" s="204"/>
      <c r="GLQ4" s="204"/>
      <c r="GLR4" s="204"/>
      <c r="GLS4" s="204"/>
      <c r="GLT4" s="204"/>
      <c r="GLU4" s="204"/>
      <c r="GLV4" s="204"/>
      <c r="GLW4" s="204"/>
      <c r="GLX4" s="204"/>
      <c r="GLY4" s="204"/>
      <c r="GLZ4" s="204"/>
      <c r="GMA4" s="204"/>
      <c r="GMB4" s="204"/>
      <c r="GMC4" s="204"/>
      <c r="GMD4" s="204"/>
      <c r="GME4" s="204"/>
      <c r="GMF4" s="204"/>
      <c r="GMG4" s="204"/>
      <c r="GMH4" s="204"/>
      <c r="GMI4" s="204"/>
      <c r="GMJ4" s="204"/>
      <c r="GMK4" s="204"/>
      <c r="GML4" s="204"/>
      <c r="GMM4" s="204"/>
      <c r="GMN4" s="204"/>
      <c r="GMO4" s="204"/>
      <c r="GMP4" s="204"/>
      <c r="GMQ4" s="204"/>
      <c r="GMR4" s="204"/>
      <c r="GMS4" s="204"/>
      <c r="GMT4" s="204"/>
      <c r="GMU4" s="204"/>
      <c r="GMV4" s="204"/>
      <c r="GMW4" s="204"/>
      <c r="GMX4" s="204"/>
      <c r="GMY4" s="204"/>
      <c r="GMZ4" s="204"/>
      <c r="GNA4" s="204"/>
      <c r="GNB4" s="204"/>
      <c r="GNC4" s="204"/>
      <c r="GND4" s="204"/>
      <c r="GNE4" s="204"/>
      <c r="GNF4" s="204"/>
      <c r="GNG4" s="204"/>
      <c r="GNH4" s="204"/>
      <c r="GNI4" s="204"/>
      <c r="GNJ4" s="204"/>
      <c r="GNK4" s="204"/>
      <c r="GNL4" s="204"/>
      <c r="GNM4" s="204"/>
      <c r="GNN4" s="204"/>
      <c r="GNO4" s="204"/>
      <c r="GNP4" s="204"/>
      <c r="GNQ4" s="204"/>
      <c r="GNR4" s="204"/>
      <c r="GNS4" s="204"/>
      <c r="GNT4" s="203"/>
      <c r="GNU4" s="204"/>
      <c r="GNV4" s="204"/>
      <c r="GNW4" s="204"/>
      <c r="GNX4" s="204"/>
      <c r="GNY4" s="204"/>
      <c r="GNZ4" s="204"/>
      <c r="GOA4" s="204"/>
      <c r="GOB4" s="204"/>
      <c r="GOC4" s="204"/>
      <c r="GOD4" s="204"/>
      <c r="GOE4" s="204"/>
      <c r="GOF4" s="204"/>
      <c r="GOG4" s="204"/>
      <c r="GOH4" s="204"/>
      <c r="GOI4" s="204"/>
      <c r="GOJ4" s="204"/>
      <c r="GOK4" s="204"/>
      <c r="GOL4" s="204"/>
      <c r="GOM4" s="204"/>
      <c r="GON4" s="204"/>
      <c r="GOO4" s="204"/>
      <c r="GOP4" s="204"/>
      <c r="GOQ4" s="204"/>
      <c r="GOR4" s="204"/>
      <c r="GOS4" s="204"/>
      <c r="GOT4" s="204"/>
      <c r="GOU4" s="204"/>
      <c r="GOV4" s="204"/>
      <c r="GOW4" s="204"/>
      <c r="GOX4" s="204"/>
      <c r="GOY4" s="204"/>
      <c r="GOZ4" s="204"/>
      <c r="GPA4" s="204"/>
      <c r="GPB4" s="204"/>
      <c r="GPC4" s="204"/>
      <c r="GPD4" s="204"/>
      <c r="GPE4" s="204"/>
      <c r="GPF4" s="204"/>
      <c r="GPG4" s="204"/>
      <c r="GPH4" s="204"/>
      <c r="GPI4" s="204"/>
      <c r="GPJ4" s="204"/>
      <c r="GPK4" s="204"/>
      <c r="GPL4" s="204"/>
      <c r="GPM4" s="204"/>
      <c r="GPN4" s="204"/>
      <c r="GPO4" s="204"/>
      <c r="GPP4" s="204"/>
      <c r="GPQ4" s="204"/>
      <c r="GPR4" s="204"/>
      <c r="GPS4" s="204"/>
      <c r="GPT4" s="204"/>
      <c r="GPU4" s="204"/>
      <c r="GPV4" s="204"/>
      <c r="GPW4" s="204"/>
      <c r="GPX4" s="204"/>
      <c r="GPY4" s="204"/>
      <c r="GPZ4" s="204"/>
      <c r="GQA4" s="204"/>
      <c r="GQB4" s="204"/>
      <c r="GQC4" s="204"/>
      <c r="GQD4" s="204"/>
      <c r="GQE4" s="204"/>
      <c r="GQF4" s="204"/>
      <c r="GQG4" s="204"/>
      <c r="GQH4" s="204"/>
      <c r="GQI4" s="204"/>
      <c r="GQJ4" s="204"/>
      <c r="GQK4" s="204"/>
      <c r="GQL4" s="204"/>
      <c r="GQM4" s="204"/>
      <c r="GQN4" s="204"/>
      <c r="GQO4" s="204"/>
      <c r="GQP4" s="204"/>
      <c r="GQQ4" s="204"/>
      <c r="GQR4" s="204"/>
      <c r="GQS4" s="204"/>
      <c r="GQT4" s="204"/>
      <c r="GQU4" s="204"/>
      <c r="GQV4" s="204"/>
      <c r="GQW4" s="204"/>
      <c r="GQX4" s="204"/>
      <c r="GQY4" s="204"/>
      <c r="GQZ4" s="204"/>
      <c r="GRA4" s="204"/>
      <c r="GRB4" s="204"/>
      <c r="GRC4" s="204"/>
      <c r="GRD4" s="204"/>
      <c r="GRE4" s="204"/>
      <c r="GRF4" s="204"/>
      <c r="GRG4" s="204"/>
      <c r="GRH4" s="204"/>
      <c r="GRI4" s="204"/>
      <c r="GRJ4" s="204"/>
      <c r="GRK4" s="204"/>
      <c r="GRL4" s="204"/>
      <c r="GRM4" s="204"/>
      <c r="GRN4" s="204"/>
      <c r="GRO4" s="204"/>
      <c r="GRP4" s="204"/>
      <c r="GRQ4" s="204"/>
      <c r="GRR4" s="204"/>
      <c r="GRS4" s="204"/>
      <c r="GRT4" s="204"/>
      <c r="GRU4" s="204"/>
      <c r="GRV4" s="204"/>
      <c r="GRW4" s="204"/>
      <c r="GRX4" s="204"/>
      <c r="GRY4" s="204"/>
      <c r="GRZ4" s="204"/>
      <c r="GSA4" s="204"/>
      <c r="GSB4" s="204"/>
      <c r="GSC4" s="204"/>
      <c r="GSD4" s="204"/>
      <c r="GSE4" s="204"/>
      <c r="GSF4" s="204"/>
      <c r="GSG4" s="204"/>
      <c r="GSH4" s="204"/>
      <c r="GSI4" s="204"/>
      <c r="GSJ4" s="204"/>
      <c r="GSK4" s="204"/>
      <c r="GSL4" s="204"/>
      <c r="GSM4" s="204"/>
      <c r="GSN4" s="204"/>
      <c r="GSO4" s="204"/>
      <c r="GSP4" s="204"/>
      <c r="GSQ4" s="204"/>
      <c r="GSR4" s="204"/>
      <c r="GSS4" s="204"/>
      <c r="GST4" s="204"/>
      <c r="GSU4" s="204"/>
      <c r="GSV4" s="204"/>
      <c r="GSW4" s="204"/>
      <c r="GSX4" s="204"/>
      <c r="GSY4" s="204"/>
      <c r="GSZ4" s="204"/>
      <c r="GTA4" s="204"/>
      <c r="GTB4" s="204"/>
      <c r="GTC4" s="204"/>
      <c r="GTD4" s="204"/>
      <c r="GTE4" s="204"/>
      <c r="GTF4" s="204"/>
      <c r="GTG4" s="204"/>
      <c r="GTH4" s="204"/>
      <c r="GTI4" s="203"/>
      <c r="GTJ4" s="204"/>
      <c r="GTK4" s="204"/>
      <c r="GTL4" s="204"/>
      <c r="GTM4" s="204"/>
      <c r="GTN4" s="204"/>
      <c r="GTO4" s="204"/>
      <c r="GTP4" s="204"/>
      <c r="GTQ4" s="204"/>
      <c r="GTR4" s="204"/>
      <c r="GTS4" s="204"/>
      <c r="GTT4" s="204"/>
      <c r="GTU4" s="204"/>
      <c r="GTV4" s="204"/>
      <c r="GTW4" s="204"/>
      <c r="GTX4" s="204"/>
      <c r="GTY4" s="204"/>
      <c r="GTZ4" s="204"/>
      <c r="GUA4" s="204"/>
      <c r="GUB4" s="204"/>
      <c r="GUC4" s="204"/>
      <c r="GUD4" s="204"/>
      <c r="GUE4" s="204"/>
      <c r="GUF4" s="204"/>
      <c r="GUG4" s="204"/>
      <c r="GUH4" s="204"/>
      <c r="GUI4" s="204"/>
      <c r="GUJ4" s="204"/>
      <c r="GUK4" s="204"/>
      <c r="GUL4" s="204"/>
      <c r="GUM4" s="204"/>
      <c r="GUN4" s="204"/>
      <c r="GUO4" s="204"/>
      <c r="GUP4" s="204"/>
      <c r="GUQ4" s="204"/>
      <c r="GUR4" s="204"/>
      <c r="GUS4" s="204"/>
      <c r="GUT4" s="204"/>
      <c r="GUU4" s="204"/>
      <c r="GUV4" s="204"/>
      <c r="GUW4" s="204"/>
      <c r="GUX4" s="204"/>
      <c r="GUY4" s="204"/>
      <c r="GUZ4" s="204"/>
      <c r="GVA4" s="204"/>
      <c r="GVB4" s="204"/>
      <c r="GVC4" s="204"/>
      <c r="GVD4" s="204"/>
      <c r="GVE4" s="204"/>
      <c r="GVF4" s="204"/>
      <c r="GVG4" s="204"/>
      <c r="GVH4" s="204"/>
      <c r="GVI4" s="204"/>
      <c r="GVJ4" s="204"/>
      <c r="GVK4" s="204"/>
      <c r="GVL4" s="204"/>
      <c r="GVM4" s="204"/>
      <c r="GVN4" s="204"/>
      <c r="GVO4" s="204"/>
      <c r="GVP4" s="204"/>
      <c r="GVQ4" s="204"/>
      <c r="GVR4" s="204"/>
      <c r="GVS4" s="204"/>
      <c r="GVT4" s="204"/>
      <c r="GVU4" s="204"/>
      <c r="GVV4" s="204"/>
      <c r="GVW4" s="204"/>
      <c r="GVX4" s="204"/>
      <c r="GVY4" s="204"/>
      <c r="GVZ4" s="204"/>
      <c r="GWA4" s="204"/>
      <c r="GWB4" s="204"/>
      <c r="GWC4" s="204"/>
      <c r="GWD4" s="204"/>
      <c r="GWE4" s="204"/>
      <c r="GWF4" s="204"/>
      <c r="GWG4" s="204"/>
      <c r="GWH4" s="204"/>
      <c r="GWI4" s="204"/>
      <c r="GWJ4" s="204"/>
      <c r="GWK4" s="204"/>
      <c r="GWL4" s="204"/>
      <c r="GWM4" s="204"/>
      <c r="GWN4" s="204"/>
      <c r="GWO4" s="204"/>
      <c r="GWP4" s="204"/>
      <c r="GWQ4" s="204"/>
      <c r="GWR4" s="204"/>
      <c r="GWS4" s="204"/>
      <c r="GWT4" s="204"/>
      <c r="GWU4" s="204"/>
      <c r="GWV4" s="204"/>
      <c r="GWW4" s="204"/>
      <c r="GWX4" s="204"/>
      <c r="GWY4" s="204"/>
      <c r="GWZ4" s="204"/>
      <c r="GXA4" s="204"/>
      <c r="GXB4" s="204"/>
      <c r="GXC4" s="204"/>
      <c r="GXD4" s="204"/>
      <c r="GXE4" s="204"/>
      <c r="GXF4" s="204"/>
      <c r="GXG4" s="204"/>
      <c r="GXH4" s="204"/>
      <c r="GXI4" s="204"/>
      <c r="GXJ4" s="204"/>
      <c r="GXK4" s="204"/>
      <c r="GXL4" s="204"/>
      <c r="GXM4" s="204"/>
      <c r="GXN4" s="204"/>
      <c r="GXO4" s="204"/>
      <c r="GXP4" s="204"/>
      <c r="GXQ4" s="204"/>
      <c r="GXR4" s="204"/>
      <c r="GXS4" s="204"/>
      <c r="GXT4" s="204"/>
      <c r="GXU4" s="204"/>
      <c r="GXV4" s="204"/>
      <c r="GXW4" s="204"/>
      <c r="GXX4" s="204"/>
      <c r="GXY4" s="204"/>
      <c r="GXZ4" s="204"/>
      <c r="GYA4" s="204"/>
      <c r="GYB4" s="204"/>
      <c r="GYC4" s="204"/>
      <c r="GYD4" s="204"/>
      <c r="GYE4" s="204"/>
      <c r="GYF4" s="204"/>
      <c r="GYG4" s="204"/>
      <c r="GYH4" s="204"/>
      <c r="GYI4" s="204"/>
      <c r="GYJ4" s="204"/>
      <c r="GYK4" s="204"/>
      <c r="GYL4" s="204"/>
      <c r="GYM4" s="204"/>
      <c r="GYN4" s="204"/>
      <c r="GYO4" s="204"/>
      <c r="GYP4" s="204"/>
      <c r="GYQ4" s="204"/>
      <c r="GYR4" s="204"/>
      <c r="GYS4" s="204"/>
      <c r="GYT4" s="204"/>
      <c r="GYU4" s="204"/>
      <c r="GYV4" s="204"/>
      <c r="GYW4" s="204"/>
      <c r="GYX4" s="204"/>
      <c r="GYY4" s="204"/>
      <c r="GYZ4" s="204"/>
      <c r="GZA4" s="204"/>
      <c r="GZB4" s="204"/>
      <c r="GZC4" s="204"/>
      <c r="GZD4" s="204"/>
      <c r="GZE4" s="204"/>
      <c r="GZF4" s="204"/>
      <c r="GZG4" s="204"/>
      <c r="GZH4" s="204"/>
      <c r="GZI4" s="204"/>
      <c r="GZJ4" s="204"/>
      <c r="GZK4" s="204"/>
      <c r="GZL4" s="204"/>
      <c r="GZM4" s="204"/>
      <c r="GZN4" s="204"/>
      <c r="GZO4" s="204"/>
      <c r="GZP4" s="204"/>
      <c r="GZQ4" s="204"/>
      <c r="GZR4" s="204"/>
      <c r="GZS4" s="204"/>
      <c r="GZT4" s="204"/>
      <c r="GZU4" s="204"/>
      <c r="GZV4" s="204"/>
      <c r="GZW4" s="204"/>
      <c r="GZX4" s="204"/>
      <c r="GZY4" s="204"/>
      <c r="GZZ4" s="204"/>
      <c r="HAA4" s="204"/>
      <c r="HAB4" s="204"/>
      <c r="HAC4" s="204"/>
      <c r="HAD4" s="204"/>
      <c r="HAE4" s="204"/>
      <c r="HAF4" s="204"/>
      <c r="HAG4" s="204"/>
      <c r="HAH4" s="204"/>
      <c r="HAI4" s="204"/>
      <c r="HAJ4" s="204"/>
      <c r="HAK4" s="204"/>
      <c r="HAL4" s="204"/>
      <c r="HAM4" s="204"/>
      <c r="HAN4" s="204"/>
      <c r="HAO4" s="204"/>
      <c r="HAP4" s="204"/>
      <c r="HAQ4" s="204"/>
      <c r="HAR4" s="204"/>
      <c r="HAS4" s="204"/>
      <c r="HAT4" s="204"/>
      <c r="HAU4" s="204"/>
      <c r="HAV4" s="204"/>
      <c r="HAW4" s="204"/>
      <c r="HAX4" s="204"/>
      <c r="HAY4" s="204"/>
      <c r="HAZ4" s="204"/>
      <c r="HBA4" s="204"/>
      <c r="HBB4" s="204"/>
      <c r="HBC4" s="204"/>
      <c r="HBD4" s="204"/>
      <c r="HBE4" s="204"/>
      <c r="HBF4" s="204"/>
      <c r="HBG4" s="204"/>
      <c r="HBH4" s="204"/>
      <c r="HBI4" s="204"/>
      <c r="HBJ4" s="204"/>
      <c r="HBK4" s="204"/>
      <c r="HBL4" s="204"/>
      <c r="HBM4" s="204"/>
      <c r="HBN4" s="204"/>
      <c r="HBO4" s="204"/>
      <c r="HBP4" s="204"/>
      <c r="HBQ4" s="204"/>
      <c r="HBR4" s="204"/>
      <c r="HBS4" s="204"/>
      <c r="HBT4" s="204"/>
      <c r="HBU4" s="204"/>
      <c r="HBV4" s="204"/>
      <c r="HBW4" s="204"/>
      <c r="HBX4" s="204"/>
      <c r="HBY4" s="204"/>
      <c r="HBZ4" s="204"/>
      <c r="HCA4" s="204"/>
      <c r="HCB4" s="204"/>
      <c r="HCC4" s="204"/>
      <c r="HCD4" s="204"/>
      <c r="HCE4" s="204"/>
      <c r="HCF4" s="204"/>
      <c r="HCG4" s="204"/>
      <c r="HCH4" s="204"/>
      <c r="HCI4" s="204"/>
      <c r="HCJ4" s="204"/>
      <c r="HCK4" s="204"/>
      <c r="HCL4" s="204"/>
      <c r="HCM4" s="204"/>
      <c r="HCN4" s="204"/>
      <c r="HCO4" s="204"/>
      <c r="HCP4" s="204"/>
      <c r="HCQ4" s="204"/>
      <c r="HCR4" s="204"/>
      <c r="HCS4" s="204"/>
      <c r="HCT4" s="204"/>
      <c r="HCU4" s="204"/>
      <c r="HCV4" s="204"/>
      <c r="HCW4" s="204"/>
      <c r="HCX4" s="204"/>
      <c r="HCY4" s="204"/>
      <c r="HCZ4" s="204"/>
      <c r="HDA4" s="204"/>
      <c r="HDB4" s="204"/>
      <c r="HDC4" s="204"/>
      <c r="HDD4" s="204"/>
      <c r="HDE4" s="204"/>
      <c r="HDF4" s="204"/>
      <c r="HDG4" s="204"/>
      <c r="HDH4" s="204"/>
      <c r="HDI4" s="204"/>
      <c r="HDJ4" s="204"/>
      <c r="HDK4" s="204"/>
      <c r="HDL4" s="204"/>
      <c r="HDM4" s="204"/>
      <c r="HDN4" s="204"/>
      <c r="HDO4" s="204"/>
      <c r="HDP4" s="204"/>
      <c r="HDQ4" s="204"/>
      <c r="HDR4" s="204"/>
      <c r="HDS4" s="204"/>
      <c r="HDT4" s="204"/>
      <c r="HDU4" s="204"/>
      <c r="HDV4" s="204"/>
      <c r="HDW4" s="204"/>
      <c r="HDX4" s="204"/>
      <c r="HDY4" s="204"/>
      <c r="HDZ4" s="204"/>
      <c r="HEA4" s="204"/>
      <c r="HEB4" s="204"/>
      <c r="HEC4" s="204"/>
      <c r="HED4" s="204"/>
      <c r="HEE4" s="204"/>
      <c r="HEF4" s="204"/>
      <c r="HEG4" s="204"/>
      <c r="HEH4" s="204"/>
      <c r="HEI4" s="204"/>
      <c r="HEJ4" s="204"/>
      <c r="HEK4" s="204"/>
      <c r="HEL4" s="204"/>
      <c r="HEM4" s="204"/>
      <c r="HEN4" s="204"/>
      <c r="HEO4" s="204"/>
      <c r="HEP4" s="204"/>
      <c r="HEQ4" s="204"/>
      <c r="HER4" s="204"/>
      <c r="HES4" s="204"/>
      <c r="HET4" s="204"/>
      <c r="HEU4" s="204"/>
      <c r="HEV4" s="204"/>
      <c r="HEW4" s="204"/>
      <c r="HEX4" s="204"/>
      <c r="HEY4" s="204"/>
      <c r="HEZ4" s="204"/>
      <c r="HFA4" s="204"/>
      <c r="HFB4" s="204"/>
      <c r="HFC4" s="204"/>
      <c r="HFD4" s="204"/>
      <c r="HFE4" s="204"/>
      <c r="HFF4" s="204"/>
      <c r="HFG4" s="204"/>
      <c r="HFH4" s="204"/>
      <c r="HFI4" s="204"/>
      <c r="HFJ4" s="204"/>
      <c r="HFK4" s="204"/>
      <c r="HFL4" s="204"/>
      <c r="HFM4" s="204"/>
      <c r="HFN4" s="204"/>
      <c r="HFO4" s="204"/>
      <c r="HFP4" s="204"/>
      <c r="HFQ4" s="204"/>
      <c r="HFR4" s="204"/>
      <c r="HFS4" s="204"/>
      <c r="HFT4" s="204"/>
      <c r="HFU4" s="204"/>
      <c r="HFV4" s="204"/>
      <c r="HFW4" s="204"/>
      <c r="HFX4" s="204"/>
      <c r="HFY4" s="204"/>
      <c r="HFZ4" s="204"/>
      <c r="HGA4" s="204"/>
      <c r="HGB4" s="204"/>
      <c r="HGC4" s="204"/>
      <c r="HGD4" s="204"/>
      <c r="HGE4" s="204"/>
      <c r="HGF4" s="204"/>
      <c r="HGG4" s="204"/>
      <c r="HGH4" s="204"/>
      <c r="HGI4" s="204"/>
      <c r="HGJ4" s="204"/>
      <c r="HGK4" s="204"/>
      <c r="HGL4" s="204"/>
      <c r="HGM4" s="204"/>
      <c r="HGN4" s="204"/>
      <c r="HGO4" s="204"/>
      <c r="HGP4" s="204"/>
      <c r="HGQ4" s="204"/>
      <c r="HGR4" s="204"/>
      <c r="HGS4" s="204"/>
      <c r="HGT4" s="204"/>
      <c r="HGU4" s="204"/>
      <c r="HGV4" s="204"/>
      <c r="HGW4" s="204"/>
      <c r="HGX4" s="204"/>
      <c r="HGY4" s="204"/>
      <c r="HGZ4" s="204"/>
      <c r="HHA4" s="204"/>
      <c r="HHB4" s="204"/>
      <c r="HHC4" s="204"/>
      <c r="HHD4" s="204"/>
      <c r="HHE4" s="204"/>
      <c r="HHF4" s="204"/>
      <c r="HHG4" s="204"/>
      <c r="HHH4" s="204"/>
      <c r="HHI4" s="204"/>
      <c r="HHJ4" s="204"/>
      <c r="HHK4" s="204"/>
      <c r="HHL4" s="204"/>
      <c r="HHM4" s="204"/>
      <c r="HHN4" s="204"/>
      <c r="HHO4" s="204"/>
      <c r="HHP4" s="204"/>
      <c r="HHQ4" s="204"/>
      <c r="HHR4" s="204"/>
      <c r="HHS4" s="204"/>
      <c r="HHT4" s="204"/>
      <c r="HHU4" s="204"/>
      <c r="HHV4" s="204"/>
      <c r="HHW4" s="204"/>
      <c r="HHX4" s="204"/>
      <c r="HHY4" s="204"/>
      <c r="HHZ4" s="204"/>
      <c r="HIA4" s="204"/>
      <c r="HIB4" s="204"/>
      <c r="HIC4" s="204"/>
      <c r="HID4" s="204"/>
      <c r="HIE4" s="204"/>
      <c r="HIF4" s="204"/>
      <c r="HIG4" s="204"/>
      <c r="HIH4" s="204"/>
      <c r="HII4" s="204"/>
      <c r="HIJ4" s="204"/>
      <c r="HIK4" s="204"/>
      <c r="HIL4" s="204"/>
      <c r="HIM4" s="204"/>
      <c r="HIN4" s="204"/>
      <c r="HIO4" s="204"/>
      <c r="HIP4" s="204"/>
      <c r="HIQ4" s="204"/>
      <c r="HIR4" s="204"/>
      <c r="HIS4" s="204"/>
      <c r="HIT4" s="204"/>
      <c r="HIU4" s="204"/>
      <c r="HIV4" s="204"/>
      <c r="HIW4" s="204"/>
      <c r="HIX4" s="204"/>
      <c r="HIY4" s="204"/>
      <c r="HIZ4" s="204"/>
      <c r="HJA4" s="204"/>
      <c r="HJB4" s="204"/>
      <c r="HJC4" s="204"/>
      <c r="HJD4" s="204"/>
      <c r="HJE4" s="204"/>
      <c r="HJF4" s="204"/>
      <c r="HJG4" s="204"/>
      <c r="HJH4" s="204"/>
      <c r="HJI4" s="204"/>
      <c r="HJJ4" s="204"/>
      <c r="HJK4" s="204"/>
      <c r="HJL4" s="204"/>
      <c r="HJM4" s="204"/>
      <c r="HJN4" s="204"/>
      <c r="HJO4" s="204"/>
      <c r="HJP4" s="204"/>
      <c r="HJQ4" s="204"/>
      <c r="HJR4" s="204"/>
      <c r="HJS4" s="204"/>
      <c r="HJT4" s="204"/>
      <c r="HJU4" s="204"/>
      <c r="HJV4" s="204"/>
      <c r="HJW4" s="204"/>
      <c r="HJX4" s="204"/>
      <c r="HJY4" s="204"/>
      <c r="HJZ4" s="204"/>
      <c r="HKA4" s="204"/>
      <c r="HKB4" s="204"/>
      <c r="HKC4" s="204"/>
      <c r="HKD4" s="204"/>
      <c r="HKE4" s="204"/>
      <c r="HKF4" s="204"/>
      <c r="HKG4" s="204"/>
      <c r="HKH4" s="204"/>
      <c r="HKI4" s="204"/>
      <c r="HKJ4" s="204"/>
      <c r="HKK4" s="204"/>
      <c r="HKL4" s="204"/>
      <c r="HKM4" s="204"/>
      <c r="HKN4" s="204"/>
      <c r="HKO4" s="204"/>
      <c r="HKP4" s="204"/>
      <c r="HKQ4" s="204"/>
      <c r="HKR4" s="204"/>
      <c r="HKS4" s="204"/>
      <c r="HKT4" s="204"/>
      <c r="HKU4" s="204"/>
      <c r="HKV4" s="204"/>
      <c r="HKW4" s="204"/>
      <c r="HKX4" s="204"/>
      <c r="HKY4" s="204"/>
      <c r="HKZ4" s="204"/>
      <c r="HLA4" s="204"/>
      <c r="HLB4" s="204"/>
      <c r="HLC4" s="204"/>
      <c r="HLD4" s="204"/>
      <c r="HLE4" s="204"/>
      <c r="HLF4" s="204"/>
      <c r="HLG4" s="204"/>
      <c r="HLH4" s="204"/>
      <c r="HLI4" s="204"/>
      <c r="HLJ4" s="204"/>
      <c r="HLK4" s="204"/>
      <c r="HLL4" s="204"/>
      <c r="HLM4" s="204"/>
      <c r="HLN4" s="204"/>
      <c r="HLO4" s="204"/>
      <c r="HLP4" s="204"/>
      <c r="HLQ4" s="204"/>
      <c r="HLR4" s="204"/>
      <c r="HLS4" s="204"/>
      <c r="HLT4" s="204"/>
      <c r="HLU4" s="204"/>
      <c r="HLV4" s="204"/>
      <c r="HLW4" s="204"/>
      <c r="HLX4" s="204"/>
      <c r="HLY4" s="204"/>
      <c r="HLZ4" s="204"/>
      <c r="HMA4" s="204"/>
      <c r="HMB4" s="204"/>
      <c r="HMC4" s="204"/>
      <c r="HMD4" s="204"/>
      <c r="HME4" s="204"/>
      <c r="HMF4" s="204"/>
      <c r="HMG4" s="204"/>
      <c r="HMH4" s="204"/>
      <c r="HMI4" s="204"/>
      <c r="HMJ4" s="204"/>
      <c r="HMK4" s="204"/>
      <c r="HML4" s="204"/>
      <c r="HMM4" s="204"/>
      <c r="HMN4" s="204"/>
      <c r="HMO4" s="204"/>
      <c r="HMP4" s="204"/>
      <c r="HMQ4" s="204"/>
      <c r="HMR4" s="204"/>
      <c r="HMS4" s="204"/>
      <c r="HMT4" s="204"/>
      <c r="HMU4" s="204"/>
      <c r="HMV4" s="204"/>
      <c r="HMW4" s="204"/>
      <c r="HMX4" s="204"/>
      <c r="HMY4" s="204"/>
      <c r="HMZ4" s="204"/>
      <c r="HNA4" s="203"/>
      <c r="HNB4" s="204"/>
      <c r="HNC4" s="204"/>
      <c r="HND4" s="204"/>
      <c r="HNE4" s="204"/>
      <c r="HNF4" s="204"/>
      <c r="HNG4" s="204"/>
      <c r="HNH4" s="204"/>
      <c r="HNI4" s="204"/>
      <c r="HNJ4" s="204"/>
      <c r="HNK4" s="204"/>
      <c r="HNL4" s="204"/>
      <c r="HNM4" s="204"/>
      <c r="HNN4" s="204"/>
      <c r="HNO4" s="204"/>
      <c r="HNP4" s="204"/>
      <c r="HNQ4" s="204"/>
      <c r="HNR4" s="204"/>
      <c r="HNS4" s="204"/>
      <c r="HNT4" s="204"/>
      <c r="HNU4" s="204"/>
      <c r="HNV4" s="204"/>
      <c r="HNW4" s="204"/>
      <c r="HNX4" s="204"/>
      <c r="HNY4" s="204"/>
      <c r="HNZ4" s="204"/>
      <c r="HOA4" s="204"/>
      <c r="HOB4" s="204"/>
      <c r="HOC4" s="204"/>
      <c r="HOD4" s="204"/>
      <c r="HOE4" s="204"/>
      <c r="HOF4" s="204"/>
      <c r="HOG4" s="204"/>
      <c r="HOH4" s="204"/>
      <c r="HOI4" s="204"/>
      <c r="HOJ4" s="204"/>
      <c r="HOK4" s="204"/>
      <c r="HOL4" s="204"/>
      <c r="HOM4" s="204"/>
      <c r="HON4" s="204"/>
      <c r="HOO4" s="204"/>
      <c r="HOP4" s="204"/>
      <c r="HOQ4" s="204"/>
      <c r="HOR4" s="204"/>
      <c r="HOS4" s="204"/>
      <c r="HOT4" s="204"/>
      <c r="HOU4" s="204"/>
      <c r="HOV4" s="204"/>
      <c r="HOW4" s="204"/>
      <c r="HOX4" s="204"/>
      <c r="HOY4" s="204"/>
      <c r="HOZ4" s="204"/>
      <c r="HPA4" s="204"/>
      <c r="HPB4" s="204"/>
      <c r="HPC4" s="204"/>
      <c r="HPD4" s="204"/>
      <c r="HPE4" s="204"/>
      <c r="HPF4" s="204"/>
      <c r="HPG4" s="204"/>
      <c r="HPH4" s="204"/>
      <c r="HPI4" s="204"/>
      <c r="HPJ4" s="204"/>
      <c r="HPK4" s="204"/>
      <c r="HPL4" s="204"/>
      <c r="HPM4" s="204"/>
      <c r="HPN4" s="204"/>
      <c r="HPO4" s="204"/>
      <c r="HPP4" s="204"/>
      <c r="HPQ4" s="204"/>
      <c r="HPR4" s="204"/>
      <c r="HPS4" s="204"/>
      <c r="HPT4" s="204"/>
      <c r="HPU4" s="204"/>
      <c r="HPV4" s="204"/>
      <c r="HPW4" s="204"/>
      <c r="HPX4" s="204"/>
      <c r="HPY4" s="204"/>
      <c r="HPZ4" s="204"/>
      <c r="HQA4" s="204"/>
      <c r="HQB4" s="204"/>
      <c r="HQC4" s="204"/>
      <c r="HQD4" s="204"/>
      <c r="HQE4" s="204"/>
      <c r="HQF4" s="204"/>
      <c r="HQG4" s="204"/>
      <c r="HQH4" s="204"/>
      <c r="HQI4" s="204"/>
      <c r="HQJ4" s="204"/>
      <c r="HQK4" s="204"/>
      <c r="HQL4" s="204"/>
      <c r="HQM4" s="204"/>
      <c r="HQN4" s="204"/>
      <c r="HQO4" s="204"/>
      <c r="HQP4" s="204"/>
      <c r="HQQ4" s="204"/>
      <c r="HQR4" s="204"/>
      <c r="HQS4" s="204"/>
      <c r="HQT4" s="204"/>
      <c r="HQU4" s="204"/>
      <c r="HQV4" s="204"/>
      <c r="HQW4" s="204"/>
      <c r="HQX4" s="204"/>
      <c r="HQY4" s="204"/>
      <c r="HQZ4" s="204"/>
      <c r="HRA4" s="204"/>
      <c r="HRB4" s="204"/>
      <c r="HRC4" s="204"/>
      <c r="HRD4" s="204"/>
      <c r="HRE4" s="204"/>
      <c r="HRF4" s="204"/>
      <c r="HRG4" s="204"/>
      <c r="HRH4" s="204"/>
      <c r="HRI4" s="204"/>
      <c r="HRJ4" s="204"/>
      <c r="HRK4" s="204"/>
      <c r="HRL4" s="204"/>
      <c r="HRM4" s="204"/>
      <c r="HRN4" s="204"/>
      <c r="HRO4" s="204"/>
      <c r="HRP4" s="204"/>
      <c r="HRQ4" s="204"/>
      <c r="HRR4" s="204"/>
      <c r="HRS4" s="204"/>
      <c r="HRT4" s="204"/>
      <c r="HRU4" s="204"/>
      <c r="HRV4" s="204"/>
      <c r="HRW4" s="204"/>
      <c r="HRX4" s="204"/>
      <c r="HRY4" s="204"/>
      <c r="HRZ4" s="204"/>
      <c r="HSA4" s="204"/>
      <c r="HSB4" s="204"/>
      <c r="HSC4" s="204"/>
      <c r="HSD4" s="204"/>
      <c r="HSE4" s="204"/>
      <c r="HSF4" s="204"/>
      <c r="HSG4" s="204"/>
      <c r="HSH4" s="204"/>
      <c r="HSI4" s="204"/>
      <c r="HSJ4" s="204"/>
      <c r="HSK4" s="204"/>
      <c r="HSL4" s="204"/>
      <c r="HSM4" s="204"/>
      <c r="HSN4" s="204"/>
      <c r="HSO4" s="204"/>
      <c r="HSP4" s="204"/>
      <c r="HSQ4" s="204"/>
      <c r="HSR4" s="204"/>
      <c r="HSS4" s="204"/>
      <c r="HST4" s="204"/>
      <c r="HSU4" s="204"/>
      <c r="HSV4" s="204"/>
      <c r="HSW4" s="204"/>
      <c r="HSX4" s="204"/>
      <c r="HSY4" s="204"/>
      <c r="HSZ4" s="204"/>
      <c r="HTA4" s="204"/>
      <c r="HTB4" s="204"/>
      <c r="HTC4" s="204"/>
      <c r="HTD4" s="204"/>
      <c r="HTE4" s="204"/>
      <c r="HTF4" s="204"/>
      <c r="HTG4" s="204"/>
      <c r="HTH4" s="204"/>
      <c r="HTI4" s="204"/>
      <c r="HTJ4" s="204"/>
      <c r="HTK4" s="204"/>
      <c r="HTL4" s="204"/>
      <c r="HTM4" s="204"/>
      <c r="HTN4" s="204"/>
      <c r="HTO4" s="204"/>
      <c r="HTP4" s="204"/>
      <c r="HTQ4" s="204"/>
      <c r="HTR4" s="204"/>
      <c r="HTS4" s="204"/>
      <c r="HTT4" s="204"/>
      <c r="HTU4" s="204"/>
      <c r="HTV4" s="203"/>
      <c r="HTW4" s="204"/>
      <c r="HTX4" s="204"/>
      <c r="HTY4" s="204"/>
      <c r="HTZ4" s="204"/>
      <c r="HUA4" s="204"/>
      <c r="HUB4" s="204"/>
      <c r="HUC4" s="204"/>
      <c r="HUD4" s="204"/>
      <c r="HUE4" s="204"/>
      <c r="HUF4" s="204"/>
      <c r="HUG4" s="204"/>
      <c r="HUH4" s="204"/>
      <c r="HUI4" s="204"/>
      <c r="HUJ4" s="204"/>
      <c r="HUK4" s="204"/>
      <c r="HUL4" s="204"/>
      <c r="HUM4" s="204"/>
      <c r="HUN4" s="204"/>
      <c r="HUO4" s="204"/>
      <c r="HUP4" s="204"/>
      <c r="HUQ4" s="204"/>
      <c r="HUR4" s="204"/>
      <c r="HUS4" s="204"/>
      <c r="HUT4" s="204"/>
      <c r="HUU4" s="204"/>
      <c r="HUV4" s="204"/>
      <c r="HUW4" s="204"/>
      <c r="HUX4" s="204"/>
      <c r="HUY4" s="204"/>
      <c r="HUZ4" s="204"/>
      <c r="HVA4" s="204"/>
      <c r="HVB4" s="204"/>
      <c r="HVC4" s="204"/>
      <c r="HVD4" s="204"/>
      <c r="HVE4" s="204"/>
      <c r="HVF4" s="204"/>
      <c r="HVG4" s="204"/>
      <c r="HVH4" s="204"/>
      <c r="HVI4" s="204"/>
      <c r="HVJ4" s="204"/>
      <c r="HVK4" s="204"/>
      <c r="HVL4" s="204"/>
      <c r="HVM4" s="204"/>
      <c r="HVN4" s="204"/>
      <c r="HVO4" s="204"/>
      <c r="HVP4" s="204"/>
      <c r="HVQ4" s="204"/>
      <c r="HVR4" s="204"/>
      <c r="HVS4" s="204"/>
      <c r="HVT4" s="204"/>
      <c r="HVU4" s="204"/>
      <c r="HVV4" s="204"/>
      <c r="HVW4" s="204"/>
      <c r="HVX4" s="204"/>
      <c r="HVY4" s="204"/>
      <c r="HVZ4" s="204"/>
      <c r="HWA4" s="204"/>
      <c r="HWB4" s="204"/>
      <c r="HWC4" s="204"/>
      <c r="HWD4" s="204"/>
      <c r="HWE4" s="204"/>
      <c r="HWF4" s="204"/>
      <c r="HWG4" s="204"/>
      <c r="HWH4" s="204"/>
      <c r="HWI4" s="204"/>
      <c r="HWJ4" s="204"/>
      <c r="HWK4" s="204"/>
      <c r="HWL4" s="204"/>
      <c r="HWM4" s="204"/>
      <c r="HWN4" s="204"/>
      <c r="HWO4" s="204"/>
      <c r="HWP4" s="204"/>
      <c r="HWQ4" s="204"/>
      <c r="HWR4" s="204"/>
      <c r="HWS4" s="204"/>
      <c r="HWT4" s="204"/>
      <c r="HWU4" s="204"/>
      <c r="HWV4" s="204"/>
      <c r="HWW4" s="204"/>
      <c r="HWX4" s="204"/>
      <c r="HWY4" s="204"/>
      <c r="HWZ4" s="204"/>
      <c r="HXA4" s="204"/>
      <c r="HXB4" s="204"/>
      <c r="HXC4" s="204"/>
      <c r="HXD4" s="204"/>
      <c r="HXE4" s="204"/>
      <c r="HXF4" s="204"/>
      <c r="HXG4" s="204"/>
      <c r="HXH4" s="204"/>
      <c r="HXI4" s="204"/>
      <c r="HXJ4" s="204"/>
      <c r="HXK4" s="204"/>
      <c r="HXL4" s="204"/>
      <c r="HXM4" s="204"/>
      <c r="HXN4" s="204"/>
      <c r="HXO4" s="204"/>
      <c r="HXP4" s="204"/>
      <c r="HXQ4" s="204"/>
      <c r="HXR4" s="204"/>
      <c r="HXS4" s="204"/>
      <c r="HXT4" s="204"/>
      <c r="HXU4" s="204"/>
      <c r="HXV4" s="204"/>
      <c r="HXW4" s="204"/>
      <c r="HXX4" s="204"/>
      <c r="HXY4" s="204"/>
      <c r="HXZ4" s="204"/>
      <c r="HYA4" s="204"/>
      <c r="HYB4" s="204"/>
      <c r="HYC4" s="204"/>
      <c r="HYD4" s="204"/>
      <c r="HYE4" s="204"/>
      <c r="HYF4" s="204"/>
      <c r="HYG4" s="204"/>
      <c r="HYH4" s="204"/>
      <c r="HYI4" s="204"/>
      <c r="HYJ4" s="204"/>
      <c r="HYK4" s="204"/>
      <c r="HYL4" s="204"/>
      <c r="HYM4" s="204"/>
      <c r="HYN4" s="204"/>
      <c r="HYO4" s="204"/>
      <c r="HYP4" s="204"/>
      <c r="HYQ4" s="204"/>
      <c r="HYR4" s="204"/>
      <c r="HYS4" s="204"/>
      <c r="HYT4" s="204"/>
      <c r="HYU4" s="204"/>
      <c r="HYV4" s="204"/>
      <c r="HYW4" s="204"/>
      <c r="HYX4" s="204"/>
      <c r="HYY4" s="204"/>
      <c r="HYZ4" s="204"/>
      <c r="HZA4" s="204"/>
      <c r="HZB4" s="204"/>
      <c r="HZC4" s="204"/>
      <c r="HZD4" s="204"/>
      <c r="HZE4" s="204"/>
      <c r="HZF4" s="204"/>
      <c r="HZG4" s="204"/>
      <c r="HZH4" s="204"/>
      <c r="HZI4" s="204"/>
      <c r="HZJ4" s="204"/>
      <c r="HZK4" s="204"/>
      <c r="HZL4" s="204"/>
      <c r="HZM4" s="204"/>
      <c r="HZN4" s="204"/>
      <c r="HZO4" s="204"/>
      <c r="HZP4" s="204"/>
      <c r="HZQ4" s="204"/>
      <c r="HZR4" s="204"/>
      <c r="HZS4" s="204"/>
      <c r="HZT4" s="204"/>
      <c r="HZU4" s="204"/>
      <c r="HZV4" s="204"/>
      <c r="HZW4" s="204"/>
      <c r="HZX4" s="204"/>
      <c r="HZY4" s="204"/>
      <c r="HZZ4" s="204"/>
      <c r="IAA4" s="204"/>
      <c r="IAB4" s="204"/>
      <c r="IAC4" s="204"/>
      <c r="IAD4" s="204"/>
      <c r="IAE4" s="204"/>
      <c r="IAF4" s="204"/>
      <c r="IAG4" s="204"/>
      <c r="IAH4" s="204"/>
      <c r="IAI4" s="204"/>
      <c r="IAJ4" s="204"/>
      <c r="IAK4" s="204"/>
      <c r="IAL4" s="204"/>
      <c r="IAM4" s="204"/>
      <c r="IAN4" s="204"/>
      <c r="IAO4" s="204"/>
      <c r="IAP4" s="204"/>
      <c r="IAQ4" s="204"/>
      <c r="IAR4" s="204"/>
      <c r="IAS4" s="204"/>
      <c r="IAT4" s="204"/>
      <c r="IAU4" s="204"/>
      <c r="IAV4" s="204"/>
      <c r="IAW4" s="204"/>
      <c r="IAX4" s="204"/>
      <c r="IAY4" s="204"/>
      <c r="IAZ4" s="204"/>
      <c r="IBA4" s="204"/>
      <c r="IBB4" s="204"/>
      <c r="IBC4" s="204"/>
      <c r="IBD4" s="204"/>
      <c r="IBE4" s="204"/>
      <c r="IBF4" s="204"/>
      <c r="IBG4" s="203"/>
      <c r="IBH4" s="204"/>
      <c r="IBI4" s="204"/>
      <c r="IBJ4" s="204"/>
      <c r="IBK4" s="204"/>
      <c r="IBL4" s="204"/>
      <c r="IBM4" s="204"/>
      <c r="IBN4" s="204"/>
      <c r="IBO4" s="204"/>
      <c r="IBP4" s="204"/>
      <c r="IBQ4" s="204"/>
      <c r="IBR4" s="204"/>
      <c r="IBS4" s="204"/>
      <c r="IBT4" s="204"/>
      <c r="IBU4" s="204"/>
      <c r="IBV4" s="204"/>
      <c r="IBW4" s="204"/>
      <c r="IBX4" s="204"/>
      <c r="IBY4" s="204"/>
      <c r="IBZ4" s="204"/>
      <c r="ICA4" s="204"/>
      <c r="ICB4" s="204"/>
      <c r="ICC4" s="204"/>
      <c r="ICD4" s="204"/>
      <c r="ICE4" s="204"/>
      <c r="ICF4" s="204"/>
      <c r="ICG4" s="204"/>
      <c r="ICH4" s="204"/>
      <c r="ICI4" s="204"/>
      <c r="ICJ4" s="204"/>
      <c r="ICK4" s="204"/>
      <c r="ICL4" s="204"/>
      <c r="ICM4" s="204"/>
      <c r="ICN4" s="204"/>
      <c r="ICO4" s="204"/>
      <c r="ICP4" s="204"/>
      <c r="ICQ4" s="204"/>
      <c r="ICR4" s="204"/>
      <c r="ICS4" s="204"/>
      <c r="ICT4" s="204"/>
      <c r="ICU4" s="204"/>
      <c r="ICV4" s="204"/>
      <c r="ICW4" s="204"/>
      <c r="ICX4" s="204"/>
      <c r="ICY4" s="204"/>
      <c r="ICZ4" s="204"/>
      <c r="IDA4" s="204"/>
      <c r="IDB4" s="204"/>
      <c r="IDC4" s="204"/>
      <c r="IDD4" s="204"/>
      <c r="IDE4" s="204"/>
      <c r="IDF4" s="204"/>
      <c r="IDG4" s="204"/>
      <c r="IDH4" s="204"/>
      <c r="IDI4" s="204"/>
      <c r="IDJ4" s="204"/>
      <c r="IDK4" s="204"/>
      <c r="IDL4" s="204"/>
      <c r="IDM4" s="204"/>
      <c r="IDN4" s="204"/>
      <c r="IDO4" s="204"/>
      <c r="IDP4" s="204"/>
      <c r="IDQ4" s="204"/>
      <c r="IDR4" s="204"/>
      <c r="IDS4" s="204"/>
      <c r="IDT4" s="204"/>
      <c r="IDU4" s="204"/>
      <c r="IDV4" s="204"/>
      <c r="IDW4" s="204"/>
      <c r="IDX4" s="204"/>
      <c r="IDY4" s="204"/>
      <c r="IDZ4" s="204"/>
      <c r="IEA4" s="204"/>
      <c r="IEB4" s="204"/>
      <c r="IEC4" s="204"/>
      <c r="IED4" s="204"/>
      <c r="IEE4" s="204"/>
      <c r="IEF4" s="204"/>
      <c r="IEG4" s="204"/>
      <c r="IEH4" s="204"/>
      <c r="IEI4" s="204"/>
      <c r="IEJ4" s="204"/>
      <c r="IEK4" s="204"/>
      <c r="IEL4" s="204"/>
      <c r="IEM4" s="204"/>
      <c r="IEN4" s="204"/>
      <c r="IEO4" s="204"/>
      <c r="IEP4" s="204"/>
      <c r="IEQ4" s="204"/>
      <c r="IER4" s="204"/>
      <c r="IES4" s="204"/>
      <c r="IET4" s="204"/>
      <c r="IEU4" s="204"/>
      <c r="IEV4" s="204"/>
      <c r="IEW4" s="204"/>
      <c r="IEX4" s="204"/>
      <c r="IEY4" s="204"/>
      <c r="IEZ4" s="204"/>
      <c r="IFA4" s="204"/>
      <c r="IFB4" s="204"/>
      <c r="IFC4" s="204"/>
      <c r="IFD4" s="204"/>
      <c r="IFE4" s="203"/>
      <c r="IFF4" s="204"/>
      <c r="IFG4" s="204"/>
      <c r="IFH4" s="204"/>
      <c r="IFI4" s="204"/>
      <c r="IFJ4" s="204"/>
      <c r="IFK4" s="204"/>
      <c r="IFL4" s="204"/>
      <c r="IFM4" s="204"/>
      <c r="IFN4" s="204"/>
      <c r="IFO4" s="204"/>
      <c r="IFP4" s="204"/>
      <c r="IFQ4" s="204"/>
      <c r="IFR4" s="204"/>
      <c r="IFS4" s="204"/>
      <c r="IFT4" s="204"/>
      <c r="IFU4" s="204"/>
      <c r="IFV4" s="204"/>
      <c r="IFW4" s="204"/>
      <c r="IFX4" s="204"/>
      <c r="IFY4" s="204"/>
      <c r="IFZ4" s="204"/>
      <c r="IGA4" s="204"/>
      <c r="IGB4" s="204"/>
      <c r="IGC4" s="204"/>
      <c r="IGD4" s="204"/>
      <c r="IGE4" s="204"/>
      <c r="IGF4" s="204"/>
      <c r="IGG4" s="204"/>
      <c r="IGH4" s="204"/>
      <c r="IGI4" s="204"/>
      <c r="IGJ4" s="204"/>
      <c r="IGK4" s="204"/>
      <c r="IGL4" s="203"/>
      <c r="IGM4" s="204"/>
      <c r="IGN4" s="204"/>
      <c r="IGO4" s="204"/>
      <c r="IGP4" s="204"/>
      <c r="IGQ4" s="204"/>
      <c r="IGR4" s="204"/>
      <c r="IGS4" s="204"/>
      <c r="IGT4" s="204"/>
      <c r="IGU4" s="204"/>
      <c r="IGV4" s="204"/>
      <c r="IGW4" s="204"/>
      <c r="IGX4" s="204"/>
      <c r="IGY4" s="204"/>
      <c r="IGZ4" s="204"/>
      <c r="IHA4" s="204"/>
      <c r="IHB4" s="204"/>
      <c r="IHC4" s="204"/>
      <c r="IHD4" s="204"/>
      <c r="IHE4" s="204"/>
      <c r="IHF4" s="204"/>
      <c r="IHG4" s="204"/>
      <c r="IHH4" s="204"/>
      <c r="IHI4" s="204"/>
      <c r="IHJ4" s="204"/>
      <c r="IHK4" s="204"/>
      <c r="IHL4" s="204"/>
      <c r="IHM4" s="204"/>
      <c r="IHN4" s="204"/>
      <c r="IHO4" s="204"/>
      <c r="IHP4" s="204"/>
      <c r="IHQ4" s="204"/>
      <c r="IHR4" s="204"/>
      <c r="IHS4" s="204"/>
      <c r="IHT4" s="204"/>
      <c r="IHU4" s="204"/>
      <c r="IHV4" s="204"/>
      <c r="IHW4" s="204"/>
      <c r="IHX4" s="204"/>
      <c r="IHY4" s="204"/>
      <c r="IHZ4" s="204"/>
      <c r="IIA4" s="204"/>
      <c r="IIB4" s="204"/>
      <c r="IIC4" s="204"/>
      <c r="IID4" s="204"/>
      <c r="IIE4" s="204"/>
      <c r="IIF4" s="204"/>
      <c r="IIG4" s="204"/>
      <c r="IIH4" s="204"/>
      <c r="III4" s="204"/>
      <c r="IIJ4" s="204"/>
      <c r="IIK4" s="204"/>
      <c r="IIL4" s="204"/>
      <c r="IIM4" s="204"/>
      <c r="IIN4" s="204"/>
      <c r="IIO4" s="204"/>
      <c r="IIP4" s="204"/>
      <c r="IIQ4" s="204"/>
      <c r="IIR4" s="204"/>
      <c r="IIS4" s="204"/>
      <c r="IIT4" s="204"/>
      <c r="IIU4" s="204"/>
      <c r="IIV4" s="204"/>
      <c r="IIW4" s="204"/>
      <c r="IIX4" s="204"/>
      <c r="IIY4" s="204"/>
      <c r="IIZ4" s="204"/>
      <c r="IJA4" s="204"/>
      <c r="IJB4" s="204"/>
      <c r="IJC4" s="204"/>
      <c r="IJD4" s="204"/>
      <c r="IJE4" s="204"/>
      <c r="IJF4" s="204"/>
      <c r="IJG4" s="204"/>
      <c r="IJH4" s="204"/>
      <c r="IJI4" s="204"/>
      <c r="IJJ4" s="204"/>
      <c r="IJK4" s="204"/>
      <c r="IJL4" s="204"/>
      <c r="IJM4" s="204"/>
      <c r="IJN4" s="204"/>
      <c r="IJO4" s="204"/>
      <c r="IJP4" s="204"/>
      <c r="IJQ4" s="204"/>
      <c r="IJR4" s="204"/>
      <c r="IJS4" s="204"/>
      <c r="IJT4" s="204"/>
      <c r="IJU4" s="204"/>
      <c r="IJV4" s="204"/>
      <c r="IJW4" s="204"/>
      <c r="IJX4" s="204"/>
      <c r="IJY4" s="204"/>
      <c r="IJZ4" s="204"/>
      <c r="IKA4" s="204"/>
      <c r="IKB4" s="204"/>
      <c r="IKC4" s="204"/>
      <c r="IKD4" s="204"/>
      <c r="IKE4" s="204"/>
      <c r="IKF4" s="204"/>
      <c r="IKG4" s="204"/>
      <c r="IKH4" s="204"/>
      <c r="IKI4" s="204"/>
      <c r="IKJ4" s="204"/>
      <c r="IKK4" s="204"/>
      <c r="IKL4" s="204"/>
      <c r="IKM4" s="204"/>
      <c r="IKN4" s="204"/>
      <c r="IKO4" s="204"/>
      <c r="IKP4" s="204"/>
      <c r="IKQ4" s="204"/>
      <c r="IKR4" s="204"/>
      <c r="IKS4" s="204"/>
      <c r="IKT4" s="204"/>
      <c r="IKU4" s="204"/>
      <c r="IKV4" s="204"/>
      <c r="IKW4" s="204"/>
      <c r="IKX4" s="204"/>
      <c r="IKY4" s="204"/>
      <c r="IKZ4" s="204"/>
      <c r="ILA4" s="204"/>
      <c r="ILB4" s="204"/>
      <c r="ILC4" s="204"/>
      <c r="ILD4" s="204"/>
      <c r="ILE4" s="204"/>
      <c r="ILF4" s="204"/>
      <c r="ILG4" s="204"/>
      <c r="ILH4" s="204"/>
      <c r="ILI4" s="204"/>
      <c r="ILJ4" s="204"/>
      <c r="ILK4" s="204"/>
      <c r="ILL4" s="204"/>
      <c r="ILM4" s="204"/>
      <c r="ILN4" s="204"/>
      <c r="ILO4" s="204"/>
      <c r="ILP4" s="204"/>
      <c r="ILQ4" s="204"/>
      <c r="ILR4" s="204"/>
      <c r="ILS4" s="204"/>
      <c r="ILT4" s="204"/>
      <c r="ILU4" s="204"/>
      <c r="ILV4" s="204"/>
      <c r="ILW4" s="204"/>
      <c r="ILX4" s="204"/>
      <c r="ILY4" s="204"/>
      <c r="ILZ4" s="204"/>
      <c r="IMA4" s="204"/>
      <c r="IMB4" s="204"/>
      <c r="IMC4" s="204"/>
      <c r="IMD4" s="204"/>
      <c r="IME4" s="204"/>
      <c r="IMF4" s="204"/>
      <c r="IMG4" s="204"/>
      <c r="IMH4" s="204"/>
      <c r="IMI4" s="204"/>
      <c r="IMJ4" s="204"/>
      <c r="IMK4" s="204"/>
      <c r="IML4" s="204"/>
      <c r="IMM4" s="204"/>
      <c r="IMN4" s="204"/>
      <c r="IMO4" s="204"/>
      <c r="IMP4" s="204"/>
      <c r="IMQ4" s="204"/>
      <c r="IMR4" s="204"/>
      <c r="IMS4" s="204"/>
      <c r="IMT4" s="204"/>
      <c r="IMU4" s="204"/>
      <c r="IMV4" s="204"/>
      <c r="IMW4" s="204"/>
      <c r="IMX4" s="204"/>
      <c r="IMY4" s="204"/>
      <c r="IMZ4" s="204"/>
      <c r="INA4" s="204"/>
      <c r="INB4" s="204"/>
      <c r="INC4" s="204"/>
      <c r="IND4" s="204"/>
      <c r="INE4" s="204"/>
      <c r="INF4" s="204"/>
      <c r="ING4" s="204"/>
      <c r="INH4" s="204"/>
      <c r="INI4" s="204"/>
      <c r="INJ4" s="204"/>
      <c r="INK4" s="204"/>
      <c r="INL4" s="204"/>
      <c r="INM4" s="204"/>
      <c r="INN4" s="204"/>
      <c r="INO4" s="204"/>
      <c r="INP4" s="204"/>
      <c r="INQ4" s="204"/>
      <c r="INR4" s="204"/>
      <c r="INS4" s="204"/>
      <c r="INT4" s="204"/>
      <c r="INU4" s="204"/>
      <c r="INV4" s="204"/>
      <c r="INW4" s="204"/>
      <c r="INX4" s="204"/>
      <c r="INY4" s="204"/>
      <c r="INZ4" s="204"/>
      <c r="IOA4" s="204"/>
      <c r="IOB4" s="204"/>
      <c r="IOC4" s="204"/>
      <c r="IOD4" s="204"/>
      <c r="IOE4" s="204"/>
      <c r="IOF4" s="204"/>
      <c r="IOG4" s="204"/>
      <c r="IOH4" s="204"/>
      <c r="IOI4" s="204"/>
      <c r="IOJ4" s="204"/>
      <c r="IOK4" s="204"/>
      <c r="IOL4" s="204"/>
      <c r="IOM4" s="204"/>
      <c r="ION4" s="204"/>
      <c r="IOO4" s="204"/>
      <c r="IOP4" s="204"/>
      <c r="IOQ4" s="204"/>
      <c r="IOR4" s="204"/>
      <c r="IOS4" s="204"/>
      <c r="IOT4" s="204"/>
      <c r="IOU4" s="204"/>
      <c r="IOV4" s="204"/>
      <c r="IOW4" s="204"/>
      <c r="IOX4" s="204"/>
      <c r="IOY4" s="204"/>
      <c r="IOZ4" s="204"/>
      <c r="IPA4" s="204"/>
      <c r="IPB4" s="204"/>
      <c r="IPC4" s="204"/>
      <c r="IPD4" s="204"/>
      <c r="IPE4" s="204"/>
      <c r="IPF4" s="204"/>
      <c r="IPG4" s="204"/>
      <c r="IPH4" s="204"/>
      <c r="IPI4" s="204"/>
      <c r="IPJ4" s="204"/>
      <c r="IPK4" s="204"/>
      <c r="IPL4" s="204"/>
      <c r="IPM4" s="204"/>
      <c r="IPN4" s="204"/>
      <c r="IPO4" s="204"/>
      <c r="IPP4" s="204"/>
      <c r="IPQ4" s="204"/>
      <c r="IPR4" s="204"/>
      <c r="IPS4" s="204"/>
      <c r="IPT4" s="204"/>
      <c r="IPU4" s="204"/>
      <c r="IPV4" s="204"/>
      <c r="IPW4" s="204"/>
      <c r="IPX4" s="204"/>
      <c r="IPY4" s="204"/>
      <c r="IPZ4" s="204"/>
      <c r="IQA4" s="204"/>
      <c r="IQB4" s="204"/>
      <c r="IQC4" s="204"/>
      <c r="IQD4" s="204"/>
      <c r="IQE4" s="204"/>
      <c r="IQF4" s="203"/>
      <c r="IQG4" s="204"/>
      <c r="IQH4" s="203"/>
      <c r="IQI4" s="204"/>
      <c r="IQJ4" s="204"/>
      <c r="IQK4" s="204"/>
      <c r="IQL4" s="204"/>
      <c r="IQM4" s="204"/>
      <c r="IQN4" s="204"/>
      <c r="IQO4" s="204"/>
      <c r="IQP4" s="204"/>
      <c r="IQQ4" s="204"/>
      <c r="IQR4" s="204"/>
      <c r="IQS4" s="204"/>
      <c r="IQT4" s="204"/>
      <c r="IQU4" s="204"/>
      <c r="IQV4" s="204"/>
      <c r="IQW4" s="204"/>
      <c r="IQX4" s="204"/>
      <c r="IQY4" s="204"/>
      <c r="IQZ4" s="204"/>
      <c r="IRA4" s="204"/>
      <c r="IRB4" s="204"/>
      <c r="IRC4" s="204"/>
      <c r="IRD4" s="204"/>
      <c r="IRE4" s="204"/>
      <c r="IRF4" s="204"/>
      <c r="IRG4" s="204"/>
      <c r="IRH4" s="204"/>
      <c r="IRI4" s="204"/>
      <c r="IRJ4" s="203"/>
      <c r="IRK4" s="204"/>
      <c r="IRL4" s="204"/>
      <c r="IRM4" s="204"/>
      <c r="IRN4" s="204"/>
      <c r="IRO4" s="204"/>
      <c r="IRP4" s="204"/>
      <c r="IRQ4" s="204"/>
      <c r="IRR4" s="204"/>
      <c r="IRS4" s="204"/>
      <c r="IRT4" s="204"/>
      <c r="IRU4" s="204"/>
      <c r="IRV4" s="204"/>
      <c r="IRW4" s="204"/>
      <c r="IRX4" s="204"/>
      <c r="IRY4" s="204"/>
      <c r="IRZ4" s="204"/>
      <c r="ISA4" s="204"/>
      <c r="ISB4" s="204"/>
      <c r="ISC4" s="204"/>
      <c r="ISD4" s="204"/>
      <c r="ISE4" s="204"/>
      <c r="ISF4" s="204"/>
      <c r="ISG4" s="204"/>
      <c r="ISH4" s="204"/>
      <c r="ISI4" s="204"/>
      <c r="ISJ4" s="204"/>
      <c r="ISK4" s="204"/>
      <c r="ISL4" s="204"/>
      <c r="ISM4" s="204"/>
      <c r="ISN4" s="204"/>
      <c r="ISO4" s="204"/>
      <c r="ISP4" s="204"/>
      <c r="ISQ4" s="204"/>
      <c r="ISR4" s="204"/>
      <c r="ISS4" s="204"/>
      <c r="IST4" s="204"/>
      <c r="ISU4" s="204"/>
      <c r="ISV4" s="204"/>
      <c r="ISW4" s="204"/>
      <c r="ISX4" s="204"/>
      <c r="ISY4" s="204"/>
      <c r="ISZ4" s="204"/>
      <c r="ITA4" s="204"/>
      <c r="ITB4" s="204"/>
      <c r="ITC4" s="204"/>
      <c r="ITD4" s="204"/>
      <c r="ITE4" s="204"/>
      <c r="ITF4" s="204"/>
      <c r="ITG4" s="204"/>
      <c r="ITH4" s="204"/>
      <c r="ITI4" s="204"/>
      <c r="ITJ4" s="204"/>
      <c r="ITK4" s="204"/>
      <c r="ITL4" s="204"/>
      <c r="ITM4" s="204"/>
      <c r="ITN4" s="204"/>
      <c r="ITO4" s="204"/>
      <c r="ITP4" s="204"/>
      <c r="ITQ4" s="204"/>
      <c r="ITR4" s="204"/>
      <c r="ITS4" s="204"/>
      <c r="ITT4" s="204"/>
      <c r="ITU4" s="204"/>
      <c r="ITV4" s="204"/>
      <c r="ITW4" s="204"/>
      <c r="ITX4" s="204"/>
      <c r="ITY4" s="204"/>
      <c r="ITZ4" s="204"/>
      <c r="IUA4" s="204"/>
      <c r="IUB4" s="204"/>
      <c r="IUC4" s="204"/>
      <c r="IUD4" s="204"/>
      <c r="IUE4" s="204"/>
      <c r="IUF4" s="204"/>
      <c r="IUG4" s="204"/>
      <c r="IUH4" s="204"/>
      <c r="IUI4" s="204"/>
      <c r="IUJ4" s="204"/>
      <c r="IUK4" s="204"/>
      <c r="IUL4" s="204"/>
      <c r="IUM4" s="204"/>
      <c r="IUN4" s="204"/>
      <c r="IUO4" s="204"/>
      <c r="IUP4" s="204"/>
      <c r="IUQ4" s="204"/>
      <c r="IUR4" s="204"/>
      <c r="IUS4" s="204"/>
      <c r="IUT4" s="204"/>
      <c r="IUU4" s="204"/>
      <c r="IUV4" s="204"/>
      <c r="IUW4" s="204"/>
      <c r="IUX4" s="204"/>
      <c r="IUY4" s="204"/>
      <c r="IUZ4" s="204"/>
      <c r="IVA4" s="203"/>
      <c r="IVB4" s="204"/>
      <c r="IVC4" s="204"/>
      <c r="IVD4" s="204"/>
      <c r="IVE4" s="204"/>
      <c r="IVF4" s="204"/>
      <c r="IVG4" s="204"/>
      <c r="IVH4" s="204"/>
      <c r="IVI4" s="204"/>
      <c r="IVJ4" s="204"/>
      <c r="IVK4" s="204"/>
      <c r="IVL4" s="204"/>
      <c r="IVM4" s="204"/>
      <c r="IVN4" s="204"/>
      <c r="IVO4" s="204"/>
      <c r="IVP4" s="204"/>
      <c r="IVQ4" s="204"/>
      <c r="IVR4" s="204"/>
      <c r="IVS4" s="204"/>
      <c r="IVT4" s="204"/>
      <c r="IVU4" s="204"/>
      <c r="IVV4" s="204"/>
      <c r="IVW4" s="204"/>
      <c r="IVX4" s="204"/>
      <c r="IVY4" s="204"/>
      <c r="IVZ4" s="204"/>
      <c r="IWA4" s="204"/>
      <c r="IWB4" s="204"/>
      <c r="IWC4" s="204"/>
      <c r="IWD4" s="204"/>
      <c r="IWE4" s="204"/>
      <c r="IWF4" s="204"/>
      <c r="IWG4" s="204"/>
      <c r="IWH4" s="204"/>
      <c r="IWI4" s="204"/>
      <c r="IWJ4" s="204"/>
      <c r="IWK4" s="204"/>
      <c r="IWL4" s="204"/>
      <c r="IWM4" s="204"/>
      <c r="IWN4" s="204"/>
      <c r="IWO4" s="204"/>
      <c r="IWP4" s="204"/>
      <c r="IWQ4" s="204"/>
      <c r="IWR4" s="204"/>
      <c r="IWS4" s="204"/>
      <c r="IWT4" s="204"/>
      <c r="IWU4" s="204"/>
      <c r="IWV4" s="204"/>
      <c r="IWW4" s="204"/>
      <c r="IWX4" s="204"/>
      <c r="IWY4" s="204"/>
      <c r="IWZ4" s="204"/>
      <c r="IXA4" s="204"/>
      <c r="IXB4" s="204"/>
      <c r="IXC4" s="204"/>
      <c r="IXD4" s="204"/>
      <c r="IXE4" s="204"/>
      <c r="IXF4" s="204"/>
      <c r="IXG4" s="204"/>
      <c r="IXH4" s="204"/>
      <c r="IXI4" s="204"/>
      <c r="IXJ4" s="204"/>
      <c r="IXK4" s="204"/>
      <c r="IXL4" s="204"/>
      <c r="IXM4" s="204"/>
      <c r="IXN4" s="204"/>
      <c r="IXO4" s="204"/>
      <c r="IXP4" s="204"/>
      <c r="IXQ4" s="204"/>
      <c r="IXR4" s="204"/>
      <c r="IXS4" s="204"/>
      <c r="IXT4" s="204"/>
      <c r="IXU4" s="204"/>
      <c r="IXV4" s="204"/>
      <c r="IXW4" s="204"/>
      <c r="IXX4" s="204"/>
      <c r="IXY4" s="204"/>
      <c r="IXZ4" s="204"/>
      <c r="IYA4" s="204"/>
      <c r="IYB4" s="204"/>
      <c r="IYC4" s="204"/>
      <c r="IYD4" s="204"/>
      <c r="IYE4" s="204"/>
      <c r="IYF4" s="204"/>
      <c r="IYG4" s="204"/>
      <c r="IYH4" s="204"/>
      <c r="IYI4" s="204"/>
      <c r="IYJ4" s="203"/>
      <c r="IYK4" s="204"/>
      <c r="IYL4" s="204"/>
      <c r="IYM4" s="204"/>
      <c r="IYN4" s="204"/>
      <c r="IYO4" s="204"/>
      <c r="IYP4" s="204"/>
      <c r="IYQ4" s="204"/>
      <c r="IYR4" s="204"/>
      <c r="IYS4" s="204"/>
      <c r="IYT4" s="204"/>
      <c r="IYU4" s="204"/>
      <c r="IYV4" s="204"/>
      <c r="IYW4" s="204"/>
      <c r="IYX4" s="204"/>
      <c r="IYY4" s="204"/>
      <c r="IYZ4" s="204"/>
      <c r="IZA4" s="204"/>
      <c r="IZB4" s="204"/>
      <c r="IZC4" s="204"/>
      <c r="IZD4" s="204"/>
      <c r="IZE4" s="204"/>
      <c r="IZF4" s="203"/>
      <c r="IZG4" s="204"/>
      <c r="IZH4" s="204"/>
      <c r="IZI4" s="204"/>
      <c r="IZJ4" s="204"/>
      <c r="IZK4" s="204"/>
      <c r="IZL4" s="204"/>
      <c r="IZM4" s="204"/>
      <c r="IZN4" s="204"/>
      <c r="IZO4" s="204"/>
      <c r="IZP4" s="204"/>
      <c r="IZQ4" s="204"/>
      <c r="IZR4" s="204"/>
      <c r="IZS4" s="204"/>
      <c r="IZT4" s="204"/>
      <c r="IZU4" s="204"/>
      <c r="IZV4" s="204"/>
      <c r="IZW4" s="204"/>
      <c r="IZX4" s="204"/>
      <c r="IZY4" s="204"/>
      <c r="IZZ4" s="204"/>
      <c r="JAA4" s="204"/>
      <c r="JAB4" s="204"/>
      <c r="JAC4" s="204"/>
      <c r="JAD4" s="204"/>
      <c r="JAE4" s="204"/>
      <c r="JAF4" s="204"/>
      <c r="JAG4" s="204"/>
      <c r="JAH4" s="204"/>
      <c r="JAI4" s="204"/>
      <c r="JAJ4" s="204"/>
      <c r="JAK4" s="204"/>
      <c r="JAL4" s="204"/>
      <c r="JAM4" s="203"/>
      <c r="JAN4" s="203"/>
      <c r="JAO4" s="204"/>
      <c r="JAP4" s="204"/>
      <c r="JAQ4" s="204"/>
      <c r="JAR4" s="204"/>
      <c r="JAS4" s="204"/>
      <c r="JAT4" s="204"/>
      <c r="JAU4" s="204"/>
      <c r="JAV4" s="204"/>
      <c r="JAW4" s="203"/>
      <c r="JAX4" s="203"/>
      <c r="JAY4" s="204"/>
      <c r="JAZ4" s="204"/>
      <c r="JBA4" s="204"/>
      <c r="JBB4" s="204"/>
      <c r="JBC4" s="204"/>
      <c r="JBD4" s="204"/>
      <c r="JBE4" s="204"/>
      <c r="JBF4" s="204"/>
      <c r="JBG4" s="204"/>
      <c r="JBH4" s="204"/>
      <c r="JBI4" s="204"/>
      <c r="JBJ4" s="204"/>
      <c r="JBK4" s="204"/>
      <c r="JBL4" s="204"/>
      <c r="JBM4" s="204"/>
      <c r="JBN4" s="204"/>
      <c r="JBO4" s="204"/>
      <c r="JBP4" s="204"/>
      <c r="JBQ4" s="204"/>
      <c r="JBR4" s="204"/>
      <c r="JBS4" s="203"/>
      <c r="JBT4" s="204"/>
      <c r="JBU4" s="204"/>
      <c r="JBV4" s="204"/>
      <c r="JBW4" s="204"/>
      <c r="JBX4" s="204"/>
      <c r="JBY4" s="204"/>
      <c r="JBZ4" s="204"/>
      <c r="JCA4" s="203"/>
      <c r="JCB4" s="204"/>
      <c r="JCC4" s="204"/>
      <c r="JCD4" s="204"/>
      <c r="JCE4" s="204"/>
      <c r="JCF4" s="204"/>
      <c r="JCG4" s="204"/>
      <c r="JCH4" s="204"/>
      <c r="JCI4" s="204"/>
      <c r="JCJ4" s="204"/>
      <c r="JCK4" s="204"/>
      <c r="JCL4" s="204"/>
      <c r="JCM4" s="204"/>
      <c r="JCN4" s="204"/>
      <c r="JCO4" s="204"/>
      <c r="JCP4" s="204"/>
      <c r="JCQ4" s="204"/>
      <c r="JCR4" s="204"/>
      <c r="JCS4" s="204"/>
      <c r="JCT4" s="204"/>
      <c r="JCU4" s="204"/>
      <c r="JCV4" s="204"/>
      <c r="JCW4" s="203"/>
      <c r="JCX4" s="204"/>
      <c r="JCY4" s="204"/>
      <c r="JCZ4" s="204"/>
      <c r="JDA4" s="204"/>
      <c r="JDB4" s="203"/>
      <c r="JDC4" s="204"/>
      <c r="JDD4" s="204"/>
      <c r="JDE4" s="204"/>
      <c r="JDF4" s="204"/>
      <c r="JDG4" s="204"/>
      <c r="JDH4" s="204"/>
      <c r="JDI4" s="204"/>
      <c r="JDJ4" s="204"/>
      <c r="JDK4" s="204"/>
      <c r="JDL4" s="204"/>
      <c r="JDM4" s="204"/>
      <c r="JDN4" s="204"/>
      <c r="JDO4" s="204"/>
      <c r="JDP4" s="204"/>
      <c r="JDQ4" s="204"/>
      <c r="JDR4" s="204"/>
      <c r="JDS4" s="204"/>
      <c r="JDT4" s="204"/>
      <c r="JDU4" s="204"/>
      <c r="JDV4" s="204"/>
      <c r="JDW4" s="204"/>
      <c r="JDX4" s="204"/>
      <c r="JDY4" s="204"/>
      <c r="JDZ4" s="204"/>
      <c r="JEA4" s="204"/>
      <c r="JEB4" s="204"/>
      <c r="JEC4" s="204"/>
      <c r="JED4" s="204"/>
      <c r="JEE4" s="204"/>
      <c r="JEF4" s="204"/>
      <c r="JEG4" s="204"/>
      <c r="JEH4" s="204"/>
      <c r="JEI4" s="203"/>
      <c r="JEJ4" s="204"/>
      <c r="JEK4" s="204"/>
      <c r="JEL4" s="204"/>
      <c r="JEM4" s="204"/>
      <c r="JEN4" s="204"/>
      <c r="JEO4" s="204"/>
      <c r="JEP4" s="204"/>
      <c r="JEQ4" s="204"/>
      <c r="JER4" s="204"/>
      <c r="JES4" s="204"/>
      <c r="JET4" s="204"/>
      <c r="JEU4" s="204"/>
      <c r="JEV4" s="204"/>
      <c r="JEW4" s="204"/>
      <c r="JEX4" s="204"/>
      <c r="JEY4" s="204"/>
      <c r="JEZ4" s="204"/>
      <c r="JFA4" s="204"/>
      <c r="JFB4" s="204"/>
      <c r="JFC4" s="204"/>
      <c r="JFD4" s="204"/>
      <c r="JFE4" s="204"/>
      <c r="JFF4" s="204"/>
      <c r="JFG4" s="204"/>
      <c r="JFH4" s="204"/>
      <c r="JFI4" s="204"/>
      <c r="JFJ4" s="204"/>
      <c r="JFK4" s="203"/>
      <c r="JFL4" s="204"/>
      <c r="JFM4" s="204"/>
      <c r="JFN4" s="203"/>
      <c r="JFO4" s="204"/>
      <c r="JFP4" s="204"/>
      <c r="JFQ4" s="204"/>
      <c r="JFR4" s="203"/>
      <c r="JFS4" s="204"/>
      <c r="JFT4" s="204"/>
      <c r="JFU4" s="204"/>
      <c r="JFV4" s="204"/>
      <c r="JFW4" s="203"/>
      <c r="JFX4" s="203"/>
      <c r="JFY4" s="204"/>
      <c r="JFZ4" s="204"/>
      <c r="JGA4" s="203"/>
      <c r="JGB4" s="204"/>
      <c r="JGC4" s="204"/>
      <c r="JGD4" s="204"/>
      <c r="JGE4" s="204"/>
      <c r="JGF4" s="204"/>
      <c r="JGG4" s="204"/>
      <c r="JGH4" s="204"/>
      <c r="JGI4" s="203"/>
      <c r="JGJ4" s="204"/>
      <c r="JGK4" s="204"/>
      <c r="JGL4" s="204"/>
      <c r="JGM4" s="204"/>
      <c r="JGN4" s="204"/>
      <c r="JGO4" s="204"/>
      <c r="JGP4" s="204"/>
      <c r="JGQ4" s="204"/>
      <c r="JGR4" s="204"/>
      <c r="JGS4" s="203"/>
      <c r="JGT4" s="204"/>
      <c r="JGU4" s="204"/>
      <c r="JGV4" s="204"/>
      <c r="JGW4" s="204"/>
      <c r="JGX4" s="203"/>
      <c r="JGY4" s="204"/>
      <c r="JGZ4" s="204"/>
      <c r="JHA4" s="204"/>
      <c r="JHB4" s="204"/>
      <c r="JHC4" s="204"/>
      <c r="JHD4" s="204"/>
      <c r="JHE4" s="204"/>
      <c r="JHF4" s="204"/>
      <c r="JHG4" s="204"/>
      <c r="JHH4" s="204"/>
      <c r="JHI4" s="204"/>
      <c r="JHJ4" s="204"/>
      <c r="JHK4" s="204"/>
      <c r="JHL4" s="204"/>
      <c r="JHM4" s="204"/>
      <c r="JHN4" s="204"/>
      <c r="JHO4" s="204"/>
      <c r="JHP4" s="204"/>
      <c r="JHQ4" s="204"/>
      <c r="JHR4" s="204"/>
      <c r="JHS4" s="204"/>
      <c r="JHT4" s="204"/>
      <c r="JHU4" s="204"/>
      <c r="JHV4" s="204"/>
      <c r="JHW4" s="204"/>
      <c r="JHX4" s="204"/>
      <c r="JHY4" s="204"/>
      <c r="JHZ4" s="204"/>
      <c r="JIA4" s="204"/>
      <c r="JIB4" s="204"/>
      <c r="JIC4" s="204"/>
      <c r="JID4" s="204"/>
      <c r="JIE4" s="203"/>
      <c r="JIF4" s="204"/>
      <c r="JIG4" s="204"/>
      <c r="JIH4" s="204"/>
      <c r="JII4" s="204"/>
      <c r="JIJ4" s="204"/>
      <c r="JIK4" s="204"/>
      <c r="JIL4" s="204"/>
      <c r="JIM4" s="204"/>
      <c r="JIN4" s="204"/>
      <c r="JIO4" s="204"/>
      <c r="JIP4" s="204"/>
      <c r="JIQ4" s="204"/>
      <c r="JIR4" s="204"/>
      <c r="JIS4" s="204"/>
      <c r="JIT4" s="204"/>
      <c r="JIU4" s="204"/>
      <c r="JIV4" s="204"/>
      <c r="JIW4" s="204"/>
      <c r="JIX4" s="204"/>
      <c r="JIY4" s="204"/>
      <c r="JIZ4" s="204"/>
      <c r="JJA4" s="204"/>
      <c r="JJB4" s="204"/>
      <c r="JJC4" s="204"/>
      <c r="JJD4" s="204"/>
      <c r="JJE4" s="204"/>
      <c r="JJF4" s="204"/>
      <c r="JJG4" s="204"/>
      <c r="JJH4" s="204"/>
      <c r="JJI4" s="204"/>
      <c r="JJJ4" s="204"/>
      <c r="JJK4" s="204"/>
      <c r="JJL4" s="204"/>
      <c r="JJM4" s="204"/>
      <c r="JJN4" s="203"/>
      <c r="JJO4" s="204"/>
      <c r="JJP4" s="204"/>
      <c r="JJQ4" s="204"/>
      <c r="JJR4" s="204"/>
      <c r="JJS4" s="204"/>
      <c r="JJT4" s="204"/>
      <c r="JJU4" s="204"/>
      <c r="JJV4" s="204"/>
      <c r="JJW4" s="204"/>
      <c r="JJX4" s="204"/>
      <c r="JJY4" s="204"/>
      <c r="JJZ4" s="204"/>
      <c r="JKA4" s="203"/>
      <c r="JKB4" s="204"/>
      <c r="JKC4" s="203"/>
      <c r="JKD4" s="204"/>
      <c r="JKE4" s="204"/>
      <c r="JKF4" s="204"/>
      <c r="JKG4" s="204"/>
      <c r="JKH4" s="204"/>
      <c r="JKI4" s="204"/>
      <c r="JKJ4" s="204"/>
      <c r="JKK4" s="204"/>
      <c r="JKL4" s="204"/>
      <c r="JKM4" s="204"/>
      <c r="JKN4" s="204"/>
      <c r="JKO4" s="204"/>
      <c r="JKP4" s="203"/>
      <c r="JKQ4" s="204"/>
      <c r="JKR4" s="204"/>
      <c r="JKS4" s="204"/>
      <c r="JKT4" s="203"/>
      <c r="JKU4" s="204"/>
      <c r="JKV4" s="204"/>
      <c r="JKW4" s="204"/>
      <c r="JKX4" s="204"/>
      <c r="JKY4" s="204"/>
      <c r="JKZ4" s="204"/>
      <c r="JLA4" s="204"/>
      <c r="JLB4" s="204"/>
      <c r="JLC4" s="204"/>
      <c r="JLD4" s="204"/>
      <c r="JLE4" s="204"/>
      <c r="JLF4" s="204"/>
      <c r="JLG4" s="204"/>
      <c r="JLH4" s="204"/>
      <c r="JLI4" s="204"/>
      <c r="JLJ4" s="204"/>
      <c r="JLK4" s="204"/>
      <c r="JLL4" s="204"/>
      <c r="JLM4" s="204"/>
      <c r="JLN4" s="204"/>
      <c r="JLO4" s="204"/>
      <c r="JLP4" s="204"/>
      <c r="JLQ4" s="204"/>
      <c r="JLR4" s="204"/>
      <c r="JLS4" s="204"/>
      <c r="JLT4" s="204"/>
      <c r="JLU4" s="204"/>
      <c r="JLV4" s="204"/>
      <c r="JLW4" s="204"/>
      <c r="JLX4" s="204"/>
      <c r="JLY4" s="204"/>
      <c r="JLZ4" s="204"/>
      <c r="JMA4" s="204"/>
      <c r="JMB4" s="204"/>
      <c r="JMC4" s="204"/>
      <c r="JMD4" s="203"/>
      <c r="JME4" s="204"/>
      <c r="JMF4" s="204"/>
      <c r="JMG4" s="204"/>
      <c r="JMH4" s="203"/>
      <c r="JMI4" s="203"/>
      <c r="JMJ4" s="204"/>
      <c r="JMK4" s="204"/>
      <c r="JML4" s="204"/>
      <c r="JMM4" s="203"/>
      <c r="JMN4" s="204"/>
      <c r="JMO4" s="204"/>
      <c r="JMP4" s="203"/>
      <c r="JMQ4" s="204"/>
      <c r="JMR4" s="204"/>
      <c r="JMS4" s="204"/>
      <c r="JMT4" s="204"/>
      <c r="JMU4" s="204"/>
      <c r="JMV4" s="204"/>
      <c r="JMW4" s="203"/>
      <c r="JMX4" s="204"/>
      <c r="JMY4" s="204"/>
      <c r="JMZ4" s="204"/>
      <c r="JNA4" s="204"/>
      <c r="JNB4" s="204"/>
      <c r="JNC4" s="204"/>
      <c r="JND4" s="204"/>
      <c r="JNE4" s="204"/>
      <c r="JNF4" s="203"/>
      <c r="JNG4" s="203"/>
      <c r="JNH4" s="204"/>
      <c r="JNI4" s="204"/>
      <c r="JNJ4" s="204"/>
      <c r="JNK4" s="204"/>
      <c r="JNL4" s="204"/>
      <c r="JNM4" s="204"/>
      <c r="JNN4" s="204"/>
      <c r="JNO4" s="204"/>
      <c r="JNP4" s="204"/>
      <c r="JNQ4" s="204"/>
      <c r="JNR4" s="204"/>
      <c r="JNS4" s="203"/>
      <c r="JNT4" s="204"/>
      <c r="JNU4" s="204"/>
      <c r="JNV4" s="203"/>
      <c r="JNW4" s="204"/>
      <c r="JNX4" s="204"/>
      <c r="JNY4" s="204"/>
      <c r="JNZ4" s="204"/>
      <c r="JOA4" s="204"/>
      <c r="JOB4" s="204"/>
      <c r="JOC4" s="204"/>
      <c r="JOD4" s="204"/>
      <c r="JOE4" s="204"/>
      <c r="JOF4" s="204"/>
      <c r="JOG4" s="204"/>
      <c r="JOH4" s="204"/>
      <c r="JOI4" s="204"/>
      <c r="JOJ4" s="204"/>
      <c r="JOK4" s="203"/>
      <c r="JOL4" s="204"/>
      <c r="JOM4" s="204"/>
      <c r="JON4" s="204"/>
      <c r="JOO4" s="204"/>
      <c r="JOP4" s="204"/>
      <c r="JOQ4" s="204"/>
      <c r="JOR4" s="204"/>
      <c r="JOS4" s="204"/>
      <c r="JOT4" s="203"/>
      <c r="JOU4" s="204"/>
      <c r="JOV4" s="204"/>
      <c r="JOW4" s="203"/>
      <c r="JOX4" s="204"/>
      <c r="JOY4" s="204"/>
      <c r="JOZ4" s="204"/>
      <c r="JPA4" s="203"/>
      <c r="JPB4" s="204"/>
      <c r="JPC4" s="204"/>
      <c r="JPD4" s="204"/>
      <c r="JPE4" s="204"/>
      <c r="JPF4" s="204"/>
      <c r="JPG4" s="204"/>
      <c r="JPH4" s="204"/>
      <c r="JPI4" s="204"/>
      <c r="JPJ4" s="204"/>
      <c r="JPK4" s="204"/>
      <c r="JPL4" s="204"/>
      <c r="JPM4" s="204"/>
      <c r="JPN4" s="204"/>
      <c r="JPO4" s="204"/>
      <c r="JPP4" s="204"/>
      <c r="JPQ4" s="204"/>
      <c r="JPR4" s="204"/>
      <c r="JPS4" s="203"/>
      <c r="JPT4" s="203"/>
      <c r="JPU4" s="204"/>
      <c r="JPV4" s="204"/>
      <c r="JPW4" s="204"/>
      <c r="JPX4" s="204"/>
      <c r="JPY4" s="204"/>
      <c r="JPZ4" s="204"/>
      <c r="JQA4" s="204"/>
      <c r="JQB4" s="204"/>
      <c r="JQC4" s="204"/>
      <c r="JQD4" s="204"/>
      <c r="JQE4" s="204"/>
      <c r="JQF4" s="204"/>
      <c r="JQG4" s="204"/>
      <c r="JQH4" s="204"/>
      <c r="JQI4" s="204"/>
      <c r="JQJ4" s="204"/>
      <c r="JQK4" s="204"/>
      <c r="JQL4" s="204"/>
      <c r="JQM4" s="204"/>
      <c r="JQN4" s="204"/>
      <c r="JQO4" s="204"/>
      <c r="JQP4" s="204"/>
      <c r="JQQ4" s="204"/>
      <c r="JQR4" s="204"/>
      <c r="JQS4" s="204"/>
      <c r="JQT4" s="204"/>
      <c r="JQU4" s="204"/>
      <c r="JQV4" s="204"/>
      <c r="JQW4" s="204"/>
      <c r="JQX4" s="204"/>
      <c r="JQY4" s="204"/>
      <c r="JQZ4" s="204"/>
      <c r="JRA4" s="204"/>
      <c r="JRB4" s="204"/>
      <c r="JRC4" s="204"/>
      <c r="JRD4" s="203"/>
      <c r="JRE4" s="204"/>
      <c r="JRF4" s="204"/>
      <c r="JRG4" s="204"/>
      <c r="JRH4" s="204"/>
      <c r="JRI4" s="204"/>
      <c r="JRJ4" s="204"/>
      <c r="JRK4" s="204"/>
      <c r="JRL4" s="204"/>
      <c r="JRM4" s="204"/>
      <c r="JRN4" s="204"/>
      <c r="JRO4" s="204"/>
      <c r="JRP4" s="204"/>
      <c r="JRQ4" s="204"/>
      <c r="JRR4" s="204"/>
      <c r="JRS4" s="204"/>
      <c r="JRT4" s="204"/>
      <c r="JRU4" s="204"/>
      <c r="JRV4" s="204"/>
      <c r="JRW4" s="204"/>
      <c r="JRX4" s="204"/>
      <c r="JRY4" s="204"/>
      <c r="JRZ4" s="204"/>
      <c r="JSA4" s="204"/>
      <c r="JSB4" s="204"/>
      <c r="JSC4" s="204"/>
      <c r="JSD4" s="204"/>
      <c r="JSE4" s="204"/>
      <c r="JSF4" s="204"/>
      <c r="JSG4" s="204"/>
      <c r="JSH4" s="204"/>
      <c r="JSI4" s="204"/>
      <c r="JSJ4" s="204"/>
      <c r="JSK4" s="204"/>
      <c r="JSL4" s="204"/>
      <c r="JSM4" s="204"/>
      <c r="JSN4" s="203"/>
      <c r="JSO4" s="203"/>
      <c r="JSP4" s="204"/>
      <c r="JSQ4" s="204"/>
      <c r="JSR4" s="204"/>
      <c r="JSS4" s="204"/>
      <c r="JST4" s="204"/>
      <c r="JSU4" s="204"/>
      <c r="JSV4" s="204"/>
      <c r="JSW4" s="204"/>
      <c r="JSX4" s="204"/>
      <c r="JSY4" s="204"/>
      <c r="JSZ4" s="204"/>
      <c r="JTA4" s="203"/>
      <c r="JTB4" s="203"/>
      <c r="JTC4" s="204"/>
      <c r="JTD4" s="204"/>
      <c r="JTE4" s="204"/>
      <c r="JTF4" s="204"/>
      <c r="JTG4" s="204"/>
      <c r="JTH4" s="204"/>
      <c r="JTI4" s="204"/>
      <c r="JTJ4" s="204"/>
      <c r="JTK4" s="204"/>
      <c r="JTL4" s="204"/>
      <c r="JTM4" s="204"/>
      <c r="JTN4" s="204"/>
      <c r="JTO4" s="204"/>
      <c r="JTP4" s="204"/>
      <c r="JTQ4" s="204"/>
      <c r="JTR4" s="204"/>
      <c r="JTS4" s="203"/>
      <c r="JTT4" s="204"/>
      <c r="JTU4" s="204"/>
      <c r="JTV4" s="204"/>
      <c r="JTW4" s="204"/>
      <c r="JTX4" s="204"/>
      <c r="JTY4" s="204"/>
      <c r="JTZ4" s="204"/>
      <c r="JUA4" s="204"/>
      <c r="JUB4" s="204"/>
      <c r="JUC4" s="204"/>
      <c r="JUD4" s="203"/>
      <c r="JUE4" s="204"/>
      <c r="JUF4" s="204"/>
      <c r="JUG4" s="204"/>
      <c r="JUH4" s="204"/>
      <c r="JUI4" s="204"/>
      <c r="JUJ4" s="204"/>
      <c r="JUK4" s="204"/>
      <c r="JUL4" s="204"/>
      <c r="JUM4" s="204"/>
      <c r="JUN4" s="203"/>
      <c r="JUO4" s="204"/>
      <c r="JUP4" s="204"/>
      <c r="JUQ4" s="204"/>
      <c r="JUR4" s="204"/>
      <c r="JUS4" s="204"/>
      <c r="JUT4" s="203"/>
      <c r="JUU4" s="204"/>
      <c r="JUV4" s="203"/>
      <c r="JUW4" s="204"/>
      <c r="JUX4" s="204"/>
      <c r="JUY4" s="203"/>
      <c r="JUZ4" s="204"/>
      <c r="JVA4" s="204"/>
      <c r="JVB4" s="204"/>
      <c r="JVC4" s="204"/>
      <c r="JVD4" s="204"/>
      <c r="JVE4" s="204"/>
      <c r="JVF4" s="204"/>
      <c r="JVG4" s="204"/>
      <c r="JVH4" s="204"/>
      <c r="JVI4" s="204"/>
      <c r="JVJ4" s="204"/>
      <c r="JVK4" s="204"/>
      <c r="JVL4" s="204"/>
      <c r="JVM4" s="204"/>
      <c r="JVN4" s="203"/>
      <c r="JVO4" s="204"/>
      <c r="JVP4" s="204"/>
      <c r="JVQ4" s="204"/>
      <c r="JVR4" s="204"/>
      <c r="JVS4" s="204"/>
      <c r="JVT4" s="204"/>
      <c r="JVU4" s="204"/>
      <c r="JVV4" s="204"/>
      <c r="JVW4" s="204"/>
      <c r="JVX4" s="204"/>
      <c r="JVY4" s="204"/>
      <c r="JVZ4" s="204"/>
      <c r="JWA4" s="204"/>
      <c r="JWB4" s="204"/>
      <c r="JWC4" s="204"/>
      <c r="JWD4" s="204"/>
      <c r="JWE4" s="204"/>
      <c r="JWF4" s="204"/>
      <c r="JWG4" s="204"/>
      <c r="JWH4" s="204"/>
      <c r="JWI4" s="204"/>
      <c r="JWJ4" s="204"/>
      <c r="JWK4" s="204"/>
      <c r="JWL4" s="204"/>
      <c r="JWM4" s="204"/>
      <c r="JWN4" s="204"/>
      <c r="JWO4" s="204"/>
      <c r="JWP4" s="204"/>
      <c r="JWQ4" s="204"/>
      <c r="JWR4" s="204"/>
      <c r="JWS4" s="204"/>
      <c r="JWT4" s="204"/>
      <c r="JWU4" s="204"/>
      <c r="JWV4" s="204"/>
      <c r="JWW4" s="204"/>
      <c r="JWX4" s="204"/>
      <c r="JWY4" s="204"/>
      <c r="JWZ4" s="204"/>
      <c r="JXA4" s="204"/>
      <c r="JXB4" s="204"/>
      <c r="JXC4" s="204"/>
      <c r="JXD4" s="204"/>
      <c r="JXE4" s="204"/>
      <c r="JXF4" s="204"/>
      <c r="JXG4" s="204"/>
      <c r="JXH4" s="204"/>
      <c r="JXI4" s="204"/>
      <c r="JXJ4" s="204"/>
      <c r="JXK4" s="204"/>
      <c r="JXL4" s="204"/>
      <c r="JXM4" s="204"/>
      <c r="JXN4" s="204"/>
      <c r="JXO4" s="204"/>
      <c r="JXP4" s="203"/>
      <c r="JXQ4" s="204"/>
      <c r="JXR4" s="204"/>
      <c r="JXS4" s="204"/>
      <c r="JXT4" s="204"/>
      <c r="JXU4" s="204"/>
      <c r="JXV4" s="204"/>
      <c r="JXW4" s="204"/>
      <c r="JXX4" s="203"/>
      <c r="JXY4" s="204"/>
      <c r="JXZ4" s="204"/>
      <c r="JYA4" s="204"/>
      <c r="JYB4" s="204"/>
      <c r="JYC4" s="204"/>
      <c r="JYD4" s="203"/>
      <c r="JYE4" s="204"/>
      <c r="JYF4" s="204"/>
      <c r="JYG4" s="204"/>
      <c r="JYH4" s="204"/>
      <c r="JYI4" s="203"/>
      <c r="JYJ4" s="203"/>
      <c r="JYK4" s="204"/>
      <c r="JYL4" s="204"/>
      <c r="JYM4" s="204"/>
      <c r="JYN4" s="204"/>
      <c r="JYO4" s="204"/>
      <c r="JYP4" s="203"/>
      <c r="JYQ4" s="204"/>
      <c r="JYR4" s="204"/>
      <c r="JYS4" s="204"/>
      <c r="JYT4" s="204"/>
      <c r="JYU4" s="204"/>
      <c r="JYV4" s="204"/>
      <c r="JYW4" s="204"/>
      <c r="JYX4" s="204"/>
      <c r="JYY4" s="203"/>
      <c r="JYZ4" s="204"/>
      <c r="JZA4" s="204"/>
      <c r="JZB4" s="204"/>
      <c r="JZC4" s="204"/>
      <c r="JZD4" s="204"/>
      <c r="JZE4" s="204"/>
      <c r="JZF4" s="204"/>
      <c r="JZG4" s="204"/>
      <c r="JZH4" s="204"/>
      <c r="JZI4" s="204"/>
      <c r="JZJ4" s="203"/>
      <c r="JZK4" s="204"/>
      <c r="JZL4" s="204"/>
      <c r="JZM4" s="204"/>
      <c r="JZN4" s="204"/>
      <c r="JZO4" s="204"/>
      <c r="JZP4" s="204"/>
      <c r="JZQ4" s="204"/>
      <c r="JZR4" s="204"/>
      <c r="JZS4" s="204"/>
      <c r="JZT4" s="204"/>
      <c r="JZU4" s="204"/>
      <c r="JZV4" s="204"/>
      <c r="JZW4" s="203"/>
      <c r="JZX4" s="204"/>
      <c r="JZY4" s="204"/>
      <c r="JZZ4" s="203"/>
      <c r="KAA4" s="204"/>
      <c r="KAB4" s="204"/>
      <c r="KAC4" s="204"/>
      <c r="KAD4" s="204"/>
      <c r="KAE4" s="204"/>
      <c r="KAF4" s="203"/>
      <c r="KAG4" s="204"/>
      <c r="KAH4" s="204"/>
      <c r="KAI4" s="204"/>
      <c r="KAJ4" s="204"/>
      <c r="KAK4" s="204"/>
      <c r="KAL4" s="204"/>
      <c r="KAM4" s="204"/>
      <c r="KAN4" s="204"/>
      <c r="KAO4" s="204"/>
      <c r="KAP4" s="204"/>
      <c r="KAQ4" s="204"/>
      <c r="KAR4" s="204"/>
      <c r="KAS4" s="204"/>
      <c r="KAT4" s="204"/>
      <c r="KAU4" s="204"/>
      <c r="KAV4" s="204"/>
      <c r="KAW4" s="204"/>
      <c r="KAX4" s="204"/>
      <c r="KAY4" s="204"/>
      <c r="KAZ4" s="204"/>
      <c r="KBA4" s="204"/>
      <c r="KBB4" s="204"/>
      <c r="KBC4" s="204"/>
      <c r="KBD4" s="204"/>
      <c r="KBE4" s="204"/>
      <c r="KBF4" s="204"/>
      <c r="KBG4" s="204"/>
      <c r="KBH4" s="204"/>
      <c r="KBI4" s="204"/>
    </row>
    <row r="5" spans="1:7497" x14ac:dyDescent="0.25">
      <c r="A5" s="415" t="s">
        <v>1428</v>
      </c>
      <c r="B5" s="202">
        <v>27071</v>
      </c>
      <c r="C5" s="204">
        <v>2130</v>
      </c>
      <c r="D5" s="416">
        <v>2130</v>
      </c>
    </row>
    <row r="6" spans="1:7497" ht="20.399999999999999" x14ac:dyDescent="0.35">
      <c r="A6" s="415" t="s">
        <v>1429</v>
      </c>
      <c r="B6" s="202">
        <v>16969</v>
      </c>
      <c r="C6" s="204">
        <v>2020</v>
      </c>
      <c r="D6" s="416">
        <v>2020</v>
      </c>
      <c r="F6" s="436"/>
    </row>
    <row r="7" spans="1:7497" x14ac:dyDescent="0.25">
      <c r="A7" s="415" t="s">
        <v>1430</v>
      </c>
      <c r="B7" s="202">
        <v>23815</v>
      </c>
      <c r="C7" s="204">
        <v>2159</v>
      </c>
      <c r="D7" s="416">
        <v>2134</v>
      </c>
    </row>
    <row r="8" spans="1:7497" x14ac:dyDescent="0.25">
      <c r="A8" s="415" t="s">
        <v>1431</v>
      </c>
      <c r="B8" s="202">
        <v>21048</v>
      </c>
      <c r="C8" s="203">
        <v>6320</v>
      </c>
      <c r="D8" s="417">
        <v>6200</v>
      </c>
    </row>
    <row r="9" spans="1:7497" x14ac:dyDescent="0.25">
      <c r="A9" s="415" t="s">
        <v>1432</v>
      </c>
      <c r="B9" s="202">
        <v>18063</v>
      </c>
      <c r="C9" s="204">
        <v>2103</v>
      </c>
      <c r="D9" s="416">
        <v>2103</v>
      </c>
    </row>
    <row r="10" spans="1:7497" x14ac:dyDescent="0.25">
      <c r="A10" s="415" t="s">
        <v>1433</v>
      </c>
      <c r="B10" s="202">
        <v>27046</v>
      </c>
      <c r="C10" s="204">
        <v>2064</v>
      </c>
      <c r="D10" s="416">
        <v>2057</v>
      </c>
    </row>
    <row r="11" spans="1:7497" x14ac:dyDescent="0.25">
      <c r="A11" s="415" t="s">
        <v>1434</v>
      </c>
      <c r="B11" s="202">
        <v>28988</v>
      </c>
      <c r="C11" s="204">
        <v>2007</v>
      </c>
      <c r="D11" s="416">
        <v>2001</v>
      </c>
    </row>
    <row r="12" spans="1:7497" x14ac:dyDescent="0.25">
      <c r="A12" s="415" t="s">
        <v>1435</v>
      </c>
      <c r="B12" s="202">
        <v>23937</v>
      </c>
      <c r="C12" s="204">
        <v>2031</v>
      </c>
      <c r="D12" s="416">
        <v>2021</v>
      </c>
    </row>
    <row r="13" spans="1:7497" x14ac:dyDescent="0.25">
      <c r="A13" s="415" t="s">
        <v>1436</v>
      </c>
      <c r="B13" s="202">
        <v>25370</v>
      </c>
      <c r="C13" s="204">
        <v>2002</v>
      </c>
      <c r="D13" s="416">
        <v>2002</v>
      </c>
    </row>
    <row r="14" spans="1:7497" x14ac:dyDescent="0.25">
      <c r="A14" s="415" t="s">
        <v>1437</v>
      </c>
      <c r="B14" s="202">
        <v>23578</v>
      </c>
      <c r="C14" s="204">
        <v>2006</v>
      </c>
      <c r="D14" s="416">
        <v>2001</v>
      </c>
    </row>
    <row r="15" spans="1:7497" x14ac:dyDescent="0.25">
      <c r="A15" s="415" t="s">
        <v>1438</v>
      </c>
      <c r="B15" s="202">
        <v>10938</v>
      </c>
      <c r="C15" s="204">
        <v>2030</v>
      </c>
      <c r="D15" s="416">
        <v>2000</v>
      </c>
    </row>
    <row r="16" spans="1:7497" x14ac:dyDescent="0.25">
      <c r="A16" s="415" t="s">
        <v>1439</v>
      </c>
      <c r="B16" s="202">
        <v>29748</v>
      </c>
      <c r="C16" s="204">
        <v>2004</v>
      </c>
      <c r="D16" s="416">
        <v>2001</v>
      </c>
    </row>
    <row r="17" spans="1:4" x14ac:dyDescent="0.25">
      <c r="A17" s="415" t="s">
        <v>1440</v>
      </c>
      <c r="B17" s="202">
        <v>14667</v>
      </c>
      <c r="C17" s="204">
        <v>2020</v>
      </c>
      <c r="D17" s="416">
        <v>2020</v>
      </c>
    </row>
    <row r="18" spans="1:4" x14ac:dyDescent="0.25">
      <c r="A18" s="415" t="s">
        <v>1441</v>
      </c>
      <c r="B18" s="202">
        <v>12509</v>
      </c>
      <c r="C18" s="204">
        <v>2002</v>
      </c>
      <c r="D18" s="416">
        <v>2002</v>
      </c>
    </row>
    <row r="19" spans="1:4" x14ac:dyDescent="0.25">
      <c r="A19" s="415" t="s">
        <v>1442</v>
      </c>
      <c r="B19" s="202">
        <v>27508</v>
      </c>
      <c r="C19" s="204">
        <v>2040</v>
      </c>
      <c r="D19" s="416">
        <v>2000</v>
      </c>
    </row>
    <row r="20" spans="1:4" x14ac:dyDescent="0.25">
      <c r="A20" s="415" t="s">
        <v>1443</v>
      </c>
      <c r="B20" s="202">
        <v>14742</v>
      </c>
      <c r="C20" s="204">
        <v>2007</v>
      </c>
      <c r="D20" s="416">
        <v>2001</v>
      </c>
    </row>
    <row r="21" spans="1:4" x14ac:dyDescent="0.25">
      <c r="A21" s="415" t="s">
        <v>1444</v>
      </c>
      <c r="B21" s="202">
        <v>23746</v>
      </c>
      <c r="C21" s="204">
        <v>2020</v>
      </c>
      <c r="D21" s="416">
        <v>2000</v>
      </c>
    </row>
    <row r="22" spans="1:4" x14ac:dyDescent="0.25">
      <c r="A22" s="415" t="s">
        <v>1445</v>
      </c>
      <c r="B22" s="202">
        <v>21768</v>
      </c>
      <c r="C22" s="204">
        <v>2002</v>
      </c>
      <c r="D22" s="416">
        <v>2000</v>
      </c>
    </row>
    <row r="23" spans="1:4" x14ac:dyDescent="0.25">
      <c r="A23" s="415" t="s">
        <v>1446</v>
      </c>
      <c r="B23" s="202">
        <v>17562</v>
      </c>
      <c r="C23" s="204">
        <v>2001</v>
      </c>
      <c r="D23" s="416">
        <v>2001</v>
      </c>
    </row>
    <row r="24" spans="1:4" x14ac:dyDescent="0.25">
      <c r="A24" s="415" t="s">
        <v>1447</v>
      </c>
      <c r="B24" s="202">
        <v>24399</v>
      </c>
      <c r="C24" s="204">
        <v>2040</v>
      </c>
      <c r="D24" s="416">
        <v>2020</v>
      </c>
    </row>
    <row r="25" spans="1:4" x14ac:dyDescent="0.25">
      <c r="A25" s="415" t="s">
        <v>1448</v>
      </c>
      <c r="B25" s="202">
        <v>20169</v>
      </c>
      <c r="C25" s="204">
        <v>2003</v>
      </c>
      <c r="D25" s="416">
        <v>2003</v>
      </c>
    </row>
    <row r="26" spans="1:4" x14ac:dyDescent="0.25">
      <c r="A26" s="415" t="s">
        <v>1449</v>
      </c>
      <c r="B26" s="202">
        <v>13459</v>
      </c>
      <c r="C26" s="204">
        <v>2013</v>
      </c>
      <c r="D26" s="416">
        <v>2002</v>
      </c>
    </row>
    <row r="27" spans="1:4" x14ac:dyDescent="0.25">
      <c r="A27" s="415" t="s">
        <v>1450</v>
      </c>
      <c r="B27" s="202">
        <v>29099</v>
      </c>
      <c r="C27" s="204">
        <v>2012</v>
      </c>
      <c r="D27" s="416">
        <v>2001</v>
      </c>
    </row>
    <row r="28" spans="1:4" x14ac:dyDescent="0.25">
      <c r="A28" s="415" t="s">
        <v>1451</v>
      </c>
      <c r="B28" s="202">
        <v>20510</v>
      </c>
      <c r="C28" s="204">
        <v>2020</v>
      </c>
      <c r="D28" s="416">
        <v>2000</v>
      </c>
    </row>
    <row r="29" spans="1:4" x14ac:dyDescent="0.25">
      <c r="A29" s="415" t="s">
        <v>1452</v>
      </c>
      <c r="B29" s="202">
        <v>21441</v>
      </c>
      <c r="C29" s="204">
        <v>2006</v>
      </c>
      <c r="D29" s="416">
        <v>2000</v>
      </c>
    </row>
    <row r="30" spans="1:4" x14ac:dyDescent="0.25">
      <c r="A30" s="415" t="s">
        <v>1453</v>
      </c>
      <c r="B30" s="202">
        <v>10349</v>
      </c>
      <c r="C30" s="204">
        <v>2005</v>
      </c>
      <c r="D30" s="416">
        <v>2000</v>
      </c>
    </row>
    <row r="31" spans="1:4" x14ac:dyDescent="0.25">
      <c r="A31" s="415" t="s">
        <v>1454</v>
      </c>
      <c r="B31" s="202">
        <v>12442</v>
      </c>
      <c r="C31" s="204">
        <v>2005</v>
      </c>
      <c r="D31" s="416">
        <v>2000</v>
      </c>
    </row>
    <row r="32" spans="1:4" x14ac:dyDescent="0.25">
      <c r="A32" s="415" t="s">
        <v>1455</v>
      </c>
      <c r="B32" s="202">
        <v>15528</v>
      </c>
      <c r="C32" s="204">
        <v>2005</v>
      </c>
      <c r="D32" s="416">
        <v>2000</v>
      </c>
    </row>
    <row r="33" spans="1:4" x14ac:dyDescent="0.25">
      <c r="A33" s="415" t="s">
        <v>1456</v>
      </c>
      <c r="B33" s="202">
        <v>20895</v>
      </c>
      <c r="C33" s="204">
        <v>2005</v>
      </c>
      <c r="D33" s="416">
        <v>2000</v>
      </c>
    </row>
    <row r="34" spans="1:4" x14ac:dyDescent="0.25">
      <c r="A34" s="415" t="s">
        <v>1457</v>
      </c>
      <c r="B34" s="202">
        <v>22596</v>
      </c>
      <c r="C34" s="204">
        <v>2020</v>
      </c>
      <c r="D34" s="416">
        <v>2000</v>
      </c>
    </row>
    <row r="35" spans="1:4" x14ac:dyDescent="0.25">
      <c r="A35" s="415" t="s">
        <v>1458</v>
      </c>
      <c r="B35" s="202">
        <v>19543</v>
      </c>
      <c r="C35" s="204">
        <v>2001</v>
      </c>
      <c r="D35" s="416">
        <v>2000</v>
      </c>
    </row>
    <row r="36" spans="1:4" x14ac:dyDescent="0.25">
      <c r="A36" s="415" t="s">
        <v>1459</v>
      </c>
      <c r="B36" s="202">
        <v>19209</v>
      </c>
      <c r="C36" s="204">
        <v>2001</v>
      </c>
      <c r="D36" s="416">
        <v>2000</v>
      </c>
    </row>
    <row r="37" spans="1:4" x14ac:dyDescent="0.25">
      <c r="A37" s="415" t="s">
        <v>1460</v>
      </c>
      <c r="B37" s="202">
        <v>28889</v>
      </c>
      <c r="C37" s="204">
        <v>2001</v>
      </c>
      <c r="D37" s="416">
        <v>2000</v>
      </c>
    </row>
    <row r="38" spans="1:4" x14ac:dyDescent="0.25">
      <c r="A38" s="415" t="s">
        <v>1461</v>
      </c>
      <c r="B38" s="202">
        <v>29559</v>
      </c>
      <c r="C38" s="204">
        <v>2001</v>
      </c>
      <c r="D38" s="416">
        <v>2000</v>
      </c>
    </row>
    <row r="39" spans="1:4" x14ac:dyDescent="0.25">
      <c r="A39" s="415" t="s">
        <v>1462</v>
      </c>
      <c r="B39" s="202">
        <v>29013</v>
      </c>
      <c r="C39" s="204">
        <v>2001</v>
      </c>
      <c r="D39" s="416">
        <v>2000</v>
      </c>
    </row>
    <row r="40" spans="1:4" x14ac:dyDescent="0.25">
      <c r="A40" s="415" t="s">
        <v>1463</v>
      </c>
      <c r="B40" s="202">
        <v>28446</v>
      </c>
      <c r="C40" s="204">
        <v>2001</v>
      </c>
      <c r="D40" s="416">
        <v>2000</v>
      </c>
    </row>
    <row r="41" spans="1:4" x14ac:dyDescent="0.25">
      <c r="A41" s="415" t="s">
        <v>1464</v>
      </c>
      <c r="B41" s="202">
        <v>17895</v>
      </c>
      <c r="C41" s="204">
        <v>2001</v>
      </c>
      <c r="D41" s="416">
        <v>2000</v>
      </c>
    </row>
    <row r="42" spans="1:4" x14ac:dyDescent="0.25">
      <c r="A42" s="415" t="s">
        <v>1465</v>
      </c>
      <c r="B42" s="202">
        <v>19078</v>
      </c>
      <c r="C42" s="204">
        <v>2001</v>
      </c>
      <c r="D42" s="416">
        <v>2000</v>
      </c>
    </row>
    <row r="43" spans="1:4" x14ac:dyDescent="0.25">
      <c r="A43" s="415" t="s">
        <v>1466</v>
      </c>
      <c r="B43" s="202">
        <v>28631</v>
      </c>
      <c r="C43" s="204">
        <v>2001</v>
      </c>
      <c r="D43" s="416">
        <v>2000</v>
      </c>
    </row>
    <row r="44" spans="1:4" x14ac:dyDescent="0.25">
      <c r="A44" s="415" t="s">
        <v>1467</v>
      </c>
      <c r="B44" s="202">
        <v>25594</v>
      </c>
      <c r="C44" s="204">
        <v>2001</v>
      </c>
      <c r="D44" s="416">
        <v>2000</v>
      </c>
    </row>
    <row r="45" spans="1:4" x14ac:dyDescent="0.25">
      <c r="A45" s="415" t="s">
        <v>1468</v>
      </c>
      <c r="B45" s="202">
        <v>11296</v>
      </c>
      <c r="C45" s="204">
        <v>2002</v>
      </c>
      <c r="D45" s="416">
        <v>2001</v>
      </c>
    </row>
    <row r="46" spans="1:4" x14ac:dyDescent="0.25">
      <c r="A46" s="415" t="s">
        <v>1469</v>
      </c>
      <c r="B46" s="202">
        <v>11100</v>
      </c>
      <c r="C46" s="204">
        <v>2001</v>
      </c>
      <c r="D46" s="416">
        <v>2000</v>
      </c>
    </row>
    <row r="47" spans="1:4" x14ac:dyDescent="0.25">
      <c r="A47" s="415" t="s">
        <v>1470</v>
      </c>
      <c r="B47" s="202">
        <v>10290</v>
      </c>
      <c r="C47" s="204">
        <v>2001</v>
      </c>
      <c r="D47" s="416">
        <v>2000</v>
      </c>
    </row>
    <row r="48" spans="1:4" x14ac:dyDescent="0.25">
      <c r="A48" s="415" t="s">
        <v>1471</v>
      </c>
      <c r="B48" s="202">
        <v>28712</v>
      </c>
      <c r="C48" s="204">
        <v>2001</v>
      </c>
      <c r="D48" s="416">
        <v>2000</v>
      </c>
    </row>
    <row r="49" spans="1:4" x14ac:dyDescent="0.25">
      <c r="A49" s="415" t="s">
        <v>1472</v>
      </c>
      <c r="B49" s="202">
        <v>16783</v>
      </c>
      <c r="C49" s="204">
        <v>2001</v>
      </c>
      <c r="D49" s="416">
        <v>2000</v>
      </c>
    </row>
    <row r="50" spans="1:4" x14ac:dyDescent="0.25">
      <c r="A50" s="415" t="s">
        <v>1473</v>
      </c>
      <c r="B50" s="202">
        <v>27061</v>
      </c>
      <c r="C50" s="204">
        <v>2001</v>
      </c>
      <c r="D50" s="416">
        <v>2000</v>
      </c>
    </row>
    <row r="51" spans="1:4" x14ac:dyDescent="0.25">
      <c r="A51" s="415" t="s">
        <v>1474</v>
      </c>
      <c r="B51" s="202">
        <v>14140</v>
      </c>
      <c r="C51" s="204">
        <v>2002</v>
      </c>
      <c r="D51" s="416">
        <v>2001</v>
      </c>
    </row>
    <row r="52" spans="1:4" x14ac:dyDescent="0.25">
      <c r="A52" s="415" t="s">
        <v>1475</v>
      </c>
      <c r="B52" s="202">
        <v>14204</v>
      </c>
      <c r="C52" s="204">
        <v>2001</v>
      </c>
      <c r="D52" s="416">
        <v>2000</v>
      </c>
    </row>
    <row r="53" spans="1:4" x14ac:dyDescent="0.25">
      <c r="A53" s="415" t="s">
        <v>1476</v>
      </c>
      <c r="B53" s="202">
        <v>24201</v>
      </c>
      <c r="C53" s="204">
        <v>2001</v>
      </c>
      <c r="D53" s="416">
        <v>2000</v>
      </c>
    </row>
    <row r="54" spans="1:4" x14ac:dyDescent="0.25">
      <c r="A54" s="415" t="s">
        <v>1477</v>
      </c>
      <c r="B54" s="202">
        <v>20654</v>
      </c>
      <c r="C54" s="204">
        <v>2020</v>
      </c>
      <c r="D54" s="416">
        <v>2000</v>
      </c>
    </row>
    <row r="55" spans="1:4" x14ac:dyDescent="0.25">
      <c r="A55" s="415" t="s">
        <v>1478</v>
      </c>
      <c r="B55" s="202">
        <v>17814</v>
      </c>
      <c r="C55" s="204">
        <v>2005</v>
      </c>
      <c r="D55" s="416">
        <v>2005</v>
      </c>
    </row>
    <row r="56" spans="1:4" x14ac:dyDescent="0.25">
      <c r="A56" s="415" t="s">
        <v>1479</v>
      </c>
      <c r="B56" s="202">
        <v>10720</v>
      </c>
      <c r="C56" s="204">
        <v>2005</v>
      </c>
      <c r="D56" s="416">
        <v>2005</v>
      </c>
    </row>
    <row r="57" spans="1:4" x14ac:dyDescent="0.25">
      <c r="A57" s="415" t="s">
        <v>1480</v>
      </c>
      <c r="B57" s="202">
        <v>29726</v>
      </c>
      <c r="C57" s="204">
        <v>2005</v>
      </c>
      <c r="D57" s="416">
        <v>2005</v>
      </c>
    </row>
    <row r="58" spans="1:4" x14ac:dyDescent="0.25">
      <c r="A58" s="415" t="s">
        <v>1481</v>
      </c>
      <c r="B58" s="202">
        <v>12108</v>
      </c>
      <c r="C58" s="204">
        <v>2005</v>
      </c>
      <c r="D58" s="416">
        <v>2005</v>
      </c>
    </row>
    <row r="59" spans="1:4" x14ac:dyDescent="0.25">
      <c r="A59" s="415" t="s">
        <v>1482</v>
      </c>
      <c r="B59" s="202">
        <v>20183</v>
      </c>
      <c r="C59" s="204">
        <v>2005</v>
      </c>
      <c r="D59" s="416">
        <v>2005</v>
      </c>
    </row>
    <row r="60" spans="1:4" x14ac:dyDescent="0.25">
      <c r="A60" s="415" t="s">
        <v>1483</v>
      </c>
      <c r="B60" s="202">
        <v>29746</v>
      </c>
      <c r="C60" s="204">
        <v>2005</v>
      </c>
      <c r="D60" s="416">
        <v>2005</v>
      </c>
    </row>
    <row r="61" spans="1:4" x14ac:dyDescent="0.25">
      <c r="A61" s="415" t="s">
        <v>1484</v>
      </c>
      <c r="B61" s="202">
        <v>24567</v>
      </c>
      <c r="C61" s="204">
        <v>2005</v>
      </c>
      <c r="D61" s="416">
        <v>2005</v>
      </c>
    </row>
    <row r="62" spans="1:4" x14ac:dyDescent="0.25">
      <c r="A62" s="415" t="s">
        <v>1485</v>
      </c>
      <c r="B62" s="202">
        <v>10110</v>
      </c>
      <c r="C62" s="204">
        <v>2005</v>
      </c>
      <c r="D62" s="416">
        <v>2005</v>
      </c>
    </row>
    <row r="63" spans="1:4" x14ac:dyDescent="0.25">
      <c r="A63" s="415" t="s">
        <v>1486</v>
      </c>
      <c r="B63" s="202">
        <v>14915</v>
      </c>
      <c r="C63" s="204">
        <v>2005</v>
      </c>
      <c r="D63" s="416">
        <v>2005</v>
      </c>
    </row>
    <row r="64" spans="1:4" x14ac:dyDescent="0.25">
      <c r="A64" s="415" t="s">
        <v>1487</v>
      </c>
      <c r="B64" s="202">
        <v>27298</v>
      </c>
      <c r="C64" s="204">
        <v>2006</v>
      </c>
      <c r="D64" s="416">
        <v>2006</v>
      </c>
    </row>
    <row r="65" spans="1:4" x14ac:dyDescent="0.25">
      <c r="A65" s="415" t="s">
        <v>1488</v>
      </c>
      <c r="B65" s="202">
        <v>21291</v>
      </c>
      <c r="C65" s="204">
        <v>2019</v>
      </c>
      <c r="D65" s="416">
        <v>2019</v>
      </c>
    </row>
    <row r="66" spans="1:4" x14ac:dyDescent="0.25">
      <c r="A66" s="415" t="s">
        <v>1489</v>
      </c>
      <c r="B66" s="202">
        <v>25406</v>
      </c>
      <c r="C66" s="204">
        <v>2018</v>
      </c>
      <c r="D66" s="416">
        <v>2018</v>
      </c>
    </row>
    <row r="67" spans="1:4" x14ac:dyDescent="0.25">
      <c r="A67" s="415" t="s">
        <v>1490</v>
      </c>
      <c r="B67" s="202">
        <v>12074</v>
      </c>
      <c r="C67" s="204">
        <v>2036</v>
      </c>
      <c r="D67" s="416">
        <v>2023</v>
      </c>
    </row>
    <row r="68" spans="1:4" x14ac:dyDescent="0.25">
      <c r="A68" s="415" t="s">
        <v>1491</v>
      </c>
      <c r="B68" s="202">
        <v>17938</v>
      </c>
      <c r="C68" s="204">
        <v>2002</v>
      </c>
      <c r="D68" s="416">
        <v>2002</v>
      </c>
    </row>
    <row r="69" spans="1:4" x14ac:dyDescent="0.25">
      <c r="A69" s="415" t="s">
        <v>1492</v>
      </c>
      <c r="B69" s="202">
        <v>24245</v>
      </c>
      <c r="C69" s="204">
        <v>2003</v>
      </c>
      <c r="D69" s="416">
        <v>2003</v>
      </c>
    </row>
    <row r="70" spans="1:4" x14ac:dyDescent="0.25">
      <c r="A70" s="415" t="s">
        <v>1493</v>
      </c>
      <c r="B70" s="202">
        <v>24142</v>
      </c>
      <c r="C70" s="204">
        <v>2005</v>
      </c>
      <c r="D70" s="416">
        <v>2005</v>
      </c>
    </row>
    <row r="71" spans="1:4" x14ac:dyDescent="0.25">
      <c r="A71" s="415" t="s">
        <v>1494</v>
      </c>
      <c r="B71" s="202">
        <v>17820</v>
      </c>
      <c r="C71" s="204">
        <v>2006</v>
      </c>
      <c r="D71" s="416">
        <v>2003</v>
      </c>
    </row>
    <row r="72" spans="1:4" x14ac:dyDescent="0.25">
      <c r="A72" s="415" t="s">
        <v>1495</v>
      </c>
      <c r="B72" s="202">
        <v>20059</v>
      </c>
      <c r="C72" s="204">
        <v>2039</v>
      </c>
      <c r="D72" s="416">
        <v>2031</v>
      </c>
    </row>
    <row r="73" spans="1:4" x14ac:dyDescent="0.25">
      <c r="A73" s="415" t="s">
        <v>1496</v>
      </c>
      <c r="B73" s="202">
        <v>11018</v>
      </c>
      <c r="C73" s="204">
        <v>2123</v>
      </c>
      <c r="D73" s="416">
        <v>2089</v>
      </c>
    </row>
    <row r="74" spans="1:4" x14ac:dyDescent="0.25">
      <c r="A74" s="415" t="s">
        <v>1497</v>
      </c>
      <c r="B74" s="202">
        <v>24376</v>
      </c>
      <c r="C74" s="204">
        <v>2005</v>
      </c>
      <c r="D74" s="416">
        <v>2005</v>
      </c>
    </row>
    <row r="75" spans="1:4" x14ac:dyDescent="0.25">
      <c r="A75" s="415" t="s">
        <v>1498</v>
      </c>
      <c r="B75" s="202">
        <v>12473</v>
      </c>
      <c r="C75" s="204">
        <v>2006</v>
      </c>
      <c r="D75" s="416">
        <v>2006</v>
      </c>
    </row>
    <row r="76" spans="1:4" x14ac:dyDescent="0.25">
      <c r="A76" s="415" t="s">
        <v>1499</v>
      </c>
      <c r="B76" s="202">
        <v>17269</v>
      </c>
      <c r="C76" s="204">
        <v>2002</v>
      </c>
      <c r="D76" s="416">
        <v>2002</v>
      </c>
    </row>
    <row r="77" spans="1:4" x14ac:dyDescent="0.25">
      <c r="A77" s="415" t="s">
        <v>1500</v>
      </c>
      <c r="B77" s="202">
        <v>14679</v>
      </c>
      <c r="C77" s="204">
        <v>2002</v>
      </c>
      <c r="D77" s="416">
        <v>2002</v>
      </c>
    </row>
    <row r="78" spans="1:4" x14ac:dyDescent="0.25">
      <c r="A78" s="415" t="s">
        <v>1501</v>
      </c>
      <c r="B78" s="202">
        <v>13449</v>
      </c>
      <c r="C78" s="204">
        <v>2483</v>
      </c>
      <c r="D78" s="416">
        <v>2235</v>
      </c>
    </row>
    <row r="79" spans="1:4" x14ac:dyDescent="0.25">
      <c r="A79" s="415" t="s">
        <v>1502</v>
      </c>
      <c r="B79" s="202">
        <v>13986</v>
      </c>
      <c r="C79" s="204">
        <v>2015</v>
      </c>
      <c r="D79" s="416">
        <v>2010</v>
      </c>
    </row>
    <row r="80" spans="1:4" x14ac:dyDescent="0.25">
      <c r="A80" s="415" t="s">
        <v>1503</v>
      </c>
      <c r="B80" s="202">
        <v>26960</v>
      </c>
      <c r="C80" s="204">
        <v>2850</v>
      </c>
      <c r="D80" s="416">
        <v>2650</v>
      </c>
    </row>
    <row r="81" spans="1:4" x14ac:dyDescent="0.25">
      <c r="A81" s="415" t="s">
        <v>1504</v>
      </c>
      <c r="B81" s="202">
        <v>11190</v>
      </c>
      <c r="C81" s="204">
        <v>2043</v>
      </c>
      <c r="D81" s="416">
        <v>2032</v>
      </c>
    </row>
    <row r="82" spans="1:4" x14ac:dyDescent="0.25">
      <c r="A82" s="415" t="s">
        <v>1505</v>
      </c>
      <c r="B82" s="202">
        <v>22990</v>
      </c>
      <c r="C82" s="204">
        <v>2003</v>
      </c>
      <c r="D82" s="416">
        <v>2003</v>
      </c>
    </row>
    <row r="83" spans="1:4" x14ac:dyDescent="0.25">
      <c r="A83" s="415" t="s">
        <v>1506</v>
      </c>
      <c r="B83" s="202">
        <v>20176</v>
      </c>
      <c r="C83" s="204">
        <v>2060</v>
      </c>
      <c r="D83" s="416">
        <v>2000</v>
      </c>
    </row>
    <row r="84" spans="1:4" x14ac:dyDescent="0.25">
      <c r="A84" s="415" t="s">
        <v>1507</v>
      </c>
      <c r="B84" s="202">
        <v>25289</v>
      </c>
      <c r="C84" s="204">
        <v>2040</v>
      </c>
      <c r="D84" s="416">
        <v>2000</v>
      </c>
    </row>
    <row r="85" spans="1:4" x14ac:dyDescent="0.25">
      <c r="A85" s="415" t="s">
        <v>1508</v>
      </c>
      <c r="B85" s="202">
        <v>24907</v>
      </c>
      <c r="C85" s="204">
        <v>2029</v>
      </c>
      <c r="D85" s="416">
        <v>2026</v>
      </c>
    </row>
    <row r="86" spans="1:4" x14ac:dyDescent="0.25">
      <c r="A86" s="415" t="s">
        <v>1509</v>
      </c>
      <c r="B86" s="202">
        <v>22552</v>
      </c>
      <c r="C86" s="204">
        <v>2002</v>
      </c>
      <c r="D86" s="416">
        <v>2001</v>
      </c>
    </row>
    <row r="87" spans="1:4" x14ac:dyDescent="0.25">
      <c r="A87" s="415" t="s">
        <v>1510</v>
      </c>
      <c r="B87" s="202">
        <v>10520</v>
      </c>
      <c r="C87" s="204">
        <v>2001</v>
      </c>
      <c r="D87" s="416">
        <v>2000</v>
      </c>
    </row>
    <row r="88" spans="1:4" x14ac:dyDescent="0.25">
      <c r="A88" s="415" t="s">
        <v>1511</v>
      </c>
      <c r="B88" s="202">
        <v>29664</v>
      </c>
      <c r="C88" s="204">
        <v>2002</v>
      </c>
      <c r="D88" s="416">
        <v>2002</v>
      </c>
    </row>
    <row r="89" spans="1:4" x14ac:dyDescent="0.25">
      <c r="A89" s="415" t="s">
        <v>1512</v>
      </c>
      <c r="B89" s="202">
        <v>24833</v>
      </c>
      <c r="C89" s="204">
        <v>2002</v>
      </c>
      <c r="D89" s="416">
        <v>2002</v>
      </c>
    </row>
    <row r="90" spans="1:4" x14ac:dyDescent="0.25">
      <c r="A90" s="415" t="s">
        <v>1513</v>
      </c>
      <c r="B90" s="202">
        <v>23541</v>
      </c>
      <c r="C90" s="204">
        <v>2005</v>
      </c>
      <c r="D90" s="416">
        <v>2005</v>
      </c>
    </row>
    <row r="91" spans="1:4" x14ac:dyDescent="0.25">
      <c r="A91" s="415" t="s">
        <v>1514</v>
      </c>
      <c r="B91" s="202">
        <v>21892</v>
      </c>
      <c r="C91" s="204">
        <v>2002</v>
      </c>
      <c r="D91" s="416">
        <v>2002</v>
      </c>
    </row>
    <row r="92" spans="1:4" x14ac:dyDescent="0.25">
      <c r="A92" s="415" t="s">
        <v>1515</v>
      </c>
      <c r="B92" s="202">
        <v>25391</v>
      </c>
      <c r="C92" s="204">
        <v>2002</v>
      </c>
      <c r="D92" s="416">
        <v>2002</v>
      </c>
    </row>
    <row r="93" spans="1:4" x14ac:dyDescent="0.25">
      <c r="A93" s="415" t="s">
        <v>1516</v>
      </c>
      <c r="B93" s="202">
        <v>13527</v>
      </c>
      <c r="C93" s="204">
        <v>2008</v>
      </c>
      <c r="D93" s="416">
        <v>2008</v>
      </c>
    </row>
    <row r="94" spans="1:4" x14ac:dyDescent="0.25">
      <c r="A94" s="415" t="s">
        <v>1517</v>
      </c>
      <c r="B94" s="202">
        <v>12076</v>
      </c>
      <c r="C94" s="204">
        <v>2018</v>
      </c>
      <c r="D94" s="416">
        <v>2008</v>
      </c>
    </row>
    <row r="95" spans="1:4" x14ac:dyDescent="0.25">
      <c r="A95" s="415" t="s">
        <v>1518</v>
      </c>
      <c r="B95" s="202">
        <v>13822</v>
      </c>
      <c r="C95" s="204">
        <v>2001</v>
      </c>
      <c r="D95" s="416">
        <v>2001</v>
      </c>
    </row>
    <row r="96" spans="1:4" x14ac:dyDescent="0.25">
      <c r="A96" s="415" t="s">
        <v>1519</v>
      </c>
      <c r="B96" s="202">
        <v>15436</v>
      </c>
      <c r="C96" s="204">
        <v>2001</v>
      </c>
      <c r="D96" s="416">
        <v>2001</v>
      </c>
    </row>
    <row r="97" spans="1:4" x14ac:dyDescent="0.25">
      <c r="A97" s="415" t="s">
        <v>1520</v>
      </c>
      <c r="B97" s="202">
        <v>23618</v>
      </c>
      <c r="C97" s="204">
        <v>2001</v>
      </c>
      <c r="D97" s="416">
        <v>2001</v>
      </c>
    </row>
    <row r="98" spans="1:4" x14ac:dyDescent="0.25">
      <c r="A98" s="415" t="s">
        <v>1521</v>
      </c>
      <c r="B98" s="202">
        <v>10670</v>
      </c>
      <c r="C98" s="204">
        <v>2009</v>
      </c>
      <c r="D98" s="416">
        <v>2008</v>
      </c>
    </row>
    <row r="99" spans="1:4" x14ac:dyDescent="0.25">
      <c r="A99" s="415" t="s">
        <v>1522</v>
      </c>
      <c r="B99" s="202">
        <v>14138</v>
      </c>
      <c r="C99" s="204">
        <v>2003</v>
      </c>
      <c r="D99" s="416">
        <v>2003</v>
      </c>
    </row>
    <row r="100" spans="1:4" x14ac:dyDescent="0.25">
      <c r="A100" s="415" t="s">
        <v>1523</v>
      </c>
      <c r="B100" s="202">
        <v>15443</v>
      </c>
      <c r="C100" s="204">
        <v>2003</v>
      </c>
      <c r="D100" s="416">
        <v>2002</v>
      </c>
    </row>
    <row r="101" spans="1:4" x14ac:dyDescent="0.25">
      <c r="A101" s="415" t="s">
        <v>1524</v>
      </c>
      <c r="B101" s="202">
        <v>27536</v>
      </c>
      <c r="C101" s="204">
        <v>2001</v>
      </c>
      <c r="D101" s="416">
        <v>2001</v>
      </c>
    </row>
    <row r="102" spans="1:4" x14ac:dyDescent="0.25">
      <c r="A102" s="415" t="s">
        <v>1525</v>
      </c>
      <c r="B102" s="202">
        <v>20856</v>
      </c>
      <c r="C102" s="204">
        <v>2155</v>
      </c>
      <c r="D102" s="416">
        <v>2120</v>
      </c>
    </row>
    <row r="103" spans="1:4" x14ac:dyDescent="0.25">
      <c r="A103" s="415" t="s">
        <v>1526</v>
      </c>
      <c r="B103" s="202">
        <v>11340</v>
      </c>
      <c r="C103" s="204">
        <v>2005</v>
      </c>
      <c r="D103" s="416">
        <v>2000</v>
      </c>
    </row>
    <row r="104" spans="1:4" x14ac:dyDescent="0.25">
      <c r="A104" s="415" t="s">
        <v>1527</v>
      </c>
      <c r="B104" s="202">
        <v>16427</v>
      </c>
      <c r="C104" s="204">
        <v>2005</v>
      </c>
      <c r="D104" s="416">
        <v>2000</v>
      </c>
    </row>
    <row r="105" spans="1:4" x14ac:dyDescent="0.25">
      <c r="A105" s="415" t="s">
        <v>1528</v>
      </c>
      <c r="B105" s="202">
        <v>27027</v>
      </c>
      <c r="C105" s="204">
        <v>2010</v>
      </c>
      <c r="D105" s="416">
        <v>2000</v>
      </c>
    </row>
    <row r="106" spans="1:4" x14ac:dyDescent="0.25">
      <c r="A106" s="415" t="s">
        <v>1529</v>
      </c>
      <c r="B106" s="202">
        <v>14162</v>
      </c>
      <c r="C106" s="204">
        <v>2020</v>
      </c>
      <c r="D106" s="416">
        <v>2000</v>
      </c>
    </row>
    <row r="107" spans="1:4" x14ac:dyDescent="0.25">
      <c r="A107" s="415" t="s">
        <v>1530</v>
      </c>
      <c r="B107" s="202">
        <v>28382</v>
      </c>
      <c r="C107" s="204">
        <v>2030</v>
      </c>
      <c r="D107" s="416">
        <v>2003</v>
      </c>
    </row>
    <row r="108" spans="1:4" x14ac:dyDescent="0.25">
      <c r="A108" s="415" t="s">
        <v>1531</v>
      </c>
      <c r="B108" s="202">
        <v>17966</v>
      </c>
      <c r="C108" s="204">
        <v>2031</v>
      </c>
      <c r="D108" s="416">
        <v>2020</v>
      </c>
    </row>
    <row r="109" spans="1:4" x14ac:dyDescent="0.25">
      <c r="A109" s="415" t="s">
        <v>1532</v>
      </c>
      <c r="B109" s="202">
        <v>14235</v>
      </c>
      <c r="C109" s="204">
        <v>2030</v>
      </c>
      <c r="D109" s="416">
        <v>2007</v>
      </c>
    </row>
    <row r="110" spans="1:4" x14ac:dyDescent="0.25">
      <c r="A110" s="415" t="s">
        <v>1533</v>
      </c>
      <c r="B110" s="202">
        <v>10006</v>
      </c>
      <c r="C110" s="204">
        <v>2212</v>
      </c>
      <c r="D110" s="416">
        <v>2212</v>
      </c>
    </row>
    <row r="111" spans="1:4" x14ac:dyDescent="0.25">
      <c r="A111" s="415" t="s">
        <v>1534</v>
      </c>
      <c r="B111" s="202">
        <v>25596</v>
      </c>
      <c r="C111" s="204">
        <v>2002</v>
      </c>
      <c r="D111" s="416">
        <v>2002</v>
      </c>
    </row>
    <row r="112" spans="1:4" x14ac:dyDescent="0.25">
      <c r="A112" s="415" t="s">
        <v>1535</v>
      </c>
      <c r="B112" s="202">
        <v>22982</v>
      </c>
      <c r="C112" s="204">
        <v>2017</v>
      </c>
      <c r="D112" s="416">
        <v>2000</v>
      </c>
    </row>
    <row r="113" spans="1:4" x14ac:dyDescent="0.25">
      <c r="A113" s="415" t="s">
        <v>1536</v>
      </c>
      <c r="B113" s="202">
        <v>10385</v>
      </c>
      <c r="C113" s="204">
        <v>2185</v>
      </c>
      <c r="D113" s="416">
        <v>2115</v>
      </c>
    </row>
    <row r="114" spans="1:4" x14ac:dyDescent="0.25">
      <c r="A114" s="415" t="s">
        <v>1537</v>
      </c>
      <c r="B114" s="202">
        <v>13964</v>
      </c>
      <c r="C114" s="204">
        <v>2048</v>
      </c>
      <c r="D114" s="416">
        <v>2048</v>
      </c>
    </row>
    <row r="115" spans="1:4" x14ac:dyDescent="0.25">
      <c r="A115" s="415" t="s">
        <v>1538</v>
      </c>
      <c r="B115" s="202">
        <v>19093</v>
      </c>
      <c r="C115" s="204">
        <v>2009</v>
      </c>
      <c r="D115" s="416">
        <v>2009</v>
      </c>
    </row>
    <row r="116" spans="1:4" x14ac:dyDescent="0.25">
      <c r="A116" s="415" t="s">
        <v>1539</v>
      </c>
      <c r="B116" s="202">
        <v>18479</v>
      </c>
      <c r="C116" s="204">
        <v>2061</v>
      </c>
      <c r="D116" s="416">
        <v>2035</v>
      </c>
    </row>
    <row r="117" spans="1:4" x14ac:dyDescent="0.25">
      <c r="A117" s="415" t="s">
        <v>1540</v>
      </c>
      <c r="B117" s="202">
        <v>23685</v>
      </c>
      <c r="C117" s="204">
        <v>2003</v>
      </c>
      <c r="D117" s="416">
        <v>2003</v>
      </c>
    </row>
    <row r="118" spans="1:4" x14ac:dyDescent="0.25">
      <c r="A118" s="415" t="s">
        <v>1541</v>
      </c>
      <c r="B118" s="202">
        <v>19825</v>
      </c>
      <c r="C118" s="204">
        <v>2001</v>
      </c>
      <c r="D118" s="416">
        <v>2001</v>
      </c>
    </row>
    <row r="119" spans="1:4" x14ac:dyDescent="0.25">
      <c r="A119" s="415" t="s">
        <v>1542</v>
      </c>
      <c r="B119" s="202">
        <v>14991</v>
      </c>
      <c r="C119" s="204">
        <v>2001</v>
      </c>
      <c r="D119" s="416">
        <v>2001</v>
      </c>
    </row>
    <row r="120" spans="1:4" x14ac:dyDescent="0.25">
      <c r="A120" s="415" t="s">
        <v>1543</v>
      </c>
      <c r="B120" s="202">
        <v>21327</v>
      </c>
      <c r="C120" s="204">
        <v>2001</v>
      </c>
      <c r="D120" s="416">
        <v>2000</v>
      </c>
    </row>
    <row r="121" spans="1:4" x14ac:dyDescent="0.25">
      <c r="A121" s="415" t="s">
        <v>1544</v>
      </c>
      <c r="B121" s="202">
        <v>19631</v>
      </c>
      <c r="C121" s="204">
        <v>2002</v>
      </c>
      <c r="D121" s="416">
        <v>2000</v>
      </c>
    </row>
    <row r="122" spans="1:4" x14ac:dyDescent="0.25">
      <c r="A122" s="415" t="s">
        <v>1545</v>
      </c>
      <c r="B122" s="202">
        <v>14368</v>
      </c>
      <c r="C122" s="204">
        <v>2001</v>
      </c>
      <c r="D122" s="416">
        <v>2001</v>
      </c>
    </row>
    <row r="123" spans="1:4" x14ac:dyDescent="0.25">
      <c r="A123" s="415" t="s">
        <v>1546</v>
      </c>
      <c r="B123" s="202">
        <v>28526</v>
      </c>
      <c r="C123" s="204">
        <v>2005</v>
      </c>
      <c r="D123" s="416">
        <v>2003</v>
      </c>
    </row>
    <row r="124" spans="1:4" x14ac:dyDescent="0.25">
      <c r="A124" s="415" t="s">
        <v>1547</v>
      </c>
      <c r="B124" s="202">
        <v>13108</v>
      </c>
      <c r="C124" s="204">
        <v>2010</v>
      </c>
      <c r="D124" s="416">
        <v>2010</v>
      </c>
    </row>
    <row r="125" spans="1:4" x14ac:dyDescent="0.25">
      <c r="A125" s="415" t="s">
        <v>1548</v>
      </c>
      <c r="B125" s="202">
        <v>21934</v>
      </c>
      <c r="C125" s="204">
        <v>2001</v>
      </c>
      <c r="D125" s="416">
        <v>2001</v>
      </c>
    </row>
    <row r="126" spans="1:4" x14ac:dyDescent="0.25">
      <c r="A126" s="415" t="s">
        <v>1549</v>
      </c>
      <c r="B126" s="202">
        <v>25552</v>
      </c>
      <c r="C126" s="204">
        <v>2001</v>
      </c>
      <c r="D126" s="416">
        <v>2001</v>
      </c>
    </row>
    <row r="127" spans="1:4" x14ac:dyDescent="0.25">
      <c r="A127" s="415" t="s">
        <v>1550</v>
      </c>
      <c r="B127" s="202">
        <v>20577</v>
      </c>
      <c r="C127" s="204">
        <v>2001</v>
      </c>
      <c r="D127" s="416">
        <v>2001</v>
      </c>
    </row>
    <row r="128" spans="1:4" x14ac:dyDescent="0.25">
      <c r="A128" s="415" t="s">
        <v>1551</v>
      </c>
      <c r="B128" s="202">
        <v>16438</v>
      </c>
      <c r="C128" s="204">
        <v>2008</v>
      </c>
      <c r="D128" s="416">
        <v>2001</v>
      </c>
    </row>
    <row r="129" spans="1:4" x14ac:dyDescent="0.25">
      <c r="A129" s="415" t="s">
        <v>1552</v>
      </c>
      <c r="B129" s="202">
        <v>22484</v>
      </c>
      <c r="C129" s="204">
        <v>2002</v>
      </c>
      <c r="D129" s="416">
        <v>2000</v>
      </c>
    </row>
    <row r="130" spans="1:4" x14ac:dyDescent="0.25">
      <c r="A130" s="415" t="s">
        <v>1553</v>
      </c>
      <c r="B130" s="202">
        <v>16405</v>
      </c>
      <c r="C130" s="204">
        <v>2005</v>
      </c>
      <c r="D130" s="416">
        <v>2005</v>
      </c>
    </row>
    <row r="131" spans="1:4" x14ac:dyDescent="0.25">
      <c r="A131" s="415" t="s">
        <v>1554</v>
      </c>
      <c r="B131" s="202">
        <v>22756</v>
      </c>
      <c r="C131" s="204">
        <v>2002</v>
      </c>
      <c r="D131" s="416">
        <v>2002</v>
      </c>
    </row>
    <row r="132" spans="1:4" x14ac:dyDescent="0.25">
      <c r="A132" s="415" t="s">
        <v>1555</v>
      </c>
      <c r="B132" s="202">
        <v>25903</v>
      </c>
      <c r="C132" s="204">
        <v>2004</v>
      </c>
      <c r="D132" s="416">
        <v>2001</v>
      </c>
    </row>
    <row r="133" spans="1:4" x14ac:dyDescent="0.25">
      <c r="A133" s="415" t="s">
        <v>1556</v>
      </c>
      <c r="B133" s="202">
        <v>27596</v>
      </c>
      <c r="C133" s="204">
        <v>2011</v>
      </c>
      <c r="D133" s="416">
        <v>2000</v>
      </c>
    </row>
    <row r="134" spans="1:4" x14ac:dyDescent="0.25">
      <c r="A134" s="415" t="s">
        <v>1557</v>
      </c>
      <c r="B134" s="202">
        <v>12670</v>
      </c>
      <c r="C134" s="204">
        <v>2004</v>
      </c>
      <c r="D134" s="416">
        <v>2002</v>
      </c>
    </row>
    <row r="135" spans="1:4" x14ac:dyDescent="0.25">
      <c r="A135" s="415" t="s">
        <v>1558</v>
      </c>
      <c r="B135" s="202">
        <v>21240</v>
      </c>
      <c r="C135" s="204">
        <v>2001</v>
      </c>
      <c r="D135" s="416">
        <v>2001</v>
      </c>
    </row>
    <row r="136" spans="1:4" x14ac:dyDescent="0.25">
      <c r="A136" s="415" t="s">
        <v>1559</v>
      </c>
      <c r="B136" s="202">
        <v>22355</v>
      </c>
      <c r="C136" s="204">
        <v>2001</v>
      </c>
      <c r="D136" s="416">
        <v>2000</v>
      </c>
    </row>
    <row r="137" spans="1:4" x14ac:dyDescent="0.25">
      <c r="A137" s="415" t="s">
        <v>1560</v>
      </c>
      <c r="B137" s="202">
        <v>15592</v>
      </c>
      <c r="C137" s="204">
        <v>2002</v>
      </c>
      <c r="D137" s="416">
        <v>2002</v>
      </c>
    </row>
    <row r="138" spans="1:4" x14ac:dyDescent="0.25">
      <c r="A138" s="415" t="s">
        <v>1561</v>
      </c>
      <c r="B138" s="202">
        <v>18004</v>
      </c>
      <c r="C138" s="204">
        <v>2002</v>
      </c>
      <c r="D138" s="416">
        <v>2002</v>
      </c>
    </row>
    <row r="139" spans="1:4" x14ac:dyDescent="0.25">
      <c r="A139" s="415" t="s">
        <v>1562</v>
      </c>
      <c r="B139" s="202">
        <v>13093</v>
      </c>
      <c r="C139" s="204">
        <v>2002</v>
      </c>
      <c r="D139" s="416">
        <v>2002</v>
      </c>
    </row>
    <row r="140" spans="1:4" x14ac:dyDescent="0.25">
      <c r="A140" s="415" t="s">
        <v>1563</v>
      </c>
      <c r="B140" s="202">
        <v>28014</v>
      </c>
      <c r="C140" s="204">
        <v>2004</v>
      </c>
      <c r="D140" s="416">
        <v>2004</v>
      </c>
    </row>
    <row r="141" spans="1:4" x14ac:dyDescent="0.25">
      <c r="A141" s="415" t="s">
        <v>1564</v>
      </c>
      <c r="B141" s="202">
        <v>21406</v>
      </c>
      <c r="C141" s="204">
        <v>2002</v>
      </c>
      <c r="D141" s="416">
        <v>2000</v>
      </c>
    </row>
    <row r="142" spans="1:4" x14ac:dyDescent="0.25">
      <c r="A142" s="415" t="s">
        <v>1565</v>
      </c>
      <c r="B142" s="202">
        <v>29379</v>
      </c>
      <c r="C142" s="204">
        <v>2001</v>
      </c>
      <c r="D142" s="416">
        <v>2001</v>
      </c>
    </row>
    <row r="143" spans="1:4" x14ac:dyDescent="0.25">
      <c r="A143" s="415" t="s">
        <v>1566</v>
      </c>
      <c r="B143" s="202">
        <v>28765</v>
      </c>
      <c r="C143" s="204">
        <v>2001</v>
      </c>
      <c r="D143" s="416">
        <v>2001</v>
      </c>
    </row>
    <row r="144" spans="1:4" x14ac:dyDescent="0.25">
      <c r="A144" s="415" t="s">
        <v>1567</v>
      </c>
      <c r="B144" s="202">
        <v>21057</v>
      </c>
      <c r="C144" s="204">
        <v>2001</v>
      </c>
      <c r="D144" s="416">
        <v>2001</v>
      </c>
    </row>
    <row r="145" spans="1:4" x14ac:dyDescent="0.25">
      <c r="A145" s="415" t="s">
        <v>1568</v>
      </c>
      <c r="B145" s="202">
        <v>28438</v>
      </c>
      <c r="C145" s="204">
        <v>2001</v>
      </c>
      <c r="D145" s="416">
        <v>2001</v>
      </c>
    </row>
    <row r="146" spans="1:4" x14ac:dyDescent="0.25">
      <c r="A146" s="415" t="s">
        <v>1569</v>
      </c>
      <c r="B146" s="202">
        <v>26602</v>
      </c>
      <c r="C146" s="204">
        <v>2005</v>
      </c>
      <c r="D146" s="416">
        <v>2005</v>
      </c>
    </row>
    <row r="147" spans="1:4" x14ac:dyDescent="0.25">
      <c r="A147" s="415" t="s">
        <v>1570</v>
      </c>
      <c r="B147" s="202">
        <v>12542</v>
      </c>
      <c r="C147" s="204">
        <v>2004</v>
      </c>
      <c r="D147" s="416">
        <v>2000</v>
      </c>
    </row>
    <row r="148" spans="1:4" x14ac:dyDescent="0.25">
      <c r="A148" s="415" t="s">
        <v>1571</v>
      </c>
      <c r="B148" s="202">
        <v>16440</v>
      </c>
      <c r="C148" s="204">
        <v>2001</v>
      </c>
      <c r="D148" s="416">
        <v>2001</v>
      </c>
    </row>
    <row r="149" spans="1:4" x14ac:dyDescent="0.25">
      <c r="A149" s="415" t="s">
        <v>1572</v>
      </c>
      <c r="B149" s="202">
        <v>24036</v>
      </c>
      <c r="C149" s="204">
        <v>2004</v>
      </c>
      <c r="D149" s="416">
        <v>2004</v>
      </c>
    </row>
    <row r="150" spans="1:4" x14ac:dyDescent="0.25">
      <c r="A150" s="415" t="s">
        <v>1573</v>
      </c>
      <c r="B150" s="202">
        <v>16013</v>
      </c>
      <c r="C150" s="204">
        <v>2020</v>
      </c>
      <c r="D150" s="416">
        <v>2020</v>
      </c>
    </row>
    <row r="151" spans="1:4" x14ac:dyDescent="0.25">
      <c r="A151" s="415" t="s">
        <v>1574</v>
      </c>
      <c r="B151" s="202">
        <v>11284</v>
      </c>
      <c r="C151" s="204">
        <v>2002</v>
      </c>
      <c r="D151" s="416">
        <v>2002</v>
      </c>
    </row>
    <row r="152" spans="1:4" x14ac:dyDescent="0.25">
      <c r="A152" s="415" t="s">
        <v>1575</v>
      </c>
      <c r="B152" s="202">
        <v>28651</v>
      </c>
      <c r="C152" s="204">
        <v>2005</v>
      </c>
      <c r="D152" s="416">
        <v>2005</v>
      </c>
    </row>
    <row r="153" spans="1:4" x14ac:dyDescent="0.25">
      <c r="A153" s="415" t="s">
        <v>1576</v>
      </c>
      <c r="B153" s="202">
        <v>13220</v>
      </c>
      <c r="C153" s="204">
        <v>2002</v>
      </c>
      <c r="D153" s="416">
        <v>2001</v>
      </c>
    </row>
    <row r="154" spans="1:4" x14ac:dyDescent="0.25">
      <c r="A154" s="415" t="s">
        <v>1577</v>
      </c>
      <c r="B154" s="202">
        <v>13992</v>
      </c>
      <c r="C154" s="204">
        <v>2005</v>
      </c>
      <c r="D154" s="416">
        <v>2004</v>
      </c>
    </row>
    <row r="155" spans="1:4" x14ac:dyDescent="0.25">
      <c r="A155" s="415" t="s">
        <v>1578</v>
      </c>
      <c r="B155" s="202">
        <v>29151</v>
      </c>
      <c r="C155" s="204">
        <v>2003</v>
      </c>
      <c r="D155" s="416">
        <v>2003</v>
      </c>
    </row>
    <row r="156" spans="1:4" x14ac:dyDescent="0.25">
      <c r="A156" s="415" t="s">
        <v>1579</v>
      </c>
      <c r="B156" s="202">
        <v>16210</v>
      </c>
      <c r="C156" s="204">
        <v>2002</v>
      </c>
      <c r="D156" s="416">
        <v>2000</v>
      </c>
    </row>
    <row r="157" spans="1:4" x14ac:dyDescent="0.25">
      <c r="A157" s="415" t="s">
        <v>1580</v>
      </c>
      <c r="B157" s="202">
        <v>29780</v>
      </c>
      <c r="C157" s="204">
        <v>2010</v>
      </c>
      <c r="D157" s="416">
        <v>2005</v>
      </c>
    </row>
    <row r="158" spans="1:4" x14ac:dyDescent="0.25">
      <c r="A158" s="415" t="s">
        <v>1581</v>
      </c>
      <c r="B158" s="202">
        <v>26970</v>
      </c>
      <c r="C158" s="204">
        <v>2017</v>
      </c>
      <c r="D158" s="416">
        <v>2017</v>
      </c>
    </row>
    <row r="159" spans="1:4" x14ac:dyDescent="0.25">
      <c r="A159" s="415" t="s">
        <v>1582</v>
      </c>
      <c r="B159" s="202">
        <v>12646</v>
      </c>
      <c r="C159" s="204">
        <v>2003</v>
      </c>
      <c r="D159" s="416">
        <v>2003</v>
      </c>
    </row>
    <row r="160" spans="1:4" x14ac:dyDescent="0.25">
      <c r="A160" s="415" t="s">
        <v>1583</v>
      </c>
      <c r="B160" s="202">
        <v>21524</v>
      </c>
      <c r="C160" s="204">
        <v>2003</v>
      </c>
      <c r="D160" s="416">
        <v>2000</v>
      </c>
    </row>
    <row r="161" spans="1:4" x14ac:dyDescent="0.25">
      <c r="A161" s="415" t="s">
        <v>1584</v>
      </c>
      <c r="B161" s="202">
        <v>10266</v>
      </c>
      <c r="C161" s="204">
        <v>2004</v>
      </c>
      <c r="D161" s="416">
        <v>2004</v>
      </c>
    </row>
    <row r="162" spans="1:4" x14ac:dyDescent="0.25">
      <c r="A162" s="415" t="s">
        <v>1585</v>
      </c>
      <c r="B162" s="202">
        <v>20157</v>
      </c>
      <c r="C162" s="204">
        <v>2005</v>
      </c>
      <c r="D162" s="416">
        <v>2005</v>
      </c>
    </row>
    <row r="163" spans="1:4" x14ac:dyDescent="0.25">
      <c r="A163" s="415" t="s">
        <v>1586</v>
      </c>
      <c r="B163" s="202">
        <v>16342</v>
      </c>
      <c r="C163" s="204">
        <v>2016</v>
      </c>
      <c r="D163" s="416">
        <v>2016</v>
      </c>
    </row>
    <row r="164" spans="1:4" x14ac:dyDescent="0.25">
      <c r="A164" s="415" t="s">
        <v>1587</v>
      </c>
      <c r="B164" s="202">
        <v>10819</v>
      </c>
      <c r="C164" s="204">
        <v>2005</v>
      </c>
      <c r="D164" s="416">
        <v>2005</v>
      </c>
    </row>
    <row r="165" spans="1:4" x14ac:dyDescent="0.25">
      <c r="A165" s="415" t="s">
        <v>1588</v>
      </c>
      <c r="B165" s="202">
        <v>11423</v>
      </c>
      <c r="C165" s="204">
        <v>2004</v>
      </c>
      <c r="D165" s="416">
        <v>2003</v>
      </c>
    </row>
    <row r="166" spans="1:4" x14ac:dyDescent="0.25">
      <c r="A166" s="415" t="s">
        <v>1589</v>
      </c>
      <c r="B166" s="202">
        <v>12521</v>
      </c>
      <c r="C166" s="204">
        <v>2003</v>
      </c>
      <c r="D166" s="416">
        <v>2000</v>
      </c>
    </row>
    <row r="167" spans="1:4" x14ac:dyDescent="0.25">
      <c r="A167" s="415" t="s">
        <v>1590</v>
      </c>
      <c r="B167" s="202">
        <v>24352</v>
      </c>
      <c r="C167" s="204">
        <v>2006</v>
      </c>
      <c r="D167" s="416">
        <v>2002</v>
      </c>
    </row>
    <row r="168" spans="1:4" x14ac:dyDescent="0.25">
      <c r="A168" s="415" t="s">
        <v>1591</v>
      </c>
      <c r="B168" s="202">
        <v>27723</v>
      </c>
      <c r="C168" s="204">
        <v>2004</v>
      </c>
      <c r="D168" s="416">
        <v>2004</v>
      </c>
    </row>
    <row r="169" spans="1:4" x14ac:dyDescent="0.25">
      <c r="A169" s="415" t="s">
        <v>1592</v>
      </c>
      <c r="B169" s="202">
        <v>26375</v>
      </c>
      <c r="C169" s="204">
        <v>2005</v>
      </c>
      <c r="D169" s="416">
        <v>2005</v>
      </c>
    </row>
    <row r="170" spans="1:4" x14ac:dyDescent="0.25">
      <c r="A170" s="415" t="s">
        <v>1593</v>
      </c>
      <c r="B170" s="202">
        <v>22734</v>
      </c>
      <c r="C170" s="204">
        <v>2002</v>
      </c>
      <c r="D170" s="416">
        <v>2002</v>
      </c>
    </row>
    <row r="171" spans="1:4" x14ac:dyDescent="0.25">
      <c r="A171" s="415" t="s">
        <v>1594</v>
      </c>
      <c r="B171" s="202">
        <v>23619</v>
      </c>
      <c r="C171" s="204">
        <v>2002</v>
      </c>
      <c r="D171" s="416">
        <v>2002</v>
      </c>
    </row>
    <row r="172" spans="1:4" x14ac:dyDescent="0.25">
      <c r="A172" s="415" t="s">
        <v>1595</v>
      </c>
      <c r="B172" s="202">
        <v>15662</v>
      </c>
      <c r="C172" s="204">
        <v>2001</v>
      </c>
      <c r="D172" s="416">
        <v>2001</v>
      </c>
    </row>
    <row r="173" spans="1:4" x14ac:dyDescent="0.25">
      <c r="A173" s="415" t="s">
        <v>1596</v>
      </c>
      <c r="B173" s="202">
        <v>20253</v>
      </c>
      <c r="C173" s="204">
        <v>2002</v>
      </c>
      <c r="D173" s="416">
        <v>2002</v>
      </c>
    </row>
    <row r="174" spans="1:4" x14ac:dyDescent="0.25">
      <c r="A174" s="415" t="s">
        <v>1597</v>
      </c>
      <c r="B174" s="202">
        <v>27333</v>
      </c>
      <c r="C174" s="204">
        <v>2040</v>
      </c>
      <c r="D174" s="416">
        <v>2020</v>
      </c>
    </row>
    <row r="175" spans="1:4" x14ac:dyDescent="0.25">
      <c r="A175" s="415" t="s">
        <v>1598</v>
      </c>
      <c r="B175" s="202">
        <v>28431</v>
      </c>
      <c r="C175" s="204">
        <v>2001</v>
      </c>
      <c r="D175" s="416">
        <v>2000</v>
      </c>
    </row>
    <row r="176" spans="1:4" x14ac:dyDescent="0.25">
      <c r="A176" s="415" t="s">
        <v>1599</v>
      </c>
      <c r="B176" s="202">
        <v>28239</v>
      </c>
      <c r="C176" s="204">
        <v>2002</v>
      </c>
      <c r="D176" s="416">
        <v>2002</v>
      </c>
    </row>
    <row r="177" spans="1:4" x14ac:dyDescent="0.25">
      <c r="A177" s="415" t="s">
        <v>1600</v>
      </c>
      <c r="B177" s="202">
        <v>13437</v>
      </c>
      <c r="C177" s="204">
        <v>2011</v>
      </c>
      <c r="D177" s="416">
        <v>2000</v>
      </c>
    </row>
    <row r="178" spans="1:4" x14ac:dyDescent="0.25">
      <c r="A178" s="415" t="s">
        <v>1601</v>
      </c>
      <c r="B178" s="202">
        <v>22567</v>
      </c>
      <c r="C178" s="204">
        <v>2023</v>
      </c>
      <c r="D178" s="416">
        <v>2012</v>
      </c>
    </row>
    <row r="179" spans="1:4" x14ac:dyDescent="0.25">
      <c r="A179" s="415" t="s">
        <v>1602</v>
      </c>
      <c r="B179" s="202">
        <v>21971</v>
      </c>
      <c r="C179" s="204">
        <v>2001</v>
      </c>
      <c r="D179" s="416">
        <v>2001</v>
      </c>
    </row>
    <row r="180" spans="1:4" x14ac:dyDescent="0.25">
      <c r="A180" s="415" t="s">
        <v>1603</v>
      </c>
      <c r="B180" s="202">
        <v>16924</v>
      </c>
      <c r="C180" s="204">
        <v>2006</v>
      </c>
      <c r="D180" s="416">
        <v>2000</v>
      </c>
    </row>
    <row r="181" spans="1:4" x14ac:dyDescent="0.25">
      <c r="A181" s="415" t="s">
        <v>1604</v>
      </c>
      <c r="B181" s="202">
        <v>20118</v>
      </c>
      <c r="C181" s="204">
        <v>2002</v>
      </c>
      <c r="D181" s="416">
        <v>2002</v>
      </c>
    </row>
    <row r="182" spans="1:4" x14ac:dyDescent="0.25">
      <c r="A182" s="415" t="s">
        <v>1605</v>
      </c>
      <c r="B182" s="202">
        <v>29804</v>
      </c>
      <c r="C182" s="204">
        <v>2002</v>
      </c>
      <c r="D182" s="416">
        <v>2002</v>
      </c>
    </row>
    <row r="183" spans="1:4" x14ac:dyDescent="0.25">
      <c r="A183" s="415" t="s">
        <v>1606</v>
      </c>
      <c r="B183" s="202">
        <v>13380</v>
      </c>
      <c r="C183" s="204">
        <v>2007</v>
      </c>
      <c r="D183" s="416">
        <v>2007</v>
      </c>
    </row>
    <row r="184" spans="1:4" x14ac:dyDescent="0.25">
      <c r="A184" s="415" t="s">
        <v>1607</v>
      </c>
      <c r="B184" s="202">
        <v>23498</v>
      </c>
      <c r="C184" s="204">
        <v>2002</v>
      </c>
      <c r="D184" s="416">
        <v>2002</v>
      </c>
    </row>
    <row r="185" spans="1:4" x14ac:dyDescent="0.25">
      <c r="A185" s="415" t="s">
        <v>1608</v>
      </c>
      <c r="B185" s="202">
        <v>23074</v>
      </c>
      <c r="C185" s="204">
        <v>2004</v>
      </c>
      <c r="D185" s="416">
        <v>2004</v>
      </c>
    </row>
    <row r="186" spans="1:4" x14ac:dyDescent="0.25">
      <c r="A186" s="415" t="s">
        <v>1609</v>
      </c>
      <c r="B186" s="202">
        <v>16688</v>
      </c>
      <c r="C186" s="204">
        <v>2002</v>
      </c>
      <c r="D186" s="416">
        <v>2000</v>
      </c>
    </row>
    <row r="187" spans="1:4" x14ac:dyDescent="0.25">
      <c r="A187" s="415" t="s">
        <v>1610</v>
      </c>
      <c r="B187" s="202">
        <v>21596</v>
      </c>
      <c r="C187" s="204">
        <v>2027</v>
      </c>
      <c r="D187" s="416">
        <v>2000</v>
      </c>
    </row>
    <row r="188" spans="1:4" x14ac:dyDescent="0.25">
      <c r="A188" s="415" t="s">
        <v>1611</v>
      </c>
      <c r="B188" s="202">
        <v>25818</v>
      </c>
      <c r="C188" s="204">
        <v>2218</v>
      </c>
      <c r="D188" s="416">
        <v>2146</v>
      </c>
    </row>
    <row r="189" spans="1:4" x14ac:dyDescent="0.25">
      <c r="A189" s="415" t="s">
        <v>1612</v>
      </c>
      <c r="B189" s="202">
        <v>21574</v>
      </c>
      <c r="C189" s="204">
        <v>2003</v>
      </c>
      <c r="D189" s="416">
        <v>2003</v>
      </c>
    </row>
    <row r="190" spans="1:4" x14ac:dyDescent="0.25">
      <c r="A190" s="415" t="s">
        <v>1613</v>
      </c>
      <c r="B190" s="202">
        <v>16301</v>
      </c>
      <c r="C190" s="204">
        <v>2002</v>
      </c>
      <c r="D190" s="416">
        <v>2001</v>
      </c>
    </row>
    <row r="191" spans="1:4" x14ac:dyDescent="0.25">
      <c r="A191" s="415" t="s">
        <v>1614</v>
      </c>
      <c r="B191" s="202">
        <v>22827</v>
      </c>
      <c r="C191" s="204">
        <v>2001</v>
      </c>
      <c r="D191" s="416">
        <v>2001</v>
      </c>
    </row>
    <row r="192" spans="1:4" x14ac:dyDescent="0.25">
      <c r="A192" s="415" t="s">
        <v>1615</v>
      </c>
      <c r="B192" s="202">
        <v>11647</v>
      </c>
      <c r="C192" s="204">
        <v>2002</v>
      </c>
      <c r="D192" s="416">
        <v>2002</v>
      </c>
    </row>
    <row r="193" spans="1:4" x14ac:dyDescent="0.25">
      <c r="A193" s="415" t="s">
        <v>1616</v>
      </c>
      <c r="B193" s="202">
        <v>24982</v>
      </c>
      <c r="C193" s="204">
        <v>2130</v>
      </c>
      <c r="D193" s="416">
        <v>2000</v>
      </c>
    </row>
    <row r="194" spans="1:4" x14ac:dyDescent="0.25">
      <c r="A194" s="415" t="s">
        <v>1617</v>
      </c>
      <c r="B194" s="202">
        <v>29331</v>
      </c>
      <c r="C194" s="204">
        <v>2002</v>
      </c>
      <c r="D194" s="416">
        <v>2000</v>
      </c>
    </row>
    <row r="195" spans="1:4" x14ac:dyDescent="0.25">
      <c r="A195" s="415" t="s">
        <v>1618</v>
      </c>
      <c r="B195" s="202">
        <v>20599</v>
      </c>
      <c r="C195" s="204">
        <v>2315</v>
      </c>
      <c r="D195" s="416">
        <v>2130</v>
      </c>
    </row>
    <row r="196" spans="1:4" x14ac:dyDescent="0.25">
      <c r="A196" s="415" t="s">
        <v>1619</v>
      </c>
      <c r="B196" s="202">
        <v>21192</v>
      </c>
      <c r="C196" s="204">
        <v>2028</v>
      </c>
      <c r="D196" s="416">
        <v>2002</v>
      </c>
    </row>
    <row r="197" spans="1:4" x14ac:dyDescent="0.25">
      <c r="A197" s="415" t="s">
        <v>1620</v>
      </c>
      <c r="B197" s="202">
        <v>17536</v>
      </c>
      <c r="C197" s="203">
        <v>3313</v>
      </c>
      <c r="D197" s="417">
        <v>3144</v>
      </c>
    </row>
    <row r="198" spans="1:4" x14ac:dyDescent="0.25">
      <c r="A198" s="415" t="s">
        <v>1621</v>
      </c>
      <c r="B198" s="202">
        <v>11918</v>
      </c>
      <c r="C198" s="203">
        <v>8900</v>
      </c>
      <c r="D198" s="417">
        <v>8650</v>
      </c>
    </row>
    <row r="199" spans="1:4" x14ac:dyDescent="0.25">
      <c r="A199" s="415" t="s">
        <v>1622</v>
      </c>
      <c r="B199" s="202">
        <v>15768</v>
      </c>
      <c r="C199" s="204">
        <v>2406</v>
      </c>
      <c r="D199" s="416">
        <v>2406</v>
      </c>
    </row>
    <row r="200" spans="1:4" x14ac:dyDescent="0.25">
      <c r="A200" s="415" t="s">
        <v>1623</v>
      </c>
      <c r="B200" s="202">
        <v>16388</v>
      </c>
      <c r="C200" s="203">
        <v>8340</v>
      </c>
      <c r="D200" s="417">
        <v>7910</v>
      </c>
    </row>
    <row r="201" spans="1:4" x14ac:dyDescent="0.25">
      <c r="A201" s="415" t="s">
        <v>1624</v>
      </c>
      <c r="B201" s="202">
        <v>16210</v>
      </c>
      <c r="C201" s="204">
        <v>2050</v>
      </c>
      <c r="D201" s="416">
        <v>2050</v>
      </c>
    </row>
    <row r="202" spans="1:4" x14ac:dyDescent="0.25">
      <c r="A202" s="415" t="s">
        <v>1625</v>
      </c>
      <c r="B202" s="202">
        <v>17599</v>
      </c>
      <c r="C202" s="204">
        <v>2800</v>
      </c>
      <c r="D202" s="416">
        <v>2750</v>
      </c>
    </row>
    <row r="203" spans="1:4" x14ac:dyDescent="0.25">
      <c r="A203" s="415" t="s">
        <v>1626</v>
      </c>
      <c r="B203" s="202">
        <v>23608</v>
      </c>
      <c r="C203" s="204">
        <v>2230</v>
      </c>
      <c r="D203" s="416">
        <v>2150</v>
      </c>
    </row>
    <row r="204" spans="1:4" x14ac:dyDescent="0.25">
      <c r="A204" s="415" t="s">
        <v>1627</v>
      </c>
      <c r="B204" s="202">
        <v>26124</v>
      </c>
      <c r="C204" s="204">
        <v>2023</v>
      </c>
      <c r="D204" s="416">
        <v>2020</v>
      </c>
    </row>
    <row r="205" spans="1:4" x14ac:dyDescent="0.25">
      <c r="A205" s="415" t="s">
        <v>1628</v>
      </c>
      <c r="B205" s="202">
        <v>15461</v>
      </c>
      <c r="C205" s="204">
        <v>2025</v>
      </c>
      <c r="D205" s="416">
        <v>2000</v>
      </c>
    </row>
    <row r="206" spans="1:4" x14ac:dyDescent="0.25">
      <c r="A206" s="415" t="s">
        <v>1629</v>
      </c>
      <c r="B206" s="202">
        <v>12004</v>
      </c>
      <c r="C206" s="203">
        <v>3249</v>
      </c>
      <c r="D206" s="416">
        <v>2428</v>
      </c>
    </row>
    <row r="207" spans="1:4" x14ac:dyDescent="0.25">
      <c r="A207" s="415" t="s">
        <v>1630</v>
      </c>
      <c r="B207" s="202">
        <v>25703</v>
      </c>
      <c r="C207" s="204">
        <v>2112</v>
      </c>
      <c r="D207" s="416">
        <v>2000</v>
      </c>
    </row>
    <row r="208" spans="1:4" x14ac:dyDescent="0.25">
      <c r="A208" s="415" t="s">
        <v>1631</v>
      </c>
      <c r="B208" s="202">
        <v>26741</v>
      </c>
      <c r="C208" s="204">
        <v>2151</v>
      </c>
      <c r="D208" s="416">
        <v>2030</v>
      </c>
    </row>
    <row r="209" spans="1:4" x14ac:dyDescent="0.25">
      <c r="A209" s="415" t="s">
        <v>1632</v>
      </c>
      <c r="B209" s="202">
        <v>13257</v>
      </c>
      <c r="C209" s="204">
        <v>2141</v>
      </c>
      <c r="D209" s="416">
        <v>2101</v>
      </c>
    </row>
    <row r="210" spans="1:4" x14ac:dyDescent="0.25">
      <c r="A210" s="415" t="s">
        <v>1633</v>
      </c>
      <c r="B210" s="202">
        <v>19299</v>
      </c>
      <c r="C210" s="204">
        <v>2595</v>
      </c>
      <c r="D210" s="416">
        <v>2440</v>
      </c>
    </row>
    <row r="211" spans="1:4" x14ac:dyDescent="0.25">
      <c r="A211" s="415" t="s">
        <v>1634</v>
      </c>
      <c r="B211" s="202">
        <v>21626</v>
      </c>
      <c r="C211" s="204">
        <v>2002</v>
      </c>
      <c r="D211" s="416">
        <v>2002</v>
      </c>
    </row>
    <row r="212" spans="1:4" x14ac:dyDescent="0.25">
      <c r="A212" s="415" t="s">
        <v>1635</v>
      </c>
      <c r="B212" s="202">
        <v>25137</v>
      </c>
      <c r="C212" s="204">
        <v>2001</v>
      </c>
      <c r="D212" s="416">
        <v>2001</v>
      </c>
    </row>
    <row r="213" spans="1:4" x14ac:dyDescent="0.25">
      <c r="A213" s="415" t="s">
        <v>1636</v>
      </c>
      <c r="B213" s="202">
        <v>27797</v>
      </c>
      <c r="C213" s="204">
        <v>2001</v>
      </c>
      <c r="D213" s="416">
        <v>2000</v>
      </c>
    </row>
    <row r="214" spans="1:4" x14ac:dyDescent="0.25">
      <c r="A214" s="415" t="s">
        <v>1491</v>
      </c>
      <c r="B214" s="202">
        <v>27197</v>
      </c>
      <c r="C214" s="204">
        <v>2002</v>
      </c>
      <c r="D214" s="416">
        <v>2002</v>
      </c>
    </row>
    <row r="215" spans="1:4" x14ac:dyDescent="0.25">
      <c r="A215" s="415" t="s">
        <v>1492</v>
      </c>
      <c r="B215" s="202">
        <v>11010</v>
      </c>
      <c r="C215" s="204">
        <v>2001</v>
      </c>
      <c r="D215" s="416">
        <v>2001</v>
      </c>
    </row>
    <row r="216" spans="1:4" x14ac:dyDescent="0.25">
      <c r="A216" s="415" t="s">
        <v>1493</v>
      </c>
      <c r="B216" s="202">
        <v>25898</v>
      </c>
      <c r="C216" s="204">
        <v>2010</v>
      </c>
      <c r="D216" s="416">
        <v>2000</v>
      </c>
    </row>
    <row r="217" spans="1:4" x14ac:dyDescent="0.25">
      <c r="A217" s="415" t="s">
        <v>1637</v>
      </c>
      <c r="B217" s="202">
        <v>22981</v>
      </c>
      <c r="C217" s="204">
        <v>2007</v>
      </c>
      <c r="D217" s="416">
        <v>2001</v>
      </c>
    </row>
    <row r="218" spans="1:4" x14ac:dyDescent="0.25">
      <c r="A218" s="415" t="s">
        <v>1495</v>
      </c>
      <c r="B218" s="202">
        <v>21540</v>
      </c>
      <c r="C218" s="204">
        <v>2021</v>
      </c>
      <c r="D218" s="416">
        <v>2021</v>
      </c>
    </row>
    <row r="219" spans="1:4" x14ac:dyDescent="0.25">
      <c r="A219" s="415" t="s">
        <v>1638</v>
      </c>
      <c r="B219" s="202">
        <v>22209</v>
      </c>
      <c r="C219" s="204">
        <v>2012</v>
      </c>
      <c r="D219" s="416">
        <v>2011</v>
      </c>
    </row>
    <row r="220" spans="1:4" x14ac:dyDescent="0.25">
      <c r="A220" s="415" t="s">
        <v>1639</v>
      </c>
      <c r="B220" s="202">
        <v>13527</v>
      </c>
      <c r="C220" s="204">
        <v>2084</v>
      </c>
      <c r="D220" s="416">
        <v>2001</v>
      </c>
    </row>
    <row r="221" spans="1:4" x14ac:dyDescent="0.25">
      <c r="A221" s="415" t="s">
        <v>1640</v>
      </c>
      <c r="B221" s="202">
        <v>26599</v>
      </c>
      <c r="C221" s="204">
        <v>2013</v>
      </c>
      <c r="D221" s="416">
        <v>2000</v>
      </c>
    </row>
    <row r="222" spans="1:4" x14ac:dyDescent="0.25">
      <c r="A222" s="415" t="s">
        <v>1641</v>
      </c>
      <c r="B222" s="202">
        <v>14072</v>
      </c>
      <c r="C222" s="204">
        <v>2002</v>
      </c>
      <c r="D222" s="416">
        <v>2000</v>
      </c>
    </row>
    <row r="223" spans="1:4" x14ac:dyDescent="0.25">
      <c r="A223" s="415" t="s">
        <v>1642</v>
      </c>
      <c r="B223" s="202">
        <v>17991</v>
      </c>
      <c r="C223" s="204">
        <v>2005</v>
      </c>
      <c r="D223" s="416">
        <v>2001</v>
      </c>
    </row>
    <row r="224" spans="1:4" x14ac:dyDescent="0.25">
      <c r="A224" s="415" t="s">
        <v>1498</v>
      </c>
      <c r="B224" s="202">
        <v>26376</v>
      </c>
      <c r="C224" s="204">
        <v>2015</v>
      </c>
      <c r="D224" s="416">
        <v>2000</v>
      </c>
    </row>
    <row r="225" spans="1:4" x14ac:dyDescent="0.25">
      <c r="A225" s="415" t="s">
        <v>1643</v>
      </c>
      <c r="B225" s="202">
        <v>15587</v>
      </c>
      <c r="C225" s="204">
        <v>2002</v>
      </c>
      <c r="D225" s="416">
        <v>2002</v>
      </c>
    </row>
    <row r="226" spans="1:4" x14ac:dyDescent="0.25">
      <c r="A226" s="415" t="s">
        <v>1644</v>
      </c>
      <c r="B226" s="202">
        <v>11391</v>
      </c>
      <c r="C226" s="204">
        <v>2010</v>
      </c>
      <c r="D226" s="416">
        <v>2000</v>
      </c>
    </row>
    <row r="227" spans="1:4" x14ac:dyDescent="0.25">
      <c r="A227" s="415" t="s">
        <v>1645</v>
      </c>
      <c r="B227" s="202">
        <v>16028</v>
      </c>
      <c r="C227" s="204">
        <v>2010</v>
      </c>
      <c r="D227" s="416">
        <v>2000</v>
      </c>
    </row>
    <row r="228" spans="1:4" x14ac:dyDescent="0.25">
      <c r="A228" s="415" t="s">
        <v>1646</v>
      </c>
      <c r="B228" s="202">
        <v>15166</v>
      </c>
      <c r="C228" s="204">
        <v>2021</v>
      </c>
      <c r="D228" s="416">
        <v>2001</v>
      </c>
    </row>
    <row r="229" spans="1:4" x14ac:dyDescent="0.25">
      <c r="A229" s="415" t="s">
        <v>1647</v>
      </c>
      <c r="B229" s="202">
        <v>12600</v>
      </c>
      <c r="C229" s="204">
        <v>2007</v>
      </c>
      <c r="D229" s="416">
        <v>2003</v>
      </c>
    </row>
    <row r="230" spans="1:4" x14ac:dyDescent="0.25">
      <c r="A230" s="415" t="s">
        <v>1648</v>
      </c>
      <c r="B230" s="202">
        <v>29668</v>
      </c>
      <c r="C230" s="204">
        <v>2003</v>
      </c>
      <c r="D230" s="416">
        <v>2000</v>
      </c>
    </row>
    <row r="231" spans="1:4" x14ac:dyDescent="0.25">
      <c r="A231" s="415" t="s">
        <v>1649</v>
      </c>
      <c r="B231" s="202">
        <v>16331</v>
      </c>
      <c r="C231" s="204">
        <v>2003</v>
      </c>
      <c r="D231" s="416">
        <v>2001</v>
      </c>
    </row>
    <row r="232" spans="1:4" x14ac:dyDescent="0.25">
      <c r="A232" s="415" t="s">
        <v>1650</v>
      </c>
      <c r="B232" s="202">
        <v>28262</v>
      </c>
      <c r="C232" s="204">
        <v>2340</v>
      </c>
      <c r="D232" s="416">
        <v>2250</v>
      </c>
    </row>
    <row r="233" spans="1:4" x14ac:dyDescent="0.25">
      <c r="A233" s="415" t="s">
        <v>1651</v>
      </c>
      <c r="B233" s="202">
        <v>25837</v>
      </c>
      <c r="C233" s="203">
        <v>3050</v>
      </c>
      <c r="D233" s="417">
        <v>3050</v>
      </c>
    </row>
    <row r="234" spans="1:4" x14ac:dyDescent="0.25">
      <c r="A234" s="415" t="s">
        <v>1652</v>
      </c>
      <c r="B234" s="202">
        <v>19289</v>
      </c>
      <c r="C234" s="204">
        <v>2020</v>
      </c>
      <c r="D234" s="416">
        <v>2020</v>
      </c>
    </row>
    <row r="235" spans="1:4" x14ac:dyDescent="0.25">
      <c r="A235" s="415" t="s">
        <v>1653</v>
      </c>
      <c r="B235" s="202">
        <v>10058</v>
      </c>
      <c r="C235" s="204">
        <v>2082</v>
      </c>
      <c r="D235" s="416">
        <v>2000</v>
      </c>
    </row>
    <row r="236" spans="1:4" x14ac:dyDescent="0.25">
      <c r="A236" s="415" t="s">
        <v>1505</v>
      </c>
      <c r="B236" s="202">
        <v>17571</v>
      </c>
      <c r="C236" s="204">
        <v>2068</v>
      </c>
      <c r="D236" s="416">
        <v>2000</v>
      </c>
    </row>
    <row r="237" spans="1:4" x14ac:dyDescent="0.25">
      <c r="A237" s="415" t="s">
        <v>1654</v>
      </c>
      <c r="B237" s="202">
        <v>12806</v>
      </c>
      <c r="C237" s="203">
        <v>4191</v>
      </c>
      <c r="D237" s="417">
        <v>3942</v>
      </c>
    </row>
    <row r="238" spans="1:4" x14ac:dyDescent="0.25">
      <c r="A238" s="415" t="s">
        <v>1655</v>
      </c>
      <c r="B238" s="202">
        <v>24480</v>
      </c>
      <c r="C238" s="204">
        <v>2350</v>
      </c>
      <c r="D238" s="416">
        <v>2225</v>
      </c>
    </row>
    <row r="239" spans="1:4" x14ac:dyDescent="0.25">
      <c r="A239" s="415" t="s">
        <v>1507</v>
      </c>
      <c r="B239" s="202">
        <v>10804</v>
      </c>
      <c r="C239" s="204">
        <v>2060</v>
      </c>
      <c r="D239" s="416">
        <v>2040</v>
      </c>
    </row>
    <row r="240" spans="1:4" x14ac:dyDescent="0.25">
      <c r="A240" s="415" t="s">
        <v>1656</v>
      </c>
      <c r="B240" s="202">
        <v>23908</v>
      </c>
      <c r="C240" s="204">
        <v>2809</v>
      </c>
      <c r="D240" s="416">
        <v>2474</v>
      </c>
    </row>
    <row r="241" spans="1:4" x14ac:dyDescent="0.25">
      <c r="A241" s="415" t="s">
        <v>1508</v>
      </c>
      <c r="B241" s="202">
        <v>11931</v>
      </c>
      <c r="C241" s="204">
        <v>2007</v>
      </c>
      <c r="D241" s="416">
        <v>2007</v>
      </c>
    </row>
    <row r="242" spans="1:4" x14ac:dyDescent="0.25">
      <c r="A242" s="415" t="s">
        <v>1657</v>
      </c>
      <c r="B242" s="202">
        <v>25984</v>
      </c>
      <c r="C242" s="204">
        <v>2029</v>
      </c>
      <c r="D242" s="416">
        <v>2016</v>
      </c>
    </row>
    <row r="243" spans="1:4" x14ac:dyDescent="0.25">
      <c r="A243" s="415" t="s">
        <v>1658</v>
      </c>
      <c r="B243" s="202">
        <v>14974</v>
      </c>
      <c r="C243" s="204">
        <v>2007</v>
      </c>
      <c r="D243" s="416">
        <v>2007</v>
      </c>
    </row>
    <row r="244" spans="1:4" x14ac:dyDescent="0.25">
      <c r="A244" s="415" t="s">
        <v>1659</v>
      </c>
      <c r="B244" s="202">
        <v>21661</v>
      </c>
      <c r="C244" s="204">
        <v>2001</v>
      </c>
      <c r="D244" s="416">
        <v>2001</v>
      </c>
    </row>
    <row r="245" spans="1:4" x14ac:dyDescent="0.25">
      <c r="A245" s="415" t="s">
        <v>1660</v>
      </c>
      <c r="B245" s="202">
        <v>12237</v>
      </c>
      <c r="C245" s="204">
        <v>2003</v>
      </c>
      <c r="D245" s="416">
        <v>2002</v>
      </c>
    </row>
    <row r="246" spans="1:4" x14ac:dyDescent="0.25">
      <c r="A246" s="415" t="s">
        <v>1661</v>
      </c>
      <c r="B246" s="202">
        <v>14859</v>
      </c>
      <c r="C246" s="204">
        <v>2003</v>
      </c>
      <c r="D246" s="416">
        <v>2001</v>
      </c>
    </row>
    <row r="247" spans="1:4" x14ac:dyDescent="0.25">
      <c r="A247" s="415" t="s">
        <v>1516</v>
      </c>
      <c r="B247" s="202">
        <v>14870</v>
      </c>
      <c r="C247" s="204">
        <v>2006</v>
      </c>
      <c r="D247" s="416">
        <v>2006</v>
      </c>
    </row>
    <row r="248" spans="1:4" x14ac:dyDescent="0.25">
      <c r="A248" s="415" t="s">
        <v>1662</v>
      </c>
      <c r="B248" s="202">
        <v>29592</v>
      </c>
      <c r="C248" s="204">
        <v>2003</v>
      </c>
      <c r="D248" s="416">
        <v>2003</v>
      </c>
    </row>
    <row r="249" spans="1:4" x14ac:dyDescent="0.25">
      <c r="A249" s="415" t="s">
        <v>1663</v>
      </c>
      <c r="B249" s="202">
        <v>26679</v>
      </c>
      <c r="C249" s="204">
        <v>2001</v>
      </c>
      <c r="D249" s="416">
        <v>2001</v>
      </c>
    </row>
    <row r="250" spans="1:4" x14ac:dyDescent="0.25">
      <c r="A250" s="415" t="s">
        <v>1664</v>
      </c>
      <c r="B250" s="202">
        <v>22516</v>
      </c>
      <c r="C250" s="204">
        <v>2007</v>
      </c>
      <c r="D250" s="416">
        <v>2006</v>
      </c>
    </row>
    <row r="251" spans="1:4" x14ac:dyDescent="0.25">
      <c r="A251" s="415" t="s">
        <v>1520</v>
      </c>
      <c r="B251" s="202">
        <v>18221</v>
      </c>
      <c r="C251" s="204">
        <v>2003</v>
      </c>
      <c r="D251" s="416">
        <v>2003</v>
      </c>
    </row>
    <row r="252" spans="1:4" x14ac:dyDescent="0.25">
      <c r="A252" s="415" t="s">
        <v>1521</v>
      </c>
      <c r="B252" s="202">
        <v>16849</v>
      </c>
      <c r="C252" s="204">
        <v>2012</v>
      </c>
      <c r="D252" s="416">
        <v>2008</v>
      </c>
    </row>
    <row r="253" spans="1:4" x14ac:dyDescent="0.25">
      <c r="A253" s="415" t="s">
        <v>1665</v>
      </c>
      <c r="B253" s="202">
        <v>22762</v>
      </c>
      <c r="C253" s="204">
        <v>2002</v>
      </c>
      <c r="D253" s="416">
        <v>2002</v>
      </c>
    </row>
    <row r="254" spans="1:4" x14ac:dyDescent="0.25">
      <c r="A254" s="415" t="s">
        <v>1666</v>
      </c>
      <c r="B254" s="202">
        <v>19796</v>
      </c>
      <c r="C254" s="204">
        <v>2003</v>
      </c>
      <c r="D254" s="416">
        <v>2002</v>
      </c>
    </row>
    <row r="255" spans="1:4" x14ac:dyDescent="0.25">
      <c r="A255" s="415" t="s">
        <v>1667</v>
      </c>
      <c r="B255" s="202">
        <v>13690</v>
      </c>
      <c r="C255" s="204">
        <v>2009</v>
      </c>
      <c r="D255" s="416">
        <v>2009</v>
      </c>
    </row>
    <row r="256" spans="1:4" x14ac:dyDescent="0.25">
      <c r="A256" s="415" t="s">
        <v>1668</v>
      </c>
      <c r="B256" s="202">
        <v>16338</v>
      </c>
      <c r="C256" s="204">
        <v>2007</v>
      </c>
      <c r="D256" s="416">
        <v>2007</v>
      </c>
    </row>
    <row r="257" spans="1:4" x14ac:dyDescent="0.25">
      <c r="A257" s="415" t="s">
        <v>1669</v>
      </c>
      <c r="B257" s="202">
        <v>26727</v>
      </c>
      <c r="C257" s="204">
        <v>2001</v>
      </c>
      <c r="D257" s="416">
        <v>2001</v>
      </c>
    </row>
    <row r="258" spans="1:4" x14ac:dyDescent="0.25">
      <c r="A258" s="415" t="s">
        <v>1670</v>
      </c>
      <c r="B258" s="202">
        <v>17819</v>
      </c>
      <c r="C258" s="204">
        <v>2002</v>
      </c>
      <c r="D258" s="416">
        <v>2002</v>
      </c>
    </row>
    <row r="259" spans="1:4" x14ac:dyDescent="0.25">
      <c r="A259" s="415" t="s">
        <v>1671</v>
      </c>
      <c r="B259" s="202">
        <v>18006</v>
      </c>
      <c r="C259" s="204">
        <v>2006</v>
      </c>
      <c r="D259" s="416">
        <v>2004</v>
      </c>
    </row>
    <row r="260" spans="1:4" x14ac:dyDescent="0.25">
      <c r="A260" s="415" t="s">
        <v>1672</v>
      </c>
      <c r="B260" s="202">
        <v>24176</v>
      </c>
      <c r="C260" s="204">
        <v>2004</v>
      </c>
      <c r="D260" s="416">
        <v>2000</v>
      </c>
    </row>
    <row r="261" spans="1:4" x14ac:dyDescent="0.25">
      <c r="A261" s="415" t="s">
        <v>1673</v>
      </c>
      <c r="B261" s="202">
        <v>14999</v>
      </c>
      <c r="C261" s="204">
        <v>2018</v>
      </c>
      <c r="D261" s="416">
        <v>2018</v>
      </c>
    </row>
    <row r="262" spans="1:4" x14ac:dyDescent="0.25">
      <c r="A262" s="415" t="s">
        <v>1674</v>
      </c>
      <c r="B262" s="202">
        <v>15772</v>
      </c>
      <c r="C262" s="204">
        <v>2116</v>
      </c>
      <c r="D262" s="416">
        <v>2019</v>
      </c>
    </row>
    <row r="263" spans="1:4" x14ac:dyDescent="0.25">
      <c r="A263" s="415" t="s">
        <v>1675</v>
      </c>
      <c r="B263" s="202">
        <v>20246</v>
      </c>
      <c r="C263" s="204">
        <v>2010</v>
      </c>
      <c r="D263" s="416">
        <v>2000</v>
      </c>
    </row>
    <row r="264" spans="1:4" x14ac:dyDescent="0.25">
      <c r="A264" s="415" t="s">
        <v>1676</v>
      </c>
      <c r="B264" s="202">
        <v>17988</v>
      </c>
      <c r="C264" s="204">
        <v>2065</v>
      </c>
      <c r="D264" s="416">
        <v>2053</v>
      </c>
    </row>
    <row r="265" spans="1:4" x14ac:dyDescent="0.25">
      <c r="A265" s="415" t="s">
        <v>1677</v>
      </c>
      <c r="B265" s="202">
        <v>17982</v>
      </c>
      <c r="C265" s="204">
        <v>2002</v>
      </c>
      <c r="D265" s="416">
        <v>2002</v>
      </c>
    </row>
    <row r="266" spans="1:4" x14ac:dyDescent="0.25">
      <c r="A266" s="415" t="s">
        <v>1678</v>
      </c>
      <c r="B266" s="202">
        <v>29337</v>
      </c>
      <c r="C266" s="204">
        <v>2025</v>
      </c>
      <c r="D266" s="416">
        <v>2025</v>
      </c>
    </row>
    <row r="267" spans="1:4" x14ac:dyDescent="0.25">
      <c r="A267" s="415" t="s">
        <v>1679</v>
      </c>
      <c r="B267" s="202">
        <v>27613</v>
      </c>
      <c r="C267" s="204">
        <v>2019</v>
      </c>
      <c r="D267" s="416">
        <v>2019</v>
      </c>
    </row>
    <row r="268" spans="1:4" x14ac:dyDescent="0.25">
      <c r="A268" s="415" t="s">
        <v>1680</v>
      </c>
      <c r="B268" s="202">
        <v>23841</v>
      </c>
      <c r="C268" s="203">
        <v>4336</v>
      </c>
      <c r="D268" s="416">
        <v>2684</v>
      </c>
    </row>
    <row r="269" spans="1:4" x14ac:dyDescent="0.25">
      <c r="A269" s="415" t="s">
        <v>1681</v>
      </c>
      <c r="B269" s="202">
        <v>22516</v>
      </c>
      <c r="C269" s="203">
        <v>32700</v>
      </c>
      <c r="D269" s="417">
        <v>29900</v>
      </c>
    </row>
    <row r="270" spans="1:4" x14ac:dyDescent="0.25">
      <c r="A270" s="415" t="s">
        <v>1682</v>
      </c>
      <c r="B270" s="202">
        <v>19763</v>
      </c>
      <c r="C270" s="204">
        <v>2128</v>
      </c>
      <c r="D270" s="416">
        <v>2109</v>
      </c>
    </row>
    <row r="271" spans="1:4" x14ac:dyDescent="0.25">
      <c r="A271" s="415" t="s">
        <v>1683</v>
      </c>
      <c r="B271" s="202">
        <v>21984</v>
      </c>
      <c r="C271" s="204">
        <v>2002</v>
      </c>
      <c r="D271" s="416">
        <v>2002</v>
      </c>
    </row>
    <row r="272" spans="1:4" x14ac:dyDescent="0.25">
      <c r="A272" s="415" t="s">
        <v>1684</v>
      </c>
      <c r="B272" s="202">
        <v>27774</v>
      </c>
      <c r="C272" s="204">
        <v>2050</v>
      </c>
      <c r="D272" s="416">
        <v>2050</v>
      </c>
    </row>
    <row r="273" spans="1:4" x14ac:dyDescent="0.25">
      <c r="A273" s="415" t="s">
        <v>1685</v>
      </c>
      <c r="B273" s="202">
        <v>25116</v>
      </c>
      <c r="C273" s="203">
        <v>6020</v>
      </c>
      <c r="D273" s="417">
        <v>4880</v>
      </c>
    </row>
    <row r="274" spans="1:4" x14ac:dyDescent="0.25">
      <c r="A274" s="415" t="s">
        <v>1686</v>
      </c>
      <c r="B274" s="202">
        <v>29886</v>
      </c>
      <c r="C274" s="204">
        <v>2120</v>
      </c>
      <c r="D274" s="416">
        <v>2080</v>
      </c>
    </row>
    <row r="275" spans="1:4" x14ac:dyDescent="0.25">
      <c r="A275" s="415" t="s">
        <v>1687</v>
      </c>
      <c r="B275" s="202">
        <v>11443</v>
      </c>
      <c r="C275" s="203">
        <v>3260</v>
      </c>
      <c r="D275" s="416">
        <v>2870</v>
      </c>
    </row>
    <row r="276" spans="1:4" x14ac:dyDescent="0.25">
      <c r="A276" s="415" t="s">
        <v>1688</v>
      </c>
      <c r="B276" s="202">
        <v>17719</v>
      </c>
      <c r="C276" s="203">
        <v>5580</v>
      </c>
      <c r="D276" s="417">
        <v>5360</v>
      </c>
    </row>
    <row r="277" spans="1:4" x14ac:dyDescent="0.25">
      <c r="A277" s="415" t="s">
        <v>1689</v>
      </c>
      <c r="B277" s="202">
        <v>25287</v>
      </c>
      <c r="C277" s="204">
        <v>2070</v>
      </c>
      <c r="D277" s="416">
        <v>2070</v>
      </c>
    </row>
    <row r="278" spans="1:4" x14ac:dyDescent="0.25">
      <c r="A278" s="415" t="s">
        <v>1690</v>
      </c>
      <c r="B278" s="202">
        <v>29250</v>
      </c>
      <c r="C278" s="204">
        <v>2150</v>
      </c>
      <c r="D278" s="416">
        <v>2150</v>
      </c>
    </row>
    <row r="279" spans="1:4" x14ac:dyDescent="0.25">
      <c r="A279" s="415" t="s">
        <v>1691</v>
      </c>
      <c r="B279" s="202">
        <v>23083</v>
      </c>
      <c r="C279" s="203">
        <v>3766</v>
      </c>
      <c r="D279" s="417">
        <v>3466</v>
      </c>
    </row>
    <row r="280" spans="1:4" x14ac:dyDescent="0.25">
      <c r="A280" s="415" t="s">
        <v>1692</v>
      </c>
      <c r="B280" s="202">
        <v>23144</v>
      </c>
      <c r="C280" s="204">
        <v>2045</v>
      </c>
      <c r="D280" s="416">
        <v>2020</v>
      </c>
    </row>
    <row r="281" spans="1:4" x14ac:dyDescent="0.25">
      <c r="A281" s="415" t="s">
        <v>1693</v>
      </c>
      <c r="B281" s="202">
        <v>11490</v>
      </c>
      <c r="C281" s="204">
        <v>2059</v>
      </c>
      <c r="D281" s="416">
        <v>2052</v>
      </c>
    </row>
    <row r="282" spans="1:4" x14ac:dyDescent="0.25">
      <c r="A282" s="415" t="s">
        <v>1694</v>
      </c>
      <c r="B282" s="202">
        <v>24058</v>
      </c>
      <c r="C282" s="204">
        <v>2912</v>
      </c>
      <c r="D282" s="416">
        <v>2616</v>
      </c>
    </row>
    <row r="283" spans="1:4" x14ac:dyDescent="0.25">
      <c r="A283" s="415" t="s">
        <v>1695</v>
      </c>
      <c r="B283" s="202">
        <v>28319</v>
      </c>
      <c r="C283" s="204">
        <v>2235</v>
      </c>
      <c r="D283" s="416">
        <v>2165</v>
      </c>
    </row>
    <row r="284" spans="1:4" x14ac:dyDescent="0.25">
      <c r="A284" s="415" t="s">
        <v>1696</v>
      </c>
      <c r="B284" s="202">
        <v>25328</v>
      </c>
      <c r="C284" s="204">
        <v>2369</v>
      </c>
      <c r="D284" s="416">
        <v>2253</v>
      </c>
    </row>
    <row r="285" spans="1:4" x14ac:dyDescent="0.25">
      <c r="A285" s="415" t="s">
        <v>1697</v>
      </c>
      <c r="B285" s="202">
        <v>23054</v>
      </c>
      <c r="C285" s="204">
        <v>2044</v>
      </c>
      <c r="D285" s="416">
        <v>2006</v>
      </c>
    </row>
    <row r="286" spans="1:4" x14ac:dyDescent="0.25">
      <c r="A286" s="415" t="s">
        <v>1698</v>
      </c>
      <c r="B286" s="202">
        <v>20333</v>
      </c>
      <c r="C286" s="204">
        <v>2035</v>
      </c>
      <c r="D286" s="416">
        <v>2035</v>
      </c>
    </row>
    <row r="287" spans="1:4" x14ac:dyDescent="0.25">
      <c r="A287" s="415" t="s">
        <v>1699</v>
      </c>
      <c r="B287" s="202">
        <v>24538</v>
      </c>
      <c r="C287" s="204">
        <v>2008</v>
      </c>
      <c r="D287" s="416">
        <v>2008</v>
      </c>
    </row>
    <row r="288" spans="1:4" x14ac:dyDescent="0.25">
      <c r="A288" s="415" t="s">
        <v>1700</v>
      </c>
      <c r="B288" s="202">
        <v>11907</v>
      </c>
      <c r="C288" s="204">
        <v>2290</v>
      </c>
      <c r="D288" s="416">
        <v>2280</v>
      </c>
    </row>
    <row r="289" spans="1:4" x14ac:dyDescent="0.25">
      <c r="A289" s="415" t="s">
        <v>1701</v>
      </c>
      <c r="B289" s="202">
        <v>21682</v>
      </c>
      <c r="C289" s="204">
        <v>2022</v>
      </c>
      <c r="D289" s="416">
        <v>2022</v>
      </c>
    </row>
    <row r="290" spans="1:4" x14ac:dyDescent="0.25">
      <c r="A290" s="415" t="s">
        <v>1702</v>
      </c>
      <c r="B290" s="202">
        <v>19275</v>
      </c>
      <c r="C290" s="204">
        <v>2002</v>
      </c>
      <c r="D290" s="416">
        <v>2002</v>
      </c>
    </row>
    <row r="291" spans="1:4" x14ac:dyDescent="0.25">
      <c r="A291" s="415" t="s">
        <v>1703</v>
      </c>
      <c r="B291" s="202">
        <v>13492</v>
      </c>
      <c r="C291" s="204">
        <v>2001</v>
      </c>
      <c r="D291" s="416">
        <v>2001</v>
      </c>
    </row>
    <row r="292" spans="1:4" x14ac:dyDescent="0.25">
      <c r="A292" s="415" t="s">
        <v>1704</v>
      </c>
      <c r="B292" s="202">
        <v>29196</v>
      </c>
      <c r="C292" s="204">
        <v>2001</v>
      </c>
      <c r="D292" s="416">
        <v>2001</v>
      </c>
    </row>
    <row r="293" spans="1:4" x14ac:dyDescent="0.25">
      <c r="A293" s="415" t="s">
        <v>1705</v>
      </c>
      <c r="B293" s="202">
        <v>26690</v>
      </c>
      <c r="C293" s="204">
        <v>2030</v>
      </c>
      <c r="D293" s="416">
        <v>2030</v>
      </c>
    </row>
    <row r="294" spans="1:4" x14ac:dyDescent="0.25">
      <c r="A294" s="415" t="s">
        <v>1706</v>
      </c>
      <c r="B294" s="202">
        <v>21594</v>
      </c>
      <c r="C294" s="204">
        <v>2050</v>
      </c>
      <c r="D294" s="416">
        <v>2050</v>
      </c>
    </row>
    <row r="295" spans="1:4" x14ac:dyDescent="0.25">
      <c r="A295" s="415" t="s">
        <v>1707</v>
      </c>
      <c r="B295" s="202">
        <v>22857</v>
      </c>
      <c r="C295" s="204">
        <v>2011</v>
      </c>
      <c r="D295" s="416">
        <v>2000</v>
      </c>
    </row>
    <row r="296" spans="1:4" x14ac:dyDescent="0.25">
      <c r="A296" s="415" t="s">
        <v>1708</v>
      </c>
      <c r="B296" s="202">
        <v>26458</v>
      </c>
      <c r="C296" s="204">
        <v>2345</v>
      </c>
      <c r="D296" s="416">
        <v>2330</v>
      </c>
    </row>
    <row r="297" spans="1:4" x14ac:dyDescent="0.25">
      <c r="A297" s="415" t="s">
        <v>1709</v>
      </c>
      <c r="B297" s="202">
        <v>16032</v>
      </c>
      <c r="C297" s="204">
        <v>2030</v>
      </c>
      <c r="D297" s="416">
        <v>2030</v>
      </c>
    </row>
    <row r="298" spans="1:4" x14ac:dyDescent="0.25">
      <c r="A298" s="415" t="s">
        <v>1564</v>
      </c>
      <c r="B298" s="202">
        <v>29218</v>
      </c>
      <c r="C298" s="204">
        <v>2181</v>
      </c>
      <c r="D298" s="416">
        <v>2181</v>
      </c>
    </row>
    <row r="299" spans="1:4" x14ac:dyDescent="0.25">
      <c r="A299" s="415" t="s">
        <v>1710</v>
      </c>
      <c r="B299" s="202">
        <v>16508</v>
      </c>
      <c r="C299" s="204">
        <v>2022</v>
      </c>
      <c r="D299" s="416">
        <v>2012</v>
      </c>
    </row>
    <row r="300" spans="1:4" x14ac:dyDescent="0.25">
      <c r="A300" s="415" t="s">
        <v>1711</v>
      </c>
      <c r="B300" s="202">
        <v>11039</v>
      </c>
      <c r="C300" s="204">
        <v>2013</v>
      </c>
      <c r="D300" s="416">
        <v>2011</v>
      </c>
    </row>
    <row r="301" spans="1:4" x14ac:dyDescent="0.25">
      <c r="A301" s="415" t="s">
        <v>1581</v>
      </c>
      <c r="B301" s="202">
        <v>18188</v>
      </c>
      <c r="C301" s="204">
        <v>2067</v>
      </c>
      <c r="D301" s="416">
        <v>2015</v>
      </c>
    </row>
    <row r="302" spans="1:4" x14ac:dyDescent="0.25">
      <c r="A302" s="415" t="s">
        <v>1712</v>
      </c>
      <c r="B302" s="202">
        <v>29326</v>
      </c>
      <c r="C302" s="204">
        <v>2035</v>
      </c>
      <c r="D302" s="416">
        <v>2018</v>
      </c>
    </row>
    <row r="303" spans="1:4" x14ac:dyDescent="0.25">
      <c r="A303" s="415" t="s">
        <v>1713</v>
      </c>
      <c r="B303" s="202">
        <v>29642</v>
      </c>
      <c r="C303" s="204">
        <v>2030</v>
      </c>
      <c r="D303" s="416">
        <v>2015</v>
      </c>
    </row>
    <row r="304" spans="1:4" x14ac:dyDescent="0.25">
      <c r="A304" s="415" t="s">
        <v>1589</v>
      </c>
      <c r="B304" s="202">
        <v>24203</v>
      </c>
      <c r="C304" s="204">
        <v>2030</v>
      </c>
      <c r="D304" s="416">
        <v>2010</v>
      </c>
    </row>
    <row r="305" spans="1:4" x14ac:dyDescent="0.25">
      <c r="A305" s="415" t="s">
        <v>1714</v>
      </c>
      <c r="B305" s="202">
        <v>15878</v>
      </c>
      <c r="C305" s="204">
        <v>2001</v>
      </c>
      <c r="D305" s="416">
        <v>2000</v>
      </c>
    </row>
    <row r="306" spans="1:4" x14ac:dyDescent="0.25">
      <c r="A306" s="415" t="s">
        <v>1715</v>
      </c>
      <c r="B306" s="202">
        <v>19463</v>
      </c>
      <c r="C306" s="203">
        <v>5330</v>
      </c>
      <c r="D306" s="417">
        <v>5210</v>
      </c>
    </row>
    <row r="307" spans="1:4" x14ac:dyDescent="0.25">
      <c r="A307" s="415" t="s">
        <v>1716</v>
      </c>
      <c r="B307" s="202">
        <v>12741</v>
      </c>
      <c r="C307" s="204">
        <v>2700</v>
      </c>
      <c r="D307" s="416">
        <v>2510</v>
      </c>
    </row>
    <row r="308" spans="1:4" x14ac:dyDescent="0.25">
      <c r="A308" s="415" t="s">
        <v>1611</v>
      </c>
      <c r="B308" s="202">
        <v>28360</v>
      </c>
      <c r="C308" s="204">
        <v>2034</v>
      </c>
      <c r="D308" s="416">
        <v>2026</v>
      </c>
    </row>
    <row r="309" spans="1:4" x14ac:dyDescent="0.25">
      <c r="A309" s="415" t="s">
        <v>1717</v>
      </c>
      <c r="B309" s="202">
        <v>28840</v>
      </c>
      <c r="C309" s="204">
        <v>2035</v>
      </c>
      <c r="D309" s="416">
        <v>2005</v>
      </c>
    </row>
    <row r="310" spans="1:4" x14ac:dyDescent="0.25">
      <c r="A310" s="415" t="s">
        <v>1718</v>
      </c>
      <c r="B310" s="202">
        <v>19709</v>
      </c>
      <c r="C310" s="204">
        <v>2014</v>
      </c>
      <c r="D310" s="416">
        <v>2004</v>
      </c>
    </row>
    <row r="311" spans="1:4" x14ac:dyDescent="0.25">
      <c r="A311" s="415" t="s">
        <v>1719</v>
      </c>
      <c r="B311" s="202">
        <v>16393</v>
      </c>
      <c r="C311" s="204">
        <v>2005</v>
      </c>
      <c r="D311" s="416">
        <v>2005</v>
      </c>
    </row>
    <row r="312" spans="1:4" x14ac:dyDescent="0.25">
      <c r="A312" s="415" t="s">
        <v>1720</v>
      </c>
      <c r="B312" s="202">
        <v>26762</v>
      </c>
      <c r="C312" s="203">
        <v>7600</v>
      </c>
      <c r="D312" s="417">
        <v>7400</v>
      </c>
    </row>
    <row r="313" spans="1:4" x14ac:dyDescent="0.25">
      <c r="A313" s="415" t="s">
        <v>1721</v>
      </c>
      <c r="B313" s="202">
        <v>25791</v>
      </c>
      <c r="C313" s="203">
        <v>6510</v>
      </c>
      <c r="D313" s="417">
        <v>5900</v>
      </c>
    </row>
    <row r="314" spans="1:4" x14ac:dyDescent="0.25">
      <c r="A314" s="415" t="s">
        <v>1722</v>
      </c>
      <c r="B314" s="202">
        <v>14794</v>
      </c>
      <c r="C314" s="204">
        <v>2360</v>
      </c>
      <c r="D314" s="416">
        <v>2000</v>
      </c>
    </row>
    <row r="315" spans="1:4" x14ac:dyDescent="0.25">
      <c r="A315" s="415" t="s">
        <v>1723</v>
      </c>
      <c r="B315" s="202">
        <v>26872</v>
      </c>
      <c r="C315" s="204">
        <v>2043</v>
      </c>
      <c r="D315" s="416">
        <v>2039</v>
      </c>
    </row>
    <row r="316" spans="1:4" x14ac:dyDescent="0.25">
      <c r="A316" s="415" t="s">
        <v>1724</v>
      </c>
      <c r="B316" s="202">
        <v>23809</v>
      </c>
      <c r="C316" s="204">
        <v>2010</v>
      </c>
      <c r="D316" s="416">
        <v>2010</v>
      </c>
    </row>
    <row r="317" spans="1:4" x14ac:dyDescent="0.25">
      <c r="A317" s="415" t="s">
        <v>1725</v>
      </c>
      <c r="B317" s="202">
        <v>15802</v>
      </c>
      <c r="C317" s="204">
        <v>2050</v>
      </c>
      <c r="D317" s="416">
        <v>2050</v>
      </c>
    </row>
    <row r="318" spans="1:4" x14ac:dyDescent="0.25">
      <c r="A318" s="415" t="s">
        <v>1726</v>
      </c>
      <c r="B318" s="202">
        <v>14502</v>
      </c>
      <c r="C318" s="203">
        <v>5275</v>
      </c>
      <c r="D318" s="417">
        <v>5000</v>
      </c>
    </row>
    <row r="319" spans="1:4" x14ac:dyDescent="0.25">
      <c r="A319" s="415" t="s">
        <v>1622</v>
      </c>
      <c r="B319" s="202">
        <v>15324</v>
      </c>
      <c r="C319" s="204">
        <v>2030</v>
      </c>
      <c r="D319" s="416">
        <v>2020</v>
      </c>
    </row>
    <row r="320" spans="1:4" x14ac:dyDescent="0.25">
      <c r="A320" s="415" t="s">
        <v>1727</v>
      </c>
      <c r="B320" s="202">
        <v>20624</v>
      </c>
      <c r="C320" s="204">
        <v>2160</v>
      </c>
      <c r="D320" s="416">
        <v>2000</v>
      </c>
    </row>
    <row r="321" spans="1:4" x14ac:dyDescent="0.25">
      <c r="A321" s="415" t="s">
        <v>1728</v>
      </c>
      <c r="B321" s="202">
        <v>23739</v>
      </c>
      <c r="C321" s="203">
        <v>5800</v>
      </c>
      <c r="D321" s="417">
        <v>5750</v>
      </c>
    </row>
    <row r="322" spans="1:4" x14ac:dyDescent="0.25">
      <c r="A322" s="415" t="s">
        <v>1729</v>
      </c>
      <c r="B322" s="202">
        <v>27828</v>
      </c>
      <c r="C322" s="204">
        <v>2040</v>
      </c>
      <c r="D322" s="416">
        <v>2040</v>
      </c>
    </row>
    <row r="323" spans="1:4" x14ac:dyDescent="0.25">
      <c r="A323" s="415" t="s">
        <v>1629</v>
      </c>
      <c r="B323" s="202">
        <v>27861</v>
      </c>
      <c r="C323" s="203">
        <v>3410</v>
      </c>
      <c r="D323" s="416">
        <v>2950</v>
      </c>
    </row>
    <row r="324" spans="1:4" x14ac:dyDescent="0.25">
      <c r="A324" s="415" t="s">
        <v>1730</v>
      </c>
      <c r="B324" s="202">
        <v>14502</v>
      </c>
      <c r="C324" s="204">
        <v>2040</v>
      </c>
      <c r="D324" s="416">
        <v>2000</v>
      </c>
    </row>
    <row r="325" spans="1:4" x14ac:dyDescent="0.25">
      <c r="A325" s="415" t="s">
        <v>1731</v>
      </c>
      <c r="B325" s="202">
        <v>19581</v>
      </c>
      <c r="C325" s="204">
        <v>2050</v>
      </c>
      <c r="D325" s="416">
        <v>2010</v>
      </c>
    </row>
    <row r="326" spans="1:4" x14ac:dyDescent="0.25">
      <c r="A326" s="415" t="s">
        <v>1732</v>
      </c>
      <c r="B326" s="202">
        <v>18155</v>
      </c>
      <c r="C326" s="204">
        <v>2067</v>
      </c>
      <c r="D326" s="416">
        <v>2044</v>
      </c>
    </row>
    <row r="327" spans="1:4" x14ac:dyDescent="0.25">
      <c r="A327" s="415" t="s">
        <v>1733</v>
      </c>
      <c r="B327" s="202">
        <v>19725</v>
      </c>
      <c r="C327" s="204">
        <v>2332</v>
      </c>
      <c r="D327" s="416">
        <v>2238</v>
      </c>
    </row>
    <row r="328" spans="1:4" x14ac:dyDescent="0.25">
      <c r="A328" s="415" t="s">
        <v>1734</v>
      </c>
      <c r="B328" s="202">
        <v>14336</v>
      </c>
      <c r="C328" s="204">
        <v>2015</v>
      </c>
      <c r="D328" s="416">
        <v>2015</v>
      </c>
    </row>
    <row r="329" spans="1:4" x14ac:dyDescent="0.25">
      <c r="A329" s="415" t="s">
        <v>1735</v>
      </c>
      <c r="B329" s="202">
        <v>17267</v>
      </c>
      <c r="C329" s="204">
        <v>2052</v>
      </c>
      <c r="D329" s="416">
        <v>2000</v>
      </c>
    </row>
    <row r="330" spans="1:4" x14ac:dyDescent="0.25">
      <c r="A330" s="415" t="s">
        <v>1736</v>
      </c>
      <c r="B330" s="202">
        <v>23039</v>
      </c>
      <c r="C330" s="204">
        <v>2030</v>
      </c>
      <c r="D330" s="416">
        <v>2026</v>
      </c>
    </row>
    <row r="331" spans="1:4" x14ac:dyDescent="0.25">
      <c r="A331" s="415" t="s">
        <v>1737</v>
      </c>
      <c r="B331" s="202">
        <v>17410</v>
      </c>
      <c r="C331" s="204">
        <v>2333</v>
      </c>
      <c r="D331" s="416">
        <v>2249</v>
      </c>
    </row>
    <row r="332" spans="1:4" x14ac:dyDescent="0.25">
      <c r="A332" s="415" t="s">
        <v>1738</v>
      </c>
      <c r="B332" s="202">
        <v>10352</v>
      </c>
      <c r="C332" s="204">
        <v>2072</v>
      </c>
      <c r="D332" s="416">
        <v>2054</v>
      </c>
    </row>
    <row r="333" spans="1:4" x14ac:dyDescent="0.25">
      <c r="A333" s="415" t="s">
        <v>1739</v>
      </c>
      <c r="B333" s="202">
        <v>14724</v>
      </c>
      <c r="C333" s="204">
        <v>2062</v>
      </c>
      <c r="D333" s="416">
        <v>2046</v>
      </c>
    </row>
    <row r="334" spans="1:4" x14ac:dyDescent="0.25">
      <c r="A334" s="415" t="s">
        <v>1740</v>
      </c>
      <c r="B334" s="202">
        <v>24835</v>
      </c>
      <c r="C334" s="204">
        <v>2053</v>
      </c>
      <c r="D334" s="416">
        <v>2027</v>
      </c>
    </row>
    <row r="335" spans="1:4" x14ac:dyDescent="0.25">
      <c r="A335" s="415" t="s">
        <v>1741</v>
      </c>
      <c r="B335" s="202">
        <v>22912</v>
      </c>
      <c r="C335" s="204">
        <v>2003</v>
      </c>
      <c r="D335" s="416">
        <v>2003</v>
      </c>
    </row>
    <row r="336" spans="1:4" x14ac:dyDescent="0.25">
      <c r="A336" s="415" t="s">
        <v>1742</v>
      </c>
      <c r="B336" s="202">
        <v>23679</v>
      </c>
      <c r="C336" s="204">
        <v>2003</v>
      </c>
      <c r="D336" s="416">
        <v>2003</v>
      </c>
    </row>
    <row r="337" spans="1:4" x14ac:dyDescent="0.25">
      <c r="A337" s="415" t="s">
        <v>1743</v>
      </c>
      <c r="B337" s="202">
        <v>10065</v>
      </c>
      <c r="C337" s="204">
        <v>2107</v>
      </c>
      <c r="D337" s="416">
        <v>2066</v>
      </c>
    </row>
    <row r="338" spans="1:4" x14ac:dyDescent="0.25">
      <c r="A338" s="415" t="s">
        <v>1744</v>
      </c>
      <c r="B338" s="202">
        <v>18786</v>
      </c>
      <c r="C338" s="204">
        <v>2580</v>
      </c>
      <c r="D338" s="416">
        <v>2580</v>
      </c>
    </row>
    <row r="339" spans="1:4" x14ac:dyDescent="0.25">
      <c r="A339" s="415" t="s">
        <v>1745</v>
      </c>
      <c r="B339" s="202">
        <v>12938</v>
      </c>
      <c r="C339" s="203">
        <v>3320</v>
      </c>
      <c r="D339" s="417">
        <v>3310</v>
      </c>
    </row>
    <row r="340" spans="1:4" x14ac:dyDescent="0.25">
      <c r="A340" s="415" t="s">
        <v>1746</v>
      </c>
      <c r="B340" s="202">
        <v>24191</v>
      </c>
      <c r="C340" s="204">
        <v>2957</v>
      </c>
      <c r="D340" s="416">
        <v>2936</v>
      </c>
    </row>
    <row r="341" spans="1:4" x14ac:dyDescent="0.25">
      <c r="A341" s="415" t="s">
        <v>1747</v>
      </c>
      <c r="B341" s="202">
        <v>11148</v>
      </c>
      <c r="C341" s="204">
        <v>2025</v>
      </c>
      <c r="D341" s="416">
        <v>2025</v>
      </c>
    </row>
    <row r="342" spans="1:4" x14ac:dyDescent="0.25">
      <c r="A342" s="415" t="s">
        <v>1748</v>
      </c>
      <c r="B342" s="202">
        <v>20899</v>
      </c>
      <c r="C342" s="204">
        <v>2058</v>
      </c>
      <c r="D342" s="416">
        <v>2058</v>
      </c>
    </row>
    <row r="343" spans="1:4" x14ac:dyDescent="0.25">
      <c r="A343" s="415" t="s">
        <v>1749</v>
      </c>
      <c r="B343" s="202">
        <v>15938</v>
      </c>
      <c r="C343" s="204">
        <v>2506</v>
      </c>
      <c r="D343" s="416">
        <v>2477</v>
      </c>
    </row>
    <row r="344" spans="1:4" x14ac:dyDescent="0.25">
      <c r="A344" s="415" t="s">
        <v>1750</v>
      </c>
      <c r="B344" s="202">
        <v>25999</v>
      </c>
      <c r="C344" s="204">
        <v>2060</v>
      </c>
      <c r="D344" s="416">
        <v>2060</v>
      </c>
    </row>
    <row r="345" spans="1:4" x14ac:dyDescent="0.25">
      <c r="A345" s="415" t="s">
        <v>1751</v>
      </c>
      <c r="B345" s="202">
        <v>13538</v>
      </c>
      <c r="C345" s="203">
        <v>3190</v>
      </c>
      <c r="D345" s="417">
        <v>3093</v>
      </c>
    </row>
    <row r="346" spans="1:4" x14ac:dyDescent="0.25">
      <c r="A346" s="415" t="s">
        <v>1752</v>
      </c>
      <c r="B346" s="202">
        <v>20555</v>
      </c>
      <c r="C346" s="204">
        <v>2012</v>
      </c>
      <c r="D346" s="416">
        <v>2012</v>
      </c>
    </row>
    <row r="347" spans="1:4" x14ac:dyDescent="0.25">
      <c r="A347" s="415" t="s">
        <v>1753</v>
      </c>
      <c r="B347" s="202">
        <v>17927</v>
      </c>
      <c r="C347" s="204">
        <v>2065</v>
      </c>
      <c r="D347" s="416">
        <v>2065</v>
      </c>
    </row>
    <row r="348" spans="1:4" x14ac:dyDescent="0.25">
      <c r="A348" s="415" t="s">
        <v>1754</v>
      </c>
      <c r="B348" s="202">
        <v>18504</v>
      </c>
      <c r="C348" s="204">
        <v>2300</v>
      </c>
      <c r="D348" s="416">
        <v>2300</v>
      </c>
    </row>
    <row r="349" spans="1:4" x14ac:dyDescent="0.25">
      <c r="A349" s="415" t="s">
        <v>1755</v>
      </c>
      <c r="B349" s="202">
        <v>24861</v>
      </c>
      <c r="C349" s="204">
        <v>2420</v>
      </c>
      <c r="D349" s="416">
        <v>2390</v>
      </c>
    </row>
    <row r="350" spans="1:4" x14ac:dyDescent="0.25">
      <c r="A350" s="415" t="s">
        <v>1756</v>
      </c>
      <c r="B350" s="202">
        <v>12442</v>
      </c>
      <c r="C350" s="204">
        <v>2246</v>
      </c>
      <c r="D350" s="416">
        <v>2246</v>
      </c>
    </row>
    <row r="351" spans="1:4" x14ac:dyDescent="0.25">
      <c r="A351" s="415" t="s">
        <v>1757</v>
      </c>
      <c r="B351" s="202">
        <v>22292</v>
      </c>
      <c r="C351" s="204">
        <v>2002</v>
      </c>
      <c r="D351" s="416">
        <v>2000</v>
      </c>
    </row>
    <row r="352" spans="1:4" x14ac:dyDescent="0.25">
      <c r="A352" s="415" t="s">
        <v>1758</v>
      </c>
      <c r="B352" s="202">
        <v>21602</v>
      </c>
      <c r="C352" s="204">
        <v>2029</v>
      </c>
      <c r="D352" s="416">
        <v>2029</v>
      </c>
    </row>
    <row r="353" spans="1:4" x14ac:dyDescent="0.25">
      <c r="A353" s="415" t="s">
        <v>1759</v>
      </c>
      <c r="B353" s="202">
        <v>28798</v>
      </c>
      <c r="C353" s="204">
        <v>2180</v>
      </c>
      <c r="D353" s="416">
        <v>2180</v>
      </c>
    </row>
    <row r="354" spans="1:4" x14ac:dyDescent="0.25">
      <c r="A354" s="415" t="s">
        <v>1760</v>
      </c>
      <c r="B354" s="202">
        <v>16966</v>
      </c>
      <c r="C354" s="204">
        <v>2020</v>
      </c>
      <c r="D354" s="416">
        <v>2030</v>
      </c>
    </row>
    <row r="355" spans="1:4" x14ac:dyDescent="0.25">
      <c r="A355" s="415" t="s">
        <v>1761</v>
      </c>
      <c r="B355" s="202">
        <v>27351</v>
      </c>
      <c r="C355" s="204">
        <v>2077</v>
      </c>
      <c r="D355" s="416">
        <v>2077</v>
      </c>
    </row>
    <row r="356" spans="1:4" x14ac:dyDescent="0.25">
      <c r="A356" s="415" t="s">
        <v>1762</v>
      </c>
      <c r="B356" s="202">
        <v>22330</v>
      </c>
      <c r="C356" s="204">
        <v>2002</v>
      </c>
      <c r="D356" s="416">
        <v>2000</v>
      </c>
    </row>
    <row r="357" spans="1:4" x14ac:dyDescent="0.25">
      <c r="A357" s="415" t="s">
        <v>1763</v>
      </c>
      <c r="B357" s="202">
        <v>25667</v>
      </c>
      <c r="C357" s="204">
        <v>2001</v>
      </c>
      <c r="D357" s="416">
        <v>2001</v>
      </c>
    </row>
    <row r="358" spans="1:4" x14ac:dyDescent="0.25">
      <c r="A358" s="415" t="s">
        <v>1764</v>
      </c>
      <c r="B358" s="202">
        <v>29139</v>
      </c>
      <c r="C358" s="204">
        <v>2009</v>
      </c>
      <c r="D358" s="416">
        <v>2009</v>
      </c>
    </row>
    <row r="359" spans="1:4" x14ac:dyDescent="0.25">
      <c r="A359" s="415" t="s">
        <v>1765</v>
      </c>
      <c r="B359" s="202">
        <v>15611</v>
      </c>
      <c r="C359" s="204">
        <v>2014</v>
      </c>
      <c r="D359" s="416">
        <v>2014</v>
      </c>
    </row>
    <row r="360" spans="1:4" x14ac:dyDescent="0.25">
      <c r="A360" s="415" t="s">
        <v>1766</v>
      </c>
      <c r="B360" s="202">
        <v>24933</v>
      </c>
      <c r="C360" s="204">
        <v>2115</v>
      </c>
      <c r="D360" s="416">
        <v>2118</v>
      </c>
    </row>
    <row r="361" spans="1:4" x14ac:dyDescent="0.25">
      <c r="A361" s="415" t="s">
        <v>1767</v>
      </c>
      <c r="B361" s="202">
        <v>20312</v>
      </c>
      <c r="C361" s="204">
        <v>2548</v>
      </c>
      <c r="D361" s="416">
        <v>2498</v>
      </c>
    </row>
    <row r="362" spans="1:4" x14ac:dyDescent="0.25">
      <c r="A362" s="415" t="s">
        <v>1768</v>
      </c>
      <c r="B362" s="202">
        <v>17385</v>
      </c>
      <c r="C362" s="204">
        <v>2006</v>
      </c>
      <c r="D362" s="416">
        <v>2006</v>
      </c>
    </row>
    <row r="363" spans="1:4" x14ac:dyDescent="0.25">
      <c r="A363" s="415" t="s">
        <v>1769</v>
      </c>
      <c r="B363" s="202">
        <v>21580</v>
      </c>
      <c r="C363" s="204">
        <v>2021</v>
      </c>
      <c r="D363" s="416">
        <v>2021</v>
      </c>
    </row>
    <row r="364" spans="1:4" x14ac:dyDescent="0.25">
      <c r="A364" s="415" t="s">
        <v>1770</v>
      </c>
      <c r="B364" s="202">
        <v>28958</v>
      </c>
      <c r="C364" s="204">
        <v>2090</v>
      </c>
      <c r="D364" s="416">
        <v>2092</v>
      </c>
    </row>
    <row r="365" spans="1:4" x14ac:dyDescent="0.25">
      <c r="A365" s="415" t="s">
        <v>1771</v>
      </c>
      <c r="B365" s="202">
        <v>10357</v>
      </c>
      <c r="C365" s="204">
        <v>2213</v>
      </c>
      <c r="D365" s="416">
        <v>2163</v>
      </c>
    </row>
    <row r="366" spans="1:4" x14ac:dyDescent="0.25">
      <c r="A366" s="415" t="s">
        <v>1772</v>
      </c>
      <c r="B366" s="202">
        <v>29039</v>
      </c>
      <c r="C366" s="204">
        <v>2021</v>
      </c>
      <c r="D366" s="416">
        <v>2016</v>
      </c>
    </row>
    <row r="367" spans="1:4" x14ac:dyDescent="0.25">
      <c r="A367" s="415" t="s">
        <v>1773</v>
      </c>
      <c r="B367" s="202">
        <v>28214</v>
      </c>
      <c r="C367" s="204">
        <v>2080</v>
      </c>
      <c r="D367" s="416">
        <v>2073</v>
      </c>
    </row>
    <row r="368" spans="1:4" x14ac:dyDescent="0.25">
      <c r="A368" s="415" t="s">
        <v>1774</v>
      </c>
      <c r="B368" s="202">
        <v>14120</v>
      </c>
      <c r="C368" s="204">
        <v>2018</v>
      </c>
      <c r="D368" s="416">
        <v>2009</v>
      </c>
    </row>
    <row r="369" spans="1:4" x14ac:dyDescent="0.25">
      <c r="A369" s="415" t="s">
        <v>1775</v>
      </c>
      <c r="B369" s="202">
        <v>22346</v>
      </c>
      <c r="C369" s="204">
        <v>2015</v>
      </c>
      <c r="D369" s="416">
        <v>2000</v>
      </c>
    </row>
    <row r="370" spans="1:4" x14ac:dyDescent="0.25">
      <c r="A370" s="415" t="s">
        <v>1776</v>
      </c>
      <c r="B370" s="202">
        <v>18610</v>
      </c>
      <c r="C370" s="204">
        <v>2094</v>
      </c>
      <c r="D370" s="416">
        <v>2000</v>
      </c>
    </row>
    <row r="371" spans="1:4" x14ac:dyDescent="0.25">
      <c r="A371" s="415" t="s">
        <v>1777</v>
      </c>
      <c r="B371" s="202">
        <v>23262</v>
      </c>
      <c r="C371" s="204">
        <v>2013</v>
      </c>
      <c r="D371" s="416">
        <v>2000</v>
      </c>
    </row>
    <row r="372" spans="1:4" x14ac:dyDescent="0.25">
      <c r="A372" s="415" t="s">
        <v>1778</v>
      </c>
      <c r="B372" s="202">
        <v>19548</v>
      </c>
      <c r="C372" s="204">
        <v>2231</v>
      </c>
      <c r="D372" s="416">
        <v>2044</v>
      </c>
    </row>
    <row r="373" spans="1:4" x14ac:dyDescent="0.25">
      <c r="A373" s="415" t="s">
        <v>1779</v>
      </c>
      <c r="B373" s="202">
        <v>20004</v>
      </c>
      <c r="C373" s="204">
        <v>2072</v>
      </c>
      <c r="D373" s="416">
        <v>2068</v>
      </c>
    </row>
    <row r="374" spans="1:4" x14ac:dyDescent="0.25">
      <c r="A374" s="415" t="s">
        <v>1649</v>
      </c>
      <c r="B374" s="202">
        <v>12440</v>
      </c>
      <c r="C374" s="204">
        <v>2011</v>
      </c>
      <c r="D374" s="416">
        <v>2005</v>
      </c>
    </row>
    <row r="375" spans="1:4" x14ac:dyDescent="0.25">
      <c r="A375" s="415" t="s">
        <v>1780</v>
      </c>
      <c r="B375" s="202">
        <v>25338</v>
      </c>
      <c r="C375" s="204">
        <v>2020</v>
      </c>
      <c r="D375" s="416">
        <v>2020</v>
      </c>
    </row>
    <row r="376" spans="1:4" x14ac:dyDescent="0.25">
      <c r="A376" s="415" t="s">
        <v>1781</v>
      </c>
      <c r="B376" s="202">
        <v>10003</v>
      </c>
      <c r="C376" s="204">
        <v>2008</v>
      </c>
      <c r="D376" s="416">
        <v>2004</v>
      </c>
    </row>
    <row r="377" spans="1:4" x14ac:dyDescent="0.25">
      <c r="A377" s="415" t="s">
        <v>1782</v>
      </c>
      <c r="B377" s="202">
        <v>23676</v>
      </c>
      <c r="C377" s="204">
        <v>2152</v>
      </c>
      <c r="D377" s="416">
        <v>2011</v>
      </c>
    </row>
    <row r="378" spans="1:4" x14ac:dyDescent="0.25">
      <c r="A378" s="415" t="s">
        <v>1783</v>
      </c>
      <c r="B378" s="202">
        <v>12628</v>
      </c>
      <c r="C378" s="204">
        <v>2017</v>
      </c>
      <c r="D378" s="416">
        <v>2000</v>
      </c>
    </row>
    <row r="379" spans="1:4" x14ac:dyDescent="0.25">
      <c r="A379" s="415" t="s">
        <v>1784</v>
      </c>
      <c r="B379" s="202">
        <v>19410</v>
      </c>
      <c r="C379" s="204">
        <v>2091</v>
      </c>
      <c r="D379" s="416">
        <v>2044</v>
      </c>
    </row>
    <row r="380" spans="1:4" x14ac:dyDescent="0.25">
      <c r="A380" s="415" t="s">
        <v>1785</v>
      </c>
      <c r="B380" s="202">
        <v>22846</v>
      </c>
      <c r="C380" s="204">
        <v>2535</v>
      </c>
      <c r="D380" s="416">
        <v>2417</v>
      </c>
    </row>
    <row r="381" spans="1:4" x14ac:dyDescent="0.25">
      <c r="A381" s="415" t="s">
        <v>1786</v>
      </c>
      <c r="B381" s="202">
        <v>17953</v>
      </c>
      <c r="C381" s="204">
        <v>2002</v>
      </c>
      <c r="D381" s="416">
        <v>2000</v>
      </c>
    </row>
    <row r="382" spans="1:4" x14ac:dyDescent="0.25">
      <c r="A382" s="415" t="s">
        <v>1787</v>
      </c>
      <c r="B382" s="202">
        <v>16864</v>
      </c>
      <c r="C382" s="204">
        <v>2010</v>
      </c>
      <c r="D382" s="416">
        <v>2010</v>
      </c>
    </row>
    <row r="383" spans="1:4" x14ac:dyDescent="0.25">
      <c r="A383" s="415" t="s">
        <v>1788</v>
      </c>
      <c r="B383" s="202">
        <v>20539</v>
      </c>
      <c r="C383" s="204">
        <v>2006</v>
      </c>
      <c r="D383" s="416">
        <v>2006</v>
      </c>
    </row>
    <row r="384" spans="1:4" x14ac:dyDescent="0.25">
      <c r="A384" s="415" t="s">
        <v>1789</v>
      </c>
      <c r="B384" s="202">
        <v>11559</v>
      </c>
      <c r="C384" s="204">
        <v>2006</v>
      </c>
      <c r="D384" s="416">
        <v>2006</v>
      </c>
    </row>
    <row r="385" spans="1:4" x14ac:dyDescent="0.25">
      <c r="A385" s="415" t="s">
        <v>1790</v>
      </c>
      <c r="B385" s="202">
        <v>15916</v>
      </c>
      <c r="C385" s="204">
        <v>2055</v>
      </c>
      <c r="D385" s="416">
        <v>2011</v>
      </c>
    </row>
    <row r="386" spans="1:4" x14ac:dyDescent="0.25">
      <c r="A386" s="415" t="s">
        <v>1791</v>
      </c>
      <c r="B386" s="202">
        <v>29196</v>
      </c>
      <c r="C386" s="204">
        <v>2017</v>
      </c>
      <c r="D386" s="416">
        <v>2005</v>
      </c>
    </row>
    <row r="387" spans="1:4" x14ac:dyDescent="0.25">
      <c r="A387" s="415" t="s">
        <v>1792</v>
      </c>
      <c r="B387" s="202">
        <v>11763</v>
      </c>
      <c r="C387" s="204">
        <v>2088</v>
      </c>
      <c r="D387" s="416">
        <v>2088</v>
      </c>
    </row>
    <row r="388" spans="1:4" x14ac:dyDescent="0.25">
      <c r="A388" s="415" t="s">
        <v>1793</v>
      </c>
      <c r="B388" s="202">
        <v>25058</v>
      </c>
      <c r="C388" s="204">
        <v>2253</v>
      </c>
      <c r="D388" s="416">
        <v>2201</v>
      </c>
    </row>
    <row r="389" spans="1:4" x14ac:dyDescent="0.25">
      <c r="A389" s="415" t="s">
        <v>1794</v>
      </c>
      <c r="B389" s="202">
        <v>21467</v>
      </c>
      <c r="C389" s="204">
        <v>2002</v>
      </c>
      <c r="D389" s="416">
        <v>2000</v>
      </c>
    </row>
    <row r="390" spans="1:4" x14ac:dyDescent="0.25">
      <c r="A390" s="415" t="s">
        <v>1795</v>
      </c>
      <c r="B390" s="202">
        <v>18232</v>
      </c>
      <c r="C390" s="204">
        <v>2001</v>
      </c>
      <c r="D390" s="416">
        <v>2001</v>
      </c>
    </row>
    <row r="391" spans="1:4" x14ac:dyDescent="0.25">
      <c r="A391" s="415" t="s">
        <v>1796</v>
      </c>
      <c r="B391" s="202">
        <v>28539</v>
      </c>
      <c r="C391" s="204">
        <v>2430</v>
      </c>
      <c r="D391" s="416">
        <v>2420</v>
      </c>
    </row>
    <row r="392" spans="1:4" x14ac:dyDescent="0.25">
      <c r="A392" s="415" t="s">
        <v>1797</v>
      </c>
      <c r="B392" s="202">
        <v>24067</v>
      </c>
      <c r="C392" s="204">
        <v>2072</v>
      </c>
      <c r="D392" s="416">
        <v>2067</v>
      </c>
    </row>
    <row r="393" spans="1:4" x14ac:dyDescent="0.25">
      <c r="A393" s="415" t="s">
        <v>1798</v>
      </c>
      <c r="B393" s="202">
        <v>22781</v>
      </c>
      <c r="C393" s="204">
        <v>2025</v>
      </c>
      <c r="D393" s="416">
        <v>2000</v>
      </c>
    </row>
    <row r="394" spans="1:4" x14ac:dyDescent="0.25">
      <c r="A394" s="415" t="s">
        <v>1799</v>
      </c>
      <c r="B394" s="202">
        <v>22308</v>
      </c>
      <c r="C394" s="204">
        <v>2224</v>
      </c>
      <c r="D394" s="416">
        <v>2109</v>
      </c>
    </row>
    <row r="395" spans="1:4" x14ac:dyDescent="0.25">
      <c r="A395" s="415" t="s">
        <v>1800</v>
      </c>
      <c r="B395" s="202">
        <v>27350</v>
      </c>
      <c r="C395" s="204">
        <v>2600</v>
      </c>
      <c r="D395" s="416">
        <v>2600</v>
      </c>
    </row>
    <row r="396" spans="1:4" x14ac:dyDescent="0.25">
      <c r="A396" s="415" t="s">
        <v>1801</v>
      </c>
      <c r="B396" s="202">
        <v>28224</v>
      </c>
      <c r="C396" s="204">
        <v>2110</v>
      </c>
      <c r="D396" s="416">
        <v>2110</v>
      </c>
    </row>
    <row r="397" spans="1:4" x14ac:dyDescent="0.25">
      <c r="A397" s="415" t="s">
        <v>1802</v>
      </c>
      <c r="B397" s="202">
        <v>26836</v>
      </c>
      <c r="C397" s="204">
        <v>2059</v>
      </c>
      <c r="D397" s="416">
        <v>2052</v>
      </c>
    </row>
    <row r="398" spans="1:4" x14ac:dyDescent="0.25">
      <c r="A398" s="415" t="s">
        <v>1803</v>
      </c>
      <c r="B398" s="202">
        <v>14849</v>
      </c>
      <c r="C398" s="204">
        <v>2004</v>
      </c>
      <c r="D398" s="416">
        <v>2001</v>
      </c>
    </row>
    <row r="399" spans="1:4" x14ac:dyDescent="0.25">
      <c r="A399" s="415" t="s">
        <v>1804</v>
      </c>
      <c r="B399" s="202">
        <v>20484</v>
      </c>
      <c r="C399" s="204">
        <v>2001</v>
      </c>
      <c r="D399" s="416">
        <v>2001</v>
      </c>
    </row>
    <row r="400" spans="1:4" x14ac:dyDescent="0.25">
      <c r="A400" s="415" t="s">
        <v>1805</v>
      </c>
      <c r="B400" s="202">
        <v>24277</v>
      </c>
      <c r="C400" s="204">
        <v>2005</v>
      </c>
      <c r="D400" s="416">
        <v>2005</v>
      </c>
    </row>
    <row r="401" spans="1:4" x14ac:dyDescent="0.25">
      <c r="A401" s="415" t="s">
        <v>1806</v>
      </c>
      <c r="B401" s="202">
        <v>10145</v>
      </c>
      <c r="C401" s="204">
        <v>2080</v>
      </c>
      <c r="D401" s="416">
        <v>2080</v>
      </c>
    </row>
    <row r="402" spans="1:4" x14ac:dyDescent="0.25">
      <c r="A402" s="415" t="s">
        <v>1807</v>
      </c>
      <c r="B402" s="202">
        <v>19617</v>
      </c>
      <c r="C402" s="204">
        <v>2038</v>
      </c>
      <c r="D402" s="416">
        <v>2034</v>
      </c>
    </row>
    <row r="403" spans="1:4" x14ac:dyDescent="0.25">
      <c r="A403" s="415" t="s">
        <v>1808</v>
      </c>
      <c r="B403" s="202">
        <v>20602</v>
      </c>
      <c r="C403" s="204">
        <v>2008</v>
      </c>
      <c r="D403" s="416">
        <v>2004</v>
      </c>
    </row>
    <row r="404" spans="1:4" x14ac:dyDescent="0.25">
      <c r="A404" s="415" t="s">
        <v>1809</v>
      </c>
      <c r="B404" s="202">
        <v>14322</v>
      </c>
      <c r="C404" s="204">
        <v>2017</v>
      </c>
      <c r="D404" s="416">
        <v>2017</v>
      </c>
    </row>
    <row r="405" spans="1:4" x14ac:dyDescent="0.25">
      <c r="A405" s="415" t="s">
        <v>1810</v>
      </c>
      <c r="B405" s="202">
        <v>17947</v>
      </c>
      <c r="C405" s="204">
        <v>2018</v>
      </c>
      <c r="D405" s="416">
        <v>2014</v>
      </c>
    </row>
    <row r="406" spans="1:4" x14ac:dyDescent="0.25">
      <c r="A406" s="415" t="s">
        <v>1811</v>
      </c>
      <c r="B406" s="202">
        <v>25573</v>
      </c>
      <c r="C406" s="204">
        <v>2013</v>
      </c>
      <c r="D406" s="416">
        <v>2013</v>
      </c>
    </row>
    <row r="407" spans="1:4" x14ac:dyDescent="0.25">
      <c r="A407" s="415" t="s">
        <v>1812</v>
      </c>
      <c r="B407" s="202">
        <v>15883</v>
      </c>
      <c r="C407" s="204">
        <v>2040</v>
      </c>
      <c r="D407" s="416">
        <v>2020</v>
      </c>
    </row>
    <row r="408" spans="1:4" x14ac:dyDescent="0.25">
      <c r="A408" s="415" t="s">
        <v>1813</v>
      </c>
      <c r="B408" s="202">
        <v>17596</v>
      </c>
      <c r="C408" s="204">
        <v>2025</v>
      </c>
      <c r="D408" s="416">
        <v>2015</v>
      </c>
    </row>
    <row r="409" spans="1:4" x14ac:dyDescent="0.25">
      <c r="A409" s="415" t="s">
        <v>1814</v>
      </c>
      <c r="B409" s="202">
        <v>13643</v>
      </c>
      <c r="C409" s="204">
        <v>2001</v>
      </c>
      <c r="D409" s="416">
        <v>2001</v>
      </c>
    </row>
    <row r="410" spans="1:4" x14ac:dyDescent="0.25">
      <c r="A410" s="415" t="s">
        <v>1815</v>
      </c>
      <c r="B410" s="202">
        <v>14567</v>
      </c>
      <c r="C410" s="204">
        <v>2005</v>
      </c>
      <c r="D410" s="416">
        <v>2005</v>
      </c>
    </row>
    <row r="411" spans="1:4" x14ac:dyDescent="0.25">
      <c r="A411" s="415" t="s">
        <v>1816</v>
      </c>
      <c r="B411" s="202">
        <v>20305</v>
      </c>
      <c r="C411" s="204">
        <v>2001</v>
      </c>
      <c r="D411" s="416">
        <v>2000</v>
      </c>
    </row>
    <row r="412" spans="1:4" x14ac:dyDescent="0.25">
      <c r="A412" s="415" t="s">
        <v>1817</v>
      </c>
      <c r="B412" s="202">
        <v>16340</v>
      </c>
      <c r="C412" s="204">
        <v>2001</v>
      </c>
      <c r="D412" s="416">
        <v>2001</v>
      </c>
    </row>
    <row r="413" spans="1:4" x14ac:dyDescent="0.25">
      <c r="A413" s="415" t="s">
        <v>1818</v>
      </c>
      <c r="B413" s="202">
        <v>27894</v>
      </c>
      <c r="C413" s="204">
        <v>2001</v>
      </c>
      <c r="D413" s="416">
        <v>2000</v>
      </c>
    </row>
    <row r="414" spans="1:4" x14ac:dyDescent="0.25">
      <c r="A414" s="415" t="s">
        <v>1819</v>
      </c>
      <c r="B414" s="202">
        <v>21264</v>
      </c>
      <c r="C414" s="204">
        <v>2001</v>
      </c>
      <c r="D414" s="416">
        <v>2000</v>
      </c>
    </row>
    <row r="415" spans="1:4" x14ac:dyDescent="0.25">
      <c r="A415" s="415" t="s">
        <v>1820</v>
      </c>
      <c r="B415" s="202">
        <v>28264</v>
      </c>
      <c r="C415" s="204">
        <v>2001</v>
      </c>
      <c r="D415" s="416">
        <v>2001</v>
      </c>
    </row>
    <row r="416" spans="1:4" x14ac:dyDescent="0.25">
      <c r="A416" s="415" t="s">
        <v>1821</v>
      </c>
      <c r="B416" s="202">
        <v>10725</v>
      </c>
      <c r="C416" s="204">
        <v>2001</v>
      </c>
      <c r="D416" s="416">
        <v>2001</v>
      </c>
    </row>
    <row r="417" spans="1:4" x14ac:dyDescent="0.25">
      <c r="A417" s="415" t="s">
        <v>1822</v>
      </c>
      <c r="B417" s="202">
        <v>13305</v>
      </c>
      <c r="C417" s="204">
        <v>2001</v>
      </c>
      <c r="D417" s="416">
        <v>2001</v>
      </c>
    </row>
    <row r="418" spans="1:4" x14ac:dyDescent="0.25">
      <c r="A418" s="415" t="s">
        <v>1823</v>
      </c>
      <c r="B418" s="202">
        <v>19337</v>
      </c>
      <c r="C418" s="204">
        <v>2001</v>
      </c>
      <c r="D418" s="416">
        <v>2001</v>
      </c>
    </row>
    <row r="419" spans="1:4" x14ac:dyDescent="0.25">
      <c r="A419" s="415" t="s">
        <v>1824</v>
      </c>
      <c r="B419" s="202">
        <v>13116</v>
      </c>
      <c r="C419" s="204">
        <v>2007</v>
      </c>
      <c r="D419" s="416">
        <v>2000</v>
      </c>
    </row>
    <row r="420" spans="1:4" x14ac:dyDescent="0.25">
      <c r="A420" s="415" t="s">
        <v>1825</v>
      </c>
      <c r="B420" s="202">
        <v>11933</v>
      </c>
      <c r="C420" s="204">
        <v>2002</v>
      </c>
      <c r="D420" s="416">
        <v>2000</v>
      </c>
    </row>
    <row r="421" spans="1:4" x14ac:dyDescent="0.25">
      <c r="A421" s="415" t="s">
        <v>1826</v>
      </c>
      <c r="B421" s="202">
        <v>17497</v>
      </c>
      <c r="C421" s="204">
        <v>2007</v>
      </c>
      <c r="D421" s="416">
        <v>2000</v>
      </c>
    </row>
    <row r="422" spans="1:4" x14ac:dyDescent="0.25">
      <c r="A422" s="415" t="s">
        <v>1827</v>
      </c>
      <c r="B422" s="202">
        <v>17223</v>
      </c>
      <c r="C422" s="204">
        <v>2005</v>
      </c>
      <c r="D422" s="416">
        <v>2005</v>
      </c>
    </row>
    <row r="423" spans="1:4" x14ac:dyDescent="0.25">
      <c r="A423" s="415" t="s">
        <v>1828</v>
      </c>
      <c r="B423" s="202">
        <v>13241</v>
      </c>
      <c r="C423" s="204">
        <v>2005</v>
      </c>
      <c r="D423" s="416">
        <v>2005</v>
      </c>
    </row>
    <row r="424" spans="1:4" x14ac:dyDescent="0.25">
      <c r="A424" s="415" t="s">
        <v>1829</v>
      </c>
      <c r="B424" s="202">
        <v>27515</v>
      </c>
      <c r="C424" s="204">
        <v>2001</v>
      </c>
      <c r="D424" s="416">
        <v>2000</v>
      </c>
    </row>
    <row r="425" spans="1:4" x14ac:dyDescent="0.25">
      <c r="A425" s="415" t="s">
        <v>1830</v>
      </c>
      <c r="B425" s="202">
        <v>16431</v>
      </c>
      <c r="C425" s="204">
        <v>2006</v>
      </c>
      <c r="D425" s="416">
        <v>2000</v>
      </c>
    </row>
    <row r="426" spans="1:4" x14ac:dyDescent="0.25">
      <c r="A426" s="415" t="s">
        <v>1831</v>
      </c>
      <c r="B426" s="202">
        <v>10050</v>
      </c>
      <c r="C426" s="204">
        <v>2010</v>
      </c>
      <c r="D426" s="416">
        <v>2000</v>
      </c>
    </row>
    <row r="427" spans="1:4" x14ac:dyDescent="0.25">
      <c r="A427" s="415" t="s">
        <v>1832</v>
      </c>
      <c r="B427" s="202">
        <v>11723</v>
      </c>
      <c r="C427" s="204">
        <v>2001</v>
      </c>
      <c r="D427" s="416">
        <v>2001</v>
      </c>
    </row>
    <row r="428" spans="1:4" x14ac:dyDescent="0.25">
      <c r="A428" s="415" t="s">
        <v>1833</v>
      </c>
      <c r="B428" s="202">
        <v>14444</v>
      </c>
      <c r="C428" s="204">
        <v>2245</v>
      </c>
      <c r="D428" s="416">
        <v>2205</v>
      </c>
    </row>
    <row r="429" spans="1:4" x14ac:dyDescent="0.25">
      <c r="A429" s="415" t="s">
        <v>1834</v>
      </c>
      <c r="B429" s="202">
        <v>19665</v>
      </c>
      <c r="C429" s="204">
        <v>2407</v>
      </c>
      <c r="D429" s="416">
        <v>2359</v>
      </c>
    </row>
    <row r="430" spans="1:4" x14ac:dyDescent="0.25">
      <c r="A430" s="415" t="s">
        <v>1636</v>
      </c>
      <c r="B430" s="202">
        <v>26639</v>
      </c>
      <c r="C430" s="204">
        <v>2207</v>
      </c>
      <c r="D430" s="416">
        <v>2144</v>
      </c>
    </row>
    <row r="431" spans="1:4" x14ac:dyDescent="0.25">
      <c r="A431" s="415" t="s">
        <v>1835</v>
      </c>
      <c r="B431" s="202">
        <v>11424</v>
      </c>
      <c r="C431" s="204">
        <v>2093</v>
      </c>
      <c r="D431" s="416">
        <v>2052</v>
      </c>
    </row>
    <row r="432" spans="1:4" x14ac:dyDescent="0.25">
      <c r="A432" s="415" t="s">
        <v>1492</v>
      </c>
      <c r="B432" s="202">
        <v>12837</v>
      </c>
      <c r="C432" s="204">
        <v>2174</v>
      </c>
      <c r="D432" s="416">
        <v>2094</v>
      </c>
    </row>
    <row r="433" spans="1:4" x14ac:dyDescent="0.25">
      <c r="A433" s="415" t="s">
        <v>1836</v>
      </c>
      <c r="B433" s="202">
        <v>28270</v>
      </c>
      <c r="C433" s="204">
        <v>2118</v>
      </c>
      <c r="D433" s="416">
        <v>2097</v>
      </c>
    </row>
    <row r="434" spans="1:4" x14ac:dyDescent="0.25">
      <c r="A434" s="415" t="s">
        <v>1637</v>
      </c>
      <c r="B434" s="202">
        <v>19635</v>
      </c>
      <c r="C434" s="204">
        <v>2166</v>
      </c>
      <c r="D434" s="416">
        <v>2164</v>
      </c>
    </row>
    <row r="435" spans="1:4" x14ac:dyDescent="0.25">
      <c r="A435" s="415" t="s">
        <v>1638</v>
      </c>
      <c r="B435" s="202">
        <v>20038</v>
      </c>
      <c r="C435" s="204">
        <v>2122</v>
      </c>
      <c r="D435" s="416">
        <v>2121</v>
      </c>
    </row>
    <row r="436" spans="1:4" x14ac:dyDescent="0.25">
      <c r="A436" s="415" t="s">
        <v>1496</v>
      </c>
      <c r="B436" s="202">
        <v>19539</v>
      </c>
      <c r="C436" s="204">
        <v>2308</v>
      </c>
      <c r="D436" s="416">
        <v>2205</v>
      </c>
    </row>
    <row r="437" spans="1:4" x14ac:dyDescent="0.25">
      <c r="A437" s="415" t="s">
        <v>1498</v>
      </c>
      <c r="B437" s="202">
        <v>22747</v>
      </c>
      <c r="C437" s="204">
        <v>2402</v>
      </c>
      <c r="D437" s="416">
        <v>2256</v>
      </c>
    </row>
    <row r="438" spans="1:4" x14ac:dyDescent="0.25">
      <c r="A438" s="415" t="s">
        <v>1837</v>
      </c>
      <c r="B438" s="202">
        <v>26042</v>
      </c>
      <c r="C438" s="204">
        <v>2005</v>
      </c>
      <c r="D438" s="416">
        <v>2002</v>
      </c>
    </row>
    <row r="439" spans="1:4" x14ac:dyDescent="0.25">
      <c r="A439" s="415" t="s">
        <v>1643</v>
      </c>
      <c r="B439" s="202">
        <v>26009</v>
      </c>
      <c r="C439" s="204">
        <v>2001</v>
      </c>
      <c r="D439" s="416">
        <v>2001</v>
      </c>
    </row>
    <row r="440" spans="1:4" x14ac:dyDescent="0.25">
      <c r="A440" s="415" t="s">
        <v>1838</v>
      </c>
      <c r="B440" s="202">
        <v>12575</v>
      </c>
      <c r="C440" s="204">
        <v>2255</v>
      </c>
      <c r="D440" s="416">
        <v>2160</v>
      </c>
    </row>
    <row r="441" spans="1:4" x14ac:dyDescent="0.25">
      <c r="A441" s="415" t="s">
        <v>1839</v>
      </c>
      <c r="B441" s="202">
        <v>15645</v>
      </c>
      <c r="C441" s="204">
        <v>2413</v>
      </c>
      <c r="D441" s="416">
        <v>2200</v>
      </c>
    </row>
    <row r="442" spans="1:4" x14ac:dyDescent="0.25">
      <c r="A442" s="415" t="s">
        <v>1840</v>
      </c>
      <c r="B442" s="202">
        <v>20965</v>
      </c>
      <c r="C442" s="204">
        <v>2096</v>
      </c>
      <c r="D442" s="416">
        <v>2091</v>
      </c>
    </row>
    <row r="443" spans="1:4" x14ac:dyDescent="0.25">
      <c r="A443" s="415" t="s">
        <v>1841</v>
      </c>
      <c r="B443" s="202">
        <v>26512</v>
      </c>
      <c r="C443" s="204">
        <v>2016</v>
      </c>
      <c r="D443" s="416">
        <v>2014</v>
      </c>
    </row>
    <row r="444" spans="1:4" x14ac:dyDescent="0.25">
      <c r="A444" s="415" t="s">
        <v>1841</v>
      </c>
      <c r="B444" s="202">
        <v>21859</v>
      </c>
      <c r="C444" s="204">
        <v>2010</v>
      </c>
      <c r="D444" s="416">
        <v>2000</v>
      </c>
    </row>
    <row r="445" spans="1:4" x14ac:dyDescent="0.25">
      <c r="A445" s="415" t="s">
        <v>1842</v>
      </c>
      <c r="B445" s="202">
        <v>20531</v>
      </c>
      <c r="C445" s="204">
        <v>2330</v>
      </c>
      <c r="D445" s="416">
        <v>2290</v>
      </c>
    </row>
    <row r="446" spans="1:4" x14ac:dyDescent="0.25">
      <c r="A446" s="415" t="s">
        <v>1843</v>
      </c>
      <c r="B446" s="202">
        <v>28206</v>
      </c>
      <c r="C446" s="204">
        <v>2048</v>
      </c>
      <c r="D446" s="416">
        <v>2022</v>
      </c>
    </row>
    <row r="447" spans="1:4" x14ac:dyDescent="0.25">
      <c r="A447" s="415" t="s">
        <v>1844</v>
      </c>
      <c r="B447" s="202">
        <v>12271</v>
      </c>
      <c r="C447" s="204">
        <v>2005</v>
      </c>
      <c r="D447" s="416">
        <v>2000</v>
      </c>
    </row>
    <row r="448" spans="1:4" x14ac:dyDescent="0.25">
      <c r="A448" s="415" t="s">
        <v>1845</v>
      </c>
      <c r="B448" s="202">
        <v>23613</v>
      </c>
      <c r="C448" s="204">
        <v>2030</v>
      </c>
      <c r="D448" s="416">
        <v>2030</v>
      </c>
    </row>
    <row r="449" spans="1:4" x14ac:dyDescent="0.25">
      <c r="A449" s="415" t="s">
        <v>1846</v>
      </c>
      <c r="B449" s="202">
        <v>25585</v>
      </c>
      <c r="C449" s="204">
        <v>2003</v>
      </c>
      <c r="D449" s="416">
        <v>2000</v>
      </c>
    </row>
    <row r="450" spans="1:4" x14ac:dyDescent="0.25">
      <c r="A450" s="415" t="s">
        <v>1847</v>
      </c>
      <c r="B450" s="202">
        <v>24623</v>
      </c>
      <c r="C450" s="204">
        <v>2005</v>
      </c>
      <c r="D450" s="416">
        <v>2005</v>
      </c>
    </row>
    <row r="451" spans="1:4" x14ac:dyDescent="0.25">
      <c r="A451" s="415" t="s">
        <v>1848</v>
      </c>
      <c r="B451" s="202">
        <v>29111</v>
      </c>
      <c r="C451" s="203">
        <v>23200</v>
      </c>
      <c r="D451" s="417">
        <v>22520</v>
      </c>
    </row>
    <row r="452" spans="1:4" x14ac:dyDescent="0.25">
      <c r="A452" s="415" t="s">
        <v>1849</v>
      </c>
      <c r="B452" s="202">
        <v>23037</v>
      </c>
      <c r="C452" s="203">
        <v>4792</v>
      </c>
      <c r="D452" s="417">
        <v>4677</v>
      </c>
    </row>
    <row r="453" spans="1:4" x14ac:dyDescent="0.25">
      <c r="A453" s="415" t="s">
        <v>1850</v>
      </c>
      <c r="B453" s="202">
        <v>28290</v>
      </c>
      <c r="C453" s="203">
        <v>3209</v>
      </c>
      <c r="D453" s="417">
        <v>3138</v>
      </c>
    </row>
    <row r="454" spans="1:4" x14ac:dyDescent="0.25">
      <c r="A454" s="415" t="s">
        <v>1851</v>
      </c>
      <c r="B454" s="202">
        <v>21338</v>
      </c>
      <c r="C454" s="204">
        <v>2493</v>
      </c>
      <c r="D454" s="416">
        <v>2483</v>
      </c>
    </row>
    <row r="455" spans="1:4" x14ac:dyDescent="0.25">
      <c r="A455" s="415" t="s">
        <v>1852</v>
      </c>
      <c r="B455" s="202">
        <v>18426</v>
      </c>
      <c r="C455" s="204">
        <v>2400</v>
      </c>
      <c r="D455" s="416">
        <v>2365</v>
      </c>
    </row>
    <row r="456" spans="1:4" x14ac:dyDescent="0.25">
      <c r="A456" s="415" t="s">
        <v>1853</v>
      </c>
      <c r="B456" s="202">
        <v>24353</v>
      </c>
      <c r="C456" s="203">
        <v>4310</v>
      </c>
      <c r="D456" s="417">
        <v>4240</v>
      </c>
    </row>
    <row r="457" spans="1:4" x14ac:dyDescent="0.25">
      <c r="A457" s="415" t="s">
        <v>1854</v>
      </c>
      <c r="B457" s="202">
        <v>10108</v>
      </c>
      <c r="C457" s="204">
        <v>2017</v>
      </c>
      <c r="D457" s="416">
        <v>2017</v>
      </c>
    </row>
    <row r="458" spans="1:4" x14ac:dyDescent="0.25">
      <c r="A458" s="415" t="s">
        <v>1855</v>
      </c>
      <c r="B458" s="202">
        <v>14514</v>
      </c>
      <c r="C458" s="203">
        <v>4486</v>
      </c>
      <c r="D458" s="417">
        <v>3939</v>
      </c>
    </row>
    <row r="459" spans="1:4" x14ac:dyDescent="0.25">
      <c r="A459" s="415" t="s">
        <v>1856</v>
      </c>
      <c r="B459" s="202">
        <v>16911</v>
      </c>
      <c r="C459" s="204">
        <v>2283</v>
      </c>
      <c r="D459" s="416">
        <v>2157</v>
      </c>
    </row>
    <row r="460" spans="1:4" x14ac:dyDescent="0.25">
      <c r="A460" s="415" t="s">
        <v>1857</v>
      </c>
      <c r="B460" s="202">
        <v>21214</v>
      </c>
      <c r="C460" s="204">
        <v>2020</v>
      </c>
      <c r="D460" s="416">
        <v>2010</v>
      </c>
    </row>
    <row r="461" spans="1:4" x14ac:dyDescent="0.25">
      <c r="A461" s="415" t="s">
        <v>1858</v>
      </c>
      <c r="B461" s="202">
        <v>20686</v>
      </c>
      <c r="C461" s="203">
        <v>6410</v>
      </c>
      <c r="D461" s="417">
        <v>6180</v>
      </c>
    </row>
    <row r="462" spans="1:4" x14ac:dyDescent="0.25">
      <c r="A462" s="415" t="s">
        <v>1859</v>
      </c>
      <c r="B462" s="202">
        <v>16985</v>
      </c>
      <c r="C462" s="204">
        <v>2658</v>
      </c>
      <c r="D462" s="416">
        <v>2470</v>
      </c>
    </row>
    <row r="463" spans="1:4" x14ac:dyDescent="0.25">
      <c r="A463" s="415" t="s">
        <v>1860</v>
      </c>
      <c r="B463" s="202">
        <v>20394</v>
      </c>
      <c r="C463" s="204">
        <v>2016</v>
      </c>
      <c r="D463" s="416">
        <v>2016</v>
      </c>
    </row>
    <row r="464" spans="1:4" x14ac:dyDescent="0.25">
      <c r="A464" s="415" t="s">
        <v>1861</v>
      </c>
      <c r="B464" s="202">
        <v>22572</v>
      </c>
      <c r="C464" s="204">
        <v>2824</v>
      </c>
      <c r="D464" s="416">
        <v>2733</v>
      </c>
    </row>
    <row r="465" spans="1:4" x14ac:dyDescent="0.25">
      <c r="A465" s="415" t="s">
        <v>1862</v>
      </c>
      <c r="B465" s="202">
        <v>21963</v>
      </c>
      <c r="C465" s="204">
        <v>2424</v>
      </c>
      <c r="D465" s="416">
        <v>2368</v>
      </c>
    </row>
    <row r="466" spans="1:4" x14ac:dyDescent="0.25">
      <c r="A466" s="415" t="s">
        <v>1863</v>
      </c>
      <c r="B466" s="202">
        <v>13204</v>
      </c>
      <c r="C466" s="204">
        <v>2020</v>
      </c>
      <c r="D466" s="416">
        <v>2010</v>
      </c>
    </row>
    <row r="467" spans="1:4" x14ac:dyDescent="0.25">
      <c r="A467" s="415" t="s">
        <v>1864</v>
      </c>
      <c r="B467" s="202">
        <v>16565</v>
      </c>
      <c r="C467" s="203">
        <v>4020</v>
      </c>
      <c r="D467" s="417">
        <v>4000</v>
      </c>
    </row>
    <row r="468" spans="1:4" x14ac:dyDescent="0.25">
      <c r="A468" s="415" t="s">
        <v>1865</v>
      </c>
      <c r="B468" s="202">
        <v>17452</v>
      </c>
      <c r="C468" s="204">
        <v>2052</v>
      </c>
      <c r="D468" s="416">
        <v>2052</v>
      </c>
    </row>
    <row r="469" spans="1:4" x14ac:dyDescent="0.25">
      <c r="A469" s="415" t="s">
        <v>1866</v>
      </c>
      <c r="B469" s="202">
        <v>12164</v>
      </c>
      <c r="C469" s="204">
        <v>2100</v>
      </c>
      <c r="D469" s="416">
        <v>2030</v>
      </c>
    </row>
    <row r="470" spans="1:4" x14ac:dyDescent="0.25">
      <c r="A470" s="415" t="s">
        <v>1867</v>
      </c>
      <c r="B470" s="202">
        <v>23012</v>
      </c>
      <c r="C470" s="204">
        <v>2130</v>
      </c>
      <c r="D470" s="416">
        <v>2090</v>
      </c>
    </row>
    <row r="471" spans="1:4" x14ac:dyDescent="0.25">
      <c r="A471" s="415" t="s">
        <v>1868</v>
      </c>
      <c r="B471" s="202">
        <v>29305</v>
      </c>
      <c r="C471" s="204">
        <v>2002</v>
      </c>
      <c r="D471" s="416">
        <v>2000</v>
      </c>
    </row>
    <row r="472" spans="1:4" x14ac:dyDescent="0.25">
      <c r="A472" s="415" t="s">
        <v>1869</v>
      </c>
      <c r="B472" s="202">
        <v>27991</v>
      </c>
      <c r="C472" s="204">
        <v>2006</v>
      </c>
      <c r="D472" s="416">
        <v>2006</v>
      </c>
    </row>
    <row r="473" spans="1:4" x14ac:dyDescent="0.25">
      <c r="A473" s="415" t="s">
        <v>1870</v>
      </c>
      <c r="B473" s="202">
        <v>11276</v>
      </c>
      <c r="C473" s="204">
        <v>2003</v>
      </c>
      <c r="D473" s="416">
        <v>2003</v>
      </c>
    </row>
    <row r="474" spans="1:4" x14ac:dyDescent="0.25">
      <c r="A474" s="415" t="s">
        <v>1871</v>
      </c>
      <c r="B474" s="202">
        <v>27272</v>
      </c>
      <c r="C474" s="204">
        <v>2045</v>
      </c>
      <c r="D474" s="416">
        <v>2000</v>
      </c>
    </row>
    <row r="475" spans="1:4" x14ac:dyDescent="0.25">
      <c r="A475" s="415" t="s">
        <v>1872</v>
      </c>
      <c r="B475" s="202">
        <v>11627</v>
      </c>
      <c r="C475" s="203">
        <v>3230</v>
      </c>
      <c r="D475" s="416">
        <v>2950</v>
      </c>
    </row>
    <row r="476" spans="1:4" x14ac:dyDescent="0.25">
      <c r="A476" s="415" t="s">
        <v>1873</v>
      </c>
      <c r="B476" s="202">
        <v>22277</v>
      </c>
      <c r="C476" s="204">
        <v>2290</v>
      </c>
      <c r="D476" s="416">
        <v>2096</v>
      </c>
    </row>
    <row r="477" spans="1:4" x14ac:dyDescent="0.25">
      <c r="A477" s="415" t="s">
        <v>1874</v>
      </c>
      <c r="B477" s="202">
        <v>14597</v>
      </c>
      <c r="C477" s="204">
        <v>2220</v>
      </c>
      <c r="D477" s="416">
        <v>2195</v>
      </c>
    </row>
    <row r="478" spans="1:4" x14ac:dyDescent="0.25">
      <c r="A478" s="415" t="s">
        <v>1875</v>
      </c>
      <c r="B478" s="202">
        <v>28460</v>
      </c>
      <c r="C478" s="203">
        <v>8120</v>
      </c>
      <c r="D478" s="417">
        <v>6600</v>
      </c>
    </row>
    <row r="479" spans="1:4" x14ac:dyDescent="0.25">
      <c r="A479" s="415" t="s">
        <v>1876</v>
      </c>
      <c r="B479" s="202">
        <v>16182</v>
      </c>
      <c r="C479" s="204">
        <v>2064</v>
      </c>
      <c r="D479" s="416">
        <v>2045</v>
      </c>
    </row>
    <row r="480" spans="1:4" x14ac:dyDescent="0.25">
      <c r="A480" s="415" t="s">
        <v>1877</v>
      </c>
      <c r="B480" s="202">
        <v>19191</v>
      </c>
      <c r="C480" s="204">
        <v>2123</v>
      </c>
      <c r="D480" s="416">
        <v>2123</v>
      </c>
    </row>
    <row r="481" spans="1:4" x14ac:dyDescent="0.25">
      <c r="A481" s="415" t="s">
        <v>1878</v>
      </c>
      <c r="B481" s="202">
        <v>20541</v>
      </c>
      <c r="C481" s="204">
        <v>2333</v>
      </c>
      <c r="D481" s="416">
        <v>2052</v>
      </c>
    </row>
    <row r="482" spans="1:4" x14ac:dyDescent="0.25">
      <c r="A482" s="415" t="s">
        <v>1879</v>
      </c>
      <c r="B482" s="202">
        <v>23020</v>
      </c>
      <c r="C482" s="204">
        <v>2623</v>
      </c>
      <c r="D482" s="416">
        <v>2211</v>
      </c>
    </row>
    <row r="483" spans="1:4" x14ac:dyDescent="0.25">
      <c r="A483" s="415" t="s">
        <v>1880</v>
      </c>
      <c r="B483" s="202">
        <v>12477</v>
      </c>
      <c r="C483" s="204">
        <v>2010</v>
      </c>
      <c r="D483" s="416">
        <v>2000</v>
      </c>
    </row>
    <row r="484" spans="1:4" x14ac:dyDescent="0.25">
      <c r="A484" s="415" t="s">
        <v>1881</v>
      </c>
      <c r="B484" s="202">
        <v>19006</v>
      </c>
      <c r="C484" s="204">
        <v>2015</v>
      </c>
      <c r="D484" s="416">
        <v>2015</v>
      </c>
    </row>
    <row r="485" spans="1:4" x14ac:dyDescent="0.25">
      <c r="A485" s="415" t="s">
        <v>1882</v>
      </c>
      <c r="B485" s="202">
        <v>22577</v>
      </c>
      <c r="C485" s="204">
        <v>2022</v>
      </c>
      <c r="D485" s="416">
        <v>2022</v>
      </c>
    </row>
    <row r="486" spans="1:4" x14ac:dyDescent="0.25">
      <c r="A486" s="415" t="s">
        <v>1883</v>
      </c>
      <c r="B486" s="202">
        <v>17680</v>
      </c>
      <c r="C486" s="204">
        <v>2013</v>
      </c>
      <c r="D486" s="416">
        <v>2013</v>
      </c>
    </row>
    <row r="487" spans="1:4" x14ac:dyDescent="0.25">
      <c r="A487" s="415" t="s">
        <v>1884</v>
      </c>
      <c r="B487" s="202">
        <v>22498</v>
      </c>
      <c r="C487" s="204">
        <v>2106</v>
      </c>
      <c r="D487" s="416">
        <v>2106</v>
      </c>
    </row>
    <row r="488" spans="1:4" x14ac:dyDescent="0.25">
      <c r="A488" s="415" t="s">
        <v>1885</v>
      </c>
      <c r="B488" s="202">
        <v>28198</v>
      </c>
      <c r="C488" s="204">
        <v>2006</v>
      </c>
      <c r="D488" s="416">
        <v>2006</v>
      </c>
    </row>
    <row r="489" spans="1:4" x14ac:dyDescent="0.25">
      <c r="A489" s="415" t="s">
        <v>1886</v>
      </c>
      <c r="B489" s="202">
        <v>14286</v>
      </c>
      <c r="C489" s="204">
        <v>2916</v>
      </c>
      <c r="D489" s="416">
        <v>2672</v>
      </c>
    </row>
    <row r="490" spans="1:4" x14ac:dyDescent="0.25">
      <c r="A490" s="415" t="s">
        <v>1887</v>
      </c>
      <c r="B490" s="202">
        <v>15051</v>
      </c>
      <c r="C490" s="203">
        <v>3033</v>
      </c>
      <c r="D490" s="416">
        <v>2874</v>
      </c>
    </row>
    <row r="491" spans="1:4" x14ac:dyDescent="0.25">
      <c r="A491" s="415" t="s">
        <v>1888</v>
      </c>
      <c r="B491" s="202">
        <v>12842</v>
      </c>
      <c r="C491" s="204">
        <v>2452</v>
      </c>
      <c r="D491" s="416">
        <v>2256</v>
      </c>
    </row>
    <row r="492" spans="1:4" x14ac:dyDescent="0.25">
      <c r="A492" s="415" t="s">
        <v>1889</v>
      </c>
      <c r="B492" s="202">
        <v>21184</v>
      </c>
      <c r="C492" s="204">
        <v>2603</v>
      </c>
      <c r="D492" s="416">
        <v>2593</v>
      </c>
    </row>
    <row r="493" spans="1:4" x14ac:dyDescent="0.25">
      <c r="A493" s="415" t="s">
        <v>1890</v>
      </c>
      <c r="B493" s="202">
        <v>11259</v>
      </c>
      <c r="C493" s="204">
        <v>2013</v>
      </c>
      <c r="D493" s="416">
        <v>2013</v>
      </c>
    </row>
    <row r="494" spans="1:4" x14ac:dyDescent="0.25">
      <c r="A494" s="415" t="s">
        <v>1891</v>
      </c>
      <c r="B494" s="202">
        <v>10373</v>
      </c>
      <c r="C494" s="204">
        <v>2400</v>
      </c>
      <c r="D494" s="416">
        <v>2140</v>
      </c>
    </row>
    <row r="495" spans="1:4" x14ac:dyDescent="0.25">
      <c r="A495" s="415" t="s">
        <v>1892</v>
      </c>
      <c r="B495" s="202">
        <v>23730</v>
      </c>
      <c r="C495" s="204">
        <v>2240</v>
      </c>
      <c r="D495" s="416">
        <v>2120</v>
      </c>
    </row>
    <row r="496" spans="1:4" x14ac:dyDescent="0.25">
      <c r="A496" s="415" t="s">
        <v>1893</v>
      </c>
      <c r="B496" s="202">
        <v>18263</v>
      </c>
      <c r="C496" s="204">
        <v>2020</v>
      </c>
      <c r="D496" s="416">
        <v>2000</v>
      </c>
    </row>
    <row r="497" spans="1:4" x14ac:dyDescent="0.25">
      <c r="A497" s="415" t="s">
        <v>1894</v>
      </c>
      <c r="B497" s="202">
        <v>14083</v>
      </c>
      <c r="C497" s="204">
        <v>2115</v>
      </c>
      <c r="D497" s="416">
        <v>2100</v>
      </c>
    </row>
    <row r="498" spans="1:4" x14ac:dyDescent="0.25">
      <c r="A498" s="415" t="s">
        <v>1895</v>
      </c>
      <c r="B498" s="202">
        <v>15765</v>
      </c>
      <c r="C498" s="203">
        <v>9575</v>
      </c>
      <c r="D498" s="417">
        <v>9175</v>
      </c>
    </row>
    <row r="499" spans="1:4" x14ac:dyDescent="0.25">
      <c r="A499" s="415" t="s">
        <v>1896</v>
      </c>
      <c r="B499" s="202">
        <v>10234</v>
      </c>
      <c r="C499" s="203">
        <v>3190</v>
      </c>
      <c r="D499" s="417">
        <v>3190</v>
      </c>
    </row>
    <row r="500" spans="1:4" x14ac:dyDescent="0.25">
      <c r="A500" s="415" t="s">
        <v>1897</v>
      </c>
      <c r="B500" s="202">
        <v>25617</v>
      </c>
      <c r="C500" s="204">
        <v>2294</v>
      </c>
      <c r="D500" s="416">
        <v>2286</v>
      </c>
    </row>
    <row r="501" spans="1:4" x14ac:dyDescent="0.25">
      <c r="A501" s="415" t="s">
        <v>1898</v>
      </c>
      <c r="B501" s="202">
        <v>22815</v>
      </c>
      <c r="C501" s="204">
        <v>2250</v>
      </c>
      <c r="D501" s="416">
        <v>2169</v>
      </c>
    </row>
    <row r="502" spans="1:4" x14ac:dyDescent="0.25">
      <c r="A502" s="415" t="s">
        <v>1899</v>
      </c>
      <c r="B502" s="202">
        <v>29632</v>
      </c>
      <c r="C502" s="204">
        <v>2010</v>
      </c>
      <c r="D502" s="416">
        <v>2000</v>
      </c>
    </row>
    <row r="503" spans="1:4" x14ac:dyDescent="0.25">
      <c r="A503" s="415" t="s">
        <v>1900</v>
      </c>
      <c r="B503" s="202">
        <v>13597</v>
      </c>
      <c r="C503" s="204">
        <v>2010</v>
      </c>
      <c r="D503" s="416">
        <v>2000</v>
      </c>
    </row>
    <row r="504" spans="1:4" x14ac:dyDescent="0.25">
      <c r="A504" s="415" t="s">
        <v>1901</v>
      </c>
      <c r="B504" s="202">
        <v>23591</v>
      </c>
      <c r="C504" s="204">
        <v>2125</v>
      </c>
      <c r="D504" s="416">
        <v>2055</v>
      </c>
    </row>
    <row r="505" spans="1:4" x14ac:dyDescent="0.25">
      <c r="A505" s="415" t="s">
        <v>1902</v>
      </c>
      <c r="B505" s="202">
        <v>26160</v>
      </c>
      <c r="C505" s="204">
        <v>2165</v>
      </c>
      <c r="D505" s="416">
        <v>2045</v>
      </c>
    </row>
    <row r="506" spans="1:4" x14ac:dyDescent="0.25">
      <c r="A506" s="415" t="s">
        <v>1903</v>
      </c>
      <c r="B506" s="202">
        <v>29737</v>
      </c>
      <c r="C506" s="203">
        <v>20500</v>
      </c>
      <c r="D506" s="417">
        <v>20800</v>
      </c>
    </row>
    <row r="507" spans="1:4" x14ac:dyDescent="0.25">
      <c r="A507" s="415" t="s">
        <v>1904</v>
      </c>
      <c r="B507" s="202">
        <v>19863</v>
      </c>
      <c r="C507" s="203">
        <v>18600</v>
      </c>
      <c r="D507" s="417">
        <v>17150</v>
      </c>
    </row>
    <row r="508" spans="1:4" x14ac:dyDescent="0.25">
      <c r="A508" s="415" t="s">
        <v>1905</v>
      </c>
      <c r="B508" s="202">
        <v>11626</v>
      </c>
      <c r="C508" s="204">
        <v>2191</v>
      </c>
      <c r="D508" s="416">
        <v>2092</v>
      </c>
    </row>
    <row r="509" spans="1:4" x14ac:dyDescent="0.25">
      <c r="A509" s="415" t="s">
        <v>1906</v>
      </c>
      <c r="B509" s="202">
        <v>18467</v>
      </c>
      <c r="C509" s="204">
        <v>2710</v>
      </c>
      <c r="D509" s="416">
        <v>2520</v>
      </c>
    </row>
    <row r="510" spans="1:4" x14ac:dyDescent="0.25">
      <c r="A510" s="415" t="s">
        <v>1907</v>
      </c>
      <c r="B510" s="202">
        <v>11192</v>
      </c>
      <c r="C510" s="204">
        <v>2078</v>
      </c>
      <c r="D510" s="416">
        <v>2068</v>
      </c>
    </row>
    <row r="511" spans="1:4" x14ac:dyDescent="0.25">
      <c r="A511" s="415" t="s">
        <v>1908</v>
      </c>
      <c r="B511" s="202">
        <v>21926</v>
      </c>
      <c r="C511" s="204">
        <v>2010</v>
      </c>
      <c r="D511" s="416">
        <v>2000</v>
      </c>
    </row>
    <row r="512" spans="1:4" x14ac:dyDescent="0.25">
      <c r="A512" s="415" t="s">
        <v>1909</v>
      </c>
      <c r="B512" s="202">
        <v>21025</v>
      </c>
      <c r="C512" s="203">
        <v>3320</v>
      </c>
      <c r="D512" s="417">
        <v>3260</v>
      </c>
    </row>
    <row r="513" spans="1:4" x14ac:dyDescent="0.25">
      <c r="A513" s="415" t="s">
        <v>1910</v>
      </c>
      <c r="B513" s="202">
        <v>12186</v>
      </c>
      <c r="C513" s="203">
        <v>3574</v>
      </c>
      <c r="D513" s="417">
        <v>3545</v>
      </c>
    </row>
    <row r="514" spans="1:4" x14ac:dyDescent="0.25">
      <c r="A514" s="415" t="s">
        <v>1911</v>
      </c>
      <c r="B514" s="202">
        <v>23833</v>
      </c>
      <c r="C514" s="204">
        <v>2990</v>
      </c>
      <c r="D514" s="416">
        <v>2910</v>
      </c>
    </row>
    <row r="515" spans="1:4" x14ac:dyDescent="0.25">
      <c r="A515" s="415" t="s">
        <v>1912</v>
      </c>
      <c r="B515" s="202">
        <v>23397</v>
      </c>
      <c r="C515" s="204">
        <v>2233</v>
      </c>
      <c r="D515" s="416">
        <v>2216</v>
      </c>
    </row>
    <row r="516" spans="1:4" x14ac:dyDescent="0.25">
      <c r="A516" s="415" t="s">
        <v>1913</v>
      </c>
      <c r="B516" s="202">
        <v>18048</v>
      </c>
      <c r="C516" s="203">
        <v>3360</v>
      </c>
      <c r="D516" s="416">
        <v>2770</v>
      </c>
    </row>
    <row r="517" spans="1:4" x14ac:dyDescent="0.25">
      <c r="A517" s="415" t="s">
        <v>1914</v>
      </c>
      <c r="B517" s="202">
        <v>15653</v>
      </c>
      <c r="C517" s="204">
        <v>2142</v>
      </c>
      <c r="D517" s="416">
        <v>2122</v>
      </c>
    </row>
    <row r="518" spans="1:4" x14ac:dyDescent="0.25">
      <c r="A518" s="415" t="s">
        <v>1915</v>
      </c>
      <c r="B518" s="202">
        <v>27629</v>
      </c>
      <c r="C518" s="204">
        <v>2458</v>
      </c>
      <c r="D518" s="416">
        <v>2335</v>
      </c>
    </row>
    <row r="519" spans="1:4" x14ac:dyDescent="0.25">
      <c r="A519" s="415" t="s">
        <v>1916</v>
      </c>
      <c r="B519" s="202">
        <v>16863</v>
      </c>
      <c r="C519" s="204">
        <v>2210</v>
      </c>
      <c r="D519" s="416">
        <v>2215</v>
      </c>
    </row>
    <row r="520" spans="1:4" x14ac:dyDescent="0.25">
      <c r="A520" s="415" t="s">
        <v>1917</v>
      </c>
      <c r="B520" s="202">
        <v>16982</v>
      </c>
      <c r="C520" s="204">
        <v>2210</v>
      </c>
      <c r="D520" s="416">
        <v>2060</v>
      </c>
    </row>
    <row r="521" spans="1:4" x14ac:dyDescent="0.25">
      <c r="A521" s="415" t="s">
        <v>1918</v>
      </c>
      <c r="B521" s="202">
        <v>18516</v>
      </c>
      <c r="C521" s="204">
        <v>2030</v>
      </c>
      <c r="D521" s="416">
        <v>2030</v>
      </c>
    </row>
    <row r="522" spans="1:4" x14ac:dyDescent="0.25">
      <c r="A522" s="415" t="s">
        <v>1919</v>
      </c>
      <c r="B522" s="202">
        <v>28797</v>
      </c>
      <c r="C522" s="204">
        <v>2112</v>
      </c>
      <c r="D522" s="416">
        <v>2114</v>
      </c>
    </row>
    <row r="523" spans="1:4" x14ac:dyDescent="0.25">
      <c r="A523" s="415" t="s">
        <v>1920</v>
      </c>
      <c r="B523" s="202">
        <v>13799</v>
      </c>
      <c r="C523" s="204">
        <v>2138</v>
      </c>
      <c r="D523" s="416">
        <v>2138</v>
      </c>
    </row>
    <row r="524" spans="1:4" x14ac:dyDescent="0.25">
      <c r="A524" s="415" t="s">
        <v>1921</v>
      </c>
      <c r="B524" s="202">
        <v>15979</v>
      </c>
      <c r="C524" s="204">
        <v>2112</v>
      </c>
      <c r="D524" s="416">
        <v>2072</v>
      </c>
    </row>
    <row r="525" spans="1:4" x14ac:dyDescent="0.25">
      <c r="A525" s="415" t="s">
        <v>1922</v>
      </c>
      <c r="B525" s="202">
        <v>23461</v>
      </c>
      <c r="C525" s="204">
        <v>2438</v>
      </c>
      <c r="D525" s="416">
        <v>2153</v>
      </c>
    </row>
    <row r="526" spans="1:4" x14ac:dyDescent="0.25">
      <c r="A526" s="415" t="s">
        <v>1923</v>
      </c>
      <c r="B526" s="202">
        <v>13161</v>
      </c>
      <c r="C526" s="204">
        <v>2120</v>
      </c>
      <c r="D526" s="416">
        <v>2120</v>
      </c>
    </row>
    <row r="527" spans="1:4" x14ac:dyDescent="0.25">
      <c r="A527" s="415" t="s">
        <v>1924</v>
      </c>
      <c r="B527" s="202">
        <v>29715</v>
      </c>
      <c r="C527" s="204">
        <v>2083</v>
      </c>
      <c r="D527" s="416">
        <v>2083</v>
      </c>
    </row>
    <row r="528" spans="1:4" x14ac:dyDescent="0.25">
      <c r="A528" s="415" t="s">
        <v>1925</v>
      </c>
      <c r="B528" s="202">
        <v>28994</v>
      </c>
      <c r="C528" s="204">
        <v>2158</v>
      </c>
      <c r="D528" s="416">
        <v>2154</v>
      </c>
    </row>
    <row r="529" spans="1:4" x14ac:dyDescent="0.25">
      <c r="A529" s="415" t="s">
        <v>1926</v>
      </c>
      <c r="B529" s="202">
        <v>22183</v>
      </c>
      <c r="C529" s="204">
        <v>2029</v>
      </c>
      <c r="D529" s="416">
        <v>2029</v>
      </c>
    </row>
    <row r="530" spans="1:4" x14ac:dyDescent="0.25">
      <c r="A530" s="415" t="s">
        <v>1927</v>
      </c>
      <c r="B530" s="202">
        <v>13711</v>
      </c>
      <c r="C530" s="204">
        <v>2010</v>
      </c>
      <c r="D530" s="416">
        <v>2010</v>
      </c>
    </row>
    <row r="531" spans="1:4" x14ac:dyDescent="0.25">
      <c r="A531" s="415" t="s">
        <v>1928</v>
      </c>
      <c r="B531" s="202">
        <v>24780</v>
      </c>
      <c r="C531" s="204">
        <v>2050</v>
      </c>
      <c r="D531" s="416">
        <v>2020</v>
      </c>
    </row>
    <row r="532" spans="1:4" x14ac:dyDescent="0.25">
      <c r="A532" s="415" t="s">
        <v>1929</v>
      </c>
      <c r="B532" s="202">
        <v>12608</v>
      </c>
      <c r="C532" s="204">
        <v>2014</v>
      </c>
      <c r="D532" s="416">
        <v>2000</v>
      </c>
    </row>
    <row r="533" spans="1:4" x14ac:dyDescent="0.25">
      <c r="A533" s="415" t="s">
        <v>1930</v>
      </c>
      <c r="B533" s="202">
        <v>21269</v>
      </c>
      <c r="C533" s="204">
        <v>2106</v>
      </c>
      <c r="D533" s="416">
        <v>2084</v>
      </c>
    </row>
    <row r="534" spans="1:4" x14ac:dyDescent="0.25">
      <c r="A534" s="415" t="s">
        <v>1931</v>
      </c>
      <c r="B534" s="202">
        <v>18055</v>
      </c>
      <c r="C534" s="204">
        <v>2011</v>
      </c>
      <c r="D534" s="416">
        <v>2011</v>
      </c>
    </row>
    <row r="535" spans="1:4" x14ac:dyDescent="0.25">
      <c r="A535" s="415" t="s">
        <v>1932</v>
      </c>
      <c r="B535" s="202">
        <v>14626</v>
      </c>
      <c r="C535" s="204">
        <v>2020</v>
      </c>
      <c r="D535" s="416">
        <v>2010</v>
      </c>
    </row>
    <row r="536" spans="1:4" x14ac:dyDescent="0.25">
      <c r="A536" s="415" t="s">
        <v>1933</v>
      </c>
      <c r="B536" s="202">
        <v>25552</v>
      </c>
      <c r="C536" s="204">
        <v>2010</v>
      </c>
      <c r="D536" s="416">
        <v>2010</v>
      </c>
    </row>
    <row r="537" spans="1:4" x14ac:dyDescent="0.25">
      <c r="A537" s="415" t="s">
        <v>1934</v>
      </c>
      <c r="B537" s="202">
        <v>25113</v>
      </c>
      <c r="C537" s="204">
        <v>2010</v>
      </c>
      <c r="D537" s="416">
        <v>2010</v>
      </c>
    </row>
    <row r="538" spans="1:4" x14ac:dyDescent="0.25">
      <c r="A538" s="415" t="s">
        <v>1935</v>
      </c>
      <c r="B538" s="202">
        <v>15408</v>
      </c>
      <c r="C538" s="204">
        <v>2020</v>
      </c>
      <c r="D538" s="416">
        <v>2020</v>
      </c>
    </row>
    <row r="539" spans="1:4" x14ac:dyDescent="0.25">
      <c r="A539" s="415" t="s">
        <v>1936</v>
      </c>
      <c r="B539" s="202">
        <v>12409</v>
      </c>
      <c r="C539" s="204">
        <v>2050</v>
      </c>
      <c r="D539" s="416">
        <v>2020</v>
      </c>
    </row>
    <row r="540" spans="1:4" x14ac:dyDescent="0.25">
      <c r="A540" s="415" t="s">
        <v>1937</v>
      </c>
      <c r="B540" s="202">
        <v>11655</v>
      </c>
      <c r="C540" s="204">
        <v>2005</v>
      </c>
      <c r="D540" s="416">
        <v>2000</v>
      </c>
    </row>
    <row r="541" spans="1:4" x14ac:dyDescent="0.25">
      <c r="A541" s="415" t="s">
        <v>1938</v>
      </c>
      <c r="B541" s="202">
        <v>18999</v>
      </c>
      <c r="C541" s="204">
        <v>2350</v>
      </c>
      <c r="D541" s="416">
        <v>2350</v>
      </c>
    </row>
    <row r="542" spans="1:4" x14ac:dyDescent="0.25">
      <c r="A542" s="415" t="s">
        <v>1939</v>
      </c>
      <c r="B542" s="202">
        <v>18404</v>
      </c>
      <c r="C542" s="204">
        <v>2003</v>
      </c>
      <c r="D542" s="416">
        <v>2003</v>
      </c>
    </row>
    <row r="543" spans="1:4" x14ac:dyDescent="0.25">
      <c r="A543" s="415" t="s">
        <v>1940</v>
      </c>
      <c r="B543" s="202">
        <v>22116</v>
      </c>
      <c r="C543" s="204">
        <v>2002</v>
      </c>
      <c r="D543" s="416">
        <v>2002</v>
      </c>
    </row>
    <row r="544" spans="1:4" x14ac:dyDescent="0.25">
      <c r="A544" s="415" t="s">
        <v>1941</v>
      </c>
      <c r="B544" s="202">
        <v>28923</v>
      </c>
      <c r="C544" s="203">
        <v>3110</v>
      </c>
      <c r="D544" s="416">
        <v>2930</v>
      </c>
    </row>
    <row r="545" spans="1:4" x14ac:dyDescent="0.25">
      <c r="A545" s="415" t="s">
        <v>1942</v>
      </c>
      <c r="B545" s="202">
        <v>29045</v>
      </c>
      <c r="C545" s="204">
        <v>2305</v>
      </c>
      <c r="D545" s="416">
        <v>2285</v>
      </c>
    </row>
    <row r="546" spans="1:4" x14ac:dyDescent="0.25">
      <c r="A546" s="415" t="s">
        <v>1834</v>
      </c>
      <c r="B546" s="202">
        <v>27899</v>
      </c>
      <c r="C546" s="204">
        <v>2515</v>
      </c>
      <c r="D546" s="416">
        <v>2488</v>
      </c>
    </row>
    <row r="547" spans="1:4" x14ac:dyDescent="0.25">
      <c r="A547" s="415" t="s">
        <v>1943</v>
      </c>
      <c r="B547" s="202">
        <v>17869</v>
      </c>
      <c r="C547" s="204">
        <v>2028</v>
      </c>
      <c r="D547" s="416">
        <v>2000</v>
      </c>
    </row>
    <row r="548" spans="1:4" x14ac:dyDescent="0.25">
      <c r="A548" s="415" t="s">
        <v>1944</v>
      </c>
      <c r="B548" s="202">
        <v>13428</v>
      </c>
      <c r="C548" s="204">
        <v>2055</v>
      </c>
      <c r="D548" s="416">
        <v>2043</v>
      </c>
    </row>
    <row r="549" spans="1:4" x14ac:dyDescent="0.25">
      <c r="A549" s="415" t="s">
        <v>1945</v>
      </c>
      <c r="B549" s="202">
        <v>28588</v>
      </c>
      <c r="C549" s="204">
        <v>2098</v>
      </c>
      <c r="D549" s="416">
        <v>2082</v>
      </c>
    </row>
    <row r="550" spans="1:4" x14ac:dyDescent="0.25">
      <c r="A550" s="415" t="s">
        <v>1637</v>
      </c>
      <c r="B550" s="202">
        <v>20854</v>
      </c>
      <c r="C550" s="204">
        <v>2037</v>
      </c>
      <c r="D550" s="416">
        <v>2023</v>
      </c>
    </row>
    <row r="551" spans="1:4" x14ac:dyDescent="0.25">
      <c r="A551" s="415" t="s">
        <v>1496</v>
      </c>
      <c r="B551" s="202">
        <v>15274</v>
      </c>
      <c r="C551" s="204">
        <v>2259</v>
      </c>
      <c r="D551" s="416">
        <v>2189</v>
      </c>
    </row>
    <row r="552" spans="1:4" x14ac:dyDescent="0.25">
      <c r="A552" s="415" t="s">
        <v>1946</v>
      </c>
      <c r="B552" s="202">
        <v>29103</v>
      </c>
      <c r="C552" s="204">
        <v>2050</v>
      </c>
      <c r="D552" s="416">
        <v>2050</v>
      </c>
    </row>
    <row r="553" spans="1:4" x14ac:dyDescent="0.25">
      <c r="A553" s="415" t="s">
        <v>1947</v>
      </c>
      <c r="B553" s="202">
        <v>24022</v>
      </c>
      <c r="C553" s="204">
        <v>2037</v>
      </c>
      <c r="D553" s="416">
        <v>2033</v>
      </c>
    </row>
    <row r="554" spans="1:4" x14ac:dyDescent="0.25">
      <c r="A554" s="415" t="s">
        <v>1948</v>
      </c>
      <c r="B554" s="202">
        <v>23546</v>
      </c>
      <c r="C554" s="204">
        <v>2160</v>
      </c>
      <c r="D554" s="416">
        <v>2079</v>
      </c>
    </row>
    <row r="555" spans="1:4" x14ac:dyDescent="0.25">
      <c r="A555" s="415" t="s">
        <v>1949</v>
      </c>
      <c r="B555" s="202">
        <v>25057</v>
      </c>
      <c r="C555" s="204">
        <v>2005</v>
      </c>
      <c r="D555" s="416">
        <v>2005</v>
      </c>
    </row>
    <row r="556" spans="1:4" x14ac:dyDescent="0.25">
      <c r="A556" s="415" t="s">
        <v>1950</v>
      </c>
      <c r="B556" s="202">
        <v>18342</v>
      </c>
      <c r="C556" s="204">
        <v>2005</v>
      </c>
      <c r="D556" s="416">
        <v>2000</v>
      </c>
    </row>
    <row r="557" spans="1:4" x14ac:dyDescent="0.25">
      <c r="A557" s="415" t="s">
        <v>1579</v>
      </c>
      <c r="B557" s="202">
        <v>18180</v>
      </c>
      <c r="C557" s="204">
        <v>2028</v>
      </c>
      <c r="D557" s="416">
        <v>2000</v>
      </c>
    </row>
    <row r="558" spans="1:4" x14ac:dyDescent="0.25">
      <c r="A558" s="415" t="s">
        <v>1951</v>
      </c>
      <c r="B558" s="202">
        <v>26861</v>
      </c>
      <c r="C558" s="204">
        <v>2012</v>
      </c>
      <c r="D558" s="416">
        <v>2000</v>
      </c>
    </row>
    <row r="559" spans="1:4" x14ac:dyDescent="0.25">
      <c r="A559" s="415" t="s">
        <v>1952</v>
      </c>
      <c r="B559" s="202">
        <v>19687</v>
      </c>
      <c r="C559" s="203">
        <v>3300</v>
      </c>
      <c r="D559" s="417">
        <v>3100</v>
      </c>
    </row>
    <row r="560" spans="1:4" x14ac:dyDescent="0.25">
      <c r="A560" s="415" t="s">
        <v>1953</v>
      </c>
      <c r="B560" s="202">
        <v>26820</v>
      </c>
      <c r="C560" s="204">
        <v>2044</v>
      </c>
      <c r="D560" s="416">
        <v>2014</v>
      </c>
    </row>
    <row r="561" spans="1:4" x14ac:dyDescent="0.25">
      <c r="A561" s="415" t="s">
        <v>1954</v>
      </c>
      <c r="B561" s="202">
        <v>25311</v>
      </c>
      <c r="C561" s="204">
        <v>2010</v>
      </c>
      <c r="D561" s="416">
        <v>2000</v>
      </c>
    </row>
    <row r="562" spans="1:4" x14ac:dyDescent="0.25">
      <c r="A562" s="415" t="s">
        <v>1955</v>
      </c>
      <c r="B562" s="202">
        <v>12907</v>
      </c>
      <c r="C562" s="204">
        <v>2329</v>
      </c>
      <c r="D562" s="416">
        <v>2305</v>
      </c>
    </row>
    <row r="563" spans="1:4" x14ac:dyDescent="0.25">
      <c r="A563" s="415" t="s">
        <v>1855</v>
      </c>
      <c r="B563" s="202">
        <v>11611</v>
      </c>
      <c r="C563" s="204">
        <v>2255</v>
      </c>
      <c r="D563" s="416">
        <v>2234</v>
      </c>
    </row>
    <row r="564" spans="1:4" x14ac:dyDescent="0.25">
      <c r="A564" s="415" t="s">
        <v>1956</v>
      </c>
      <c r="B564" s="202">
        <v>15560</v>
      </c>
      <c r="C564" s="204">
        <v>2005</v>
      </c>
      <c r="D564" s="416">
        <v>2000</v>
      </c>
    </row>
    <row r="565" spans="1:4" x14ac:dyDescent="0.25">
      <c r="A565" s="415" t="s">
        <v>1957</v>
      </c>
      <c r="B565" s="202">
        <v>29005</v>
      </c>
      <c r="C565" s="204">
        <v>2011</v>
      </c>
      <c r="D565" s="416">
        <v>2011</v>
      </c>
    </row>
    <row r="566" spans="1:4" x14ac:dyDescent="0.25">
      <c r="A566" s="415" t="s">
        <v>1958</v>
      </c>
      <c r="B566" s="202">
        <v>11624</v>
      </c>
      <c r="C566" s="204">
        <v>2004</v>
      </c>
      <c r="D566" s="416">
        <v>2004</v>
      </c>
    </row>
    <row r="567" spans="1:4" x14ac:dyDescent="0.25">
      <c r="A567" s="415" t="s">
        <v>1959</v>
      </c>
      <c r="B567" s="202">
        <v>19401</v>
      </c>
      <c r="C567" s="204">
        <v>2050</v>
      </c>
      <c r="D567" s="416">
        <v>2050</v>
      </c>
    </row>
    <row r="568" spans="1:4" x14ac:dyDescent="0.25">
      <c r="A568" s="415" t="s">
        <v>1960</v>
      </c>
      <c r="B568" s="202">
        <v>20394</v>
      </c>
      <c r="C568" s="204">
        <v>2019</v>
      </c>
      <c r="D568" s="416">
        <v>2009</v>
      </c>
    </row>
    <row r="569" spans="1:4" x14ac:dyDescent="0.25">
      <c r="A569" s="415" t="s">
        <v>1961</v>
      </c>
      <c r="B569" s="202">
        <v>11135</v>
      </c>
      <c r="C569" s="204">
        <v>2040</v>
      </c>
      <c r="D569" s="416">
        <v>2040</v>
      </c>
    </row>
    <row r="570" spans="1:4" x14ac:dyDescent="0.25">
      <c r="A570" s="415" t="s">
        <v>1962</v>
      </c>
      <c r="B570" s="202">
        <v>14143</v>
      </c>
      <c r="C570" s="204">
        <v>2020</v>
      </c>
      <c r="D570" s="416">
        <v>2020</v>
      </c>
    </row>
    <row r="571" spans="1:4" x14ac:dyDescent="0.25">
      <c r="A571" s="415" t="s">
        <v>1963</v>
      </c>
      <c r="B571" s="202">
        <v>16660</v>
      </c>
      <c r="C571" s="204">
        <v>2300</v>
      </c>
      <c r="D571" s="416">
        <v>2000</v>
      </c>
    </row>
    <row r="572" spans="1:4" x14ac:dyDescent="0.25">
      <c r="A572" s="415" t="s">
        <v>1964</v>
      </c>
      <c r="B572" s="202">
        <v>29521</v>
      </c>
      <c r="C572" s="204">
        <v>2310</v>
      </c>
      <c r="D572" s="416">
        <v>2000</v>
      </c>
    </row>
    <row r="573" spans="1:4" x14ac:dyDescent="0.25">
      <c r="A573" s="415" t="s">
        <v>1965</v>
      </c>
      <c r="B573" s="202">
        <v>10051</v>
      </c>
      <c r="C573" s="204">
        <v>2200</v>
      </c>
      <c r="D573" s="416">
        <v>2060</v>
      </c>
    </row>
    <row r="574" spans="1:4" x14ac:dyDescent="0.25">
      <c r="A574" s="415" t="s">
        <v>1966</v>
      </c>
      <c r="B574" s="202">
        <v>10995</v>
      </c>
      <c r="C574" s="204">
        <v>2002</v>
      </c>
      <c r="D574" s="416">
        <v>2001</v>
      </c>
    </row>
    <row r="575" spans="1:4" x14ac:dyDescent="0.25">
      <c r="A575" s="415" t="s">
        <v>1886</v>
      </c>
      <c r="B575" s="202">
        <v>24159</v>
      </c>
      <c r="C575" s="204">
        <v>2005</v>
      </c>
      <c r="D575" s="416">
        <v>2001</v>
      </c>
    </row>
    <row r="576" spans="1:4" x14ac:dyDescent="0.25">
      <c r="A576" s="415" t="s">
        <v>1967</v>
      </c>
      <c r="B576" s="202">
        <v>20062</v>
      </c>
      <c r="C576" s="204">
        <v>2003</v>
      </c>
      <c r="D576" s="416">
        <v>2002</v>
      </c>
    </row>
    <row r="577" spans="1:4" x14ac:dyDescent="0.25">
      <c r="A577" s="415" t="s">
        <v>1968</v>
      </c>
      <c r="B577" s="202">
        <v>23107</v>
      </c>
      <c r="C577" s="204">
        <v>2087</v>
      </c>
      <c r="D577" s="416">
        <v>2064</v>
      </c>
    </row>
    <row r="578" spans="1:4" x14ac:dyDescent="0.25">
      <c r="A578" s="415" t="s">
        <v>1969</v>
      </c>
      <c r="B578" s="202">
        <v>20391</v>
      </c>
      <c r="C578" s="204">
        <v>2020</v>
      </c>
      <c r="D578" s="416">
        <v>2020</v>
      </c>
    </row>
    <row r="579" spans="1:4" x14ac:dyDescent="0.25">
      <c r="A579" s="415" t="s">
        <v>1970</v>
      </c>
      <c r="B579" s="202">
        <v>16636</v>
      </c>
      <c r="C579" s="204">
        <v>2010</v>
      </c>
      <c r="D579" s="416">
        <v>2010</v>
      </c>
    </row>
    <row r="580" spans="1:4" x14ac:dyDescent="0.25">
      <c r="A580" s="415" t="s">
        <v>1971</v>
      </c>
      <c r="B580" s="202">
        <v>22039</v>
      </c>
      <c r="C580" s="203">
        <v>3440</v>
      </c>
      <c r="D580" s="417">
        <v>3250</v>
      </c>
    </row>
    <row r="581" spans="1:4" x14ac:dyDescent="0.25">
      <c r="A581" s="415" t="s">
        <v>1972</v>
      </c>
      <c r="B581" s="202">
        <v>14614</v>
      </c>
      <c r="C581" s="204">
        <v>2025</v>
      </c>
      <c r="D581" s="416">
        <v>2015</v>
      </c>
    </row>
    <row r="582" spans="1:4" x14ac:dyDescent="0.25">
      <c r="A582" s="415" t="s">
        <v>1973</v>
      </c>
      <c r="B582" s="202">
        <v>15155</v>
      </c>
      <c r="C582" s="204">
        <v>2090</v>
      </c>
      <c r="D582" s="416">
        <v>2030</v>
      </c>
    </row>
    <row r="583" spans="1:4" x14ac:dyDescent="0.25">
      <c r="A583" s="415" t="s">
        <v>1974</v>
      </c>
      <c r="B583" s="202">
        <v>20960</v>
      </c>
      <c r="C583" s="204">
        <v>2017</v>
      </c>
      <c r="D583" s="416">
        <v>2000</v>
      </c>
    </row>
    <row r="584" spans="1:4" x14ac:dyDescent="0.25">
      <c r="A584" s="415" t="s">
        <v>1975</v>
      </c>
      <c r="B584" s="202">
        <v>24902</v>
      </c>
      <c r="C584" s="204">
        <v>2005</v>
      </c>
      <c r="D584" s="416">
        <v>2000</v>
      </c>
    </row>
    <row r="585" spans="1:4" x14ac:dyDescent="0.25">
      <c r="A585" s="415" t="s">
        <v>1976</v>
      </c>
      <c r="B585" s="202">
        <v>21223</v>
      </c>
      <c r="C585" s="204">
        <v>2005</v>
      </c>
      <c r="D585" s="416">
        <v>2005</v>
      </c>
    </row>
    <row r="586" spans="1:4" x14ac:dyDescent="0.25">
      <c r="A586" s="415" t="s">
        <v>1977</v>
      </c>
      <c r="B586" s="202">
        <v>24935</v>
      </c>
      <c r="C586" s="204">
        <v>2092</v>
      </c>
      <c r="D586" s="416">
        <v>2020</v>
      </c>
    </row>
    <row r="587" spans="1:4" x14ac:dyDescent="0.25">
      <c r="A587" s="415" t="s">
        <v>1978</v>
      </c>
      <c r="B587" s="202">
        <v>15651</v>
      </c>
      <c r="C587" s="204">
        <v>2004</v>
      </c>
      <c r="D587" s="416">
        <v>2004</v>
      </c>
    </row>
    <row r="588" spans="1:4" x14ac:dyDescent="0.25">
      <c r="A588" s="415" t="s">
        <v>1979</v>
      </c>
      <c r="B588" s="202">
        <v>13756</v>
      </c>
      <c r="C588" s="204">
        <v>2011</v>
      </c>
      <c r="D588" s="416">
        <v>2011</v>
      </c>
    </row>
    <row r="589" spans="1:4" x14ac:dyDescent="0.25">
      <c r="A589" s="415" t="s">
        <v>1980</v>
      </c>
      <c r="B589" s="202">
        <v>17526</v>
      </c>
      <c r="C589" s="204">
        <v>2005</v>
      </c>
      <c r="D589" s="416">
        <v>2000</v>
      </c>
    </row>
    <row r="590" spans="1:4" x14ac:dyDescent="0.25">
      <c r="A590" s="415" t="s">
        <v>1981</v>
      </c>
      <c r="B590" s="202">
        <v>10129</v>
      </c>
      <c r="C590" s="203">
        <v>6020</v>
      </c>
      <c r="D590" s="417">
        <v>5430</v>
      </c>
    </row>
    <row r="591" spans="1:4" x14ac:dyDescent="0.25">
      <c r="A591" s="415" t="s">
        <v>1982</v>
      </c>
      <c r="B591" s="202">
        <v>19342</v>
      </c>
      <c r="C591" s="204">
        <v>2002</v>
      </c>
      <c r="D591" s="416">
        <v>2002</v>
      </c>
    </row>
    <row r="592" spans="1:4" x14ac:dyDescent="0.25">
      <c r="A592" s="415" t="s">
        <v>1983</v>
      </c>
      <c r="B592" s="202">
        <v>23944</v>
      </c>
      <c r="C592" s="204">
        <v>2001</v>
      </c>
      <c r="D592" s="416">
        <v>2001</v>
      </c>
    </row>
    <row r="593" spans="1:4" x14ac:dyDescent="0.25">
      <c r="A593" s="415" t="s">
        <v>1984</v>
      </c>
      <c r="B593" s="202">
        <v>22453</v>
      </c>
      <c r="C593" s="204">
        <v>2002</v>
      </c>
      <c r="D593" s="416">
        <v>2002</v>
      </c>
    </row>
    <row r="594" spans="1:4" x14ac:dyDescent="0.25">
      <c r="A594" s="415" t="s">
        <v>1985</v>
      </c>
      <c r="B594" s="202">
        <v>24425</v>
      </c>
      <c r="C594" s="204">
        <v>2002</v>
      </c>
      <c r="D594" s="416">
        <v>2002</v>
      </c>
    </row>
    <row r="595" spans="1:4" x14ac:dyDescent="0.25">
      <c r="A595" s="415" t="s">
        <v>1986</v>
      </c>
      <c r="B595" s="202">
        <v>28920</v>
      </c>
      <c r="C595" s="204">
        <v>2001</v>
      </c>
      <c r="D595" s="416">
        <v>2001</v>
      </c>
    </row>
    <row r="596" spans="1:4" x14ac:dyDescent="0.25">
      <c r="A596" s="415" t="s">
        <v>1987</v>
      </c>
      <c r="B596" s="202">
        <v>13844</v>
      </c>
      <c r="C596" s="204">
        <v>2002</v>
      </c>
      <c r="D596" s="416">
        <v>2002</v>
      </c>
    </row>
    <row r="597" spans="1:4" x14ac:dyDescent="0.25">
      <c r="A597" s="415" t="s">
        <v>1988</v>
      </c>
      <c r="B597" s="202">
        <v>18980</v>
      </c>
      <c r="C597" s="204">
        <v>2053</v>
      </c>
      <c r="D597" s="416">
        <v>2053</v>
      </c>
    </row>
    <row r="598" spans="1:4" x14ac:dyDescent="0.25">
      <c r="A598" s="415" t="s">
        <v>1989</v>
      </c>
      <c r="B598" s="202">
        <v>10651</v>
      </c>
      <c r="C598" s="204">
        <v>2006</v>
      </c>
      <c r="D598" s="416">
        <v>2006</v>
      </c>
    </row>
    <row r="599" spans="1:4" x14ac:dyDescent="0.25">
      <c r="A599" s="415" t="s">
        <v>1990</v>
      </c>
      <c r="B599" s="202">
        <v>13546</v>
      </c>
      <c r="C599" s="204">
        <v>2020</v>
      </c>
      <c r="D599" s="416">
        <v>2020</v>
      </c>
    </row>
    <row r="600" spans="1:4" x14ac:dyDescent="0.25">
      <c r="A600" s="415" t="s">
        <v>1991</v>
      </c>
      <c r="B600" s="202">
        <v>26652</v>
      </c>
      <c r="C600" s="204">
        <v>2542</v>
      </c>
      <c r="D600" s="416">
        <v>2542</v>
      </c>
    </row>
    <row r="601" spans="1:4" x14ac:dyDescent="0.25">
      <c r="A601" s="415" t="s">
        <v>1992</v>
      </c>
      <c r="B601" s="202">
        <v>28754</v>
      </c>
      <c r="C601" s="204">
        <v>2001</v>
      </c>
      <c r="D601" s="416">
        <v>2001</v>
      </c>
    </row>
    <row r="602" spans="1:4" x14ac:dyDescent="0.25">
      <c r="A602" s="415" t="s">
        <v>1993</v>
      </c>
      <c r="B602" s="202">
        <v>17284</v>
      </c>
      <c r="C602" s="204">
        <v>2002</v>
      </c>
      <c r="D602" s="416">
        <v>2002</v>
      </c>
    </row>
    <row r="603" spans="1:4" x14ac:dyDescent="0.25">
      <c r="A603" s="415" t="s">
        <v>1994</v>
      </c>
      <c r="B603" s="202">
        <v>19984</v>
      </c>
      <c r="C603" s="204">
        <v>2022</v>
      </c>
      <c r="D603" s="416">
        <v>2027</v>
      </c>
    </row>
    <row r="604" spans="1:4" x14ac:dyDescent="0.25">
      <c r="A604" s="415" t="s">
        <v>1995</v>
      </c>
      <c r="B604" s="202">
        <v>19623</v>
      </c>
      <c r="C604" s="204">
        <v>2003</v>
      </c>
      <c r="D604" s="416">
        <v>2003</v>
      </c>
    </row>
    <row r="605" spans="1:4" x14ac:dyDescent="0.25">
      <c r="A605" s="415" t="s">
        <v>1996</v>
      </c>
      <c r="B605" s="202">
        <v>17953</v>
      </c>
      <c r="C605" s="204">
        <v>2023</v>
      </c>
      <c r="D605" s="416">
        <v>2023</v>
      </c>
    </row>
    <row r="606" spans="1:4" x14ac:dyDescent="0.25">
      <c r="A606" s="415" t="s">
        <v>1997</v>
      </c>
      <c r="B606" s="202">
        <v>16531</v>
      </c>
      <c r="C606" s="204">
        <v>2081</v>
      </c>
      <c r="D606" s="416">
        <v>2081</v>
      </c>
    </row>
    <row r="607" spans="1:4" x14ac:dyDescent="0.25">
      <c r="A607" s="415" t="s">
        <v>1998</v>
      </c>
      <c r="B607" s="202">
        <v>23831</v>
      </c>
      <c r="C607" s="204">
        <v>2121</v>
      </c>
      <c r="D607" s="416">
        <v>2121</v>
      </c>
    </row>
    <row r="608" spans="1:4" x14ac:dyDescent="0.25">
      <c r="A608" s="415" t="s">
        <v>1999</v>
      </c>
      <c r="B608" s="202">
        <v>10562</v>
      </c>
      <c r="C608" s="204">
        <v>2016</v>
      </c>
      <c r="D608" s="416">
        <v>2016</v>
      </c>
    </row>
    <row r="609" spans="1:4" x14ac:dyDescent="0.25">
      <c r="A609" s="415" t="s">
        <v>2000</v>
      </c>
      <c r="B609" s="202">
        <v>28749</v>
      </c>
      <c r="C609" s="204">
        <v>2004</v>
      </c>
      <c r="D609" s="416">
        <v>2003</v>
      </c>
    </row>
    <row r="610" spans="1:4" x14ac:dyDescent="0.25">
      <c r="A610" s="415" t="s">
        <v>2001</v>
      </c>
      <c r="B610" s="202">
        <v>25500</v>
      </c>
      <c r="C610" s="204">
        <v>2138</v>
      </c>
      <c r="D610" s="416">
        <v>2138</v>
      </c>
    </row>
    <row r="611" spans="1:4" x14ac:dyDescent="0.25">
      <c r="A611" s="415" t="s">
        <v>2002</v>
      </c>
      <c r="B611" s="202">
        <v>21088</v>
      </c>
      <c r="C611" s="204">
        <v>2041</v>
      </c>
      <c r="D611" s="416">
        <v>2041</v>
      </c>
    </row>
    <row r="612" spans="1:4" x14ac:dyDescent="0.25">
      <c r="A612" s="415" t="s">
        <v>2003</v>
      </c>
      <c r="B612" s="202">
        <v>13763</v>
      </c>
      <c r="C612" s="204">
        <v>2099</v>
      </c>
      <c r="D612" s="416">
        <v>2095</v>
      </c>
    </row>
    <row r="613" spans="1:4" x14ac:dyDescent="0.25">
      <c r="A613" s="415" t="s">
        <v>2004</v>
      </c>
      <c r="B613" s="202">
        <v>29397</v>
      </c>
      <c r="C613" s="204">
        <v>2012</v>
      </c>
      <c r="D613" s="416">
        <v>2010</v>
      </c>
    </row>
    <row r="614" spans="1:4" x14ac:dyDescent="0.25">
      <c r="A614" s="415" t="s">
        <v>2005</v>
      </c>
      <c r="B614" s="202">
        <v>15399</v>
      </c>
      <c r="C614" s="204">
        <v>2020</v>
      </c>
      <c r="D614" s="416">
        <v>2000</v>
      </c>
    </row>
    <row r="615" spans="1:4" x14ac:dyDescent="0.25">
      <c r="A615" s="415" t="s">
        <v>2006</v>
      </c>
      <c r="B615" s="202">
        <v>20157</v>
      </c>
      <c r="C615" s="204">
        <v>2005</v>
      </c>
      <c r="D615" s="416">
        <v>2005</v>
      </c>
    </row>
    <row r="616" spans="1:4" x14ac:dyDescent="0.25">
      <c r="A616" s="415" t="s">
        <v>2007</v>
      </c>
      <c r="B616" s="202">
        <v>27469</v>
      </c>
      <c r="C616" s="204">
        <v>2010</v>
      </c>
      <c r="D616" s="416">
        <v>2010</v>
      </c>
    </row>
    <row r="617" spans="1:4" x14ac:dyDescent="0.25">
      <c r="A617" s="415" t="s">
        <v>2008</v>
      </c>
      <c r="B617" s="202">
        <v>16043</v>
      </c>
      <c r="C617" s="204">
        <v>2002</v>
      </c>
      <c r="D617" s="416">
        <v>2002</v>
      </c>
    </row>
    <row r="618" spans="1:4" x14ac:dyDescent="0.25">
      <c r="A618" s="415" t="s">
        <v>2009</v>
      </c>
      <c r="B618" s="202">
        <v>19179</v>
      </c>
      <c r="C618" s="204">
        <v>2001</v>
      </c>
      <c r="D618" s="416">
        <v>2001</v>
      </c>
    </row>
    <row r="619" spans="1:4" x14ac:dyDescent="0.25">
      <c r="A619" s="415" t="s">
        <v>2010</v>
      </c>
      <c r="B619" s="202">
        <v>28994</v>
      </c>
      <c r="C619" s="204">
        <v>2005</v>
      </c>
      <c r="D619" s="416">
        <v>2005</v>
      </c>
    </row>
    <row r="620" spans="1:4" x14ac:dyDescent="0.25">
      <c r="A620" s="415" t="s">
        <v>2011</v>
      </c>
      <c r="B620" s="202">
        <v>18469</v>
      </c>
      <c r="C620" s="204">
        <v>2008</v>
      </c>
      <c r="D620" s="416">
        <v>2008</v>
      </c>
    </row>
    <row r="621" spans="1:4" x14ac:dyDescent="0.25">
      <c r="A621" s="415" t="s">
        <v>2012</v>
      </c>
      <c r="B621" s="202">
        <v>12706</v>
      </c>
      <c r="C621" s="204">
        <v>2002</v>
      </c>
      <c r="D621" s="416">
        <v>2000</v>
      </c>
    </row>
    <row r="622" spans="1:4" x14ac:dyDescent="0.25">
      <c r="A622" s="415" t="s">
        <v>2013</v>
      </c>
      <c r="B622" s="202">
        <v>28167</v>
      </c>
      <c r="C622" s="204">
        <v>2005</v>
      </c>
      <c r="D622" s="416">
        <v>2005</v>
      </c>
    </row>
    <row r="623" spans="1:4" x14ac:dyDescent="0.25">
      <c r="A623" s="415" t="s">
        <v>2014</v>
      </c>
      <c r="B623" s="202">
        <v>11238</v>
      </c>
      <c r="C623" s="204">
        <v>2020</v>
      </c>
      <c r="D623" s="416">
        <v>2015</v>
      </c>
    </row>
    <row r="624" spans="1:4" x14ac:dyDescent="0.25">
      <c r="A624" s="415" t="s">
        <v>2015</v>
      </c>
      <c r="B624" s="202">
        <v>17629</v>
      </c>
      <c r="C624" s="204">
        <v>2020</v>
      </c>
      <c r="D624" s="416">
        <v>2017</v>
      </c>
    </row>
    <row r="625" spans="1:4" x14ac:dyDescent="0.25">
      <c r="A625" s="415" t="s">
        <v>2016</v>
      </c>
      <c r="B625" s="202">
        <v>15437</v>
      </c>
      <c r="C625" s="204">
        <v>2010</v>
      </c>
      <c r="D625" s="416">
        <v>2010</v>
      </c>
    </row>
    <row r="626" spans="1:4" x14ac:dyDescent="0.25">
      <c r="A626" s="415" t="s">
        <v>2017</v>
      </c>
      <c r="B626" s="202">
        <v>10278</v>
      </c>
      <c r="C626" s="204">
        <v>2001</v>
      </c>
      <c r="D626" s="416">
        <v>2001</v>
      </c>
    </row>
    <row r="627" spans="1:4" x14ac:dyDescent="0.25">
      <c r="A627" s="415" t="s">
        <v>2018</v>
      </c>
      <c r="B627" s="202">
        <v>11503</v>
      </c>
      <c r="C627" s="204">
        <v>2001</v>
      </c>
      <c r="D627" s="416">
        <v>2001</v>
      </c>
    </row>
    <row r="628" spans="1:4" x14ac:dyDescent="0.25">
      <c r="A628" s="415" t="s">
        <v>2019</v>
      </c>
      <c r="B628" s="202">
        <v>14476</v>
      </c>
      <c r="C628" s="204">
        <v>2009</v>
      </c>
      <c r="D628" s="416">
        <v>2009</v>
      </c>
    </row>
    <row r="629" spans="1:4" x14ac:dyDescent="0.25">
      <c r="A629" s="415" t="s">
        <v>2020</v>
      </c>
      <c r="B629" s="202">
        <v>15564</v>
      </c>
      <c r="C629" s="204">
        <v>2001</v>
      </c>
      <c r="D629" s="416">
        <v>2001</v>
      </c>
    </row>
    <row r="630" spans="1:4" x14ac:dyDescent="0.25">
      <c r="A630" s="415" t="s">
        <v>2021</v>
      </c>
      <c r="B630" s="202">
        <v>18622</v>
      </c>
      <c r="C630" s="204">
        <v>2060</v>
      </c>
      <c r="D630" s="416">
        <v>2000</v>
      </c>
    </row>
    <row r="631" spans="1:4" x14ac:dyDescent="0.25">
      <c r="A631" s="415" t="s">
        <v>2022</v>
      </c>
      <c r="B631" s="202">
        <v>14314</v>
      </c>
      <c r="C631" s="204">
        <v>2001</v>
      </c>
      <c r="D631" s="416">
        <v>2001</v>
      </c>
    </row>
    <row r="632" spans="1:4" x14ac:dyDescent="0.25">
      <c r="A632" s="415" t="s">
        <v>2023</v>
      </c>
      <c r="B632" s="202">
        <v>23157</v>
      </c>
      <c r="C632" s="204">
        <v>2054</v>
      </c>
      <c r="D632" s="416">
        <v>2053</v>
      </c>
    </row>
    <row r="633" spans="1:4" x14ac:dyDescent="0.25">
      <c r="A633" s="415" t="s">
        <v>2024</v>
      </c>
      <c r="B633" s="202">
        <v>28370</v>
      </c>
      <c r="C633" s="204">
        <v>2026</v>
      </c>
      <c r="D633" s="416">
        <v>2026</v>
      </c>
    </row>
    <row r="634" spans="1:4" x14ac:dyDescent="0.25">
      <c r="A634" s="415" t="s">
        <v>2025</v>
      </c>
      <c r="B634" s="202">
        <v>11950</v>
      </c>
      <c r="C634" s="204">
        <v>2004</v>
      </c>
      <c r="D634" s="416">
        <v>2004</v>
      </c>
    </row>
    <row r="635" spans="1:4" x14ac:dyDescent="0.25">
      <c r="A635" s="415" t="s">
        <v>2026</v>
      </c>
      <c r="B635" s="202">
        <v>11497</v>
      </c>
      <c r="C635" s="204">
        <v>2181</v>
      </c>
      <c r="D635" s="416">
        <v>2165</v>
      </c>
    </row>
    <row r="636" spans="1:4" x14ac:dyDescent="0.25">
      <c r="A636" s="415" t="s">
        <v>2027</v>
      </c>
      <c r="B636" s="202">
        <v>24955</v>
      </c>
      <c r="C636" s="204">
        <v>2073</v>
      </c>
      <c r="D636" s="416">
        <v>2067</v>
      </c>
    </row>
    <row r="637" spans="1:4" x14ac:dyDescent="0.25">
      <c r="A637" s="415" t="s">
        <v>2028</v>
      </c>
      <c r="B637" s="202">
        <v>25825</v>
      </c>
      <c r="C637" s="204">
        <v>2010</v>
      </c>
      <c r="D637" s="416">
        <v>2001</v>
      </c>
    </row>
    <row r="638" spans="1:4" x14ac:dyDescent="0.25">
      <c r="A638" s="415" t="s">
        <v>2029</v>
      </c>
      <c r="B638" s="202">
        <v>13610</v>
      </c>
      <c r="C638" s="204">
        <v>2007</v>
      </c>
      <c r="D638" s="416">
        <v>2001</v>
      </c>
    </row>
    <row r="639" spans="1:4" x14ac:dyDescent="0.25">
      <c r="A639" s="415" t="s">
        <v>2030</v>
      </c>
      <c r="B639" s="202">
        <v>12847</v>
      </c>
      <c r="C639" s="204">
        <v>2005</v>
      </c>
      <c r="D639" s="416">
        <v>2000</v>
      </c>
    </row>
    <row r="640" spans="1:4" x14ac:dyDescent="0.25">
      <c r="A640" s="415" t="s">
        <v>2031</v>
      </c>
      <c r="B640" s="202">
        <v>24262</v>
      </c>
      <c r="C640" s="204">
        <v>2050</v>
      </c>
      <c r="D640" s="416">
        <v>2019</v>
      </c>
    </row>
    <row r="641" spans="1:4" x14ac:dyDescent="0.25">
      <c r="A641" s="415" t="s">
        <v>2032</v>
      </c>
      <c r="B641" s="202">
        <v>12805</v>
      </c>
      <c r="C641" s="204">
        <v>2106</v>
      </c>
      <c r="D641" s="416">
        <v>2053</v>
      </c>
    </row>
    <row r="642" spans="1:4" x14ac:dyDescent="0.25">
      <c r="A642" s="415" t="s">
        <v>2033</v>
      </c>
      <c r="B642" s="202">
        <v>11268</v>
      </c>
      <c r="C642" s="204">
        <v>2005</v>
      </c>
      <c r="D642" s="416">
        <v>2000</v>
      </c>
    </row>
    <row r="643" spans="1:4" x14ac:dyDescent="0.25">
      <c r="A643" s="415" t="s">
        <v>2034</v>
      </c>
      <c r="B643" s="202">
        <v>17928</v>
      </c>
      <c r="C643" s="204">
        <v>2003</v>
      </c>
      <c r="D643" s="416">
        <v>2002</v>
      </c>
    </row>
    <row r="644" spans="1:4" x14ac:dyDescent="0.25">
      <c r="A644" s="415" t="s">
        <v>2035</v>
      </c>
      <c r="B644" s="202">
        <v>10059</v>
      </c>
      <c r="C644" s="204">
        <v>2014</v>
      </c>
      <c r="D644" s="416">
        <v>2006</v>
      </c>
    </row>
    <row r="645" spans="1:4" x14ac:dyDescent="0.25">
      <c r="A645" s="415" t="s">
        <v>2036</v>
      </c>
      <c r="B645" s="202">
        <v>10551</v>
      </c>
      <c r="C645" s="204">
        <v>2147</v>
      </c>
      <c r="D645" s="416">
        <v>2115</v>
      </c>
    </row>
    <row r="646" spans="1:4" x14ac:dyDescent="0.25">
      <c r="A646" s="415" t="s">
        <v>2037</v>
      </c>
      <c r="B646" s="202">
        <v>29119</v>
      </c>
      <c r="C646" s="204">
        <v>2023</v>
      </c>
      <c r="D646" s="416">
        <v>2001</v>
      </c>
    </row>
    <row r="647" spans="1:4" x14ac:dyDescent="0.25">
      <c r="A647" s="415" t="s">
        <v>2038</v>
      </c>
      <c r="B647" s="202">
        <v>14724</v>
      </c>
      <c r="C647" s="204">
        <v>2036</v>
      </c>
      <c r="D647" s="416">
        <v>2001</v>
      </c>
    </row>
    <row r="648" spans="1:4" x14ac:dyDescent="0.25">
      <c r="A648" s="415" t="s">
        <v>2039</v>
      </c>
      <c r="B648" s="202">
        <v>16437</v>
      </c>
      <c r="C648" s="204">
        <v>2026</v>
      </c>
      <c r="D648" s="416">
        <v>2011</v>
      </c>
    </row>
    <row r="649" spans="1:4" x14ac:dyDescent="0.25">
      <c r="A649" s="415" t="s">
        <v>2040</v>
      </c>
      <c r="B649" s="202">
        <v>25623</v>
      </c>
      <c r="C649" s="204">
        <v>2010</v>
      </c>
      <c r="D649" s="416">
        <v>2007</v>
      </c>
    </row>
    <row r="650" spans="1:4" x14ac:dyDescent="0.25">
      <c r="A650" s="415" t="s">
        <v>2041</v>
      </c>
      <c r="B650" s="202">
        <v>29922</v>
      </c>
      <c r="C650" s="204">
        <v>2012</v>
      </c>
      <c r="D650" s="416">
        <v>2000</v>
      </c>
    </row>
    <row r="651" spans="1:4" x14ac:dyDescent="0.25">
      <c r="A651" s="415" t="s">
        <v>2042</v>
      </c>
      <c r="B651" s="202">
        <v>27785</v>
      </c>
      <c r="C651" s="204">
        <v>2023</v>
      </c>
      <c r="D651" s="416">
        <v>2000</v>
      </c>
    </row>
    <row r="652" spans="1:4" x14ac:dyDescent="0.25">
      <c r="A652" s="415" t="s">
        <v>2043</v>
      </c>
      <c r="B652" s="202">
        <v>13146</v>
      </c>
      <c r="C652" s="204">
        <v>2003</v>
      </c>
      <c r="D652" s="416">
        <v>2002</v>
      </c>
    </row>
    <row r="653" spans="1:4" x14ac:dyDescent="0.25">
      <c r="A653" s="415" t="s">
        <v>2044</v>
      </c>
      <c r="B653" s="202">
        <v>20478</v>
      </c>
      <c r="C653" s="204">
        <v>2037</v>
      </c>
      <c r="D653" s="416">
        <v>2028</v>
      </c>
    </row>
    <row r="654" spans="1:4" x14ac:dyDescent="0.25">
      <c r="A654" s="415" t="s">
        <v>2045</v>
      </c>
      <c r="B654" s="202">
        <v>27807</v>
      </c>
      <c r="C654" s="204">
        <v>2015</v>
      </c>
      <c r="D654" s="416">
        <v>2006</v>
      </c>
    </row>
    <row r="655" spans="1:4" x14ac:dyDescent="0.25">
      <c r="A655" s="415" t="s">
        <v>2046</v>
      </c>
      <c r="B655" s="202">
        <v>16571</v>
      </c>
      <c r="C655" s="204">
        <v>2004</v>
      </c>
      <c r="D655" s="416">
        <v>2001</v>
      </c>
    </row>
    <row r="656" spans="1:4" x14ac:dyDescent="0.25">
      <c r="A656" s="415" t="s">
        <v>2047</v>
      </c>
      <c r="B656" s="202">
        <v>22880</v>
      </c>
      <c r="C656" s="204">
        <v>2002</v>
      </c>
      <c r="D656" s="416">
        <v>2000</v>
      </c>
    </row>
    <row r="657" spans="1:4" x14ac:dyDescent="0.25">
      <c r="A657" s="415" t="s">
        <v>2048</v>
      </c>
      <c r="B657" s="202">
        <v>29655</v>
      </c>
      <c r="C657" s="204">
        <v>2005</v>
      </c>
      <c r="D657" s="416">
        <v>2004</v>
      </c>
    </row>
    <row r="658" spans="1:4" x14ac:dyDescent="0.25">
      <c r="A658" s="415" t="s">
        <v>2049</v>
      </c>
      <c r="B658" s="202">
        <v>13224</v>
      </c>
      <c r="C658" s="204">
        <v>2001</v>
      </c>
      <c r="D658" s="416">
        <v>2000</v>
      </c>
    </row>
    <row r="659" spans="1:4" x14ac:dyDescent="0.25">
      <c r="A659" s="415" t="s">
        <v>2050</v>
      </c>
      <c r="B659" s="202">
        <v>16830</v>
      </c>
      <c r="C659" s="204">
        <v>2005</v>
      </c>
      <c r="D659" s="416">
        <v>2005</v>
      </c>
    </row>
    <row r="660" spans="1:4" x14ac:dyDescent="0.25">
      <c r="A660" s="415" t="s">
        <v>2051</v>
      </c>
      <c r="B660" s="202">
        <v>19994</v>
      </c>
      <c r="C660" s="204">
        <v>2003</v>
      </c>
      <c r="D660" s="416">
        <v>2002</v>
      </c>
    </row>
    <row r="661" spans="1:4" x14ac:dyDescent="0.25">
      <c r="A661" s="415" t="s">
        <v>2052</v>
      </c>
      <c r="B661" s="202">
        <v>13217</v>
      </c>
      <c r="C661" s="204">
        <v>2003</v>
      </c>
      <c r="D661" s="416">
        <v>2003</v>
      </c>
    </row>
    <row r="662" spans="1:4" x14ac:dyDescent="0.25">
      <c r="A662" s="415" t="s">
        <v>2053</v>
      </c>
      <c r="B662" s="202">
        <v>12524</v>
      </c>
      <c r="C662" s="204">
        <v>2002</v>
      </c>
      <c r="D662" s="416">
        <v>2002</v>
      </c>
    </row>
    <row r="663" spans="1:4" x14ac:dyDescent="0.25">
      <c r="A663" s="415" t="s">
        <v>2054</v>
      </c>
      <c r="B663" s="202">
        <v>12559</v>
      </c>
      <c r="C663" s="204">
        <v>2002</v>
      </c>
      <c r="D663" s="416">
        <v>2002</v>
      </c>
    </row>
    <row r="664" spans="1:4" x14ac:dyDescent="0.25">
      <c r="A664" s="415" t="s">
        <v>2055</v>
      </c>
      <c r="B664" s="202">
        <v>26655</v>
      </c>
      <c r="C664" s="204">
        <v>2006</v>
      </c>
      <c r="D664" s="416">
        <v>2006</v>
      </c>
    </row>
    <row r="665" spans="1:4" x14ac:dyDescent="0.25">
      <c r="A665" s="415" t="s">
        <v>2056</v>
      </c>
      <c r="B665" s="202">
        <v>13348</v>
      </c>
      <c r="C665" s="204">
        <v>2005</v>
      </c>
      <c r="D665" s="416">
        <v>2005</v>
      </c>
    </row>
    <row r="666" spans="1:4" x14ac:dyDescent="0.25">
      <c r="A666" s="415" t="s">
        <v>2057</v>
      </c>
      <c r="B666" s="202">
        <v>23252</v>
      </c>
      <c r="C666" s="204">
        <v>2025</v>
      </c>
      <c r="D666" s="416">
        <v>2000</v>
      </c>
    </row>
    <row r="667" spans="1:4" x14ac:dyDescent="0.25">
      <c r="A667" s="415" t="s">
        <v>2058</v>
      </c>
      <c r="B667" s="202">
        <v>29946</v>
      </c>
      <c r="C667" s="204">
        <v>2005</v>
      </c>
      <c r="D667" s="416">
        <v>2000</v>
      </c>
    </row>
    <row r="668" spans="1:4" x14ac:dyDescent="0.25">
      <c r="A668" s="415" t="s">
        <v>2059</v>
      </c>
      <c r="B668" s="202">
        <v>12445</v>
      </c>
      <c r="C668" s="204">
        <v>2020</v>
      </c>
      <c r="D668" s="416">
        <v>2000</v>
      </c>
    </row>
    <row r="669" spans="1:4" x14ac:dyDescent="0.25">
      <c r="A669" s="415" t="s">
        <v>2060</v>
      </c>
      <c r="B669" s="202">
        <v>18605</v>
      </c>
      <c r="C669" s="204">
        <v>2045</v>
      </c>
      <c r="D669" s="416">
        <v>2045</v>
      </c>
    </row>
    <row r="670" spans="1:4" x14ac:dyDescent="0.25">
      <c r="A670" s="415" t="s">
        <v>2061</v>
      </c>
      <c r="B670" s="202">
        <v>19956</v>
      </c>
      <c r="C670" s="204">
        <v>2016</v>
      </c>
      <c r="D670" s="416">
        <v>2014</v>
      </c>
    </row>
    <row r="671" spans="1:4" x14ac:dyDescent="0.25">
      <c r="A671" s="415" t="s">
        <v>2062</v>
      </c>
      <c r="B671" s="202">
        <v>17236</v>
      </c>
      <c r="C671" s="204">
        <v>2001</v>
      </c>
      <c r="D671" s="416">
        <v>2001</v>
      </c>
    </row>
    <row r="672" spans="1:4" x14ac:dyDescent="0.25">
      <c r="A672" s="415" t="s">
        <v>2063</v>
      </c>
      <c r="B672" s="202">
        <v>25594</v>
      </c>
      <c r="C672" s="204">
        <v>2318</v>
      </c>
      <c r="D672" s="416">
        <v>2293</v>
      </c>
    </row>
    <row r="673" spans="1:4" x14ac:dyDescent="0.25">
      <c r="A673" s="415" t="s">
        <v>2064</v>
      </c>
      <c r="B673" s="202">
        <v>23308</v>
      </c>
      <c r="C673" s="204">
        <v>2019</v>
      </c>
      <c r="D673" s="416">
        <v>2015</v>
      </c>
    </row>
    <row r="674" spans="1:4" x14ac:dyDescent="0.25">
      <c r="A674" s="415" t="s">
        <v>2065</v>
      </c>
      <c r="B674" s="202">
        <v>28097</v>
      </c>
      <c r="C674" s="203">
        <v>3090</v>
      </c>
      <c r="D674" s="417">
        <v>3030</v>
      </c>
    </row>
    <row r="675" spans="1:4" x14ac:dyDescent="0.25">
      <c r="A675" s="415" t="s">
        <v>2066</v>
      </c>
      <c r="B675" s="202">
        <v>25553</v>
      </c>
      <c r="C675" s="204">
        <v>2005</v>
      </c>
      <c r="D675" s="416">
        <v>2005</v>
      </c>
    </row>
    <row r="676" spans="1:4" x14ac:dyDescent="0.25">
      <c r="A676" s="415" t="s">
        <v>2067</v>
      </c>
      <c r="B676" s="202">
        <v>29299</v>
      </c>
      <c r="C676" s="204">
        <v>2002</v>
      </c>
      <c r="D676" s="416">
        <v>2002</v>
      </c>
    </row>
    <row r="677" spans="1:4" x14ac:dyDescent="0.25">
      <c r="A677" s="415" t="s">
        <v>2068</v>
      </c>
      <c r="B677" s="202">
        <v>25379</v>
      </c>
      <c r="C677" s="204">
        <v>2006</v>
      </c>
      <c r="D677" s="416">
        <v>2006</v>
      </c>
    </row>
    <row r="678" spans="1:4" x14ac:dyDescent="0.25">
      <c r="A678" s="415" t="s">
        <v>2069</v>
      </c>
      <c r="B678" s="202">
        <v>17266</v>
      </c>
      <c r="C678" s="204">
        <v>2014</v>
      </c>
      <c r="D678" s="416">
        <v>2014</v>
      </c>
    </row>
    <row r="679" spans="1:4" x14ac:dyDescent="0.25">
      <c r="A679" s="415" t="s">
        <v>2070</v>
      </c>
      <c r="B679" s="202">
        <v>11331</v>
      </c>
      <c r="C679" s="204">
        <v>2007</v>
      </c>
      <c r="D679" s="416">
        <v>2007</v>
      </c>
    </row>
    <row r="680" spans="1:4" x14ac:dyDescent="0.25">
      <c r="A680" s="415" t="s">
        <v>2071</v>
      </c>
      <c r="B680" s="202">
        <v>16122</v>
      </c>
      <c r="C680" s="204">
        <v>2001</v>
      </c>
      <c r="D680" s="416">
        <v>2001</v>
      </c>
    </row>
    <row r="681" spans="1:4" x14ac:dyDescent="0.25">
      <c r="A681" s="415" t="s">
        <v>2072</v>
      </c>
      <c r="B681" s="202">
        <v>11181</v>
      </c>
      <c r="C681" s="204">
        <v>2002</v>
      </c>
      <c r="D681" s="416">
        <v>2002</v>
      </c>
    </row>
    <row r="682" spans="1:4" x14ac:dyDescent="0.25">
      <c r="A682" s="415" t="s">
        <v>2073</v>
      </c>
      <c r="B682" s="202">
        <v>19530</v>
      </c>
      <c r="C682" s="204">
        <v>2005</v>
      </c>
      <c r="D682" s="416">
        <v>2005</v>
      </c>
    </row>
    <row r="683" spans="1:4" x14ac:dyDescent="0.25">
      <c r="A683" s="415" t="s">
        <v>2074</v>
      </c>
      <c r="B683" s="202">
        <v>14533</v>
      </c>
      <c r="C683" s="204">
        <v>2770</v>
      </c>
      <c r="D683" s="416">
        <v>2770</v>
      </c>
    </row>
    <row r="684" spans="1:4" x14ac:dyDescent="0.25">
      <c r="A684" s="415" t="s">
        <v>2075</v>
      </c>
      <c r="B684" s="202">
        <v>11827</v>
      </c>
      <c r="C684" s="204">
        <v>2030</v>
      </c>
      <c r="D684" s="416">
        <v>2020</v>
      </c>
    </row>
    <row r="685" spans="1:4" x14ac:dyDescent="0.25">
      <c r="A685" s="415" t="s">
        <v>2076</v>
      </c>
      <c r="B685" s="202">
        <v>22775</v>
      </c>
      <c r="C685" s="204">
        <v>2030</v>
      </c>
      <c r="D685" s="416">
        <v>2030</v>
      </c>
    </row>
    <row r="686" spans="1:4" x14ac:dyDescent="0.25">
      <c r="A686" s="415" t="s">
        <v>2077</v>
      </c>
      <c r="B686" s="202">
        <v>19033</v>
      </c>
      <c r="C686" s="204">
        <v>2015</v>
      </c>
      <c r="D686" s="416">
        <v>2015</v>
      </c>
    </row>
    <row r="687" spans="1:4" x14ac:dyDescent="0.25">
      <c r="A687" s="415" t="s">
        <v>2078</v>
      </c>
      <c r="B687" s="202">
        <v>25756</v>
      </c>
      <c r="C687" s="204">
        <v>2002</v>
      </c>
      <c r="D687" s="416">
        <v>2000</v>
      </c>
    </row>
    <row r="688" spans="1:4" x14ac:dyDescent="0.25">
      <c r="A688" s="415" t="s">
        <v>1670</v>
      </c>
      <c r="B688" s="202">
        <v>24745</v>
      </c>
      <c r="C688" s="204">
        <v>2004</v>
      </c>
      <c r="D688" s="416">
        <v>2004</v>
      </c>
    </row>
    <row r="689" spans="1:4" x14ac:dyDescent="0.25">
      <c r="A689" s="415" t="s">
        <v>2079</v>
      </c>
      <c r="B689" s="202">
        <v>18342</v>
      </c>
      <c r="C689" s="204">
        <v>2130</v>
      </c>
      <c r="D689" s="416">
        <v>2070</v>
      </c>
    </row>
    <row r="690" spans="1:4" x14ac:dyDescent="0.25">
      <c r="A690" s="415" t="s">
        <v>2080</v>
      </c>
      <c r="B690" s="202">
        <v>29685</v>
      </c>
      <c r="C690" s="204">
        <v>2030</v>
      </c>
      <c r="D690" s="416">
        <v>2000</v>
      </c>
    </row>
    <row r="691" spans="1:4" x14ac:dyDescent="0.25">
      <c r="A691" s="415" t="s">
        <v>2081</v>
      </c>
      <c r="B691" s="202">
        <v>26791</v>
      </c>
      <c r="C691" s="204">
        <v>2040</v>
      </c>
      <c r="D691" s="416">
        <v>2000</v>
      </c>
    </row>
    <row r="692" spans="1:4" x14ac:dyDescent="0.25">
      <c r="A692" s="415" t="s">
        <v>2082</v>
      </c>
      <c r="B692" s="202">
        <v>19808</v>
      </c>
      <c r="C692" s="204">
        <v>2830</v>
      </c>
      <c r="D692" s="416">
        <v>2700</v>
      </c>
    </row>
    <row r="693" spans="1:4" x14ac:dyDescent="0.25">
      <c r="A693" s="415" t="s">
        <v>2083</v>
      </c>
      <c r="B693" s="202">
        <v>12862</v>
      </c>
      <c r="C693" s="204">
        <v>2030</v>
      </c>
      <c r="D693" s="416">
        <v>2000</v>
      </c>
    </row>
    <row r="694" spans="1:4" x14ac:dyDescent="0.25">
      <c r="A694" s="415" t="s">
        <v>2084</v>
      </c>
      <c r="B694" s="202">
        <v>15973</v>
      </c>
      <c r="C694" s="204">
        <v>2156</v>
      </c>
      <c r="D694" s="416">
        <v>2131</v>
      </c>
    </row>
    <row r="695" spans="1:4" x14ac:dyDescent="0.25">
      <c r="A695" s="415" t="s">
        <v>2085</v>
      </c>
      <c r="B695" s="202">
        <v>21831</v>
      </c>
      <c r="C695" s="204">
        <v>2129</v>
      </c>
      <c r="D695" s="416">
        <v>2128</v>
      </c>
    </row>
    <row r="696" spans="1:4" x14ac:dyDescent="0.25">
      <c r="A696" s="415" t="s">
        <v>2086</v>
      </c>
      <c r="B696" s="202">
        <v>28266</v>
      </c>
      <c r="C696" s="204">
        <v>2007</v>
      </c>
      <c r="D696" s="416">
        <v>2002</v>
      </c>
    </row>
    <row r="697" spans="1:4" x14ac:dyDescent="0.25">
      <c r="A697" s="415" t="s">
        <v>2087</v>
      </c>
      <c r="B697" s="202">
        <v>20520</v>
      </c>
      <c r="C697" s="204">
        <v>2002</v>
      </c>
      <c r="D697" s="416">
        <v>2000</v>
      </c>
    </row>
    <row r="698" spans="1:4" x14ac:dyDescent="0.25">
      <c r="A698" s="415" t="s">
        <v>2088</v>
      </c>
      <c r="B698" s="202">
        <v>10652</v>
      </c>
      <c r="C698" s="204">
        <v>2033</v>
      </c>
      <c r="D698" s="416">
        <v>2017</v>
      </c>
    </row>
    <row r="699" spans="1:4" x14ac:dyDescent="0.25">
      <c r="A699" s="415" t="s">
        <v>2089</v>
      </c>
      <c r="B699" s="202">
        <v>28510</v>
      </c>
      <c r="C699" s="204">
        <v>2004</v>
      </c>
      <c r="D699" s="416">
        <v>2004</v>
      </c>
    </row>
    <row r="700" spans="1:4" x14ac:dyDescent="0.25">
      <c r="A700" s="415" t="s">
        <v>2090</v>
      </c>
      <c r="B700" s="202">
        <v>15135</v>
      </c>
      <c r="C700" s="204">
        <v>2022</v>
      </c>
      <c r="D700" s="416">
        <v>2022</v>
      </c>
    </row>
    <row r="701" spans="1:4" x14ac:dyDescent="0.25">
      <c r="A701" s="415" t="s">
        <v>2091</v>
      </c>
      <c r="B701" s="202">
        <v>16027</v>
      </c>
      <c r="C701" s="204">
        <v>2001</v>
      </c>
      <c r="D701" s="416">
        <v>2001</v>
      </c>
    </row>
    <row r="702" spans="1:4" x14ac:dyDescent="0.25">
      <c r="A702" s="415" t="s">
        <v>2092</v>
      </c>
      <c r="B702" s="202">
        <v>28992</v>
      </c>
      <c r="C702" s="203">
        <v>5720</v>
      </c>
      <c r="D702" s="417">
        <v>5280</v>
      </c>
    </row>
    <row r="703" spans="1:4" x14ac:dyDescent="0.25">
      <c r="A703" s="415" t="s">
        <v>2093</v>
      </c>
      <c r="B703" s="202">
        <v>20878</v>
      </c>
      <c r="C703" s="204">
        <v>2020</v>
      </c>
      <c r="D703" s="416">
        <v>2000</v>
      </c>
    </row>
    <row r="704" spans="1:4" x14ac:dyDescent="0.25">
      <c r="A704" s="415" t="s">
        <v>1683</v>
      </c>
      <c r="B704" s="202">
        <v>17721</v>
      </c>
      <c r="C704" s="204">
        <v>2440</v>
      </c>
      <c r="D704" s="416">
        <v>2140</v>
      </c>
    </row>
    <row r="705" spans="1:4" x14ac:dyDescent="0.25">
      <c r="A705" s="415" t="s">
        <v>2094</v>
      </c>
      <c r="B705" s="202">
        <v>20324</v>
      </c>
      <c r="C705" s="203">
        <v>6480</v>
      </c>
      <c r="D705" s="417">
        <v>6420</v>
      </c>
    </row>
    <row r="706" spans="1:4" x14ac:dyDescent="0.25">
      <c r="A706" s="415" t="s">
        <v>2095</v>
      </c>
      <c r="B706" s="202">
        <v>18633</v>
      </c>
      <c r="C706" s="204">
        <v>2015</v>
      </c>
      <c r="D706" s="416">
        <v>2005</v>
      </c>
    </row>
    <row r="707" spans="1:4" x14ac:dyDescent="0.25">
      <c r="A707" s="415" t="s">
        <v>2096</v>
      </c>
      <c r="B707" s="202">
        <v>23011</v>
      </c>
      <c r="C707" s="204">
        <v>2180</v>
      </c>
      <c r="D707" s="416">
        <v>2120</v>
      </c>
    </row>
    <row r="708" spans="1:4" x14ac:dyDescent="0.25">
      <c r="A708" s="415" t="s">
        <v>2097</v>
      </c>
      <c r="B708" s="202">
        <v>20065</v>
      </c>
      <c r="C708" s="204">
        <v>2005</v>
      </c>
      <c r="D708" s="416">
        <v>2000</v>
      </c>
    </row>
    <row r="709" spans="1:4" x14ac:dyDescent="0.25">
      <c r="A709" s="415" t="s">
        <v>2098</v>
      </c>
      <c r="B709" s="202">
        <v>11102</v>
      </c>
      <c r="C709" s="204">
        <v>2010</v>
      </c>
      <c r="D709" s="416">
        <v>2010</v>
      </c>
    </row>
    <row r="710" spans="1:4" x14ac:dyDescent="0.25">
      <c r="A710" s="415" t="s">
        <v>2099</v>
      </c>
      <c r="B710" s="202">
        <v>11750</v>
      </c>
      <c r="C710" s="204">
        <v>2020</v>
      </c>
      <c r="D710" s="416">
        <v>2020</v>
      </c>
    </row>
    <row r="711" spans="1:4" x14ac:dyDescent="0.25">
      <c r="A711" s="415" t="s">
        <v>2100</v>
      </c>
      <c r="B711" s="202">
        <v>28366</v>
      </c>
      <c r="C711" s="204">
        <v>2020</v>
      </c>
      <c r="D711" s="416">
        <v>2000</v>
      </c>
    </row>
    <row r="712" spans="1:4" x14ac:dyDescent="0.25">
      <c r="A712" s="415" t="s">
        <v>2101</v>
      </c>
      <c r="B712" s="202">
        <v>18160</v>
      </c>
      <c r="C712" s="204">
        <v>2090</v>
      </c>
      <c r="D712" s="416">
        <v>2060</v>
      </c>
    </row>
    <row r="713" spans="1:4" x14ac:dyDescent="0.25">
      <c r="A713" s="415" t="s">
        <v>2102</v>
      </c>
      <c r="B713" s="202">
        <v>26394</v>
      </c>
      <c r="C713" s="204">
        <v>2010</v>
      </c>
      <c r="D713" s="416">
        <v>2010</v>
      </c>
    </row>
    <row r="714" spans="1:4" x14ac:dyDescent="0.25">
      <c r="A714" s="415" t="s">
        <v>2103</v>
      </c>
      <c r="B714" s="202">
        <v>13041</v>
      </c>
      <c r="C714" s="204">
        <v>2001</v>
      </c>
      <c r="D714" s="416">
        <v>2001</v>
      </c>
    </row>
    <row r="715" spans="1:4" x14ac:dyDescent="0.25">
      <c r="A715" s="415" t="s">
        <v>2104</v>
      </c>
      <c r="B715" s="202">
        <v>29218</v>
      </c>
      <c r="C715" s="204">
        <v>2001</v>
      </c>
      <c r="D715" s="416">
        <v>2000</v>
      </c>
    </row>
    <row r="716" spans="1:4" x14ac:dyDescent="0.25">
      <c r="A716" s="415" t="s">
        <v>2105</v>
      </c>
      <c r="B716" s="202">
        <v>22912</v>
      </c>
      <c r="C716" s="204">
        <v>2003</v>
      </c>
      <c r="D716" s="416">
        <v>2003</v>
      </c>
    </row>
    <row r="717" spans="1:4" x14ac:dyDescent="0.25">
      <c r="A717" s="415" t="s">
        <v>2106</v>
      </c>
      <c r="B717" s="202">
        <v>16270</v>
      </c>
      <c r="C717" s="204">
        <v>2002</v>
      </c>
      <c r="D717" s="416">
        <v>2002</v>
      </c>
    </row>
    <row r="718" spans="1:4" x14ac:dyDescent="0.25">
      <c r="A718" s="415" t="s">
        <v>2107</v>
      </c>
      <c r="B718" s="202">
        <v>12695</v>
      </c>
      <c r="C718" s="204">
        <v>2004</v>
      </c>
      <c r="D718" s="416">
        <v>2004</v>
      </c>
    </row>
    <row r="719" spans="1:4" x14ac:dyDescent="0.25">
      <c r="A719" s="415" t="s">
        <v>2108</v>
      </c>
      <c r="B719" s="202">
        <v>12136</v>
      </c>
      <c r="C719" s="204">
        <v>2013</v>
      </c>
      <c r="D719" s="416">
        <v>2006</v>
      </c>
    </row>
    <row r="720" spans="1:4" x14ac:dyDescent="0.25">
      <c r="A720" s="415" t="s">
        <v>2109</v>
      </c>
      <c r="B720" s="202">
        <v>24863</v>
      </c>
      <c r="C720" s="204">
        <v>2004</v>
      </c>
      <c r="D720" s="416">
        <v>2004</v>
      </c>
    </row>
    <row r="721" spans="1:4" x14ac:dyDescent="0.25">
      <c r="A721" s="415" t="s">
        <v>2110</v>
      </c>
      <c r="B721" s="202">
        <v>14452</v>
      </c>
      <c r="C721" s="204">
        <v>2019</v>
      </c>
      <c r="D721" s="416">
        <v>2019</v>
      </c>
    </row>
    <row r="722" spans="1:4" x14ac:dyDescent="0.25">
      <c r="A722" s="415" t="s">
        <v>2111</v>
      </c>
      <c r="B722" s="202">
        <v>25139</v>
      </c>
      <c r="C722" s="204">
        <v>2078</v>
      </c>
      <c r="D722" s="416">
        <v>2019</v>
      </c>
    </row>
    <row r="723" spans="1:4" x14ac:dyDescent="0.25">
      <c r="A723" s="415" t="s">
        <v>2112</v>
      </c>
      <c r="B723" s="202">
        <v>26445</v>
      </c>
      <c r="C723" s="204">
        <v>2005</v>
      </c>
      <c r="D723" s="416">
        <v>2005</v>
      </c>
    </row>
    <row r="724" spans="1:4" x14ac:dyDescent="0.25">
      <c r="A724" s="415" t="s">
        <v>2113</v>
      </c>
      <c r="B724" s="202">
        <v>21027</v>
      </c>
      <c r="C724" s="204">
        <v>2020</v>
      </c>
      <c r="D724" s="416">
        <v>2020</v>
      </c>
    </row>
    <row r="725" spans="1:4" x14ac:dyDescent="0.25">
      <c r="A725" s="415" t="s">
        <v>2114</v>
      </c>
      <c r="B725" s="202">
        <v>26775</v>
      </c>
      <c r="C725" s="204">
        <v>2020</v>
      </c>
      <c r="D725" s="416">
        <v>2020</v>
      </c>
    </row>
    <row r="726" spans="1:4" x14ac:dyDescent="0.25">
      <c r="A726" s="415" t="s">
        <v>2115</v>
      </c>
      <c r="B726" s="202">
        <v>19008</v>
      </c>
      <c r="C726" s="204">
        <v>2420</v>
      </c>
      <c r="D726" s="416">
        <v>2350</v>
      </c>
    </row>
    <row r="727" spans="1:4" x14ac:dyDescent="0.25">
      <c r="A727" s="415" t="s">
        <v>2116</v>
      </c>
      <c r="B727" s="202">
        <v>14394</v>
      </c>
      <c r="C727" s="204">
        <v>2321</v>
      </c>
      <c r="D727" s="416">
        <v>2321</v>
      </c>
    </row>
    <row r="728" spans="1:4" x14ac:dyDescent="0.25">
      <c r="A728" s="415" t="s">
        <v>2117</v>
      </c>
      <c r="B728" s="202">
        <v>22779</v>
      </c>
      <c r="C728" s="203">
        <v>3880</v>
      </c>
      <c r="D728" s="417">
        <v>3660</v>
      </c>
    </row>
    <row r="729" spans="1:4" x14ac:dyDescent="0.25">
      <c r="A729" s="415" t="s">
        <v>2118</v>
      </c>
      <c r="B729" s="202">
        <v>20133</v>
      </c>
      <c r="C729" s="204">
        <v>2245</v>
      </c>
      <c r="D729" s="416">
        <v>2133</v>
      </c>
    </row>
    <row r="730" spans="1:4" x14ac:dyDescent="0.25">
      <c r="A730" s="415" t="s">
        <v>2119</v>
      </c>
      <c r="B730" s="202">
        <v>23367</v>
      </c>
      <c r="C730" s="204">
        <v>2017</v>
      </c>
      <c r="D730" s="416">
        <v>2000</v>
      </c>
    </row>
    <row r="731" spans="1:4" x14ac:dyDescent="0.25">
      <c r="A731" s="415" t="s">
        <v>2120</v>
      </c>
      <c r="B731" s="202">
        <v>25905</v>
      </c>
      <c r="C731" s="204">
        <v>2047</v>
      </c>
      <c r="D731" s="416">
        <v>2041</v>
      </c>
    </row>
    <row r="732" spans="1:4" x14ac:dyDescent="0.25">
      <c r="A732" s="415" t="s">
        <v>2121</v>
      </c>
      <c r="B732" s="202">
        <v>15669</v>
      </c>
      <c r="C732" s="204">
        <v>2017</v>
      </c>
      <c r="D732" s="416">
        <v>2015</v>
      </c>
    </row>
    <row r="733" spans="1:4" x14ac:dyDescent="0.25">
      <c r="A733" s="415" t="s">
        <v>2122</v>
      </c>
      <c r="B733" s="202">
        <v>14349</v>
      </c>
      <c r="C733" s="204">
        <v>2608</v>
      </c>
      <c r="D733" s="416">
        <v>2584</v>
      </c>
    </row>
    <row r="734" spans="1:4" x14ac:dyDescent="0.25">
      <c r="A734" s="415" t="s">
        <v>2123</v>
      </c>
      <c r="B734" s="202">
        <v>16499</v>
      </c>
      <c r="C734" s="204">
        <v>2019</v>
      </c>
      <c r="D734" s="416">
        <v>2019</v>
      </c>
    </row>
    <row r="735" spans="1:4" x14ac:dyDescent="0.25">
      <c r="A735" s="415" t="s">
        <v>2124</v>
      </c>
      <c r="B735" s="202">
        <v>13778</v>
      </c>
      <c r="C735" s="204">
        <v>2079</v>
      </c>
      <c r="D735" s="416">
        <v>2042</v>
      </c>
    </row>
    <row r="736" spans="1:4" x14ac:dyDescent="0.25">
      <c r="A736" s="415" t="s">
        <v>2125</v>
      </c>
      <c r="B736" s="202">
        <v>10103</v>
      </c>
      <c r="C736" s="204">
        <v>2043</v>
      </c>
      <c r="D736" s="416">
        <v>2043</v>
      </c>
    </row>
    <row r="737" spans="1:4" x14ac:dyDescent="0.25">
      <c r="A737" s="415" t="s">
        <v>2126</v>
      </c>
      <c r="B737" s="202">
        <v>23273</v>
      </c>
      <c r="C737" s="204">
        <v>2004</v>
      </c>
      <c r="D737" s="416">
        <v>2002</v>
      </c>
    </row>
    <row r="738" spans="1:4" x14ac:dyDescent="0.25">
      <c r="A738" s="415" t="s">
        <v>2127</v>
      </c>
      <c r="B738" s="202">
        <v>23517</v>
      </c>
      <c r="C738" s="204">
        <v>2002</v>
      </c>
      <c r="D738" s="416">
        <v>2002</v>
      </c>
    </row>
    <row r="739" spans="1:4" x14ac:dyDescent="0.25">
      <c r="A739" s="415" t="s">
        <v>2128</v>
      </c>
      <c r="B739" s="202">
        <v>24746</v>
      </c>
      <c r="C739" s="204">
        <v>2450</v>
      </c>
      <c r="D739" s="416">
        <v>2380</v>
      </c>
    </row>
    <row r="740" spans="1:4" x14ac:dyDescent="0.25">
      <c r="A740" s="415" t="s">
        <v>2129</v>
      </c>
      <c r="B740" s="202">
        <v>19867</v>
      </c>
      <c r="C740" s="204">
        <v>2070</v>
      </c>
      <c r="D740" s="416">
        <v>2050</v>
      </c>
    </row>
    <row r="741" spans="1:4" x14ac:dyDescent="0.25">
      <c r="A741" s="415" t="s">
        <v>2130</v>
      </c>
      <c r="B741" s="202">
        <v>19188</v>
      </c>
      <c r="C741" s="204">
        <v>2010</v>
      </c>
      <c r="D741" s="416">
        <v>2010</v>
      </c>
    </row>
    <row r="742" spans="1:4" x14ac:dyDescent="0.25">
      <c r="A742" s="415" t="s">
        <v>2131</v>
      </c>
      <c r="B742" s="202">
        <v>19090</v>
      </c>
      <c r="C742" s="204">
        <v>2017</v>
      </c>
      <c r="D742" s="416">
        <v>2009</v>
      </c>
    </row>
    <row r="743" spans="1:4" x14ac:dyDescent="0.25">
      <c r="A743" s="415" t="s">
        <v>2132</v>
      </c>
      <c r="B743" s="202">
        <v>27737</v>
      </c>
      <c r="C743" s="204">
        <v>2004</v>
      </c>
      <c r="D743" s="416">
        <v>2004</v>
      </c>
    </row>
    <row r="744" spans="1:4" x14ac:dyDescent="0.25">
      <c r="A744" s="415" t="s">
        <v>2133</v>
      </c>
      <c r="B744" s="202">
        <v>29178</v>
      </c>
      <c r="C744" s="204">
        <v>2035</v>
      </c>
      <c r="D744" s="416">
        <v>2035</v>
      </c>
    </row>
    <row r="745" spans="1:4" x14ac:dyDescent="0.25">
      <c r="A745" s="415" t="s">
        <v>2134</v>
      </c>
      <c r="B745" s="202">
        <v>29548</v>
      </c>
      <c r="C745" s="204">
        <v>2135</v>
      </c>
      <c r="D745" s="416">
        <v>2020</v>
      </c>
    </row>
    <row r="746" spans="1:4" x14ac:dyDescent="0.25">
      <c r="A746" s="415" t="s">
        <v>2135</v>
      </c>
      <c r="B746" s="202">
        <v>14616</v>
      </c>
      <c r="C746" s="204">
        <v>2013</v>
      </c>
      <c r="D746" s="416">
        <v>2013</v>
      </c>
    </row>
    <row r="747" spans="1:4" x14ac:dyDescent="0.25">
      <c r="A747" s="415" t="s">
        <v>2136</v>
      </c>
      <c r="B747" s="202">
        <v>14874</v>
      </c>
      <c r="C747" s="204">
        <v>2007</v>
      </c>
      <c r="D747" s="416">
        <v>2006</v>
      </c>
    </row>
    <row r="748" spans="1:4" x14ac:dyDescent="0.25">
      <c r="A748" s="415" t="s">
        <v>2137</v>
      </c>
      <c r="B748" s="202">
        <v>25282</v>
      </c>
      <c r="C748" s="204">
        <v>2001</v>
      </c>
      <c r="D748" s="416">
        <v>2000</v>
      </c>
    </row>
    <row r="749" spans="1:4" x14ac:dyDescent="0.25">
      <c r="A749" s="415" t="s">
        <v>2138</v>
      </c>
      <c r="B749" s="202">
        <v>11645</v>
      </c>
      <c r="C749" s="204">
        <v>2007</v>
      </c>
      <c r="D749" s="416">
        <v>2005</v>
      </c>
    </row>
    <row r="750" spans="1:4" x14ac:dyDescent="0.25">
      <c r="A750" s="415" t="s">
        <v>2139</v>
      </c>
      <c r="B750" s="202">
        <v>17272</v>
      </c>
      <c r="C750" s="204">
        <v>2001</v>
      </c>
      <c r="D750" s="416">
        <v>2001</v>
      </c>
    </row>
    <row r="751" spans="1:4" x14ac:dyDescent="0.25">
      <c r="A751" s="415" t="s">
        <v>2140</v>
      </c>
      <c r="B751" s="202">
        <v>24974</v>
      </c>
      <c r="C751" s="204">
        <v>2100</v>
      </c>
      <c r="D751" s="416">
        <v>2100</v>
      </c>
    </row>
    <row r="752" spans="1:4" x14ac:dyDescent="0.25">
      <c r="A752" s="415" t="s">
        <v>2141</v>
      </c>
      <c r="B752" s="202">
        <v>27104</v>
      </c>
      <c r="C752" s="204">
        <v>2003</v>
      </c>
      <c r="D752" s="416">
        <v>2003</v>
      </c>
    </row>
    <row r="753" spans="1:4" x14ac:dyDescent="0.25">
      <c r="A753" s="415" t="s">
        <v>2142</v>
      </c>
      <c r="B753" s="202">
        <v>27299</v>
      </c>
      <c r="C753" s="204">
        <v>2019</v>
      </c>
      <c r="D753" s="416">
        <v>2012</v>
      </c>
    </row>
    <row r="754" spans="1:4" x14ac:dyDescent="0.25">
      <c r="A754" s="415" t="s">
        <v>2085</v>
      </c>
      <c r="B754" s="202">
        <v>29158</v>
      </c>
      <c r="C754" s="204">
        <v>2020</v>
      </c>
      <c r="D754" s="416">
        <v>2000</v>
      </c>
    </row>
    <row r="755" spans="1:4" x14ac:dyDescent="0.25">
      <c r="A755" s="415" t="s">
        <v>2143</v>
      </c>
      <c r="B755" s="202">
        <v>29074</v>
      </c>
      <c r="C755" s="204">
        <v>2003</v>
      </c>
      <c r="D755" s="416">
        <v>2000</v>
      </c>
    </row>
    <row r="756" spans="1:4" x14ac:dyDescent="0.25">
      <c r="A756" s="415" t="s">
        <v>2144</v>
      </c>
      <c r="B756" s="202">
        <v>25917</v>
      </c>
      <c r="C756" s="204">
        <v>2031</v>
      </c>
      <c r="D756" s="416">
        <v>2002</v>
      </c>
    </row>
    <row r="757" spans="1:4" x14ac:dyDescent="0.25">
      <c r="A757" s="415" t="s">
        <v>2145</v>
      </c>
      <c r="B757" s="202">
        <v>15680</v>
      </c>
      <c r="C757" s="204">
        <v>2003</v>
      </c>
      <c r="D757" s="416">
        <v>2000</v>
      </c>
    </row>
    <row r="758" spans="1:4" x14ac:dyDescent="0.25">
      <c r="A758" s="415" t="s">
        <v>2146</v>
      </c>
      <c r="B758" s="202">
        <v>11077</v>
      </c>
      <c r="C758" s="203">
        <v>3627</v>
      </c>
      <c r="D758" s="417">
        <v>3418</v>
      </c>
    </row>
    <row r="759" spans="1:4" x14ac:dyDescent="0.25">
      <c r="A759" s="415" t="s">
        <v>2147</v>
      </c>
      <c r="B759" s="202">
        <v>29737</v>
      </c>
      <c r="C759" s="204">
        <v>2002</v>
      </c>
      <c r="D759" s="416">
        <v>2000</v>
      </c>
    </row>
    <row r="760" spans="1:4" x14ac:dyDescent="0.25">
      <c r="A760" s="415" t="s">
        <v>2148</v>
      </c>
      <c r="B760" s="202">
        <v>26405</v>
      </c>
      <c r="C760" s="204">
        <v>2012</v>
      </c>
      <c r="D760" s="416">
        <v>2001</v>
      </c>
    </row>
    <row r="761" spans="1:4" x14ac:dyDescent="0.25">
      <c r="A761" s="415" t="s">
        <v>2149</v>
      </c>
      <c r="B761" s="202">
        <v>11753</v>
      </c>
      <c r="C761" s="203">
        <v>3070</v>
      </c>
      <c r="D761" s="416">
        <v>2920</v>
      </c>
    </row>
    <row r="762" spans="1:4" x14ac:dyDescent="0.25">
      <c r="A762" s="415" t="s">
        <v>2150</v>
      </c>
      <c r="B762" s="202">
        <v>17598</v>
      </c>
      <c r="C762" s="204">
        <v>2400</v>
      </c>
      <c r="D762" s="416">
        <v>2360</v>
      </c>
    </row>
    <row r="763" spans="1:4" x14ac:dyDescent="0.25">
      <c r="A763" s="415" t="s">
        <v>2151</v>
      </c>
      <c r="B763" s="202">
        <v>28162</v>
      </c>
      <c r="C763" s="203">
        <v>28000</v>
      </c>
      <c r="D763" s="417">
        <v>24320</v>
      </c>
    </row>
    <row r="764" spans="1:4" x14ac:dyDescent="0.25">
      <c r="A764" s="415" t="s">
        <v>2152</v>
      </c>
      <c r="B764" s="202">
        <v>28749</v>
      </c>
      <c r="C764" s="204">
        <v>2422</v>
      </c>
      <c r="D764" s="416">
        <v>2409</v>
      </c>
    </row>
    <row r="765" spans="1:4" x14ac:dyDescent="0.25">
      <c r="A765" s="415" t="s">
        <v>2153</v>
      </c>
      <c r="B765" s="202">
        <v>20926</v>
      </c>
      <c r="C765" s="204">
        <v>2034</v>
      </c>
      <c r="D765" s="416">
        <v>2015</v>
      </c>
    </row>
    <row r="766" spans="1:4" x14ac:dyDescent="0.25">
      <c r="A766" s="415" t="s">
        <v>2154</v>
      </c>
      <c r="B766" s="202">
        <v>21199</v>
      </c>
      <c r="C766" s="203">
        <v>9658</v>
      </c>
      <c r="D766" s="417">
        <v>8371</v>
      </c>
    </row>
    <row r="767" spans="1:4" x14ac:dyDescent="0.25">
      <c r="A767" s="415" t="s">
        <v>2155</v>
      </c>
      <c r="B767" s="202">
        <v>12874</v>
      </c>
      <c r="C767" s="203">
        <v>3700</v>
      </c>
      <c r="D767" s="417">
        <v>3419</v>
      </c>
    </row>
    <row r="768" spans="1:4" x14ac:dyDescent="0.25">
      <c r="A768" s="415" t="s">
        <v>2095</v>
      </c>
      <c r="B768" s="202">
        <v>23484</v>
      </c>
      <c r="C768" s="204">
        <v>2063</v>
      </c>
      <c r="D768" s="416">
        <v>2046</v>
      </c>
    </row>
    <row r="769" spans="1:4" x14ac:dyDescent="0.25">
      <c r="A769" s="415" t="s">
        <v>2156</v>
      </c>
      <c r="B769" s="202">
        <v>26425</v>
      </c>
      <c r="C769" s="204">
        <v>2180</v>
      </c>
      <c r="D769" s="416">
        <v>2052</v>
      </c>
    </row>
    <row r="770" spans="1:4" x14ac:dyDescent="0.25">
      <c r="A770" s="415" t="s">
        <v>2157</v>
      </c>
      <c r="B770" s="202">
        <v>15378</v>
      </c>
      <c r="C770" s="204">
        <v>2106</v>
      </c>
      <c r="D770" s="416">
        <v>2096</v>
      </c>
    </row>
    <row r="771" spans="1:4" x14ac:dyDescent="0.25">
      <c r="A771" s="415" t="s">
        <v>2158</v>
      </c>
      <c r="B771" s="202">
        <v>27978</v>
      </c>
      <c r="C771" s="204">
        <v>2029</v>
      </c>
      <c r="D771" s="416">
        <v>2018</v>
      </c>
    </row>
    <row r="772" spans="1:4" x14ac:dyDescent="0.25">
      <c r="A772" s="415" t="s">
        <v>2159</v>
      </c>
      <c r="B772" s="202">
        <v>22538</v>
      </c>
      <c r="C772" s="203">
        <v>28050</v>
      </c>
      <c r="D772" s="417">
        <v>27200</v>
      </c>
    </row>
    <row r="773" spans="1:4" x14ac:dyDescent="0.25">
      <c r="A773" s="415" t="s">
        <v>2160</v>
      </c>
      <c r="B773" s="202">
        <v>25898</v>
      </c>
      <c r="C773" s="204">
        <v>2816</v>
      </c>
      <c r="D773" s="416">
        <v>2697</v>
      </c>
    </row>
    <row r="774" spans="1:4" x14ac:dyDescent="0.25">
      <c r="A774" s="415" t="s">
        <v>2161</v>
      </c>
      <c r="B774" s="202">
        <v>25587</v>
      </c>
      <c r="C774" s="204">
        <v>2005</v>
      </c>
      <c r="D774" s="416">
        <v>2005</v>
      </c>
    </row>
    <row r="775" spans="1:4" x14ac:dyDescent="0.25">
      <c r="A775" s="415" t="s">
        <v>2162</v>
      </c>
      <c r="B775" s="202">
        <v>15128</v>
      </c>
      <c r="C775" s="203">
        <v>22320</v>
      </c>
      <c r="D775" s="417">
        <v>20200</v>
      </c>
    </row>
    <row r="776" spans="1:4" x14ac:dyDescent="0.25">
      <c r="A776" s="415" t="s">
        <v>2163</v>
      </c>
      <c r="B776" s="202">
        <v>12149</v>
      </c>
      <c r="C776" s="204">
        <v>2010</v>
      </c>
      <c r="D776" s="416">
        <v>2010</v>
      </c>
    </row>
    <row r="777" spans="1:4" x14ac:dyDescent="0.25">
      <c r="A777" s="415" t="s">
        <v>2164</v>
      </c>
      <c r="B777" s="202">
        <v>27081</v>
      </c>
      <c r="C777" s="204">
        <v>2014</v>
      </c>
      <c r="D777" s="416">
        <v>2014</v>
      </c>
    </row>
    <row r="778" spans="1:4" x14ac:dyDescent="0.25">
      <c r="A778" s="415" t="s">
        <v>2165</v>
      </c>
      <c r="B778" s="202">
        <v>21113</v>
      </c>
      <c r="C778" s="204">
        <v>2239</v>
      </c>
      <c r="D778" s="416">
        <v>2176</v>
      </c>
    </row>
    <row r="779" spans="1:4" x14ac:dyDescent="0.25">
      <c r="A779" s="415" t="s">
        <v>2166</v>
      </c>
      <c r="B779" s="202">
        <v>20056</v>
      </c>
      <c r="C779" s="204">
        <v>2005</v>
      </c>
      <c r="D779" s="416">
        <v>2005</v>
      </c>
    </row>
    <row r="780" spans="1:4" x14ac:dyDescent="0.25">
      <c r="A780" s="415" t="s">
        <v>2167</v>
      </c>
      <c r="B780" s="202">
        <v>18125</v>
      </c>
      <c r="C780" s="204">
        <v>2002</v>
      </c>
      <c r="D780" s="416">
        <v>2000</v>
      </c>
    </row>
    <row r="781" spans="1:4" x14ac:dyDescent="0.25">
      <c r="A781" s="415" t="s">
        <v>2168</v>
      </c>
      <c r="B781" s="202">
        <v>19931</v>
      </c>
      <c r="C781" s="204">
        <v>2003</v>
      </c>
      <c r="D781" s="416">
        <v>2000</v>
      </c>
    </row>
    <row r="782" spans="1:4" x14ac:dyDescent="0.25">
      <c r="A782" s="415" t="s">
        <v>2169</v>
      </c>
      <c r="B782" s="202">
        <v>12143</v>
      </c>
      <c r="C782" s="204">
        <v>2020</v>
      </c>
      <c r="D782" s="416">
        <v>2020</v>
      </c>
    </row>
    <row r="783" spans="1:4" x14ac:dyDescent="0.25">
      <c r="A783" s="415" t="s">
        <v>2170</v>
      </c>
      <c r="B783" s="202">
        <v>14399</v>
      </c>
      <c r="C783" s="204">
        <v>2010</v>
      </c>
      <c r="D783" s="416">
        <v>2010</v>
      </c>
    </row>
    <row r="784" spans="1:4" x14ac:dyDescent="0.25">
      <c r="A784" s="415" t="s">
        <v>2171</v>
      </c>
      <c r="B784" s="202">
        <v>23182</v>
      </c>
      <c r="C784" s="204">
        <v>2001</v>
      </c>
      <c r="D784" s="416">
        <v>2000</v>
      </c>
    </row>
    <row r="785" spans="1:4" x14ac:dyDescent="0.25">
      <c r="A785" s="415" t="s">
        <v>2172</v>
      </c>
      <c r="B785" s="202">
        <v>25171</v>
      </c>
      <c r="C785" s="204">
        <v>2002</v>
      </c>
      <c r="D785" s="416">
        <v>2002</v>
      </c>
    </row>
    <row r="786" spans="1:4" x14ac:dyDescent="0.25">
      <c r="A786" s="415" t="s">
        <v>2173</v>
      </c>
      <c r="B786" s="202">
        <v>22408</v>
      </c>
      <c r="C786" s="204">
        <v>2001</v>
      </c>
      <c r="D786" s="416">
        <v>2001</v>
      </c>
    </row>
    <row r="787" spans="1:4" x14ac:dyDescent="0.25">
      <c r="A787" s="415" t="s">
        <v>2174</v>
      </c>
      <c r="B787" s="202">
        <v>12835</v>
      </c>
      <c r="C787" s="204">
        <v>2004</v>
      </c>
      <c r="D787" s="416">
        <v>2002</v>
      </c>
    </row>
    <row r="788" spans="1:4" x14ac:dyDescent="0.25">
      <c r="A788" s="415" t="s">
        <v>2175</v>
      </c>
      <c r="B788" s="202">
        <v>25891</v>
      </c>
      <c r="C788" s="204">
        <v>2002</v>
      </c>
      <c r="D788" s="416">
        <v>2002</v>
      </c>
    </row>
    <row r="789" spans="1:4" x14ac:dyDescent="0.25">
      <c r="A789" s="415" t="s">
        <v>2176</v>
      </c>
      <c r="B789" s="202">
        <v>11373</v>
      </c>
      <c r="C789" s="204">
        <v>2002</v>
      </c>
      <c r="D789" s="416">
        <v>2002</v>
      </c>
    </row>
    <row r="790" spans="1:4" x14ac:dyDescent="0.25">
      <c r="A790" s="415" t="s">
        <v>2177</v>
      </c>
      <c r="B790" s="202">
        <v>10424</v>
      </c>
      <c r="C790" s="204">
        <v>2002</v>
      </c>
      <c r="D790" s="416">
        <v>2002</v>
      </c>
    </row>
    <row r="791" spans="1:4" x14ac:dyDescent="0.25">
      <c r="A791" s="415" t="s">
        <v>2178</v>
      </c>
      <c r="B791" s="202">
        <v>16386</v>
      </c>
      <c r="C791" s="204">
        <v>2008</v>
      </c>
      <c r="D791" s="416">
        <v>2005</v>
      </c>
    </row>
    <row r="792" spans="1:4" x14ac:dyDescent="0.25">
      <c r="A792" s="415" t="s">
        <v>2179</v>
      </c>
      <c r="B792" s="202">
        <v>14107</v>
      </c>
      <c r="C792" s="204">
        <v>2020</v>
      </c>
      <c r="D792" s="416">
        <v>2005</v>
      </c>
    </row>
    <row r="793" spans="1:4" x14ac:dyDescent="0.25">
      <c r="A793" s="415" t="s">
        <v>2180</v>
      </c>
      <c r="B793" s="202">
        <v>25757</v>
      </c>
      <c r="C793" s="204">
        <v>2009</v>
      </c>
      <c r="D793" s="416">
        <v>2007</v>
      </c>
    </row>
    <row r="794" spans="1:4" x14ac:dyDescent="0.25">
      <c r="A794" s="415" t="s">
        <v>2181</v>
      </c>
      <c r="B794" s="202">
        <v>27094</v>
      </c>
      <c r="C794" s="204">
        <v>2002</v>
      </c>
      <c r="D794" s="416">
        <v>2002</v>
      </c>
    </row>
    <row r="795" spans="1:4" x14ac:dyDescent="0.25">
      <c r="A795" s="415" t="s">
        <v>2182</v>
      </c>
      <c r="B795" s="202">
        <v>25000</v>
      </c>
      <c r="C795" s="204">
        <v>2005</v>
      </c>
      <c r="D795" s="416">
        <v>2005</v>
      </c>
    </row>
    <row r="796" spans="1:4" x14ac:dyDescent="0.25">
      <c r="A796" s="415" t="s">
        <v>2183</v>
      </c>
      <c r="B796" s="202">
        <v>22612</v>
      </c>
      <c r="C796" s="204">
        <v>2001</v>
      </c>
      <c r="D796" s="416">
        <v>2001</v>
      </c>
    </row>
    <row r="797" spans="1:4" x14ac:dyDescent="0.25">
      <c r="A797" s="415" t="s">
        <v>2184</v>
      </c>
      <c r="B797" s="202">
        <v>23349</v>
      </c>
      <c r="C797" s="204">
        <v>2002</v>
      </c>
      <c r="D797" s="416">
        <v>2002</v>
      </c>
    </row>
    <row r="798" spans="1:4" x14ac:dyDescent="0.25">
      <c r="A798" s="415" t="s">
        <v>2185</v>
      </c>
      <c r="B798" s="202">
        <v>12124</v>
      </c>
      <c r="C798" s="204">
        <v>2009</v>
      </c>
      <c r="D798" s="416">
        <v>2000</v>
      </c>
    </row>
    <row r="799" spans="1:4" x14ac:dyDescent="0.25">
      <c r="A799" s="415" t="s">
        <v>2186</v>
      </c>
      <c r="B799" s="202">
        <v>12080</v>
      </c>
      <c r="C799" s="204">
        <v>2010</v>
      </c>
      <c r="D799" s="416">
        <v>2010</v>
      </c>
    </row>
    <row r="800" spans="1:4" x14ac:dyDescent="0.25">
      <c r="A800" s="415" t="s">
        <v>2187</v>
      </c>
      <c r="B800" s="202">
        <v>20828</v>
      </c>
      <c r="C800" s="204">
        <v>2005</v>
      </c>
      <c r="D800" s="416">
        <v>2005</v>
      </c>
    </row>
    <row r="801" spans="1:4" x14ac:dyDescent="0.25">
      <c r="A801" s="415" t="s">
        <v>2188</v>
      </c>
      <c r="B801" s="202">
        <v>14661</v>
      </c>
      <c r="C801" s="204">
        <v>2007</v>
      </c>
      <c r="D801" s="416">
        <v>2007</v>
      </c>
    </row>
    <row r="802" spans="1:4" x14ac:dyDescent="0.25">
      <c r="A802" s="415" t="s">
        <v>2189</v>
      </c>
      <c r="B802" s="202">
        <v>11820</v>
      </c>
      <c r="C802" s="204">
        <v>2015</v>
      </c>
      <c r="D802" s="416">
        <v>2005</v>
      </c>
    </row>
    <row r="803" spans="1:4" x14ac:dyDescent="0.25">
      <c r="A803" s="415" t="s">
        <v>2190</v>
      </c>
      <c r="B803" s="202">
        <v>23437</v>
      </c>
      <c r="C803" s="204">
        <v>2001</v>
      </c>
      <c r="D803" s="416">
        <v>2001</v>
      </c>
    </row>
    <row r="804" spans="1:4" x14ac:dyDescent="0.25">
      <c r="A804" s="415" t="s">
        <v>2191</v>
      </c>
      <c r="B804" s="202">
        <v>18764</v>
      </c>
      <c r="C804" s="204">
        <v>2002</v>
      </c>
      <c r="D804" s="416">
        <v>2000</v>
      </c>
    </row>
    <row r="805" spans="1:4" x14ac:dyDescent="0.25">
      <c r="A805" s="415" t="s">
        <v>2192</v>
      </c>
      <c r="B805" s="202">
        <v>13858</v>
      </c>
      <c r="C805" s="204">
        <v>2005</v>
      </c>
      <c r="D805" s="416">
        <v>2005</v>
      </c>
    </row>
    <row r="806" spans="1:4" x14ac:dyDescent="0.25">
      <c r="A806" s="415" t="s">
        <v>2193</v>
      </c>
      <c r="B806" s="202">
        <v>26535</v>
      </c>
      <c r="C806" s="204">
        <v>2044</v>
      </c>
      <c r="D806" s="416">
        <v>2000</v>
      </c>
    </row>
    <row r="807" spans="1:4" x14ac:dyDescent="0.25">
      <c r="A807" s="415" t="s">
        <v>2194</v>
      </c>
      <c r="B807" s="202">
        <v>22314</v>
      </c>
      <c r="C807" s="204">
        <v>2005</v>
      </c>
      <c r="D807" s="416">
        <v>2004</v>
      </c>
    </row>
    <row r="808" spans="1:4" x14ac:dyDescent="0.25">
      <c r="A808" s="415" t="s">
        <v>2195</v>
      </c>
      <c r="B808" s="202">
        <v>18879</v>
      </c>
      <c r="C808" s="204">
        <v>2018</v>
      </c>
      <c r="D808" s="416">
        <v>2018</v>
      </c>
    </row>
    <row r="809" spans="1:4" x14ac:dyDescent="0.25">
      <c r="A809" s="415" t="s">
        <v>2196</v>
      </c>
      <c r="B809" s="202">
        <v>24780</v>
      </c>
      <c r="C809" s="204">
        <v>2002</v>
      </c>
      <c r="D809" s="416">
        <v>2000</v>
      </c>
    </row>
    <row r="810" spans="1:4" x14ac:dyDescent="0.25">
      <c r="A810" s="415" t="s">
        <v>2197</v>
      </c>
      <c r="B810" s="202">
        <v>26579</v>
      </c>
      <c r="C810" s="204">
        <v>2044</v>
      </c>
      <c r="D810" s="416">
        <v>2042</v>
      </c>
    </row>
    <row r="811" spans="1:4" x14ac:dyDescent="0.25">
      <c r="A811" s="415" t="s">
        <v>2198</v>
      </c>
      <c r="B811" s="202">
        <v>12356</v>
      </c>
      <c r="C811" s="204">
        <v>2415</v>
      </c>
      <c r="D811" s="416">
        <v>2239</v>
      </c>
    </row>
    <row r="812" spans="1:4" x14ac:dyDescent="0.25">
      <c r="A812" s="415" t="s">
        <v>2199</v>
      </c>
      <c r="B812" s="202">
        <v>14949</v>
      </c>
      <c r="C812" s="204">
        <v>2061</v>
      </c>
      <c r="D812" s="416">
        <v>2025</v>
      </c>
    </row>
    <row r="813" spans="1:4" x14ac:dyDescent="0.25">
      <c r="A813" s="415" t="s">
        <v>2200</v>
      </c>
      <c r="B813" s="202">
        <v>28428</v>
      </c>
      <c r="C813" s="204">
        <v>2001</v>
      </c>
      <c r="D813" s="416">
        <v>2000</v>
      </c>
    </row>
    <row r="814" spans="1:4" x14ac:dyDescent="0.25">
      <c r="A814" s="415" t="s">
        <v>2201</v>
      </c>
      <c r="B814" s="202">
        <v>19122</v>
      </c>
      <c r="C814" s="204">
        <v>2022</v>
      </c>
      <c r="D814" s="416">
        <v>2022</v>
      </c>
    </row>
    <row r="815" spans="1:4" x14ac:dyDescent="0.25">
      <c r="A815" s="415" t="s">
        <v>2202</v>
      </c>
      <c r="B815" s="202">
        <v>15341</v>
      </c>
      <c r="C815" s="204">
        <v>2084</v>
      </c>
      <c r="D815" s="416">
        <v>2056</v>
      </c>
    </row>
    <row r="816" spans="1:4" x14ac:dyDescent="0.25">
      <c r="A816" s="415" t="s">
        <v>2203</v>
      </c>
      <c r="B816" s="202">
        <v>16730</v>
      </c>
      <c r="C816" s="204">
        <v>2015</v>
      </c>
      <c r="D816" s="416">
        <v>2015</v>
      </c>
    </row>
    <row r="817" spans="1:4" x14ac:dyDescent="0.25">
      <c r="A817" s="415" t="s">
        <v>2204</v>
      </c>
      <c r="B817" s="202">
        <v>25354</v>
      </c>
      <c r="C817" s="204">
        <v>2004</v>
      </c>
      <c r="D817" s="416">
        <v>2004</v>
      </c>
    </row>
    <row r="818" spans="1:4" x14ac:dyDescent="0.25">
      <c r="A818" s="415" t="s">
        <v>2205</v>
      </c>
      <c r="B818" s="202">
        <v>19030</v>
      </c>
      <c r="C818" s="204">
        <v>2011</v>
      </c>
      <c r="D818" s="416">
        <v>2005</v>
      </c>
    </row>
    <row r="819" spans="1:4" x14ac:dyDescent="0.25">
      <c r="A819" s="415" t="s">
        <v>2206</v>
      </c>
      <c r="B819" s="202">
        <v>18403</v>
      </c>
      <c r="C819" s="204">
        <v>2072</v>
      </c>
      <c r="D819" s="416">
        <v>2012</v>
      </c>
    </row>
    <row r="820" spans="1:4" x14ac:dyDescent="0.25">
      <c r="A820" s="415" t="s">
        <v>2207</v>
      </c>
      <c r="B820" s="202">
        <v>15541</v>
      </c>
      <c r="C820" s="204">
        <v>2001</v>
      </c>
      <c r="D820" s="416">
        <v>2000</v>
      </c>
    </row>
    <row r="821" spans="1:4" x14ac:dyDescent="0.25">
      <c r="A821" s="415" t="s">
        <v>2208</v>
      </c>
      <c r="B821" s="202">
        <v>15131</v>
      </c>
      <c r="C821" s="204">
        <v>2005</v>
      </c>
      <c r="D821" s="416">
        <v>2005</v>
      </c>
    </row>
    <row r="822" spans="1:4" x14ac:dyDescent="0.25">
      <c r="A822" s="415" t="s">
        <v>2209</v>
      </c>
      <c r="B822" s="202">
        <v>29670</v>
      </c>
      <c r="C822" s="204">
        <v>2005</v>
      </c>
      <c r="D822" s="416">
        <v>2000</v>
      </c>
    </row>
    <row r="823" spans="1:4" x14ac:dyDescent="0.25">
      <c r="A823" s="415" t="s">
        <v>2210</v>
      </c>
      <c r="B823" s="202">
        <v>29165</v>
      </c>
      <c r="C823" s="204">
        <v>2002</v>
      </c>
      <c r="D823" s="416">
        <v>2002</v>
      </c>
    </row>
    <row r="824" spans="1:4" x14ac:dyDescent="0.25">
      <c r="A824" s="415" t="s">
        <v>2211</v>
      </c>
      <c r="B824" s="202">
        <v>26863</v>
      </c>
      <c r="C824" s="204">
        <v>2002</v>
      </c>
      <c r="D824" s="416">
        <v>2002</v>
      </c>
    </row>
    <row r="825" spans="1:4" x14ac:dyDescent="0.25">
      <c r="A825" s="415" t="s">
        <v>2212</v>
      </c>
      <c r="B825" s="202">
        <v>10608</v>
      </c>
      <c r="C825" s="204">
        <v>2002</v>
      </c>
      <c r="D825" s="416">
        <v>2002</v>
      </c>
    </row>
    <row r="826" spans="1:4" x14ac:dyDescent="0.25">
      <c r="A826" s="415" t="s">
        <v>2213</v>
      </c>
      <c r="B826" s="202">
        <v>22301</v>
      </c>
      <c r="C826" s="204">
        <v>2002</v>
      </c>
      <c r="D826" s="416">
        <v>2002</v>
      </c>
    </row>
    <row r="827" spans="1:4" x14ac:dyDescent="0.25">
      <c r="A827" s="415" t="s">
        <v>2214</v>
      </c>
      <c r="B827" s="202">
        <v>19519</v>
      </c>
      <c r="C827" s="204">
        <v>2001</v>
      </c>
      <c r="D827" s="416">
        <v>2001</v>
      </c>
    </row>
    <row r="828" spans="1:4" x14ac:dyDescent="0.25">
      <c r="A828" s="415" t="s">
        <v>2215</v>
      </c>
      <c r="B828" s="202">
        <v>22948</v>
      </c>
      <c r="C828" s="204">
        <v>2002</v>
      </c>
      <c r="D828" s="416">
        <v>2002</v>
      </c>
    </row>
    <row r="829" spans="1:4" x14ac:dyDescent="0.25">
      <c r="A829" s="415" t="s">
        <v>2216</v>
      </c>
      <c r="B829" s="202">
        <v>18606</v>
      </c>
      <c r="C829" s="204">
        <v>2001</v>
      </c>
      <c r="D829" s="416">
        <v>2001</v>
      </c>
    </row>
    <row r="830" spans="1:4" x14ac:dyDescent="0.25">
      <c r="A830" s="415" t="s">
        <v>2217</v>
      </c>
      <c r="B830" s="202">
        <v>24547</v>
      </c>
      <c r="C830" s="204">
        <v>2001</v>
      </c>
      <c r="D830" s="416">
        <v>2001</v>
      </c>
    </row>
    <row r="831" spans="1:4" x14ac:dyDescent="0.25">
      <c r="A831" s="415" t="s">
        <v>2218</v>
      </c>
      <c r="B831" s="202">
        <v>17723</v>
      </c>
      <c r="C831" s="204">
        <v>2001</v>
      </c>
      <c r="D831" s="416">
        <v>2001</v>
      </c>
    </row>
    <row r="832" spans="1:4" x14ac:dyDescent="0.25">
      <c r="A832" s="415" t="s">
        <v>2219</v>
      </c>
      <c r="B832" s="202">
        <v>29942</v>
      </c>
      <c r="C832" s="204">
        <v>2001</v>
      </c>
      <c r="D832" s="416">
        <v>2001</v>
      </c>
    </row>
    <row r="833" spans="1:4" x14ac:dyDescent="0.25">
      <c r="A833" s="415" t="s">
        <v>2220</v>
      </c>
      <c r="B833" s="202">
        <v>16698</v>
      </c>
      <c r="C833" s="204">
        <v>2002</v>
      </c>
      <c r="D833" s="416">
        <v>2002</v>
      </c>
    </row>
    <row r="834" spans="1:4" x14ac:dyDescent="0.25">
      <c r="A834" s="415" t="s">
        <v>2221</v>
      </c>
      <c r="B834" s="202">
        <v>25157</v>
      </c>
      <c r="C834" s="204">
        <v>2002</v>
      </c>
      <c r="D834" s="416">
        <v>2002</v>
      </c>
    </row>
    <row r="835" spans="1:4" x14ac:dyDescent="0.25">
      <c r="A835" s="415" t="s">
        <v>2222</v>
      </c>
      <c r="B835" s="202">
        <v>18541</v>
      </c>
      <c r="C835" s="204">
        <v>2001</v>
      </c>
      <c r="D835" s="416">
        <v>2001</v>
      </c>
    </row>
    <row r="836" spans="1:4" x14ac:dyDescent="0.25">
      <c r="A836" s="415" t="s">
        <v>2223</v>
      </c>
      <c r="B836" s="202">
        <v>15986</v>
      </c>
      <c r="C836" s="204">
        <v>2001</v>
      </c>
      <c r="D836" s="416">
        <v>2001</v>
      </c>
    </row>
    <row r="837" spans="1:4" x14ac:dyDescent="0.25">
      <c r="A837" s="415" t="s">
        <v>2224</v>
      </c>
      <c r="B837" s="202">
        <v>15203</v>
      </c>
      <c r="C837" s="204">
        <v>2001</v>
      </c>
      <c r="D837" s="416">
        <v>2000</v>
      </c>
    </row>
    <row r="838" spans="1:4" x14ac:dyDescent="0.25">
      <c r="A838" s="415" t="s">
        <v>2225</v>
      </c>
      <c r="B838" s="202">
        <v>29411</v>
      </c>
      <c r="C838" s="204">
        <v>2001</v>
      </c>
      <c r="D838" s="416">
        <v>2001</v>
      </c>
    </row>
    <row r="839" spans="1:4" x14ac:dyDescent="0.25">
      <c r="A839" s="415" t="s">
        <v>2226</v>
      </c>
      <c r="B839" s="202">
        <v>15820</v>
      </c>
      <c r="C839" s="204">
        <v>2001</v>
      </c>
      <c r="D839" s="416">
        <v>2001</v>
      </c>
    </row>
    <row r="840" spans="1:4" x14ac:dyDescent="0.25">
      <c r="A840" s="415" t="s">
        <v>2227</v>
      </c>
      <c r="B840" s="202">
        <v>23629</v>
      </c>
      <c r="C840" s="204">
        <v>2018</v>
      </c>
      <c r="D840" s="416">
        <v>2000</v>
      </c>
    </row>
    <row r="841" spans="1:4" x14ac:dyDescent="0.25">
      <c r="A841" s="415" t="s">
        <v>2228</v>
      </c>
      <c r="B841" s="202">
        <v>25150</v>
      </c>
      <c r="C841" s="204">
        <v>2002</v>
      </c>
      <c r="D841" s="416">
        <v>2000</v>
      </c>
    </row>
    <row r="842" spans="1:4" x14ac:dyDescent="0.25">
      <c r="A842" s="415" t="s">
        <v>2229</v>
      </c>
      <c r="B842" s="202">
        <v>10480</v>
      </c>
      <c r="C842" s="204">
        <v>2002</v>
      </c>
      <c r="D842" s="416">
        <v>2002</v>
      </c>
    </row>
    <row r="843" spans="1:4" x14ac:dyDescent="0.25">
      <c r="A843" s="415" t="s">
        <v>2230</v>
      </c>
      <c r="B843" s="202">
        <v>11843</v>
      </c>
      <c r="C843" s="204">
        <v>2003</v>
      </c>
      <c r="D843" s="416">
        <v>2003</v>
      </c>
    </row>
    <row r="844" spans="1:4" x14ac:dyDescent="0.25">
      <c r="A844" s="415" t="s">
        <v>2231</v>
      </c>
      <c r="B844" s="202">
        <v>14608</v>
      </c>
      <c r="C844" s="204">
        <v>2004</v>
      </c>
      <c r="D844" s="416">
        <v>2004</v>
      </c>
    </row>
    <row r="845" spans="1:4" x14ac:dyDescent="0.25">
      <c r="A845" s="415" t="s">
        <v>2232</v>
      </c>
      <c r="B845" s="202">
        <v>24594</v>
      </c>
      <c r="C845" s="204">
        <v>2004</v>
      </c>
      <c r="D845" s="416">
        <v>2004</v>
      </c>
    </row>
    <row r="846" spans="1:4" x14ac:dyDescent="0.25">
      <c r="A846" s="415" t="s">
        <v>2231</v>
      </c>
      <c r="B846" s="202">
        <v>26862</v>
      </c>
      <c r="C846" s="204">
        <v>2001</v>
      </c>
      <c r="D846" s="416">
        <v>2001</v>
      </c>
    </row>
    <row r="847" spans="1:4" x14ac:dyDescent="0.25">
      <c r="A847" s="415" t="s">
        <v>2233</v>
      </c>
      <c r="B847" s="202">
        <v>27097</v>
      </c>
      <c r="C847" s="204">
        <v>2006</v>
      </c>
      <c r="D847" s="416">
        <v>2006</v>
      </c>
    </row>
    <row r="848" spans="1:4" x14ac:dyDescent="0.25">
      <c r="A848" s="415" t="s">
        <v>2234</v>
      </c>
      <c r="B848" s="202">
        <v>25049</v>
      </c>
      <c r="C848" s="204">
        <v>2007</v>
      </c>
      <c r="D848" s="416">
        <v>2007</v>
      </c>
    </row>
    <row r="849" spans="1:4" x14ac:dyDescent="0.25">
      <c r="A849" s="415" t="s">
        <v>2235</v>
      </c>
      <c r="B849" s="202">
        <v>18184</v>
      </c>
      <c r="C849" s="204">
        <v>2002</v>
      </c>
      <c r="D849" s="416">
        <v>2002</v>
      </c>
    </row>
    <row r="850" spans="1:4" x14ac:dyDescent="0.25">
      <c r="A850" s="415" t="s">
        <v>2236</v>
      </c>
      <c r="B850" s="202">
        <v>16323</v>
      </c>
      <c r="C850" s="204">
        <v>2001</v>
      </c>
      <c r="D850" s="416">
        <v>2001</v>
      </c>
    </row>
    <row r="851" spans="1:4" x14ac:dyDescent="0.25">
      <c r="A851" s="415" t="s">
        <v>2237</v>
      </c>
      <c r="B851" s="202">
        <v>12937</v>
      </c>
      <c r="C851" s="204">
        <v>2001</v>
      </c>
      <c r="D851" s="416">
        <v>2001</v>
      </c>
    </row>
    <row r="852" spans="1:4" x14ac:dyDescent="0.25">
      <c r="A852" s="415" t="s">
        <v>2238</v>
      </c>
      <c r="B852" s="202">
        <v>20417</v>
      </c>
      <c r="C852" s="204">
        <v>2006</v>
      </c>
      <c r="D852" s="416">
        <v>2005</v>
      </c>
    </row>
    <row r="853" spans="1:4" x14ac:dyDescent="0.25">
      <c r="A853" s="415" t="s">
        <v>2239</v>
      </c>
      <c r="B853" s="202">
        <v>19189</v>
      </c>
      <c r="C853" s="204">
        <v>2002</v>
      </c>
      <c r="D853" s="416">
        <v>2002</v>
      </c>
    </row>
    <row r="854" spans="1:4" x14ac:dyDescent="0.25">
      <c r="A854" s="415" t="s">
        <v>2240</v>
      </c>
      <c r="B854" s="202">
        <v>28773</v>
      </c>
      <c r="C854" s="204">
        <v>2001</v>
      </c>
      <c r="D854" s="416">
        <v>2001</v>
      </c>
    </row>
    <row r="855" spans="1:4" x14ac:dyDescent="0.25">
      <c r="A855" s="415" t="s">
        <v>2241</v>
      </c>
      <c r="B855" s="202">
        <v>16379</v>
      </c>
      <c r="C855" s="204">
        <v>2001</v>
      </c>
      <c r="D855" s="416">
        <v>2001</v>
      </c>
    </row>
    <row r="856" spans="1:4" x14ac:dyDescent="0.25">
      <c r="A856" s="415" t="s">
        <v>2242</v>
      </c>
      <c r="B856" s="202">
        <v>20588</v>
      </c>
      <c r="C856" s="204">
        <v>2002</v>
      </c>
      <c r="D856" s="416">
        <v>2002</v>
      </c>
    </row>
    <row r="857" spans="1:4" x14ac:dyDescent="0.25">
      <c r="A857" s="415" t="s">
        <v>2243</v>
      </c>
      <c r="B857" s="202">
        <v>23110</v>
      </c>
      <c r="C857" s="204">
        <v>2001</v>
      </c>
      <c r="D857" s="416">
        <v>2001</v>
      </c>
    </row>
    <row r="858" spans="1:4" x14ac:dyDescent="0.25">
      <c r="A858" s="415" t="s">
        <v>2244</v>
      </c>
      <c r="B858" s="202">
        <v>23006</v>
      </c>
      <c r="C858" s="204">
        <v>2003</v>
      </c>
      <c r="D858" s="416">
        <v>2003</v>
      </c>
    </row>
    <row r="859" spans="1:4" x14ac:dyDescent="0.25">
      <c r="A859" s="415" t="s">
        <v>2245</v>
      </c>
      <c r="B859" s="202">
        <v>15614</v>
      </c>
      <c r="C859" s="204">
        <v>2001</v>
      </c>
      <c r="D859" s="416">
        <v>2001</v>
      </c>
    </row>
    <row r="860" spans="1:4" x14ac:dyDescent="0.25">
      <c r="A860" s="415" t="s">
        <v>2246</v>
      </c>
      <c r="B860" s="202">
        <v>16386</v>
      </c>
      <c r="C860" s="204">
        <v>2002</v>
      </c>
      <c r="D860" s="416">
        <v>2002</v>
      </c>
    </row>
    <row r="861" spans="1:4" x14ac:dyDescent="0.25">
      <c r="A861" s="415" t="s">
        <v>2247</v>
      </c>
      <c r="B861" s="202">
        <v>11790</v>
      </c>
      <c r="C861" s="204">
        <v>2001</v>
      </c>
      <c r="D861" s="416">
        <v>2001</v>
      </c>
    </row>
    <row r="862" spans="1:4" x14ac:dyDescent="0.25">
      <c r="A862" s="415" t="s">
        <v>2248</v>
      </c>
      <c r="B862" s="202">
        <v>24247</v>
      </c>
      <c r="C862" s="204">
        <v>2003</v>
      </c>
      <c r="D862" s="416">
        <v>2001</v>
      </c>
    </row>
    <row r="863" spans="1:4" x14ac:dyDescent="0.25">
      <c r="A863" s="415" t="s">
        <v>2249</v>
      </c>
      <c r="B863" s="202">
        <v>16098</v>
      </c>
      <c r="C863" s="204">
        <v>2008</v>
      </c>
      <c r="D863" s="416">
        <v>2006</v>
      </c>
    </row>
    <row r="864" spans="1:4" x14ac:dyDescent="0.25">
      <c r="A864" s="415" t="s">
        <v>2250</v>
      </c>
      <c r="B864" s="202">
        <v>19707</v>
      </c>
      <c r="C864" s="204">
        <v>2002</v>
      </c>
      <c r="D864" s="416">
        <v>2002</v>
      </c>
    </row>
    <row r="865" spans="1:4" x14ac:dyDescent="0.25">
      <c r="A865" s="415" t="s">
        <v>2251</v>
      </c>
      <c r="B865" s="202">
        <v>28861</v>
      </c>
      <c r="C865" s="204">
        <v>2001</v>
      </c>
      <c r="D865" s="416">
        <v>2001</v>
      </c>
    </row>
    <row r="866" spans="1:4" x14ac:dyDescent="0.25">
      <c r="A866" s="415" t="s">
        <v>2252</v>
      </c>
      <c r="B866" s="202">
        <v>11332</v>
      </c>
      <c r="C866" s="204">
        <v>2004</v>
      </c>
      <c r="D866" s="416">
        <v>2004</v>
      </c>
    </row>
    <row r="867" spans="1:4" x14ac:dyDescent="0.25">
      <c r="A867" s="415" t="s">
        <v>2253</v>
      </c>
      <c r="B867" s="202">
        <v>14652</v>
      </c>
      <c r="C867" s="204">
        <v>2002</v>
      </c>
      <c r="D867" s="416">
        <v>2002</v>
      </c>
    </row>
    <row r="868" spans="1:4" x14ac:dyDescent="0.25">
      <c r="A868" s="415" t="s">
        <v>2254</v>
      </c>
      <c r="B868" s="202">
        <v>20618</v>
      </c>
      <c r="C868" s="204">
        <v>2002</v>
      </c>
      <c r="D868" s="416">
        <v>2000</v>
      </c>
    </row>
    <row r="869" spans="1:4" x14ac:dyDescent="0.25">
      <c r="A869" s="415" t="s">
        <v>2255</v>
      </c>
      <c r="B869" s="202">
        <v>26680</v>
      </c>
      <c r="C869" s="204">
        <v>2004</v>
      </c>
      <c r="D869" s="416">
        <v>2004</v>
      </c>
    </row>
    <row r="870" spans="1:4" x14ac:dyDescent="0.25">
      <c r="A870" s="415" t="s">
        <v>2256</v>
      </c>
      <c r="B870" s="202">
        <v>16253</v>
      </c>
      <c r="C870" s="204">
        <v>2002</v>
      </c>
      <c r="D870" s="416">
        <v>2002</v>
      </c>
    </row>
    <row r="871" spans="1:4" x14ac:dyDescent="0.25">
      <c r="A871" s="415" t="s">
        <v>2257</v>
      </c>
      <c r="B871" s="202">
        <v>14123</v>
      </c>
      <c r="C871" s="204">
        <v>2001</v>
      </c>
      <c r="D871" s="416">
        <v>2001</v>
      </c>
    </row>
    <row r="872" spans="1:4" x14ac:dyDescent="0.25">
      <c r="A872" s="415" t="s">
        <v>2258</v>
      </c>
      <c r="B872" s="202">
        <v>21948</v>
      </c>
      <c r="C872" s="204">
        <v>2001</v>
      </c>
      <c r="D872" s="416">
        <v>2001</v>
      </c>
    </row>
    <row r="873" spans="1:4" x14ac:dyDescent="0.25">
      <c r="A873" s="415" t="s">
        <v>2259</v>
      </c>
      <c r="B873" s="202">
        <v>26968</v>
      </c>
      <c r="C873" s="204">
        <v>2001</v>
      </c>
      <c r="D873" s="416">
        <v>2001</v>
      </c>
    </row>
    <row r="874" spans="1:4" x14ac:dyDescent="0.25">
      <c r="A874" s="415" t="s">
        <v>2260</v>
      </c>
      <c r="B874" s="202">
        <v>23872</v>
      </c>
      <c r="C874" s="204">
        <v>2002</v>
      </c>
      <c r="D874" s="416">
        <v>2002</v>
      </c>
    </row>
    <row r="875" spans="1:4" x14ac:dyDescent="0.25">
      <c r="A875" s="415" t="s">
        <v>2261</v>
      </c>
      <c r="B875" s="202">
        <v>29253</v>
      </c>
      <c r="C875" s="204">
        <v>2004</v>
      </c>
      <c r="D875" s="416">
        <v>2004</v>
      </c>
    </row>
    <row r="876" spans="1:4" x14ac:dyDescent="0.25">
      <c r="A876" s="415" t="s">
        <v>2262</v>
      </c>
      <c r="B876" s="202">
        <v>11776</v>
      </c>
      <c r="C876" s="204">
        <v>2002</v>
      </c>
      <c r="D876" s="416">
        <v>2001</v>
      </c>
    </row>
    <row r="877" spans="1:4" x14ac:dyDescent="0.25">
      <c r="A877" s="415" t="s">
        <v>2263</v>
      </c>
      <c r="B877" s="202">
        <v>12411</v>
      </c>
      <c r="C877" s="204">
        <v>2009</v>
      </c>
      <c r="D877" s="416">
        <v>2009</v>
      </c>
    </row>
    <row r="878" spans="1:4" x14ac:dyDescent="0.25">
      <c r="A878" s="415" t="s">
        <v>2264</v>
      </c>
      <c r="B878" s="202">
        <v>19093</v>
      </c>
      <c r="C878" s="204">
        <v>2001</v>
      </c>
      <c r="D878" s="416">
        <v>2001</v>
      </c>
    </row>
    <row r="879" spans="1:4" x14ac:dyDescent="0.25">
      <c r="A879" s="415" t="s">
        <v>2265</v>
      </c>
      <c r="B879" s="202">
        <v>24377</v>
      </c>
      <c r="C879" s="204">
        <v>2010</v>
      </c>
      <c r="D879" s="416">
        <v>2006</v>
      </c>
    </row>
    <row r="880" spans="1:4" x14ac:dyDescent="0.25">
      <c r="A880" s="415" t="s">
        <v>2266</v>
      </c>
      <c r="B880" s="202">
        <v>12682</v>
      </c>
      <c r="C880" s="204">
        <v>2007</v>
      </c>
      <c r="D880" s="416">
        <v>2007</v>
      </c>
    </row>
    <row r="881" spans="1:4" x14ac:dyDescent="0.25">
      <c r="A881" s="415" t="s">
        <v>2267</v>
      </c>
      <c r="B881" s="202">
        <v>23848</v>
      </c>
      <c r="C881" s="204">
        <v>2007</v>
      </c>
      <c r="D881" s="416">
        <v>2007</v>
      </c>
    </row>
    <row r="882" spans="1:4" x14ac:dyDescent="0.25">
      <c r="A882" s="415" t="s">
        <v>2268</v>
      </c>
      <c r="B882" s="202">
        <v>24586</v>
      </c>
      <c r="C882" s="204">
        <v>2005</v>
      </c>
      <c r="D882" s="416">
        <v>2003</v>
      </c>
    </row>
    <row r="883" spans="1:4" x14ac:dyDescent="0.25">
      <c r="A883" s="415" t="s">
        <v>2269</v>
      </c>
      <c r="B883" s="202">
        <v>26867</v>
      </c>
      <c r="C883" s="204">
        <v>2013</v>
      </c>
      <c r="D883" s="416">
        <v>2004</v>
      </c>
    </row>
    <row r="884" spans="1:4" x14ac:dyDescent="0.25">
      <c r="A884" s="415" t="s">
        <v>2270</v>
      </c>
      <c r="B884" s="202">
        <v>19863</v>
      </c>
      <c r="C884" s="204">
        <v>2001</v>
      </c>
      <c r="D884" s="416">
        <v>2001</v>
      </c>
    </row>
    <row r="885" spans="1:4" x14ac:dyDescent="0.25">
      <c r="A885" s="415" t="s">
        <v>2271</v>
      </c>
      <c r="B885" s="202">
        <v>25637</v>
      </c>
      <c r="C885" s="204">
        <v>2001</v>
      </c>
      <c r="D885" s="416">
        <v>2001</v>
      </c>
    </row>
    <row r="886" spans="1:4" x14ac:dyDescent="0.25">
      <c r="A886" s="415" t="s">
        <v>2272</v>
      </c>
      <c r="B886" s="202">
        <v>11385</v>
      </c>
      <c r="C886" s="204">
        <v>2002</v>
      </c>
      <c r="D886" s="416">
        <v>2000</v>
      </c>
    </row>
    <row r="887" spans="1:4" x14ac:dyDescent="0.25">
      <c r="A887" s="415" t="s">
        <v>2273</v>
      </c>
      <c r="B887" s="202">
        <v>21782</v>
      </c>
      <c r="C887" s="204">
        <v>2002</v>
      </c>
      <c r="D887" s="416">
        <v>2000</v>
      </c>
    </row>
    <row r="888" spans="1:4" x14ac:dyDescent="0.25">
      <c r="A888" s="415" t="s">
        <v>2274</v>
      </c>
      <c r="B888" s="202">
        <v>11881</v>
      </c>
      <c r="C888" s="204">
        <v>2002</v>
      </c>
      <c r="D888" s="416">
        <v>2002</v>
      </c>
    </row>
    <row r="889" spans="1:4" x14ac:dyDescent="0.25">
      <c r="A889" s="415" t="s">
        <v>2275</v>
      </c>
      <c r="B889" s="202">
        <v>18084</v>
      </c>
      <c r="C889" s="204">
        <v>2001</v>
      </c>
      <c r="D889" s="416">
        <v>2001</v>
      </c>
    </row>
    <row r="890" spans="1:4" x14ac:dyDescent="0.25">
      <c r="A890" s="415" t="s">
        <v>2276</v>
      </c>
      <c r="B890" s="202">
        <v>28437</v>
      </c>
      <c r="C890" s="204">
        <v>2002</v>
      </c>
      <c r="D890" s="416">
        <v>2002</v>
      </c>
    </row>
    <row r="891" spans="1:4" x14ac:dyDescent="0.25">
      <c r="A891" s="415" t="s">
        <v>2277</v>
      </c>
      <c r="B891" s="202">
        <v>13054</v>
      </c>
      <c r="C891" s="204">
        <v>2005</v>
      </c>
      <c r="D891" s="416">
        <v>2005</v>
      </c>
    </row>
    <row r="892" spans="1:4" x14ac:dyDescent="0.25">
      <c r="A892" s="415" t="s">
        <v>2278</v>
      </c>
      <c r="B892" s="202">
        <v>24359</v>
      </c>
      <c r="C892" s="204">
        <v>2006</v>
      </c>
      <c r="D892" s="416">
        <v>2005</v>
      </c>
    </row>
    <row r="893" spans="1:4" x14ac:dyDescent="0.25">
      <c r="A893" s="415" t="s">
        <v>2279</v>
      </c>
      <c r="B893" s="202">
        <v>17328</v>
      </c>
      <c r="C893" s="204">
        <v>2012</v>
      </c>
      <c r="D893" s="416">
        <v>2002</v>
      </c>
    </row>
    <row r="894" spans="1:4" x14ac:dyDescent="0.25">
      <c r="A894" s="415" t="s">
        <v>2280</v>
      </c>
      <c r="B894" s="202">
        <v>27020</v>
      </c>
      <c r="C894" s="204">
        <v>2011</v>
      </c>
      <c r="D894" s="416">
        <v>2005</v>
      </c>
    </row>
    <row r="895" spans="1:4" x14ac:dyDescent="0.25">
      <c r="A895" s="415" t="s">
        <v>2281</v>
      </c>
      <c r="B895" s="202">
        <v>27493</v>
      </c>
      <c r="C895" s="204">
        <v>2001</v>
      </c>
      <c r="D895" s="416">
        <v>2001</v>
      </c>
    </row>
    <row r="896" spans="1:4" x14ac:dyDescent="0.25">
      <c r="A896" s="415" t="s">
        <v>2282</v>
      </c>
      <c r="B896" s="202">
        <v>16200</v>
      </c>
      <c r="C896" s="204">
        <v>2044</v>
      </c>
      <c r="D896" s="416">
        <v>2013</v>
      </c>
    </row>
    <row r="897" spans="1:4" x14ac:dyDescent="0.25">
      <c r="A897" s="415" t="s">
        <v>2283</v>
      </c>
      <c r="B897" s="202">
        <v>22771</v>
      </c>
      <c r="C897" s="204">
        <v>2005</v>
      </c>
      <c r="D897" s="416">
        <v>2004</v>
      </c>
    </row>
    <row r="898" spans="1:4" x14ac:dyDescent="0.25">
      <c r="A898" s="415" t="s">
        <v>2284</v>
      </c>
      <c r="B898" s="202">
        <v>12582</v>
      </c>
      <c r="C898" s="204">
        <v>2001</v>
      </c>
      <c r="D898" s="416">
        <v>2001</v>
      </c>
    </row>
    <row r="899" spans="1:4" x14ac:dyDescent="0.25">
      <c r="A899" s="415" t="s">
        <v>2285</v>
      </c>
      <c r="B899" s="202">
        <v>19839</v>
      </c>
      <c r="C899" s="204">
        <v>2029</v>
      </c>
      <c r="D899" s="416">
        <v>2026</v>
      </c>
    </row>
    <row r="900" spans="1:4" x14ac:dyDescent="0.25">
      <c r="A900" s="415" t="s">
        <v>2286</v>
      </c>
      <c r="B900" s="202">
        <v>28498</v>
      </c>
      <c r="C900" s="204">
        <v>2010</v>
      </c>
      <c r="D900" s="416">
        <v>2010</v>
      </c>
    </row>
    <row r="901" spans="1:4" x14ac:dyDescent="0.25">
      <c r="A901" s="415" t="s">
        <v>2287</v>
      </c>
      <c r="B901" s="202">
        <v>26371</v>
      </c>
      <c r="C901" s="204">
        <v>2014</v>
      </c>
      <c r="D901" s="416">
        <v>2012</v>
      </c>
    </row>
    <row r="902" spans="1:4" x14ac:dyDescent="0.25">
      <c r="A902" s="415" t="s">
        <v>2288</v>
      </c>
      <c r="B902" s="202">
        <v>29793</v>
      </c>
      <c r="C902" s="204">
        <v>2002</v>
      </c>
      <c r="D902" s="416">
        <v>2002</v>
      </c>
    </row>
    <row r="903" spans="1:4" x14ac:dyDescent="0.25">
      <c r="A903" s="415" t="s">
        <v>2289</v>
      </c>
      <c r="B903" s="202">
        <v>13402</v>
      </c>
      <c r="C903" s="204">
        <v>2027</v>
      </c>
      <c r="D903" s="416">
        <v>2027</v>
      </c>
    </row>
    <row r="904" spans="1:4" x14ac:dyDescent="0.25">
      <c r="A904" s="415" t="s">
        <v>2290</v>
      </c>
      <c r="B904" s="202">
        <v>22995</v>
      </c>
      <c r="C904" s="204">
        <v>2005</v>
      </c>
      <c r="D904" s="416">
        <v>2005</v>
      </c>
    </row>
    <row r="905" spans="1:4" x14ac:dyDescent="0.25">
      <c r="A905" s="415" t="s">
        <v>2291</v>
      </c>
      <c r="B905" s="202">
        <v>23563</v>
      </c>
      <c r="C905" s="204">
        <v>2003</v>
      </c>
      <c r="D905" s="416">
        <v>2003</v>
      </c>
    </row>
    <row r="906" spans="1:4" x14ac:dyDescent="0.25">
      <c r="A906" s="415" t="s">
        <v>2292</v>
      </c>
      <c r="B906" s="202">
        <v>13563</v>
      </c>
      <c r="C906" s="204">
        <v>2002</v>
      </c>
      <c r="D906" s="416">
        <v>2002</v>
      </c>
    </row>
    <row r="907" spans="1:4" x14ac:dyDescent="0.25">
      <c r="A907" s="415" t="s">
        <v>2293</v>
      </c>
      <c r="B907" s="202">
        <v>25812</v>
      </c>
      <c r="C907" s="204">
        <v>2002</v>
      </c>
      <c r="D907" s="416">
        <v>2002</v>
      </c>
    </row>
    <row r="908" spans="1:4" x14ac:dyDescent="0.25">
      <c r="A908" s="415" t="s">
        <v>2294</v>
      </c>
      <c r="B908" s="202">
        <v>27684</v>
      </c>
      <c r="C908" s="204">
        <v>2007</v>
      </c>
      <c r="D908" s="416">
        <v>2003</v>
      </c>
    </row>
    <row r="909" spans="1:4" x14ac:dyDescent="0.25">
      <c r="A909" s="415" t="s">
        <v>2295</v>
      </c>
      <c r="B909" s="202">
        <v>10271</v>
      </c>
      <c r="C909" s="204">
        <v>2001</v>
      </c>
      <c r="D909" s="416">
        <v>2001</v>
      </c>
    </row>
    <row r="910" spans="1:4" x14ac:dyDescent="0.25">
      <c r="A910" s="415" t="s">
        <v>2296</v>
      </c>
      <c r="B910" s="202">
        <v>25416</v>
      </c>
      <c r="C910" s="204">
        <v>2001</v>
      </c>
      <c r="D910" s="416">
        <v>2001</v>
      </c>
    </row>
    <row r="911" spans="1:4" x14ac:dyDescent="0.25">
      <c r="A911" s="415" t="s">
        <v>2297</v>
      </c>
      <c r="B911" s="202">
        <v>29475</v>
      </c>
      <c r="C911" s="204">
        <v>2017</v>
      </c>
      <c r="D911" s="416">
        <v>2000</v>
      </c>
    </row>
    <row r="912" spans="1:4" x14ac:dyDescent="0.25">
      <c r="A912" s="415" t="s">
        <v>2298</v>
      </c>
      <c r="B912" s="202">
        <v>19763</v>
      </c>
      <c r="C912" s="204">
        <v>2001</v>
      </c>
      <c r="D912" s="416">
        <v>2001</v>
      </c>
    </row>
    <row r="913" spans="1:4" x14ac:dyDescent="0.25">
      <c r="A913" s="415" t="s">
        <v>2299</v>
      </c>
      <c r="B913" s="202">
        <v>28080</v>
      </c>
      <c r="C913" s="204">
        <v>2001</v>
      </c>
      <c r="D913" s="416">
        <v>2001</v>
      </c>
    </row>
    <row r="914" spans="1:4" x14ac:dyDescent="0.25">
      <c r="A914" s="415" t="s">
        <v>2300</v>
      </c>
      <c r="B914" s="202">
        <v>26061</v>
      </c>
      <c r="C914" s="204">
        <v>2003</v>
      </c>
      <c r="D914" s="416">
        <v>2003</v>
      </c>
    </row>
    <row r="915" spans="1:4" x14ac:dyDescent="0.25">
      <c r="A915" s="415" t="s">
        <v>2301</v>
      </c>
      <c r="B915" s="202">
        <v>22662</v>
      </c>
      <c r="C915" s="204">
        <v>2019</v>
      </c>
      <c r="D915" s="416">
        <v>2017</v>
      </c>
    </row>
    <row r="916" spans="1:4" x14ac:dyDescent="0.25">
      <c r="A916" s="415" t="s">
        <v>2302</v>
      </c>
      <c r="B916" s="202">
        <v>10507</v>
      </c>
      <c r="C916" s="204">
        <v>2001</v>
      </c>
      <c r="D916" s="416">
        <v>2000</v>
      </c>
    </row>
    <row r="917" spans="1:4" x14ac:dyDescent="0.25">
      <c r="A917" s="415" t="s">
        <v>2303</v>
      </c>
      <c r="B917" s="202">
        <v>21540</v>
      </c>
      <c r="C917" s="204">
        <v>2004</v>
      </c>
      <c r="D917" s="416">
        <v>2001</v>
      </c>
    </row>
    <row r="918" spans="1:4" x14ac:dyDescent="0.25">
      <c r="A918" s="415" t="s">
        <v>2304</v>
      </c>
      <c r="B918" s="202">
        <v>16208</v>
      </c>
      <c r="C918" s="204">
        <v>2012</v>
      </c>
      <c r="D918" s="416">
        <v>2000</v>
      </c>
    </row>
    <row r="919" spans="1:4" x14ac:dyDescent="0.25">
      <c r="A919" s="415" t="s">
        <v>2305</v>
      </c>
      <c r="B919" s="202">
        <v>26602</v>
      </c>
      <c r="C919" s="204">
        <v>2002</v>
      </c>
      <c r="D919" s="416">
        <v>2002</v>
      </c>
    </row>
    <row r="920" spans="1:4" x14ac:dyDescent="0.25">
      <c r="A920" s="415" t="s">
        <v>2306</v>
      </c>
      <c r="B920" s="202">
        <v>28196</v>
      </c>
      <c r="C920" s="204">
        <v>2002</v>
      </c>
      <c r="D920" s="416">
        <v>2000</v>
      </c>
    </row>
    <row r="921" spans="1:4" x14ac:dyDescent="0.25">
      <c r="A921" s="415" t="s">
        <v>2307</v>
      </c>
      <c r="B921" s="202">
        <v>27073</v>
      </c>
      <c r="C921" s="204">
        <v>2153</v>
      </c>
      <c r="D921" s="416">
        <v>2139</v>
      </c>
    </row>
    <row r="922" spans="1:4" x14ac:dyDescent="0.25">
      <c r="A922" s="415" t="s">
        <v>2308</v>
      </c>
      <c r="B922" s="202">
        <v>19885</v>
      </c>
      <c r="C922" s="204">
        <v>2071</v>
      </c>
      <c r="D922" s="416">
        <v>2069</v>
      </c>
    </row>
    <row r="923" spans="1:4" x14ac:dyDescent="0.25">
      <c r="A923" s="415" t="s">
        <v>2309</v>
      </c>
      <c r="B923" s="202">
        <v>17234</v>
      </c>
      <c r="C923" s="204">
        <v>2049</v>
      </c>
      <c r="D923" s="416">
        <v>2048</v>
      </c>
    </row>
    <row r="924" spans="1:4" x14ac:dyDescent="0.25">
      <c r="A924" s="415" t="s">
        <v>2310</v>
      </c>
      <c r="B924" s="202">
        <v>28921</v>
      </c>
      <c r="C924" s="204">
        <v>2021</v>
      </c>
      <c r="D924" s="416">
        <v>2012</v>
      </c>
    </row>
    <row r="925" spans="1:4" x14ac:dyDescent="0.25">
      <c r="A925" s="415" t="s">
        <v>2311</v>
      </c>
      <c r="B925" s="202">
        <v>24751</v>
      </c>
      <c r="C925" s="204">
        <v>2003</v>
      </c>
      <c r="D925" s="416">
        <v>2003</v>
      </c>
    </row>
    <row r="926" spans="1:4" x14ac:dyDescent="0.25">
      <c r="A926" s="415" t="s">
        <v>2312</v>
      </c>
      <c r="B926" s="202">
        <v>11092</v>
      </c>
      <c r="C926" s="204">
        <v>2001</v>
      </c>
      <c r="D926" s="416">
        <v>2001</v>
      </c>
    </row>
    <row r="927" spans="1:4" x14ac:dyDescent="0.25">
      <c r="A927" s="415" t="s">
        <v>2313</v>
      </c>
      <c r="B927" s="202">
        <v>17673</v>
      </c>
      <c r="C927" s="204">
        <v>2001</v>
      </c>
      <c r="D927" s="416">
        <v>2001</v>
      </c>
    </row>
    <row r="928" spans="1:4" x14ac:dyDescent="0.25">
      <c r="A928" s="415" t="s">
        <v>2314</v>
      </c>
      <c r="B928" s="202">
        <v>21410</v>
      </c>
      <c r="C928" s="204">
        <v>2026</v>
      </c>
      <c r="D928" s="416">
        <v>2025</v>
      </c>
    </row>
    <row r="929" spans="1:4" x14ac:dyDescent="0.25">
      <c r="A929" s="415" t="s">
        <v>2315</v>
      </c>
      <c r="B929" s="202">
        <v>12574</v>
      </c>
      <c r="C929" s="204">
        <v>2010</v>
      </c>
      <c r="D929" s="416">
        <v>2002</v>
      </c>
    </row>
    <row r="930" spans="1:4" x14ac:dyDescent="0.25">
      <c r="A930" s="415" t="s">
        <v>2316</v>
      </c>
      <c r="B930" s="202">
        <v>28359</v>
      </c>
      <c r="C930" s="204">
        <v>2029</v>
      </c>
      <c r="D930" s="416">
        <v>2029</v>
      </c>
    </row>
    <row r="931" spans="1:4" x14ac:dyDescent="0.25">
      <c r="A931" s="415" t="s">
        <v>2317</v>
      </c>
      <c r="B931" s="202">
        <v>27316</v>
      </c>
      <c r="C931" s="204">
        <v>2022</v>
      </c>
      <c r="D931" s="416">
        <v>2018</v>
      </c>
    </row>
    <row r="932" spans="1:4" x14ac:dyDescent="0.25">
      <c r="A932" s="415" t="s">
        <v>2318</v>
      </c>
      <c r="B932" s="202">
        <v>12329</v>
      </c>
      <c r="C932" s="204">
        <v>2020</v>
      </c>
      <c r="D932" s="416">
        <v>2018</v>
      </c>
    </row>
    <row r="933" spans="1:4" x14ac:dyDescent="0.25">
      <c r="A933" s="415" t="s">
        <v>2319</v>
      </c>
      <c r="B933" s="202">
        <v>23105</v>
      </c>
      <c r="C933" s="204">
        <v>2024</v>
      </c>
      <c r="D933" s="416">
        <v>2018</v>
      </c>
    </row>
    <row r="934" spans="1:4" x14ac:dyDescent="0.25">
      <c r="A934" s="415" t="s">
        <v>2320</v>
      </c>
      <c r="B934" s="202">
        <v>20377</v>
      </c>
      <c r="C934" s="204">
        <v>2001</v>
      </c>
      <c r="D934" s="416">
        <v>2001</v>
      </c>
    </row>
    <row r="935" spans="1:4" x14ac:dyDescent="0.25">
      <c r="A935" s="415" t="s">
        <v>2321</v>
      </c>
      <c r="B935" s="202">
        <v>14893</v>
      </c>
      <c r="C935" s="204">
        <v>2003</v>
      </c>
      <c r="D935" s="416">
        <v>2001</v>
      </c>
    </row>
    <row r="936" spans="1:4" x14ac:dyDescent="0.25">
      <c r="A936" s="415" t="s">
        <v>2322</v>
      </c>
      <c r="B936" s="202">
        <v>20865</v>
      </c>
      <c r="C936" s="204">
        <v>2002</v>
      </c>
      <c r="D936" s="416">
        <v>2001</v>
      </c>
    </row>
    <row r="937" spans="1:4" x14ac:dyDescent="0.25">
      <c r="A937" s="415" t="s">
        <v>2323</v>
      </c>
      <c r="B937" s="202">
        <v>21444</v>
      </c>
      <c r="C937" s="204">
        <v>2004</v>
      </c>
      <c r="D937" s="416">
        <v>2002</v>
      </c>
    </row>
    <row r="938" spans="1:4" x14ac:dyDescent="0.25">
      <c r="A938" s="415" t="s">
        <v>2324</v>
      </c>
      <c r="B938" s="202">
        <v>25966</v>
      </c>
      <c r="C938" s="204">
        <v>2001</v>
      </c>
      <c r="D938" s="416">
        <v>2001</v>
      </c>
    </row>
    <row r="939" spans="1:4" x14ac:dyDescent="0.25">
      <c r="A939" s="415" t="s">
        <v>2325</v>
      </c>
      <c r="B939" s="202">
        <v>14325</v>
      </c>
      <c r="C939" s="204">
        <v>2004</v>
      </c>
      <c r="D939" s="416">
        <v>2004</v>
      </c>
    </row>
    <row r="940" spans="1:4" x14ac:dyDescent="0.25">
      <c r="A940" s="415" t="s">
        <v>2326</v>
      </c>
      <c r="B940" s="202">
        <v>18953</v>
      </c>
      <c r="C940" s="204">
        <v>2003</v>
      </c>
      <c r="D940" s="416">
        <v>2002</v>
      </c>
    </row>
    <row r="941" spans="1:4" x14ac:dyDescent="0.25">
      <c r="A941" s="415" t="s">
        <v>2327</v>
      </c>
      <c r="B941" s="202">
        <v>27862</v>
      </c>
      <c r="C941" s="204">
        <v>2002</v>
      </c>
      <c r="D941" s="416">
        <v>2000</v>
      </c>
    </row>
    <row r="942" spans="1:4" x14ac:dyDescent="0.25">
      <c r="A942" s="415" t="s">
        <v>2328</v>
      </c>
      <c r="B942" s="202">
        <v>25118</v>
      </c>
      <c r="C942" s="204">
        <v>2005</v>
      </c>
      <c r="D942" s="416">
        <v>2005</v>
      </c>
    </row>
    <row r="943" spans="1:4" x14ac:dyDescent="0.25">
      <c r="A943" s="415" t="s">
        <v>2329</v>
      </c>
      <c r="B943" s="202">
        <v>12419</v>
      </c>
      <c r="C943" s="204">
        <v>2008</v>
      </c>
      <c r="D943" s="416">
        <v>2005</v>
      </c>
    </row>
    <row r="944" spans="1:4" x14ac:dyDescent="0.25">
      <c r="A944" s="415" t="s">
        <v>2330</v>
      </c>
      <c r="B944" s="202">
        <v>29449</v>
      </c>
      <c r="C944" s="204">
        <v>2009</v>
      </c>
      <c r="D944" s="416">
        <v>2006</v>
      </c>
    </row>
    <row r="945" spans="1:4" x14ac:dyDescent="0.25">
      <c r="A945" s="415" t="s">
        <v>2331</v>
      </c>
      <c r="B945" s="202">
        <v>18930</v>
      </c>
      <c r="C945" s="204">
        <v>2001</v>
      </c>
      <c r="D945" s="416">
        <v>2001</v>
      </c>
    </row>
    <row r="946" spans="1:4" x14ac:dyDescent="0.25">
      <c r="A946" s="415" t="s">
        <v>2332</v>
      </c>
      <c r="B946" s="202">
        <v>11502</v>
      </c>
      <c r="C946" s="204">
        <v>2004</v>
      </c>
      <c r="D946" s="416">
        <v>2003</v>
      </c>
    </row>
    <row r="947" spans="1:4" x14ac:dyDescent="0.25">
      <c r="A947" s="415" t="s">
        <v>2333</v>
      </c>
      <c r="B947" s="202">
        <v>12061</v>
      </c>
      <c r="C947" s="204">
        <v>2001</v>
      </c>
      <c r="D947" s="416">
        <v>2001</v>
      </c>
    </row>
    <row r="948" spans="1:4" x14ac:dyDescent="0.25">
      <c r="A948" s="415" t="s">
        <v>2334</v>
      </c>
      <c r="B948" s="202">
        <v>22596</v>
      </c>
      <c r="C948" s="204">
        <v>2002</v>
      </c>
      <c r="D948" s="416">
        <v>2001</v>
      </c>
    </row>
    <row r="949" spans="1:4" x14ac:dyDescent="0.25">
      <c r="A949" s="415" t="s">
        <v>2335</v>
      </c>
      <c r="B949" s="202">
        <v>14100</v>
      </c>
      <c r="C949" s="204">
        <v>2020</v>
      </c>
      <c r="D949" s="416">
        <v>2010</v>
      </c>
    </row>
    <row r="950" spans="1:4" x14ac:dyDescent="0.25">
      <c r="A950" s="415" t="s">
        <v>2336</v>
      </c>
      <c r="B950" s="202">
        <v>26059</v>
      </c>
      <c r="C950" s="204">
        <v>2002</v>
      </c>
      <c r="D950" s="416">
        <v>2002</v>
      </c>
    </row>
    <row r="951" spans="1:4" x14ac:dyDescent="0.25">
      <c r="A951" s="415" t="s">
        <v>2337</v>
      </c>
      <c r="B951" s="202">
        <v>24468</v>
      </c>
      <c r="C951" s="204">
        <v>2002</v>
      </c>
      <c r="D951" s="416">
        <v>2002</v>
      </c>
    </row>
    <row r="952" spans="1:4" x14ac:dyDescent="0.25">
      <c r="A952" s="415" t="s">
        <v>2338</v>
      </c>
      <c r="B952" s="202">
        <v>16975</v>
      </c>
      <c r="C952" s="204">
        <v>2003</v>
      </c>
      <c r="D952" s="416">
        <v>2003</v>
      </c>
    </row>
    <row r="953" spans="1:4" x14ac:dyDescent="0.25">
      <c r="A953" s="415" t="s">
        <v>2339</v>
      </c>
      <c r="B953" s="202">
        <v>28848</v>
      </c>
      <c r="C953" s="204">
        <v>2001</v>
      </c>
      <c r="D953" s="416">
        <v>2001</v>
      </c>
    </row>
    <row r="954" spans="1:4" x14ac:dyDescent="0.25">
      <c r="A954" s="415" t="s">
        <v>2340</v>
      </c>
      <c r="B954" s="202">
        <v>29793</v>
      </c>
      <c r="C954" s="204">
        <v>2001</v>
      </c>
      <c r="D954" s="416">
        <v>2001</v>
      </c>
    </row>
    <row r="955" spans="1:4" x14ac:dyDescent="0.25">
      <c r="A955" s="415" t="s">
        <v>2341</v>
      </c>
      <c r="B955" s="202">
        <v>24632</v>
      </c>
      <c r="C955" s="204">
        <v>2002</v>
      </c>
      <c r="D955" s="416">
        <v>2002</v>
      </c>
    </row>
    <row r="956" spans="1:4" x14ac:dyDescent="0.25">
      <c r="A956" s="415" t="s">
        <v>2342</v>
      </c>
      <c r="B956" s="202">
        <v>13506</v>
      </c>
      <c r="C956" s="204">
        <v>2001</v>
      </c>
      <c r="D956" s="416">
        <v>2001</v>
      </c>
    </row>
    <row r="957" spans="1:4" x14ac:dyDescent="0.25">
      <c r="A957" s="415" t="s">
        <v>2343</v>
      </c>
      <c r="B957" s="202">
        <v>25766</v>
      </c>
      <c r="C957" s="204">
        <v>2001</v>
      </c>
      <c r="D957" s="416">
        <v>2001</v>
      </c>
    </row>
    <row r="958" spans="1:4" x14ac:dyDescent="0.25">
      <c r="A958" s="415" t="s">
        <v>2344</v>
      </c>
      <c r="B958" s="202">
        <v>13150</v>
      </c>
      <c r="C958" s="204">
        <v>2200</v>
      </c>
      <c r="D958" s="416">
        <v>2200</v>
      </c>
    </row>
    <row r="959" spans="1:4" x14ac:dyDescent="0.25">
      <c r="A959" s="415" t="s">
        <v>2345</v>
      </c>
      <c r="B959" s="202">
        <v>26027</v>
      </c>
      <c r="C959" s="204">
        <v>2001</v>
      </c>
      <c r="D959" s="416">
        <v>2001</v>
      </c>
    </row>
    <row r="960" spans="1:4" x14ac:dyDescent="0.25">
      <c r="A960" s="415" t="s">
        <v>2346</v>
      </c>
      <c r="B960" s="202">
        <v>10841</v>
      </c>
      <c r="C960" s="204">
        <v>2001</v>
      </c>
      <c r="D960" s="416">
        <v>2001</v>
      </c>
    </row>
    <row r="961" spans="1:4" x14ac:dyDescent="0.25">
      <c r="A961" s="415" t="s">
        <v>2347</v>
      </c>
      <c r="B961" s="202">
        <v>18399</v>
      </c>
      <c r="C961" s="204">
        <v>2001</v>
      </c>
      <c r="D961" s="416">
        <v>2001</v>
      </c>
    </row>
    <row r="962" spans="1:4" x14ac:dyDescent="0.25">
      <c r="A962" s="415" t="s">
        <v>2348</v>
      </c>
      <c r="B962" s="202">
        <v>22387</v>
      </c>
      <c r="C962" s="204">
        <v>2001</v>
      </c>
      <c r="D962" s="416">
        <v>2001</v>
      </c>
    </row>
    <row r="963" spans="1:4" x14ac:dyDescent="0.25">
      <c r="A963" s="415" t="s">
        <v>2349</v>
      </c>
      <c r="B963" s="202">
        <v>14883</v>
      </c>
      <c r="C963" s="204">
        <v>2001</v>
      </c>
      <c r="D963" s="416">
        <v>2001</v>
      </c>
    </row>
    <row r="964" spans="1:4" x14ac:dyDescent="0.25">
      <c r="A964" s="415" t="s">
        <v>2350</v>
      </c>
      <c r="B964" s="202">
        <v>15119</v>
      </c>
      <c r="C964" s="204">
        <v>2003</v>
      </c>
      <c r="D964" s="416">
        <v>2003</v>
      </c>
    </row>
    <row r="965" spans="1:4" x14ac:dyDescent="0.25">
      <c r="A965" s="415" t="s">
        <v>2351</v>
      </c>
      <c r="B965" s="202">
        <v>28629</v>
      </c>
      <c r="C965" s="204">
        <v>2015</v>
      </c>
      <c r="D965" s="416">
        <v>2000</v>
      </c>
    </row>
    <row r="966" spans="1:4" x14ac:dyDescent="0.25">
      <c r="A966" s="415" t="s">
        <v>2352</v>
      </c>
      <c r="B966" s="202">
        <v>23732</v>
      </c>
      <c r="C966" s="204">
        <v>2050</v>
      </c>
      <c r="D966" s="416">
        <v>2032</v>
      </c>
    </row>
    <row r="967" spans="1:4" x14ac:dyDescent="0.25">
      <c r="A967" s="415" t="s">
        <v>2353</v>
      </c>
      <c r="B967" s="202">
        <v>29986</v>
      </c>
      <c r="C967" s="204">
        <v>2035</v>
      </c>
      <c r="D967" s="416">
        <v>2033</v>
      </c>
    </row>
    <row r="968" spans="1:4" x14ac:dyDescent="0.25">
      <c r="A968" s="415" t="s">
        <v>2354</v>
      </c>
      <c r="B968" s="202">
        <v>11900</v>
      </c>
      <c r="C968" s="204">
        <v>2058</v>
      </c>
      <c r="D968" s="416">
        <v>2048</v>
      </c>
    </row>
    <row r="969" spans="1:4" x14ac:dyDescent="0.25">
      <c r="A969" s="415" t="s">
        <v>2355</v>
      </c>
      <c r="B969" s="202">
        <v>17168</v>
      </c>
      <c r="C969" s="204">
        <v>2024</v>
      </c>
      <c r="D969" s="416">
        <v>2001</v>
      </c>
    </row>
    <row r="970" spans="1:4" x14ac:dyDescent="0.25">
      <c r="A970" s="415" t="s">
        <v>2356</v>
      </c>
      <c r="B970" s="202">
        <v>15218</v>
      </c>
      <c r="C970" s="204">
        <v>2099</v>
      </c>
      <c r="D970" s="416">
        <v>2091</v>
      </c>
    </row>
    <row r="971" spans="1:4" x14ac:dyDescent="0.25">
      <c r="A971" s="415" t="s">
        <v>2357</v>
      </c>
      <c r="B971" s="202">
        <v>22786</v>
      </c>
      <c r="C971" s="204">
        <v>2003</v>
      </c>
      <c r="D971" s="416">
        <v>2003</v>
      </c>
    </row>
    <row r="972" spans="1:4" x14ac:dyDescent="0.25">
      <c r="A972" s="415" t="s">
        <v>2358</v>
      </c>
      <c r="B972" s="202">
        <v>10765</v>
      </c>
      <c r="C972" s="204">
        <v>2016</v>
      </c>
      <c r="D972" s="416">
        <v>2016</v>
      </c>
    </row>
    <row r="973" spans="1:4" x14ac:dyDescent="0.25">
      <c r="A973" s="415" t="s">
        <v>2359</v>
      </c>
      <c r="B973" s="202">
        <v>10622</v>
      </c>
      <c r="C973" s="204">
        <v>2001</v>
      </c>
      <c r="D973" s="416">
        <v>2000</v>
      </c>
    </row>
    <row r="974" spans="1:4" x14ac:dyDescent="0.25">
      <c r="A974" s="415" t="s">
        <v>2360</v>
      </c>
      <c r="B974" s="202">
        <v>27457</v>
      </c>
      <c r="C974" s="204">
        <v>2003</v>
      </c>
      <c r="D974" s="416">
        <v>2003</v>
      </c>
    </row>
    <row r="975" spans="1:4" x14ac:dyDescent="0.25">
      <c r="A975" s="415" t="s">
        <v>2361</v>
      </c>
      <c r="B975" s="202">
        <v>21281</v>
      </c>
      <c r="C975" s="204">
        <v>2012</v>
      </c>
      <c r="D975" s="416">
        <v>2009</v>
      </c>
    </row>
    <row r="976" spans="1:4" x14ac:dyDescent="0.25">
      <c r="A976" s="415" t="s">
        <v>2362</v>
      </c>
      <c r="B976" s="202">
        <v>28323</v>
      </c>
      <c r="C976" s="204">
        <v>2002</v>
      </c>
      <c r="D976" s="416">
        <v>2002</v>
      </c>
    </row>
    <row r="977" spans="1:4" x14ac:dyDescent="0.25">
      <c r="A977" s="415" t="s">
        <v>2363</v>
      </c>
      <c r="B977" s="202">
        <v>19680</v>
      </c>
      <c r="C977" s="204">
        <v>2021</v>
      </c>
      <c r="D977" s="416">
        <v>2012</v>
      </c>
    </row>
    <row r="978" spans="1:4" x14ac:dyDescent="0.25">
      <c r="A978" s="415" t="s">
        <v>2364</v>
      </c>
      <c r="B978" s="202">
        <v>18331</v>
      </c>
      <c r="C978" s="204">
        <v>2001</v>
      </c>
      <c r="D978" s="416">
        <v>2001</v>
      </c>
    </row>
    <row r="979" spans="1:4" x14ac:dyDescent="0.25">
      <c r="A979" s="415" t="s">
        <v>2365</v>
      </c>
      <c r="B979" s="202">
        <v>15921</v>
      </c>
      <c r="C979" s="204">
        <v>2001</v>
      </c>
      <c r="D979" s="416">
        <v>2001</v>
      </c>
    </row>
    <row r="980" spans="1:4" x14ac:dyDescent="0.25">
      <c r="A980" s="415" t="s">
        <v>2366</v>
      </c>
      <c r="B980" s="202">
        <v>19707</v>
      </c>
      <c r="C980" s="204">
        <v>2001</v>
      </c>
      <c r="D980" s="416">
        <v>2001</v>
      </c>
    </row>
    <row r="981" spans="1:4" x14ac:dyDescent="0.25">
      <c r="A981" s="415" t="s">
        <v>2367</v>
      </c>
      <c r="B981" s="202">
        <v>24832</v>
      </c>
      <c r="C981" s="204">
        <v>2001</v>
      </c>
      <c r="D981" s="416">
        <v>2001</v>
      </c>
    </row>
    <row r="982" spans="1:4" x14ac:dyDescent="0.25">
      <c r="A982" s="415" t="s">
        <v>2368</v>
      </c>
      <c r="B982" s="202">
        <v>19435</v>
      </c>
      <c r="C982" s="203">
        <v>6595</v>
      </c>
      <c r="D982" s="417">
        <v>6495</v>
      </c>
    </row>
    <row r="983" spans="1:4" x14ac:dyDescent="0.25">
      <c r="A983" s="415" t="s">
        <v>2369</v>
      </c>
      <c r="B983" s="202">
        <v>15159</v>
      </c>
      <c r="C983" s="204">
        <v>2005</v>
      </c>
      <c r="D983" s="416">
        <v>2005</v>
      </c>
    </row>
    <row r="984" spans="1:4" x14ac:dyDescent="0.25">
      <c r="A984" s="415" t="s">
        <v>2370</v>
      </c>
      <c r="B984" s="202">
        <v>26113</v>
      </c>
      <c r="C984" s="204">
        <v>2004</v>
      </c>
      <c r="D984" s="416">
        <v>2004</v>
      </c>
    </row>
    <row r="985" spans="1:4" x14ac:dyDescent="0.25">
      <c r="A985" s="415" t="s">
        <v>2371</v>
      </c>
      <c r="B985" s="202">
        <v>20427</v>
      </c>
      <c r="C985" s="204">
        <v>2010</v>
      </c>
      <c r="D985" s="416">
        <v>2010</v>
      </c>
    </row>
    <row r="986" spans="1:4" x14ac:dyDescent="0.25">
      <c r="A986" s="415" t="s">
        <v>2372</v>
      </c>
      <c r="B986" s="202">
        <v>28146</v>
      </c>
      <c r="C986" s="204">
        <v>2001</v>
      </c>
      <c r="D986" s="416">
        <v>2001</v>
      </c>
    </row>
    <row r="987" spans="1:4" x14ac:dyDescent="0.25">
      <c r="A987" s="415" t="s">
        <v>2373</v>
      </c>
      <c r="B987" s="202">
        <v>12373</v>
      </c>
      <c r="C987" s="204">
        <v>2003</v>
      </c>
      <c r="D987" s="416">
        <v>2000</v>
      </c>
    </row>
    <row r="988" spans="1:4" x14ac:dyDescent="0.25">
      <c r="A988" s="415" t="s">
        <v>2374</v>
      </c>
      <c r="B988" s="202">
        <v>16579</v>
      </c>
      <c r="C988" s="204">
        <v>2001</v>
      </c>
      <c r="D988" s="416">
        <v>2001</v>
      </c>
    </row>
    <row r="989" spans="1:4" x14ac:dyDescent="0.25">
      <c r="A989" s="415" t="s">
        <v>2375</v>
      </c>
      <c r="B989" s="202">
        <v>25209</v>
      </c>
      <c r="C989" s="204">
        <v>2001</v>
      </c>
      <c r="D989" s="416">
        <v>2000</v>
      </c>
    </row>
    <row r="990" spans="1:4" x14ac:dyDescent="0.25">
      <c r="A990" s="415" t="s">
        <v>2376</v>
      </c>
      <c r="B990" s="202">
        <v>18188</v>
      </c>
      <c r="C990" s="204">
        <v>2005</v>
      </c>
      <c r="D990" s="416">
        <v>2000</v>
      </c>
    </row>
    <row r="991" spans="1:4" x14ac:dyDescent="0.25">
      <c r="A991" s="415" t="s">
        <v>2377</v>
      </c>
      <c r="B991" s="202">
        <v>11413</v>
      </c>
      <c r="C991" s="204">
        <v>2001</v>
      </c>
      <c r="D991" s="416">
        <v>2001</v>
      </c>
    </row>
    <row r="992" spans="1:4" x14ac:dyDescent="0.25">
      <c r="A992" s="415" t="s">
        <v>2378</v>
      </c>
      <c r="B992" s="202">
        <v>29153</v>
      </c>
      <c r="C992" s="204">
        <v>2004</v>
      </c>
      <c r="D992" s="416">
        <v>2003</v>
      </c>
    </row>
    <row r="993" spans="1:4" x14ac:dyDescent="0.25">
      <c r="A993" s="415" t="s">
        <v>2379</v>
      </c>
      <c r="B993" s="202">
        <v>17908</v>
      </c>
      <c r="C993" s="204">
        <v>2011</v>
      </c>
      <c r="D993" s="416">
        <v>2011</v>
      </c>
    </row>
    <row r="994" spans="1:4" x14ac:dyDescent="0.25">
      <c r="A994" s="415" t="s">
        <v>2380</v>
      </c>
      <c r="B994" s="202">
        <v>23494</v>
      </c>
      <c r="C994" s="204">
        <v>2009</v>
      </c>
      <c r="D994" s="416">
        <v>2009</v>
      </c>
    </row>
    <row r="995" spans="1:4" x14ac:dyDescent="0.25">
      <c r="A995" s="415" t="s">
        <v>2381</v>
      </c>
      <c r="B995" s="202">
        <v>29158</v>
      </c>
      <c r="C995" s="204">
        <v>2302</v>
      </c>
      <c r="D995" s="416">
        <v>2215</v>
      </c>
    </row>
    <row r="996" spans="1:4" x14ac:dyDescent="0.25">
      <c r="A996" s="415" t="s">
        <v>2382</v>
      </c>
      <c r="B996" s="202">
        <v>15240</v>
      </c>
      <c r="C996" s="204">
        <v>2154</v>
      </c>
      <c r="D996" s="416">
        <v>2154</v>
      </c>
    </row>
    <row r="997" spans="1:4" x14ac:dyDescent="0.25">
      <c r="A997" s="415" t="s">
        <v>2383</v>
      </c>
      <c r="B997" s="202">
        <v>24086</v>
      </c>
      <c r="C997" s="204">
        <v>2001</v>
      </c>
      <c r="D997" s="416">
        <v>2001</v>
      </c>
    </row>
    <row r="998" spans="1:4" x14ac:dyDescent="0.25">
      <c r="A998" s="415" t="s">
        <v>2384</v>
      </c>
      <c r="B998" s="202">
        <v>26082</v>
      </c>
      <c r="C998" s="204">
        <v>2005</v>
      </c>
      <c r="D998" s="416">
        <v>2000</v>
      </c>
    </row>
    <row r="999" spans="1:4" x14ac:dyDescent="0.25">
      <c r="A999" s="415" t="s">
        <v>2385</v>
      </c>
      <c r="B999" s="202">
        <v>26396</v>
      </c>
      <c r="C999" s="204">
        <v>2002</v>
      </c>
      <c r="D999" s="416">
        <v>2002</v>
      </c>
    </row>
    <row r="1000" spans="1:4" x14ac:dyDescent="0.25">
      <c r="A1000" s="415" t="s">
        <v>2386</v>
      </c>
      <c r="B1000" s="202">
        <v>29828</v>
      </c>
      <c r="C1000" s="204">
        <v>2002</v>
      </c>
      <c r="D1000" s="416">
        <v>2002</v>
      </c>
    </row>
    <row r="1001" spans="1:4" x14ac:dyDescent="0.25">
      <c r="A1001" s="415" t="s">
        <v>2387</v>
      </c>
      <c r="B1001" s="202">
        <v>25081</v>
      </c>
      <c r="C1001" s="204">
        <v>2390</v>
      </c>
      <c r="D1001" s="416">
        <v>2350</v>
      </c>
    </row>
    <row r="1002" spans="1:4" x14ac:dyDescent="0.25">
      <c r="A1002" s="415" t="s">
        <v>2388</v>
      </c>
      <c r="B1002" s="202">
        <v>19347</v>
      </c>
      <c r="C1002" s="204">
        <v>2002</v>
      </c>
      <c r="D1002" s="416">
        <v>2001</v>
      </c>
    </row>
    <row r="1003" spans="1:4" x14ac:dyDescent="0.25">
      <c r="A1003" s="415" t="s">
        <v>2389</v>
      </c>
      <c r="B1003" s="202">
        <v>15113</v>
      </c>
      <c r="C1003" s="204">
        <v>2003</v>
      </c>
      <c r="D1003" s="416">
        <v>2001</v>
      </c>
    </row>
    <row r="1004" spans="1:4" x14ac:dyDescent="0.25">
      <c r="A1004" s="415" t="s">
        <v>2390</v>
      </c>
      <c r="B1004" s="202">
        <v>19811</v>
      </c>
      <c r="C1004" s="204">
        <v>2004</v>
      </c>
      <c r="D1004" s="416">
        <v>2003</v>
      </c>
    </row>
    <row r="1005" spans="1:4" x14ac:dyDescent="0.25">
      <c r="A1005" s="415" t="s">
        <v>2391</v>
      </c>
      <c r="B1005" s="202">
        <v>10273</v>
      </c>
      <c r="C1005" s="204">
        <v>2001</v>
      </c>
      <c r="D1005" s="416">
        <v>2001</v>
      </c>
    </row>
    <row r="1006" spans="1:4" x14ac:dyDescent="0.25">
      <c r="A1006" s="415" t="s">
        <v>2392</v>
      </c>
      <c r="B1006" s="202">
        <v>28323</v>
      </c>
      <c r="C1006" s="204">
        <v>2001</v>
      </c>
      <c r="D1006" s="416">
        <v>2001</v>
      </c>
    </row>
    <row r="1007" spans="1:4" x14ac:dyDescent="0.25">
      <c r="A1007" s="415" t="s">
        <v>2393</v>
      </c>
      <c r="B1007" s="202">
        <v>23176</v>
      </c>
      <c r="C1007" s="204">
        <v>2001</v>
      </c>
      <c r="D1007" s="416">
        <v>2001</v>
      </c>
    </row>
    <row r="1008" spans="1:4" x14ac:dyDescent="0.25">
      <c r="A1008" s="415" t="s">
        <v>2394</v>
      </c>
      <c r="B1008" s="202">
        <v>29033</v>
      </c>
      <c r="C1008" s="204">
        <v>2007</v>
      </c>
      <c r="D1008" s="416">
        <v>2007</v>
      </c>
    </row>
    <row r="1009" spans="1:4" x14ac:dyDescent="0.25">
      <c r="A1009" s="415" t="s">
        <v>2395</v>
      </c>
      <c r="B1009" s="202">
        <v>17585</v>
      </c>
      <c r="C1009" s="204">
        <v>2005</v>
      </c>
      <c r="D1009" s="416">
        <v>2005</v>
      </c>
    </row>
    <row r="1010" spans="1:4" x14ac:dyDescent="0.25">
      <c r="A1010" s="415" t="s">
        <v>2396</v>
      </c>
      <c r="B1010" s="202">
        <v>14875</v>
      </c>
      <c r="C1010" s="204">
        <v>2010</v>
      </c>
      <c r="D1010" s="416">
        <v>2010</v>
      </c>
    </row>
    <row r="1011" spans="1:4" x14ac:dyDescent="0.25">
      <c r="A1011" s="415" t="s">
        <v>2397</v>
      </c>
      <c r="B1011" s="202">
        <v>28942</v>
      </c>
      <c r="C1011" s="204">
        <v>2002</v>
      </c>
      <c r="D1011" s="416">
        <v>2002</v>
      </c>
    </row>
    <row r="1012" spans="1:4" x14ac:dyDescent="0.25">
      <c r="A1012" s="415" t="s">
        <v>2398</v>
      </c>
      <c r="B1012" s="202">
        <v>19627</v>
      </c>
      <c r="C1012" s="204">
        <v>2001</v>
      </c>
      <c r="D1012" s="416">
        <v>2001</v>
      </c>
    </row>
    <row r="1013" spans="1:4" x14ac:dyDescent="0.25">
      <c r="A1013" s="415" t="s">
        <v>2399</v>
      </c>
      <c r="B1013" s="202">
        <v>12142</v>
      </c>
      <c r="C1013" s="204">
        <v>2004</v>
      </c>
      <c r="D1013" s="416">
        <v>2004</v>
      </c>
    </row>
    <row r="1014" spans="1:4" x14ac:dyDescent="0.25">
      <c r="A1014" s="415" t="s">
        <v>2400</v>
      </c>
      <c r="B1014" s="202">
        <v>22020</v>
      </c>
      <c r="C1014" s="204">
        <v>2005</v>
      </c>
      <c r="D1014" s="416">
        <v>2003</v>
      </c>
    </row>
    <row r="1015" spans="1:4" x14ac:dyDescent="0.25">
      <c r="A1015" s="415" t="s">
        <v>2401</v>
      </c>
      <c r="B1015" s="202">
        <v>12334</v>
      </c>
      <c r="C1015" s="204">
        <v>2001</v>
      </c>
      <c r="D1015" s="416">
        <v>2001</v>
      </c>
    </row>
    <row r="1016" spans="1:4" x14ac:dyDescent="0.25">
      <c r="A1016" s="415" t="s">
        <v>2402</v>
      </c>
      <c r="B1016" s="202">
        <v>23569</v>
      </c>
      <c r="C1016" s="204">
        <v>2001</v>
      </c>
      <c r="D1016" s="416">
        <v>2001</v>
      </c>
    </row>
    <row r="1017" spans="1:4" x14ac:dyDescent="0.25">
      <c r="A1017" s="415" t="s">
        <v>2403</v>
      </c>
      <c r="B1017" s="202">
        <v>13026</v>
      </c>
      <c r="C1017" s="204">
        <v>2002</v>
      </c>
      <c r="D1017" s="416">
        <v>2001</v>
      </c>
    </row>
    <row r="1018" spans="1:4" x14ac:dyDescent="0.25">
      <c r="A1018" s="415" t="s">
        <v>2404</v>
      </c>
      <c r="B1018" s="202">
        <v>19303</v>
      </c>
      <c r="C1018" s="204">
        <v>2004</v>
      </c>
      <c r="D1018" s="416">
        <v>2004</v>
      </c>
    </row>
    <row r="1019" spans="1:4" x14ac:dyDescent="0.25">
      <c r="A1019" s="415" t="s">
        <v>2405</v>
      </c>
      <c r="B1019" s="202">
        <v>18814</v>
      </c>
      <c r="C1019" s="204">
        <v>2010</v>
      </c>
      <c r="D1019" s="416">
        <v>2009</v>
      </c>
    </row>
    <row r="1020" spans="1:4" x14ac:dyDescent="0.25">
      <c r="A1020" s="415" t="s">
        <v>2406</v>
      </c>
      <c r="B1020" s="202">
        <v>28323</v>
      </c>
      <c r="C1020" s="204">
        <v>2003</v>
      </c>
      <c r="D1020" s="416">
        <v>2002</v>
      </c>
    </row>
    <row r="1021" spans="1:4" x14ac:dyDescent="0.25">
      <c r="A1021" s="415" t="s">
        <v>2407</v>
      </c>
      <c r="B1021" s="202">
        <v>12699</v>
      </c>
      <c r="C1021" s="204">
        <v>2002</v>
      </c>
      <c r="D1021" s="416">
        <v>2002</v>
      </c>
    </row>
    <row r="1022" spans="1:4" x14ac:dyDescent="0.25">
      <c r="A1022" s="415" t="s">
        <v>2408</v>
      </c>
      <c r="B1022" s="202">
        <v>10426</v>
      </c>
      <c r="C1022" s="204">
        <v>2001</v>
      </c>
      <c r="D1022" s="416">
        <v>2001</v>
      </c>
    </row>
    <row r="1023" spans="1:4" x14ac:dyDescent="0.25">
      <c r="A1023" s="415" t="s">
        <v>2409</v>
      </c>
      <c r="B1023" s="202">
        <v>20137</v>
      </c>
      <c r="C1023" s="204">
        <v>2002</v>
      </c>
      <c r="D1023" s="416">
        <v>2002</v>
      </c>
    </row>
    <row r="1024" spans="1:4" x14ac:dyDescent="0.25">
      <c r="A1024" s="415" t="s">
        <v>2410</v>
      </c>
      <c r="B1024" s="202">
        <v>29193</v>
      </c>
      <c r="C1024" s="204">
        <v>2008</v>
      </c>
      <c r="D1024" s="416">
        <v>2004</v>
      </c>
    </row>
    <row r="1025" spans="1:4" x14ac:dyDescent="0.25">
      <c r="A1025" s="415" t="s">
        <v>2411</v>
      </c>
      <c r="B1025" s="202">
        <v>24493</v>
      </c>
      <c r="C1025" s="204">
        <v>2005</v>
      </c>
      <c r="D1025" s="416">
        <v>2004</v>
      </c>
    </row>
    <row r="1026" spans="1:4" x14ac:dyDescent="0.25">
      <c r="A1026" s="415" t="s">
        <v>2412</v>
      </c>
      <c r="B1026" s="202">
        <v>21011</v>
      </c>
      <c r="C1026" s="204">
        <v>2003</v>
      </c>
      <c r="D1026" s="416">
        <v>2003</v>
      </c>
    </row>
    <row r="1027" spans="1:4" x14ac:dyDescent="0.25">
      <c r="A1027" s="415" t="s">
        <v>2413</v>
      </c>
      <c r="B1027" s="202">
        <v>23457</v>
      </c>
      <c r="C1027" s="204">
        <v>2003</v>
      </c>
      <c r="D1027" s="416">
        <v>2003</v>
      </c>
    </row>
    <row r="1028" spans="1:4" x14ac:dyDescent="0.25">
      <c r="A1028" s="415" t="s">
        <v>2414</v>
      </c>
      <c r="B1028" s="202">
        <v>29034</v>
      </c>
      <c r="C1028" s="204">
        <v>2001</v>
      </c>
      <c r="D1028" s="416">
        <v>2001</v>
      </c>
    </row>
    <row r="1029" spans="1:4" x14ac:dyDescent="0.25">
      <c r="A1029" s="415" t="s">
        <v>2415</v>
      </c>
      <c r="B1029" s="202">
        <v>21431</v>
      </c>
      <c r="C1029" s="204">
        <v>2001</v>
      </c>
      <c r="D1029" s="416">
        <v>2001</v>
      </c>
    </row>
    <row r="1030" spans="1:4" x14ac:dyDescent="0.25">
      <c r="A1030" s="415" t="s">
        <v>2416</v>
      </c>
      <c r="B1030" s="202">
        <v>18062</v>
      </c>
      <c r="C1030" s="204">
        <v>2006</v>
      </c>
      <c r="D1030" s="416">
        <v>2002</v>
      </c>
    </row>
    <row r="1031" spans="1:4" x14ac:dyDescent="0.25">
      <c r="A1031" s="415" t="s">
        <v>2417</v>
      </c>
      <c r="B1031" s="202">
        <v>12867</v>
      </c>
      <c r="C1031" s="204">
        <v>2001</v>
      </c>
      <c r="D1031" s="416">
        <v>2001</v>
      </c>
    </row>
    <row r="1032" spans="1:4" x14ac:dyDescent="0.25">
      <c r="A1032" s="415" t="s">
        <v>2418</v>
      </c>
      <c r="B1032" s="202">
        <v>14688</v>
      </c>
      <c r="C1032" s="204">
        <v>2002</v>
      </c>
      <c r="D1032" s="416">
        <v>2002</v>
      </c>
    </row>
    <row r="1033" spans="1:4" x14ac:dyDescent="0.25">
      <c r="A1033" s="415" t="s">
        <v>2419</v>
      </c>
      <c r="B1033" s="202">
        <v>18345</v>
      </c>
      <c r="C1033" s="204">
        <v>2001</v>
      </c>
      <c r="D1033" s="416">
        <v>2000</v>
      </c>
    </row>
    <row r="1034" spans="1:4" x14ac:dyDescent="0.25">
      <c r="A1034" s="415" t="s">
        <v>2420</v>
      </c>
      <c r="B1034" s="202">
        <v>19600</v>
      </c>
      <c r="C1034" s="204">
        <v>2001</v>
      </c>
      <c r="D1034" s="416">
        <v>2001</v>
      </c>
    </row>
    <row r="1035" spans="1:4" x14ac:dyDescent="0.25">
      <c r="A1035" s="415" t="s">
        <v>2421</v>
      </c>
      <c r="B1035" s="202">
        <v>18037</v>
      </c>
      <c r="C1035" s="204">
        <v>2002</v>
      </c>
      <c r="D1035" s="416">
        <v>2000</v>
      </c>
    </row>
    <row r="1036" spans="1:4" x14ac:dyDescent="0.25">
      <c r="A1036" s="415" t="s">
        <v>2422</v>
      </c>
      <c r="B1036" s="202">
        <v>17484</v>
      </c>
      <c r="C1036" s="204">
        <v>2001</v>
      </c>
      <c r="D1036" s="416">
        <v>2000</v>
      </c>
    </row>
    <row r="1037" spans="1:4" x14ac:dyDescent="0.25">
      <c r="A1037" s="415" t="s">
        <v>2423</v>
      </c>
      <c r="B1037" s="202">
        <v>12017</v>
      </c>
      <c r="C1037" s="204">
        <v>2001</v>
      </c>
      <c r="D1037" s="416">
        <v>2000</v>
      </c>
    </row>
    <row r="1038" spans="1:4" x14ac:dyDescent="0.25">
      <c r="A1038" s="415" t="s">
        <v>2424</v>
      </c>
      <c r="B1038" s="202">
        <v>14239</v>
      </c>
      <c r="C1038" s="204">
        <v>2002</v>
      </c>
      <c r="D1038" s="416">
        <v>2002</v>
      </c>
    </row>
    <row r="1039" spans="1:4" x14ac:dyDescent="0.25">
      <c r="A1039" s="415" t="s">
        <v>2425</v>
      </c>
      <c r="B1039" s="202">
        <v>26021</v>
      </c>
      <c r="C1039" s="204">
        <v>2010</v>
      </c>
      <c r="D1039" s="416">
        <v>2010</v>
      </c>
    </row>
    <row r="1040" spans="1:4" x14ac:dyDescent="0.25">
      <c r="A1040" s="415" t="s">
        <v>2426</v>
      </c>
      <c r="B1040" s="202">
        <v>22793</v>
      </c>
      <c r="C1040" s="204">
        <v>2040</v>
      </c>
      <c r="D1040" s="416">
        <v>2000</v>
      </c>
    </row>
    <row r="1041" spans="1:4" x14ac:dyDescent="0.25">
      <c r="A1041" s="415" t="s">
        <v>2427</v>
      </c>
      <c r="B1041" s="202">
        <v>16066</v>
      </c>
      <c r="C1041" s="204">
        <v>2004</v>
      </c>
      <c r="D1041" s="416">
        <v>2000</v>
      </c>
    </row>
    <row r="1042" spans="1:4" x14ac:dyDescent="0.25">
      <c r="A1042" s="415" t="s">
        <v>2428</v>
      </c>
      <c r="B1042" s="202">
        <v>26007</v>
      </c>
      <c r="C1042" s="204">
        <v>2020</v>
      </c>
      <c r="D1042" s="416">
        <v>2020</v>
      </c>
    </row>
    <row r="1043" spans="1:4" x14ac:dyDescent="0.25">
      <c r="A1043" s="415" t="s">
        <v>2429</v>
      </c>
      <c r="B1043" s="202">
        <v>18596</v>
      </c>
      <c r="C1043" s="204">
        <v>2070</v>
      </c>
      <c r="D1043" s="416">
        <v>2060</v>
      </c>
    </row>
    <row r="1044" spans="1:4" x14ac:dyDescent="0.25">
      <c r="A1044" s="415" t="s">
        <v>2430</v>
      </c>
      <c r="B1044" s="202">
        <v>16439</v>
      </c>
      <c r="C1044" s="204">
        <v>2030</v>
      </c>
      <c r="D1044" s="416">
        <v>2030</v>
      </c>
    </row>
    <row r="1045" spans="1:4" x14ac:dyDescent="0.25">
      <c r="A1045" s="415" t="s">
        <v>2431</v>
      </c>
      <c r="B1045" s="202">
        <v>10138</v>
      </c>
      <c r="C1045" s="204">
        <v>2020</v>
      </c>
      <c r="D1045" s="416">
        <v>2020</v>
      </c>
    </row>
    <row r="1046" spans="1:4" x14ac:dyDescent="0.25">
      <c r="A1046" s="415" t="s">
        <v>2432</v>
      </c>
      <c r="B1046" s="202">
        <v>21280</v>
      </c>
      <c r="C1046" s="204">
        <v>2020</v>
      </c>
      <c r="D1046" s="416">
        <v>2000</v>
      </c>
    </row>
    <row r="1047" spans="1:4" x14ac:dyDescent="0.25">
      <c r="A1047" s="415" t="s">
        <v>2433</v>
      </c>
      <c r="B1047" s="202">
        <v>18437</v>
      </c>
      <c r="C1047" s="204">
        <v>2111</v>
      </c>
      <c r="D1047" s="416">
        <v>2111</v>
      </c>
    </row>
    <row r="1048" spans="1:4" x14ac:dyDescent="0.25">
      <c r="A1048" s="415" t="s">
        <v>2434</v>
      </c>
      <c r="B1048" s="202">
        <v>20022</v>
      </c>
      <c r="C1048" s="204">
        <v>2005</v>
      </c>
      <c r="D1048" s="416">
        <v>2000</v>
      </c>
    </row>
    <row r="1049" spans="1:4" x14ac:dyDescent="0.25">
      <c r="A1049" s="415" t="s">
        <v>2435</v>
      </c>
      <c r="B1049" s="202">
        <v>11138</v>
      </c>
      <c r="C1049" s="204">
        <v>2064</v>
      </c>
      <c r="D1049" s="416">
        <v>2059</v>
      </c>
    </row>
    <row r="1050" spans="1:4" x14ac:dyDescent="0.25">
      <c r="A1050" s="415" t="s">
        <v>2436</v>
      </c>
      <c r="B1050" s="202">
        <v>17546</v>
      </c>
      <c r="C1050" s="204">
        <v>2059</v>
      </c>
      <c r="D1050" s="416">
        <v>2047</v>
      </c>
    </row>
    <row r="1051" spans="1:4" x14ac:dyDescent="0.25">
      <c r="A1051" s="415" t="s">
        <v>2437</v>
      </c>
      <c r="B1051" s="202">
        <v>26193</v>
      </c>
      <c r="C1051" s="204">
        <v>2002</v>
      </c>
      <c r="D1051" s="416">
        <v>2002</v>
      </c>
    </row>
    <row r="1052" spans="1:4" x14ac:dyDescent="0.25">
      <c r="A1052" s="415" t="s">
        <v>2438</v>
      </c>
      <c r="B1052" s="202">
        <v>18552</v>
      </c>
      <c r="C1052" s="204">
        <v>2002</v>
      </c>
      <c r="D1052" s="416">
        <v>2002</v>
      </c>
    </row>
    <row r="1053" spans="1:4" x14ac:dyDescent="0.25">
      <c r="A1053" s="415" t="s">
        <v>2439</v>
      </c>
      <c r="B1053" s="202">
        <v>17748</v>
      </c>
      <c r="C1053" s="204">
        <v>2002</v>
      </c>
      <c r="D1053" s="416">
        <v>2002</v>
      </c>
    </row>
    <row r="1054" spans="1:4" x14ac:dyDescent="0.25">
      <c r="A1054" s="415" t="s">
        <v>2440</v>
      </c>
      <c r="B1054" s="202">
        <v>12444</v>
      </c>
      <c r="C1054" s="204">
        <v>2001</v>
      </c>
      <c r="D1054" s="416">
        <v>2000</v>
      </c>
    </row>
    <row r="1055" spans="1:4" x14ac:dyDescent="0.25">
      <c r="A1055" s="415" t="s">
        <v>2441</v>
      </c>
      <c r="B1055" s="202">
        <v>21837</v>
      </c>
      <c r="C1055" s="204">
        <v>2010</v>
      </c>
      <c r="D1055" s="416">
        <v>2010</v>
      </c>
    </row>
    <row r="1056" spans="1:4" x14ac:dyDescent="0.25">
      <c r="A1056" s="415" t="s">
        <v>2442</v>
      </c>
      <c r="B1056" s="202">
        <v>22731</v>
      </c>
      <c r="C1056" s="204">
        <v>2020</v>
      </c>
      <c r="D1056" s="416">
        <v>2020</v>
      </c>
    </row>
    <row r="1057" spans="1:4" x14ac:dyDescent="0.25">
      <c r="A1057" s="415" t="s">
        <v>2443</v>
      </c>
      <c r="B1057" s="202">
        <v>12925</v>
      </c>
      <c r="C1057" s="204">
        <v>2009</v>
      </c>
      <c r="D1057" s="416">
        <v>2005</v>
      </c>
    </row>
    <row r="1058" spans="1:4" x14ac:dyDescent="0.25">
      <c r="A1058" s="415" t="s">
        <v>2444</v>
      </c>
      <c r="B1058" s="202">
        <v>21904</v>
      </c>
      <c r="C1058" s="204">
        <v>2002</v>
      </c>
      <c r="D1058" s="416">
        <v>2002</v>
      </c>
    </row>
    <row r="1059" spans="1:4" x14ac:dyDescent="0.25">
      <c r="A1059" s="415" t="s">
        <v>2445</v>
      </c>
      <c r="B1059" s="202">
        <v>11623</v>
      </c>
      <c r="C1059" s="204">
        <v>2059</v>
      </c>
      <c r="D1059" s="416">
        <v>2020</v>
      </c>
    </row>
    <row r="1060" spans="1:4" x14ac:dyDescent="0.25">
      <c r="A1060" s="415" t="s">
        <v>2446</v>
      </c>
      <c r="B1060" s="202">
        <v>29278</v>
      </c>
      <c r="C1060" s="204">
        <v>2629</v>
      </c>
      <c r="D1060" s="416">
        <v>2320</v>
      </c>
    </row>
    <row r="1061" spans="1:4" x14ac:dyDescent="0.25">
      <c r="A1061" s="415" t="s">
        <v>2447</v>
      </c>
      <c r="B1061" s="202">
        <v>24023</v>
      </c>
      <c r="C1061" s="204">
        <v>2057</v>
      </c>
      <c r="D1061" s="416">
        <v>2037</v>
      </c>
    </row>
    <row r="1062" spans="1:4" x14ac:dyDescent="0.25">
      <c r="A1062" s="415" t="s">
        <v>2448</v>
      </c>
      <c r="B1062" s="202">
        <v>19684</v>
      </c>
      <c r="C1062" s="204">
        <v>2052</v>
      </c>
      <c r="D1062" s="416">
        <v>2032</v>
      </c>
    </row>
    <row r="1063" spans="1:4" x14ac:dyDescent="0.25">
      <c r="A1063" s="415" t="s">
        <v>2449</v>
      </c>
      <c r="B1063" s="202">
        <v>24455</v>
      </c>
      <c r="C1063" s="204">
        <v>2005</v>
      </c>
      <c r="D1063" s="416">
        <v>2005</v>
      </c>
    </row>
    <row r="1064" spans="1:4" x14ac:dyDescent="0.25">
      <c r="A1064" s="415" t="s">
        <v>2450</v>
      </c>
      <c r="B1064" s="202">
        <v>20514</v>
      </c>
      <c r="C1064" s="204">
        <v>2060</v>
      </c>
      <c r="D1064" s="416">
        <v>2055</v>
      </c>
    </row>
    <row r="1065" spans="1:4" x14ac:dyDescent="0.25">
      <c r="A1065" s="415" t="s">
        <v>2451</v>
      </c>
      <c r="B1065" s="202">
        <v>23055</v>
      </c>
      <c r="C1065" s="204">
        <v>2034</v>
      </c>
      <c r="D1065" s="416">
        <v>2010</v>
      </c>
    </row>
    <row r="1066" spans="1:4" x14ac:dyDescent="0.25">
      <c r="A1066" s="415" t="s">
        <v>2452</v>
      </c>
      <c r="B1066" s="202">
        <v>24911</v>
      </c>
      <c r="C1066" s="204">
        <v>2002</v>
      </c>
      <c r="D1066" s="416">
        <v>2002</v>
      </c>
    </row>
    <row r="1067" spans="1:4" x14ac:dyDescent="0.25">
      <c r="A1067" s="415" t="s">
        <v>2453</v>
      </c>
      <c r="B1067" s="202">
        <v>28246</v>
      </c>
      <c r="C1067" s="204">
        <v>2002</v>
      </c>
      <c r="D1067" s="416">
        <v>2002</v>
      </c>
    </row>
    <row r="1068" spans="1:4" x14ac:dyDescent="0.25">
      <c r="A1068" s="415" t="s">
        <v>2454</v>
      </c>
      <c r="B1068" s="202">
        <v>18806</v>
      </c>
      <c r="C1068" s="204">
        <v>2024</v>
      </c>
      <c r="D1068" s="416">
        <v>2000</v>
      </c>
    </row>
    <row r="1069" spans="1:4" x14ac:dyDescent="0.25">
      <c r="A1069" s="415" t="s">
        <v>2455</v>
      </c>
      <c r="B1069" s="202">
        <v>27215</v>
      </c>
      <c r="C1069" s="204">
        <v>2001</v>
      </c>
      <c r="D1069" s="416">
        <v>2001</v>
      </c>
    </row>
    <row r="1070" spans="1:4" x14ac:dyDescent="0.25">
      <c r="A1070" s="415" t="s">
        <v>2456</v>
      </c>
      <c r="B1070" s="202">
        <v>19152</v>
      </c>
      <c r="C1070" s="204">
        <v>2001</v>
      </c>
      <c r="D1070" s="416">
        <v>2001</v>
      </c>
    </row>
    <row r="1071" spans="1:4" x14ac:dyDescent="0.25">
      <c r="A1071" s="415" t="s">
        <v>2457</v>
      </c>
      <c r="B1071" s="202">
        <v>11467</v>
      </c>
      <c r="C1071" s="204">
        <v>2400</v>
      </c>
      <c r="D1071" s="416">
        <v>2400</v>
      </c>
    </row>
    <row r="1072" spans="1:4" x14ac:dyDescent="0.25">
      <c r="A1072" s="415" t="s">
        <v>2458</v>
      </c>
      <c r="B1072" s="202">
        <v>27645</v>
      </c>
      <c r="C1072" s="204">
        <v>2160</v>
      </c>
      <c r="D1072" s="416">
        <v>2160</v>
      </c>
    </row>
    <row r="1073" spans="1:4" x14ac:dyDescent="0.25">
      <c r="A1073" s="415" t="s">
        <v>2459</v>
      </c>
      <c r="B1073" s="202">
        <v>21633</v>
      </c>
      <c r="C1073" s="203">
        <v>16040</v>
      </c>
      <c r="D1073" s="417">
        <v>13960</v>
      </c>
    </row>
    <row r="1074" spans="1:4" x14ac:dyDescent="0.25">
      <c r="A1074" s="415" t="s">
        <v>2460</v>
      </c>
      <c r="B1074" s="202">
        <v>10044</v>
      </c>
      <c r="C1074" s="204">
        <v>2285</v>
      </c>
      <c r="D1074" s="416">
        <v>2265</v>
      </c>
    </row>
    <row r="1075" spans="1:4" x14ac:dyDescent="0.25">
      <c r="A1075" s="415" t="s">
        <v>2461</v>
      </c>
      <c r="B1075" s="202">
        <v>12249</v>
      </c>
      <c r="C1075" s="204">
        <v>2222</v>
      </c>
      <c r="D1075" s="416">
        <v>2201</v>
      </c>
    </row>
    <row r="1076" spans="1:4" x14ac:dyDescent="0.25">
      <c r="A1076" s="415" t="s">
        <v>2462</v>
      </c>
      <c r="B1076" s="202">
        <v>11700</v>
      </c>
      <c r="C1076" s="204">
        <v>2522</v>
      </c>
      <c r="D1076" s="416">
        <v>2414</v>
      </c>
    </row>
    <row r="1077" spans="1:4" x14ac:dyDescent="0.25">
      <c r="A1077" s="415" t="s">
        <v>2463</v>
      </c>
      <c r="B1077" s="202">
        <v>23293</v>
      </c>
      <c r="C1077" s="204">
        <v>2177</v>
      </c>
      <c r="D1077" s="416">
        <v>2164</v>
      </c>
    </row>
    <row r="1078" spans="1:4" x14ac:dyDescent="0.25">
      <c r="A1078" s="415" t="s">
        <v>2464</v>
      </c>
      <c r="B1078" s="202">
        <v>10324</v>
      </c>
      <c r="C1078" s="204">
        <v>2130</v>
      </c>
      <c r="D1078" s="416">
        <v>2125</v>
      </c>
    </row>
    <row r="1079" spans="1:4" x14ac:dyDescent="0.25">
      <c r="A1079" s="415" t="s">
        <v>2465</v>
      </c>
      <c r="B1079" s="202">
        <v>27634</v>
      </c>
      <c r="C1079" s="203">
        <v>11340</v>
      </c>
      <c r="D1079" s="417">
        <v>9540</v>
      </c>
    </row>
    <row r="1080" spans="1:4" x14ac:dyDescent="0.25">
      <c r="A1080" s="415" t="s">
        <v>2466</v>
      </c>
      <c r="B1080" s="202">
        <v>21615</v>
      </c>
      <c r="C1080" s="204">
        <v>2935</v>
      </c>
      <c r="D1080" s="416">
        <v>2920</v>
      </c>
    </row>
    <row r="1081" spans="1:4" x14ac:dyDescent="0.25">
      <c r="A1081" s="415" t="s">
        <v>2467</v>
      </c>
      <c r="B1081" s="202">
        <v>21801</v>
      </c>
      <c r="C1081" s="204">
        <v>2218</v>
      </c>
      <c r="D1081" s="416">
        <v>2192</v>
      </c>
    </row>
    <row r="1082" spans="1:4" x14ac:dyDescent="0.25">
      <c r="A1082" s="415" t="s">
        <v>2468</v>
      </c>
      <c r="B1082" s="202">
        <v>12557</v>
      </c>
      <c r="C1082" s="204">
        <v>2280</v>
      </c>
      <c r="D1082" s="416">
        <v>2210</v>
      </c>
    </row>
    <row r="1083" spans="1:4" x14ac:dyDescent="0.25">
      <c r="A1083" s="415" t="s">
        <v>2469</v>
      </c>
      <c r="B1083" s="202">
        <v>24541</v>
      </c>
      <c r="C1083" s="204">
        <v>2081</v>
      </c>
      <c r="D1083" s="416">
        <v>2081</v>
      </c>
    </row>
    <row r="1084" spans="1:4" x14ac:dyDescent="0.25">
      <c r="A1084" s="415" t="s">
        <v>2470</v>
      </c>
      <c r="B1084" s="202">
        <v>27474</v>
      </c>
      <c r="C1084" s="204">
        <v>2015</v>
      </c>
      <c r="D1084" s="416">
        <v>2015</v>
      </c>
    </row>
    <row r="1085" spans="1:4" x14ac:dyDescent="0.25">
      <c r="A1085" s="415" t="s">
        <v>2471</v>
      </c>
      <c r="B1085" s="202">
        <v>25867</v>
      </c>
      <c r="C1085" s="204">
        <v>2391</v>
      </c>
      <c r="D1085" s="416">
        <v>2304</v>
      </c>
    </row>
    <row r="1086" spans="1:4" x14ac:dyDescent="0.25">
      <c r="A1086" s="415" t="s">
        <v>2472</v>
      </c>
      <c r="B1086" s="202">
        <v>26274</v>
      </c>
      <c r="C1086" s="203">
        <v>6305</v>
      </c>
      <c r="D1086" s="417">
        <v>5669</v>
      </c>
    </row>
    <row r="1087" spans="1:4" x14ac:dyDescent="0.25">
      <c r="A1087" s="415" t="s">
        <v>2473</v>
      </c>
      <c r="B1087" s="202">
        <v>28776</v>
      </c>
      <c r="C1087" s="204">
        <v>2170</v>
      </c>
      <c r="D1087" s="416">
        <v>2170</v>
      </c>
    </row>
    <row r="1088" spans="1:4" x14ac:dyDescent="0.25">
      <c r="A1088" s="415" t="s">
        <v>2474</v>
      </c>
      <c r="B1088" s="202">
        <v>27575</v>
      </c>
      <c r="C1088" s="204">
        <v>2263</v>
      </c>
      <c r="D1088" s="416">
        <v>2263</v>
      </c>
    </row>
    <row r="1089" spans="1:4" x14ac:dyDescent="0.25">
      <c r="A1089" s="415" t="s">
        <v>2475</v>
      </c>
      <c r="B1089" s="202">
        <v>19073</v>
      </c>
      <c r="C1089" s="203">
        <v>3750</v>
      </c>
      <c r="D1089" s="417">
        <v>3660</v>
      </c>
    </row>
    <row r="1090" spans="1:4" x14ac:dyDescent="0.25">
      <c r="A1090" s="415" t="s">
        <v>2476</v>
      </c>
      <c r="B1090" s="202">
        <v>29943</v>
      </c>
      <c r="C1090" s="203">
        <v>3980</v>
      </c>
      <c r="D1090" s="417">
        <v>3805</v>
      </c>
    </row>
    <row r="1091" spans="1:4" x14ac:dyDescent="0.25">
      <c r="A1091" s="415" t="s">
        <v>2477</v>
      </c>
      <c r="B1091" s="202">
        <v>25803</v>
      </c>
      <c r="C1091" s="204">
        <v>2020</v>
      </c>
      <c r="D1091" s="416">
        <v>2020</v>
      </c>
    </row>
    <row r="1092" spans="1:4" x14ac:dyDescent="0.25">
      <c r="A1092" s="415" t="s">
        <v>2478</v>
      </c>
      <c r="B1092" s="202">
        <v>12050</v>
      </c>
      <c r="C1092" s="204">
        <v>2060</v>
      </c>
      <c r="D1092" s="416">
        <v>2025</v>
      </c>
    </row>
    <row r="1093" spans="1:4" x14ac:dyDescent="0.25">
      <c r="A1093" s="415" t="s">
        <v>2479</v>
      </c>
      <c r="B1093" s="202">
        <v>10834</v>
      </c>
      <c r="C1093" s="204">
        <v>2010</v>
      </c>
      <c r="D1093" s="416">
        <v>2005</v>
      </c>
    </row>
    <row r="1094" spans="1:4" x14ac:dyDescent="0.25">
      <c r="A1094" s="415" t="s">
        <v>2480</v>
      </c>
      <c r="B1094" s="202">
        <v>14113</v>
      </c>
      <c r="C1094" s="204">
        <v>2040</v>
      </c>
      <c r="D1094" s="416">
        <v>2040</v>
      </c>
    </row>
    <row r="1095" spans="1:4" x14ac:dyDescent="0.25">
      <c r="A1095" s="415" t="s">
        <v>2481</v>
      </c>
      <c r="B1095" s="202">
        <v>24888</v>
      </c>
      <c r="C1095" s="204">
        <v>2780</v>
      </c>
      <c r="D1095" s="416">
        <v>2710</v>
      </c>
    </row>
    <row r="1096" spans="1:4" x14ac:dyDescent="0.25">
      <c r="A1096" s="415" t="s">
        <v>2482</v>
      </c>
      <c r="B1096" s="202">
        <v>22122</v>
      </c>
      <c r="C1096" s="204">
        <v>2110</v>
      </c>
      <c r="D1096" s="416">
        <v>2104</v>
      </c>
    </row>
    <row r="1097" spans="1:4" x14ac:dyDescent="0.25">
      <c r="A1097" s="415" t="s">
        <v>2483</v>
      </c>
      <c r="B1097" s="202">
        <v>11175</v>
      </c>
      <c r="C1097" s="204">
        <v>2405</v>
      </c>
      <c r="D1097" s="416">
        <v>2320</v>
      </c>
    </row>
    <row r="1098" spans="1:4" x14ac:dyDescent="0.25">
      <c r="A1098" s="415" t="s">
        <v>2484</v>
      </c>
      <c r="B1098" s="202">
        <v>11697</v>
      </c>
      <c r="C1098" s="204">
        <v>2033</v>
      </c>
      <c r="D1098" s="416">
        <v>2013</v>
      </c>
    </row>
    <row r="1099" spans="1:4" x14ac:dyDescent="0.25">
      <c r="A1099" s="415" t="s">
        <v>2485</v>
      </c>
      <c r="B1099" s="202">
        <v>27703</v>
      </c>
      <c r="C1099" s="204">
        <v>2265</v>
      </c>
      <c r="D1099" s="416">
        <v>2160</v>
      </c>
    </row>
    <row r="1100" spans="1:4" x14ac:dyDescent="0.25">
      <c r="A1100" s="415" t="s">
        <v>2120</v>
      </c>
      <c r="B1100" s="202">
        <v>14032</v>
      </c>
      <c r="C1100" s="204">
        <v>2315</v>
      </c>
      <c r="D1100" s="416">
        <v>2304</v>
      </c>
    </row>
    <row r="1101" spans="1:4" x14ac:dyDescent="0.25">
      <c r="A1101" s="415" t="s">
        <v>2121</v>
      </c>
      <c r="B1101" s="202">
        <v>19919</v>
      </c>
      <c r="C1101" s="204">
        <v>2371</v>
      </c>
      <c r="D1101" s="416">
        <v>2326</v>
      </c>
    </row>
    <row r="1102" spans="1:4" x14ac:dyDescent="0.25">
      <c r="A1102" s="415" t="s">
        <v>2486</v>
      </c>
      <c r="B1102" s="202">
        <v>16891</v>
      </c>
      <c r="C1102" s="204">
        <v>2020</v>
      </c>
      <c r="D1102" s="416">
        <v>2020</v>
      </c>
    </row>
    <row r="1103" spans="1:4" x14ac:dyDescent="0.25">
      <c r="A1103" s="415" t="s">
        <v>2487</v>
      </c>
      <c r="B1103" s="202">
        <v>29062</v>
      </c>
      <c r="C1103" s="204">
        <v>2067</v>
      </c>
      <c r="D1103" s="416">
        <v>2025</v>
      </c>
    </row>
    <row r="1104" spans="1:4" x14ac:dyDescent="0.25">
      <c r="A1104" s="415" t="s">
        <v>2123</v>
      </c>
      <c r="B1104" s="202">
        <v>15078</v>
      </c>
      <c r="C1104" s="203">
        <v>3220</v>
      </c>
      <c r="D1104" s="416">
        <v>2750</v>
      </c>
    </row>
    <row r="1105" spans="1:4" x14ac:dyDescent="0.25">
      <c r="A1105" s="415" t="s">
        <v>2488</v>
      </c>
      <c r="B1105" s="202">
        <v>13135</v>
      </c>
      <c r="C1105" s="204">
        <v>2025</v>
      </c>
      <c r="D1105" s="416">
        <v>2010</v>
      </c>
    </row>
    <row r="1106" spans="1:4" x14ac:dyDescent="0.25">
      <c r="A1106" s="415" t="s">
        <v>2489</v>
      </c>
      <c r="B1106" s="202">
        <v>27920</v>
      </c>
      <c r="C1106" s="204">
        <v>2010</v>
      </c>
      <c r="D1106" s="416">
        <v>2010</v>
      </c>
    </row>
    <row r="1107" spans="1:4" x14ac:dyDescent="0.25">
      <c r="A1107" s="415" t="s">
        <v>2490</v>
      </c>
      <c r="B1107" s="202">
        <v>10998</v>
      </c>
      <c r="C1107" s="204">
        <v>2388</v>
      </c>
      <c r="D1107" s="416">
        <v>2335</v>
      </c>
    </row>
    <row r="1108" spans="1:4" x14ac:dyDescent="0.25">
      <c r="A1108" s="415" t="s">
        <v>2491</v>
      </c>
      <c r="B1108" s="202">
        <v>24100</v>
      </c>
      <c r="C1108" s="204">
        <v>2019</v>
      </c>
      <c r="D1108" s="416">
        <v>2011</v>
      </c>
    </row>
    <row r="1109" spans="1:4" x14ac:dyDescent="0.25">
      <c r="A1109" s="415" t="s">
        <v>2492</v>
      </c>
      <c r="B1109" s="202">
        <v>24199</v>
      </c>
      <c r="C1109" s="203">
        <v>3200</v>
      </c>
      <c r="D1109" s="416">
        <v>2840</v>
      </c>
    </row>
    <row r="1110" spans="1:4" x14ac:dyDescent="0.25">
      <c r="A1110" s="415" t="s">
        <v>2493</v>
      </c>
      <c r="B1110" s="202">
        <v>14338</v>
      </c>
      <c r="C1110" s="204">
        <v>2170</v>
      </c>
      <c r="D1110" s="416">
        <v>2150</v>
      </c>
    </row>
    <row r="1111" spans="1:4" x14ac:dyDescent="0.25">
      <c r="A1111" s="415" t="s">
        <v>2494</v>
      </c>
      <c r="B1111" s="202">
        <v>18806</v>
      </c>
      <c r="C1111" s="204">
        <v>2050</v>
      </c>
      <c r="D1111" s="416">
        <v>2000</v>
      </c>
    </row>
    <row r="1112" spans="1:4" x14ac:dyDescent="0.25">
      <c r="A1112" s="415" t="s">
        <v>2495</v>
      </c>
      <c r="B1112" s="202">
        <v>28876</v>
      </c>
      <c r="C1112" s="204">
        <v>2538</v>
      </c>
      <c r="D1112" s="416">
        <v>2232</v>
      </c>
    </row>
    <row r="1113" spans="1:4" x14ac:dyDescent="0.25">
      <c r="A1113" s="415" t="s">
        <v>2496</v>
      </c>
      <c r="B1113" s="202">
        <v>15576</v>
      </c>
      <c r="C1113" s="204">
        <v>2040</v>
      </c>
      <c r="D1113" s="416">
        <v>2020</v>
      </c>
    </row>
    <row r="1114" spans="1:4" x14ac:dyDescent="0.25">
      <c r="A1114" s="415" t="s">
        <v>2497</v>
      </c>
      <c r="B1114" s="202">
        <v>26587</v>
      </c>
      <c r="C1114" s="204">
        <v>2325</v>
      </c>
      <c r="D1114" s="416">
        <v>2255</v>
      </c>
    </row>
    <row r="1115" spans="1:4" x14ac:dyDescent="0.25">
      <c r="A1115" s="415" t="s">
        <v>2498</v>
      </c>
      <c r="B1115" s="202">
        <v>23538</v>
      </c>
      <c r="C1115" s="204">
        <v>2020</v>
      </c>
      <c r="D1115" s="416">
        <v>2020</v>
      </c>
    </row>
    <row r="1116" spans="1:4" x14ac:dyDescent="0.25">
      <c r="A1116" s="415" t="s">
        <v>2499</v>
      </c>
      <c r="B1116" s="202">
        <v>11299</v>
      </c>
      <c r="C1116" s="204">
        <v>2010</v>
      </c>
      <c r="D1116" s="416">
        <v>2010</v>
      </c>
    </row>
    <row r="1117" spans="1:4" x14ac:dyDescent="0.25">
      <c r="A1117" s="415" t="s">
        <v>2500</v>
      </c>
      <c r="B1117" s="202">
        <v>13173</v>
      </c>
      <c r="C1117" s="204">
        <v>2001</v>
      </c>
      <c r="D1117" s="416">
        <v>2001</v>
      </c>
    </row>
    <row r="1118" spans="1:4" x14ac:dyDescent="0.25">
      <c r="A1118" s="415" t="s">
        <v>2501</v>
      </c>
      <c r="B1118" s="202">
        <v>15742</v>
      </c>
      <c r="C1118" s="204">
        <v>2039</v>
      </c>
      <c r="D1118" s="416">
        <v>2039</v>
      </c>
    </row>
    <row r="1119" spans="1:4" x14ac:dyDescent="0.25">
      <c r="A1119" s="415" t="s">
        <v>2502</v>
      </c>
      <c r="B1119" s="202">
        <v>10816</v>
      </c>
      <c r="C1119" s="204">
        <v>2001</v>
      </c>
      <c r="D1119" s="416">
        <v>2001</v>
      </c>
    </row>
    <row r="1120" spans="1:4" x14ac:dyDescent="0.25">
      <c r="A1120" s="415" t="s">
        <v>2503</v>
      </c>
      <c r="B1120" s="202">
        <v>23258</v>
      </c>
      <c r="C1120" s="204">
        <v>2010</v>
      </c>
      <c r="D1120" s="416">
        <v>2003</v>
      </c>
    </row>
    <row r="1121" spans="1:4" x14ac:dyDescent="0.25">
      <c r="A1121" s="415" t="s">
        <v>2504</v>
      </c>
      <c r="B1121" s="202">
        <v>11995</v>
      </c>
      <c r="C1121" s="204">
        <v>2011</v>
      </c>
      <c r="D1121" s="416">
        <v>2009</v>
      </c>
    </row>
    <row r="1122" spans="1:4" x14ac:dyDescent="0.25">
      <c r="A1122" s="415" t="s">
        <v>2505</v>
      </c>
      <c r="B1122" s="202">
        <v>29232</v>
      </c>
      <c r="C1122" s="204">
        <v>2060</v>
      </c>
      <c r="D1122" s="416">
        <v>2050</v>
      </c>
    </row>
    <row r="1123" spans="1:4" x14ac:dyDescent="0.25">
      <c r="A1123" s="415" t="s">
        <v>2506</v>
      </c>
      <c r="B1123" s="202">
        <v>10245</v>
      </c>
      <c r="C1123" s="204">
        <v>2016</v>
      </c>
      <c r="D1123" s="416">
        <v>2016</v>
      </c>
    </row>
    <row r="1124" spans="1:4" x14ac:dyDescent="0.25">
      <c r="A1124" s="415" t="s">
        <v>2507</v>
      </c>
      <c r="B1124" s="202">
        <v>13848</v>
      </c>
      <c r="C1124" s="204">
        <v>2025</v>
      </c>
      <c r="D1124" s="416">
        <v>2024</v>
      </c>
    </row>
    <row r="1125" spans="1:4" x14ac:dyDescent="0.25">
      <c r="A1125" s="415" t="s">
        <v>2508</v>
      </c>
      <c r="B1125" s="202">
        <v>15912</v>
      </c>
      <c r="C1125" s="204">
        <v>2001</v>
      </c>
      <c r="D1125" s="416">
        <v>2000</v>
      </c>
    </row>
    <row r="1126" spans="1:4" x14ac:dyDescent="0.25">
      <c r="A1126" s="415" t="s">
        <v>2509</v>
      </c>
      <c r="B1126" s="202">
        <v>26695</v>
      </c>
      <c r="C1126" s="204">
        <v>2002</v>
      </c>
      <c r="D1126" s="416">
        <v>2002</v>
      </c>
    </row>
    <row r="1127" spans="1:4" x14ac:dyDescent="0.25">
      <c r="A1127" s="415" t="s">
        <v>2510</v>
      </c>
      <c r="B1127" s="202">
        <v>19481</v>
      </c>
      <c r="C1127" s="204">
        <v>2004</v>
      </c>
      <c r="D1127" s="416">
        <v>2004</v>
      </c>
    </row>
    <row r="1128" spans="1:4" x14ac:dyDescent="0.25">
      <c r="A1128" s="415" t="s">
        <v>2511</v>
      </c>
      <c r="B1128" s="202">
        <v>24736</v>
      </c>
      <c r="C1128" s="204">
        <v>2004</v>
      </c>
      <c r="D1128" s="416">
        <v>2002</v>
      </c>
    </row>
    <row r="1129" spans="1:4" x14ac:dyDescent="0.25">
      <c r="A1129" s="415" t="s">
        <v>2512</v>
      </c>
      <c r="B1129" s="202">
        <v>14470</v>
      </c>
      <c r="C1129" s="204">
        <v>2211</v>
      </c>
      <c r="D1129" s="416">
        <v>2197</v>
      </c>
    </row>
    <row r="1130" spans="1:4" x14ac:dyDescent="0.25">
      <c r="A1130" s="415" t="s">
        <v>2513</v>
      </c>
      <c r="B1130" s="202">
        <v>12841</v>
      </c>
      <c r="C1130" s="204">
        <v>2017</v>
      </c>
      <c r="D1130" s="416">
        <v>2009</v>
      </c>
    </row>
    <row r="1131" spans="1:4" x14ac:dyDescent="0.25">
      <c r="A1131" s="415" t="s">
        <v>2514</v>
      </c>
      <c r="B1131" s="202">
        <v>10846</v>
      </c>
      <c r="C1131" s="204">
        <v>2117</v>
      </c>
      <c r="D1131" s="416">
        <v>2079</v>
      </c>
    </row>
    <row r="1132" spans="1:4" x14ac:dyDescent="0.25">
      <c r="A1132" s="415" t="s">
        <v>2515</v>
      </c>
      <c r="B1132" s="202">
        <v>23123</v>
      </c>
      <c r="C1132" s="204">
        <v>2074</v>
      </c>
      <c r="D1132" s="416">
        <v>2050</v>
      </c>
    </row>
    <row r="1133" spans="1:4" x14ac:dyDescent="0.25">
      <c r="A1133" s="415" t="s">
        <v>2516</v>
      </c>
      <c r="B1133" s="202">
        <v>26861</v>
      </c>
      <c r="C1133" s="204">
        <v>2113</v>
      </c>
      <c r="D1133" s="416">
        <v>2111</v>
      </c>
    </row>
    <row r="1134" spans="1:4" x14ac:dyDescent="0.25">
      <c r="A1134" s="415" t="s">
        <v>2517</v>
      </c>
      <c r="B1134" s="202">
        <v>16060</v>
      </c>
      <c r="C1134" s="204">
        <v>2070</v>
      </c>
      <c r="D1134" s="416">
        <v>2064</v>
      </c>
    </row>
    <row r="1135" spans="1:4" x14ac:dyDescent="0.25">
      <c r="A1135" s="415" t="s">
        <v>2518</v>
      </c>
      <c r="B1135" s="202">
        <v>28475</v>
      </c>
      <c r="C1135" s="204">
        <v>2010</v>
      </c>
      <c r="D1135" s="416">
        <v>2000</v>
      </c>
    </row>
    <row r="1136" spans="1:4" x14ac:dyDescent="0.25">
      <c r="A1136" s="415" t="s">
        <v>2519</v>
      </c>
      <c r="B1136" s="202">
        <v>26701</v>
      </c>
      <c r="C1136" s="204">
        <v>2040</v>
      </c>
      <c r="D1136" s="416">
        <v>2040</v>
      </c>
    </row>
    <row r="1137" spans="1:4" x14ac:dyDescent="0.25">
      <c r="A1137" s="415" t="s">
        <v>2520</v>
      </c>
      <c r="B1137" s="202">
        <v>14822</v>
      </c>
      <c r="C1137" s="204">
        <v>2031</v>
      </c>
      <c r="D1137" s="416">
        <v>2030</v>
      </c>
    </row>
    <row r="1138" spans="1:4" x14ac:dyDescent="0.25">
      <c r="A1138" s="415" t="s">
        <v>2521</v>
      </c>
      <c r="B1138" s="202">
        <v>27642</v>
      </c>
      <c r="C1138" s="204">
        <v>2134</v>
      </c>
      <c r="D1138" s="416">
        <v>2113</v>
      </c>
    </row>
    <row r="1139" spans="1:4" x14ac:dyDescent="0.25">
      <c r="A1139" s="415" t="s">
        <v>2522</v>
      </c>
      <c r="B1139" s="202">
        <v>29427</v>
      </c>
      <c r="C1139" s="204">
        <v>2104</v>
      </c>
      <c r="D1139" s="416">
        <v>2080</v>
      </c>
    </row>
    <row r="1140" spans="1:4" x14ac:dyDescent="0.25">
      <c r="A1140" s="415" t="s">
        <v>2523</v>
      </c>
      <c r="B1140" s="202">
        <v>20387</v>
      </c>
      <c r="C1140" s="204">
        <v>2282</v>
      </c>
      <c r="D1140" s="416">
        <v>2277</v>
      </c>
    </row>
    <row r="1141" spans="1:4" x14ac:dyDescent="0.25">
      <c r="A1141" s="415" t="s">
        <v>2524</v>
      </c>
      <c r="B1141" s="202">
        <v>15012</v>
      </c>
      <c r="C1141" s="204">
        <v>2235</v>
      </c>
      <c r="D1141" s="416">
        <v>2184</v>
      </c>
    </row>
    <row r="1142" spans="1:4" x14ac:dyDescent="0.25">
      <c r="A1142" s="415" t="s">
        <v>2525</v>
      </c>
      <c r="B1142" s="202">
        <v>25245</v>
      </c>
      <c r="C1142" s="204">
        <v>2002</v>
      </c>
      <c r="D1142" s="416">
        <v>2000</v>
      </c>
    </row>
    <row r="1143" spans="1:4" x14ac:dyDescent="0.25">
      <c r="A1143" s="415" t="s">
        <v>2526</v>
      </c>
      <c r="B1143" s="202">
        <v>17326</v>
      </c>
      <c r="C1143" s="204">
        <v>2002</v>
      </c>
      <c r="D1143" s="416">
        <v>2002</v>
      </c>
    </row>
    <row r="1144" spans="1:4" x14ac:dyDescent="0.25">
      <c r="A1144" s="415" t="s">
        <v>2527</v>
      </c>
      <c r="B1144" s="202">
        <v>15824</v>
      </c>
      <c r="C1144" s="204">
        <v>2013</v>
      </c>
      <c r="D1144" s="416">
        <v>2010</v>
      </c>
    </row>
    <row r="1145" spans="1:4" x14ac:dyDescent="0.25">
      <c r="A1145" s="415" t="s">
        <v>2528</v>
      </c>
      <c r="B1145" s="202">
        <v>20076</v>
      </c>
      <c r="C1145" s="204">
        <v>2010</v>
      </c>
      <c r="D1145" s="416">
        <v>2000</v>
      </c>
    </row>
    <row r="1146" spans="1:4" x14ac:dyDescent="0.25">
      <c r="A1146" s="415" t="s">
        <v>2529</v>
      </c>
      <c r="B1146" s="202">
        <v>12046</v>
      </c>
      <c r="C1146" s="204">
        <v>2003</v>
      </c>
      <c r="D1146" s="416">
        <v>2003</v>
      </c>
    </row>
    <row r="1147" spans="1:4" x14ac:dyDescent="0.25">
      <c r="A1147" s="415" t="s">
        <v>2530</v>
      </c>
      <c r="B1147" s="202">
        <v>27686</v>
      </c>
      <c r="C1147" s="204">
        <v>2003</v>
      </c>
      <c r="D1147" s="416">
        <v>2001</v>
      </c>
    </row>
    <row r="1148" spans="1:4" x14ac:dyDescent="0.25">
      <c r="A1148" s="415" t="s">
        <v>2531</v>
      </c>
      <c r="B1148" s="202">
        <v>18068</v>
      </c>
      <c r="C1148" s="204">
        <v>2005</v>
      </c>
      <c r="D1148" s="416">
        <v>2000</v>
      </c>
    </row>
    <row r="1149" spans="1:4" x14ac:dyDescent="0.25">
      <c r="A1149" s="415" t="s">
        <v>2532</v>
      </c>
      <c r="B1149" s="202">
        <v>11795</v>
      </c>
      <c r="C1149" s="204">
        <v>2564</v>
      </c>
      <c r="D1149" s="416">
        <v>2284</v>
      </c>
    </row>
    <row r="1150" spans="1:4" x14ac:dyDescent="0.25">
      <c r="A1150" s="415" t="s">
        <v>2533</v>
      </c>
      <c r="B1150" s="202">
        <v>28809</v>
      </c>
      <c r="C1150" s="204">
        <v>2115</v>
      </c>
      <c r="D1150" s="416">
        <v>2093</v>
      </c>
    </row>
    <row r="1151" spans="1:4" x14ac:dyDescent="0.25">
      <c r="A1151" s="415" t="s">
        <v>2534</v>
      </c>
      <c r="B1151" s="202">
        <v>18029</v>
      </c>
      <c r="C1151" s="204">
        <v>2145</v>
      </c>
      <c r="D1151" s="416">
        <v>2130</v>
      </c>
    </row>
    <row r="1152" spans="1:4" x14ac:dyDescent="0.25">
      <c r="A1152" s="415" t="s">
        <v>2535</v>
      </c>
      <c r="B1152" s="202">
        <v>28749</v>
      </c>
      <c r="C1152" s="204">
        <v>2036</v>
      </c>
      <c r="D1152" s="416">
        <v>2021</v>
      </c>
    </row>
    <row r="1153" spans="1:4" x14ac:dyDescent="0.25">
      <c r="A1153" s="415" t="s">
        <v>2536</v>
      </c>
      <c r="B1153" s="202">
        <v>24810</v>
      </c>
      <c r="C1153" s="204">
        <v>2005</v>
      </c>
      <c r="D1153" s="416">
        <v>2000</v>
      </c>
    </row>
    <row r="1154" spans="1:4" x14ac:dyDescent="0.25">
      <c r="A1154" s="415" t="s">
        <v>2537</v>
      </c>
      <c r="B1154" s="202">
        <v>13410</v>
      </c>
      <c r="C1154" s="204">
        <v>2001</v>
      </c>
      <c r="D1154" s="416">
        <v>2000</v>
      </c>
    </row>
    <row r="1155" spans="1:4" x14ac:dyDescent="0.25">
      <c r="A1155" s="415" t="s">
        <v>2538</v>
      </c>
      <c r="B1155" s="202">
        <v>20539</v>
      </c>
      <c r="C1155" s="204">
        <v>2012</v>
      </c>
      <c r="D1155" s="416">
        <v>2004</v>
      </c>
    </row>
    <row r="1156" spans="1:4" x14ac:dyDescent="0.25">
      <c r="A1156" s="415" t="s">
        <v>2539</v>
      </c>
      <c r="B1156" s="202">
        <v>13968</v>
      </c>
      <c r="C1156" s="204">
        <v>2002</v>
      </c>
      <c r="D1156" s="416">
        <v>2001</v>
      </c>
    </row>
    <row r="1157" spans="1:4" x14ac:dyDescent="0.25">
      <c r="A1157" s="415" t="s">
        <v>2540</v>
      </c>
      <c r="B1157" s="202">
        <v>24582</v>
      </c>
      <c r="C1157" s="204">
        <v>2006</v>
      </c>
      <c r="D1157" s="416">
        <v>2006</v>
      </c>
    </row>
    <row r="1158" spans="1:4" x14ac:dyDescent="0.25">
      <c r="A1158" s="415" t="s">
        <v>2541</v>
      </c>
      <c r="B1158" s="202">
        <v>16697</v>
      </c>
      <c r="C1158" s="204">
        <v>2386</v>
      </c>
      <c r="D1158" s="416">
        <v>2319</v>
      </c>
    </row>
    <row r="1159" spans="1:4" x14ac:dyDescent="0.25">
      <c r="A1159" s="415" t="s">
        <v>2542</v>
      </c>
      <c r="B1159" s="202">
        <v>25142</v>
      </c>
      <c r="C1159" s="204">
        <v>2272</v>
      </c>
      <c r="D1159" s="416">
        <v>2216</v>
      </c>
    </row>
    <row r="1160" spans="1:4" x14ac:dyDescent="0.25">
      <c r="A1160" s="415" t="s">
        <v>2543</v>
      </c>
      <c r="B1160" s="202">
        <v>18748</v>
      </c>
      <c r="C1160" s="204">
        <v>2181</v>
      </c>
      <c r="D1160" s="416">
        <v>2161</v>
      </c>
    </row>
    <row r="1161" spans="1:4" x14ac:dyDescent="0.25">
      <c r="A1161" s="415" t="s">
        <v>2544</v>
      </c>
      <c r="B1161" s="202">
        <v>25111</v>
      </c>
      <c r="C1161" s="204">
        <v>2066</v>
      </c>
      <c r="D1161" s="416">
        <v>2051</v>
      </c>
    </row>
    <row r="1162" spans="1:4" x14ac:dyDescent="0.25">
      <c r="A1162" s="415" t="s">
        <v>2545</v>
      </c>
      <c r="B1162" s="202">
        <v>24680</v>
      </c>
      <c r="C1162" s="204">
        <v>2112</v>
      </c>
      <c r="D1162" s="416">
        <v>2076</v>
      </c>
    </row>
    <row r="1163" spans="1:4" x14ac:dyDescent="0.25">
      <c r="A1163" s="415" t="s">
        <v>2546</v>
      </c>
      <c r="B1163" s="202">
        <v>23455</v>
      </c>
      <c r="C1163" s="204">
        <v>2268</v>
      </c>
      <c r="D1163" s="416">
        <v>2234</v>
      </c>
    </row>
    <row r="1164" spans="1:4" x14ac:dyDescent="0.25">
      <c r="A1164" s="415" t="s">
        <v>2547</v>
      </c>
      <c r="B1164" s="202">
        <v>22623</v>
      </c>
      <c r="C1164" s="204">
        <v>2003</v>
      </c>
      <c r="D1164" s="416">
        <v>2003</v>
      </c>
    </row>
    <row r="1165" spans="1:4" x14ac:dyDescent="0.25">
      <c r="A1165" s="415" t="s">
        <v>2548</v>
      </c>
      <c r="B1165" s="202">
        <v>14283</v>
      </c>
      <c r="C1165" s="204">
        <v>2240</v>
      </c>
      <c r="D1165" s="416">
        <v>2210</v>
      </c>
    </row>
    <row r="1166" spans="1:4" x14ac:dyDescent="0.25">
      <c r="A1166" s="415" t="s">
        <v>2549</v>
      </c>
      <c r="B1166" s="202">
        <v>12032</v>
      </c>
      <c r="C1166" s="204">
        <v>2012</v>
      </c>
      <c r="D1166" s="416">
        <v>2014</v>
      </c>
    </row>
    <row r="1167" spans="1:4" x14ac:dyDescent="0.25">
      <c r="A1167" s="415" t="s">
        <v>2550</v>
      </c>
      <c r="B1167" s="202">
        <v>18511</v>
      </c>
      <c r="C1167" s="204">
        <v>2024</v>
      </c>
      <c r="D1167" s="416">
        <v>2024</v>
      </c>
    </row>
    <row r="1168" spans="1:4" x14ac:dyDescent="0.25">
      <c r="A1168" s="415" t="s">
        <v>2551</v>
      </c>
      <c r="B1168" s="202">
        <v>21513</v>
      </c>
      <c r="C1168" s="204">
        <v>2284</v>
      </c>
      <c r="D1168" s="416">
        <v>2044</v>
      </c>
    </row>
    <row r="1169" spans="1:4" x14ac:dyDescent="0.25">
      <c r="A1169" s="415" t="s">
        <v>2552</v>
      </c>
      <c r="B1169" s="202">
        <v>14098</v>
      </c>
      <c r="C1169" s="204">
        <v>2010</v>
      </c>
      <c r="D1169" s="416">
        <v>2000</v>
      </c>
    </row>
    <row r="1170" spans="1:4" x14ac:dyDescent="0.25">
      <c r="A1170" s="415" t="s">
        <v>2553</v>
      </c>
      <c r="B1170" s="202">
        <v>18851</v>
      </c>
      <c r="C1170" s="204">
        <v>2030</v>
      </c>
      <c r="D1170" s="416">
        <v>2030</v>
      </c>
    </row>
    <row r="1171" spans="1:4" x14ac:dyDescent="0.25">
      <c r="A1171" s="415" t="s">
        <v>2554</v>
      </c>
      <c r="B1171" s="202">
        <v>25764</v>
      </c>
      <c r="C1171" s="204">
        <v>2022</v>
      </c>
      <c r="D1171" s="416">
        <v>2022</v>
      </c>
    </row>
    <row r="1172" spans="1:4" x14ac:dyDescent="0.25">
      <c r="A1172" s="415" t="s">
        <v>2555</v>
      </c>
      <c r="B1172" s="202">
        <v>26814</v>
      </c>
      <c r="C1172" s="204">
        <v>2010</v>
      </c>
      <c r="D1172" s="416">
        <v>2010</v>
      </c>
    </row>
    <row r="1173" spans="1:4" x14ac:dyDescent="0.25">
      <c r="A1173" s="415" t="s">
        <v>2556</v>
      </c>
      <c r="B1173" s="202">
        <v>17424</v>
      </c>
      <c r="C1173" s="204">
        <v>2028</v>
      </c>
      <c r="D1173" s="416">
        <v>2028</v>
      </c>
    </row>
    <row r="1174" spans="1:4" x14ac:dyDescent="0.25">
      <c r="A1174" s="415" t="s">
        <v>2557</v>
      </c>
      <c r="B1174" s="202">
        <v>13541</v>
      </c>
      <c r="C1174" s="204">
        <v>2026</v>
      </c>
      <c r="D1174" s="416">
        <v>2022</v>
      </c>
    </row>
    <row r="1175" spans="1:4" x14ac:dyDescent="0.25">
      <c r="A1175" s="415" t="s">
        <v>2558</v>
      </c>
      <c r="B1175" s="202">
        <v>13831</v>
      </c>
      <c r="C1175" s="204">
        <v>2028</v>
      </c>
      <c r="D1175" s="416">
        <v>2024</v>
      </c>
    </row>
    <row r="1176" spans="1:4" x14ac:dyDescent="0.25">
      <c r="A1176" s="415" t="s">
        <v>2559</v>
      </c>
      <c r="B1176" s="202">
        <v>14387</v>
      </c>
      <c r="C1176" s="204">
        <v>2008</v>
      </c>
      <c r="D1176" s="416">
        <v>2006</v>
      </c>
    </row>
    <row r="1177" spans="1:4" x14ac:dyDescent="0.25">
      <c r="A1177" s="415" t="s">
        <v>2560</v>
      </c>
      <c r="B1177" s="202">
        <v>27626</v>
      </c>
      <c r="C1177" s="204">
        <v>2002</v>
      </c>
      <c r="D1177" s="416">
        <v>2000</v>
      </c>
    </row>
    <row r="1178" spans="1:4" x14ac:dyDescent="0.25">
      <c r="A1178" s="415" t="s">
        <v>2561</v>
      </c>
      <c r="B1178" s="202">
        <v>25961</v>
      </c>
      <c r="C1178" s="204">
        <v>2012</v>
      </c>
      <c r="D1178" s="416">
        <v>2012</v>
      </c>
    </row>
    <row r="1179" spans="1:4" x14ac:dyDescent="0.25">
      <c r="A1179" s="415" t="s">
        <v>2562</v>
      </c>
      <c r="B1179" s="202">
        <v>18405</v>
      </c>
      <c r="C1179" s="204">
        <v>2056</v>
      </c>
      <c r="D1179" s="416">
        <v>2048</v>
      </c>
    </row>
    <row r="1180" spans="1:4" x14ac:dyDescent="0.25">
      <c r="A1180" s="415" t="s">
        <v>2563</v>
      </c>
      <c r="B1180" s="202">
        <v>10272</v>
      </c>
      <c r="C1180" s="204">
        <v>2008</v>
      </c>
      <c r="D1180" s="416">
        <v>2008</v>
      </c>
    </row>
    <row r="1181" spans="1:4" x14ac:dyDescent="0.25">
      <c r="A1181" s="415" t="s">
        <v>2564</v>
      </c>
      <c r="B1181" s="202">
        <v>11126</v>
      </c>
      <c r="C1181" s="204">
        <v>2032</v>
      </c>
      <c r="D1181" s="416">
        <v>2032</v>
      </c>
    </row>
    <row r="1182" spans="1:4" x14ac:dyDescent="0.25">
      <c r="A1182" s="415" t="s">
        <v>2565</v>
      </c>
      <c r="B1182" s="202">
        <v>15237</v>
      </c>
      <c r="C1182" s="204">
        <v>2016</v>
      </c>
      <c r="D1182" s="416">
        <v>2010</v>
      </c>
    </row>
    <row r="1183" spans="1:4" x14ac:dyDescent="0.25">
      <c r="A1183" s="415" t="s">
        <v>2566</v>
      </c>
      <c r="B1183" s="202">
        <v>13628</v>
      </c>
      <c r="C1183" s="204">
        <v>2032</v>
      </c>
      <c r="D1183" s="416">
        <v>2030</v>
      </c>
    </row>
    <row r="1184" spans="1:4" x14ac:dyDescent="0.25">
      <c r="A1184" s="415" t="s">
        <v>2567</v>
      </c>
      <c r="B1184" s="202">
        <v>21428</v>
      </c>
      <c r="C1184" s="204">
        <v>2260</v>
      </c>
      <c r="D1184" s="416">
        <v>2256</v>
      </c>
    </row>
    <row r="1185" spans="1:4" x14ac:dyDescent="0.25">
      <c r="A1185" s="415" t="s">
        <v>2568</v>
      </c>
      <c r="B1185" s="202">
        <v>24013</v>
      </c>
      <c r="C1185" s="204">
        <v>2010</v>
      </c>
      <c r="D1185" s="416">
        <v>2010</v>
      </c>
    </row>
    <row r="1186" spans="1:4" x14ac:dyDescent="0.25">
      <c r="A1186" s="415" t="s">
        <v>2569</v>
      </c>
      <c r="B1186" s="202">
        <v>21646</v>
      </c>
      <c r="C1186" s="204">
        <v>2616</v>
      </c>
      <c r="D1186" s="416">
        <v>2570</v>
      </c>
    </row>
    <row r="1187" spans="1:4" x14ac:dyDescent="0.25">
      <c r="A1187" s="415" t="s">
        <v>2570</v>
      </c>
      <c r="B1187" s="202">
        <v>14156</v>
      </c>
      <c r="C1187" s="204">
        <v>2026</v>
      </c>
      <c r="D1187" s="416">
        <v>2004</v>
      </c>
    </row>
    <row r="1188" spans="1:4" x14ac:dyDescent="0.25">
      <c r="A1188" s="415" t="s">
        <v>2571</v>
      </c>
      <c r="B1188" s="202">
        <v>16514</v>
      </c>
      <c r="C1188" s="204">
        <v>2005</v>
      </c>
      <c r="D1188" s="416">
        <v>2000</v>
      </c>
    </row>
    <row r="1189" spans="1:4" x14ac:dyDescent="0.25">
      <c r="A1189" s="415" t="s">
        <v>2572</v>
      </c>
      <c r="B1189" s="202">
        <v>21573</v>
      </c>
      <c r="C1189" s="204">
        <v>2045</v>
      </c>
      <c r="D1189" s="416">
        <v>2045</v>
      </c>
    </row>
    <row r="1190" spans="1:4" x14ac:dyDescent="0.25">
      <c r="A1190" s="415" t="s">
        <v>2573</v>
      </c>
      <c r="B1190" s="202">
        <v>11301</v>
      </c>
      <c r="C1190" s="204">
        <v>2026</v>
      </c>
      <c r="D1190" s="416">
        <v>2018</v>
      </c>
    </row>
    <row r="1191" spans="1:4" x14ac:dyDescent="0.25">
      <c r="A1191" s="415" t="s">
        <v>2574</v>
      </c>
      <c r="B1191" s="202">
        <v>27786</v>
      </c>
      <c r="C1191" s="204">
        <v>2303</v>
      </c>
      <c r="D1191" s="416">
        <v>2203</v>
      </c>
    </row>
    <row r="1192" spans="1:4" x14ac:dyDescent="0.25">
      <c r="A1192" s="415" t="s">
        <v>2575</v>
      </c>
      <c r="B1192" s="202">
        <v>29607</v>
      </c>
      <c r="C1192" s="204">
        <v>2041</v>
      </c>
      <c r="D1192" s="416">
        <v>2003</v>
      </c>
    </row>
    <row r="1193" spans="1:4" x14ac:dyDescent="0.25">
      <c r="A1193" s="415" t="s">
        <v>2576</v>
      </c>
      <c r="B1193" s="202">
        <v>29643</v>
      </c>
      <c r="C1193" s="204">
        <v>2062</v>
      </c>
      <c r="D1193" s="416">
        <v>2045</v>
      </c>
    </row>
    <row r="1194" spans="1:4" x14ac:dyDescent="0.25">
      <c r="A1194" s="415" t="s">
        <v>2577</v>
      </c>
      <c r="B1194" s="202">
        <v>27969</v>
      </c>
      <c r="C1194" s="204">
        <v>2025</v>
      </c>
      <c r="D1194" s="416">
        <v>2015</v>
      </c>
    </row>
    <row r="1195" spans="1:4" x14ac:dyDescent="0.25">
      <c r="A1195" s="415" t="s">
        <v>2578</v>
      </c>
      <c r="B1195" s="202">
        <v>12857</v>
      </c>
      <c r="C1195" s="204">
        <v>2466</v>
      </c>
      <c r="D1195" s="416">
        <v>2438</v>
      </c>
    </row>
    <row r="1196" spans="1:4" x14ac:dyDescent="0.25">
      <c r="A1196" s="415" t="s">
        <v>2579</v>
      </c>
      <c r="B1196" s="202">
        <v>16411</v>
      </c>
      <c r="C1196" s="204">
        <v>2006</v>
      </c>
      <c r="D1196" s="416">
        <v>2003</v>
      </c>
    </row>
    <row r="1197" spans="1:4" x14ac:dyDescent="0.25">
      <c r="A1197" s="415" t="s">
        <v>2580</v>
      </c>
      <c r="B1197" s="202">
        <v>25870</v>
      </c>
      <c r="C1197" s="204">
        <v>2082</v>
      </c>
      <c r="D1197" s="416">
        <v>2050</v>
      </c>
    </row>
    <row r="1198" spans="1:4" x14ac:dyDescent="0.25">
      <c r="A1198" s="415" t="s">
        <v>2581</v>
      </c>
      <c r="B1198" s="202">
        <v>20797</v>
      </c>
      <c r="C1198" s="204">
        <v>2017</v>
      </c>
      <c r="D1198" s="416">
        <v>2000</v>
      </c>
    </row>
    <row r="1199" spans="1:4" x14ac:dyDescent="0.25">
      <c r="A1199" s="415" t="s">
        <v>2582</v>
      </c>
      <c r="B1199" s="202">
        <v>25757</v>
      </c>
      <c r="C1199" s="204">
        <v>2002</v>
      </c>
      <c r="D1199" s="416">
        <v>2000</v>
      </c>
    </row>
    <row r="1200" spans="1:4" x14ac:dyDescent="0.25">
      <c r="A1200" s="415" t="s">
        <v>2583</v>
      </c>
      <c r="B1200" s="202">
        <v>15414</v>
      </c>
      <c r="C1200" s="204">
        <v>2024</v>
      </c>
      <c r="D1200" s="416">
        <v>2024</v>
      </c>
    </row>
    <row r="1201" spans="1:4" x14ac:dyDescent="0.25">
      <c r="A1201" s="415" t="s">
        <v>2584</v>
      </c>
      <c r="B1201" s="202">
        <v>26863</v>
      </c>
      <c r="C1201" s="204">
        <v>2027</v>
      </c>
      <c r="D1201" s="416">
        <v>2027</v>
      </c>
    </row>
    <row r="1202" spans="1:4" x14ac:dyDescent="0.25">
      <c r="A1202" s="415" t="s">
        <v>2585</v>
      </c>
      <c r="B1202" s="202">
        <v>17025</v>
      </c>
      <c r="C1202" s="204">
        <v>2003</v>
      </c>
      <c r="D1202" s="416">
        <v>2003</v>
      </c>
    </row>
    <row r="1203" spans="1:4" x14ac:dyDescent="0.25">
      <c r="A1203" s="415" t="s">
        <v>2586</v>
      </c>
      <c r="B1203" s="202">
        <v>29632</v>
      </c>
      <c r="C1203" s="204">
        <v>2075</v>
      </c>
      <c r="D1203" s="416">
        <v>2050</v>
      </c>
    </row>
    <row r="1204" spans="1:4" x14ac:dyDescent="0.25">
      <c r="A1204" s="415" t="s">
        <v>2587</v>
      </c>
      <c r="B1204" s="202">
        <v>23736</v>
      </c>
      <c r="C1204" s="204">
        <v>2050</v>
      </c>
      <c r="D1204" s="416">
        <v>2030</v>
      </c>
    </row>
    <row r="1205" spans="1:4" x14ac:dyDescent="0.25">
      <c r="A1205" s="415" t="s">
        <v>2588</v>
      </c>
      <c r="B1205" s="202">
        <v>15135</v>
      </c>
      <c r="C1205" s="204">
        <v>2010</v>
      </c>
      <c r="D1205" s="416">
        <v>2010</v>
      </c>
    </row>
    <row r="1206" spans="1:4" x14ac:dyDescent="0.25">
      <c r="A1206" s="415" t="s">
        <v>2589</v>
      </c>
      <c r="B1206" s="202">
        <v>16173</v>
      </c>
      <c r="C1206" s="204">
        <v>2010</v>
      </c>
      <c r="D1206" s="416">
        <v>2010</v>
      </c>
    </row>
    <row r="1207" spans="1:4" x14ac:dyDescent="0.25">
      <c r="A1207" s="415" t="s">
        <v>2590</v>
      </c>
      <c r="B1207" s="202">
        <v>17523</v>
      </c>
      <c r="C1207" s="204">
        <v>2005</v>
      </c>
      <c r="D1207" s="416">
        <v>2000</v>
      </c>
    </row>
    <row r="1208" spans="1:4" x14ac:dyDescent="0.25">
      <c r="A1208" s="415" t="s">
        <v>2591</v>
      </c>
      <c r="B1208" s="202">
        <v>11671</v>
      </c>
      <c r="C1208" s="204">
        <v>2005</v>
      </c>
      <c r="D1208" s="416">
        <v>2005</v>
      </c>
    </row>
    <row r="1209" spans="1:4" x14ac:dyDescent="0.25">
      <c r="A1209" s="415" t="s">
        <v>2592</v>
      </c>
      <c r="B1209" s="202">
        <v>24855</v>
      </c>
      <c r="C1209" s="204">
        <v>2001</v>
      </c>
      <c r="D1209" s="416">
        <v>2000</v>
      </c>
    </row>
    <row r="1210" spans="1:4" x14ac:dyDescent="0.25">
      <c r="A1210" s="415" t="s">
        <v>2593</v>
      </c>
      <c r="B1210" s="202">
        <v>26078</v>
      </c>
      <c r="C1210" s="204">
        <v>2023</v>
      </c>
      <c r="D1210" s="416">
        <v>2018</v>
      </c>
    </row>
    <row r="1211" spans="1:4" x14ac:dyDescent="0.25">
      <c r="A1211" s="415" t="s">
        <v>2594</v>
      </c>
      <c r="B1211" s="202">
        <v>10857</v>
      </c>
      <c r="C1211" s="204">
        <v>2002</v>
      </c>
      <c r="D1211" s="416">
        <v>2002</v>
      </c>
    </row>
    <row r="1212" spans="1:4" x14ac:dyDescent="0.25">
      <c r="A1212" s="415" t="s">
        <v>2595</v>
      </c>
      <c r="B1212" s="202">
        <v>11528</v>
      </c>
      <c r="C1212" s="204">
        <v>2001</v>
      </c>
      <c r="D1212" s="416">
        <v>2001</v>
      </c>
    </row>
    <row r="1213" spans="1:4" x14ac:dyDescent="0.25">
      <c r="A1213" s="415" t="s">
        <v>2596</v>
      </c>
      <c r="B1213" s="202">
        <v>24576</v>
      </c>
      <c r="C1213" s="204">
        <v>2009</v>
      </c>
      <c r="D1213" s="416">
        <v>2009</v>
      </c>
    </row>
    <row r="1214" spans="1:4" x14ac:dyDescent="0.25">
      <c r="A1214" s="415" t="s">
        <v>2597</v>
      </c>
      <c r="B1214" s="202">
        <v>17028</v>
      </c>
      <c r="C1214" s="204">
        <v>2002</v>
      </c>
      <c r="D1214" s="416">
        <v>2002</v>
      </c>
    </row>
    <row r="1215" spans="1:4" x14ac:dyDescent="0.25">
      <c r="A1215" s="415" t="s">
        <v>2598</v>
      </c>
      <c r="B1215" s="202">
        <v>10502</v>
      </c>
      <c r="C1215" s="204">
        <v>2002</v>
      </c>
      <c r="D1215" s="416">
        <v>2001</v>
      </c>
    </row>
    <row r="1216" spans="1:4" x14ac:dyDescent="0.25">
      <c r="A1216" s="415" t="s">
        <v>2599</v>
      </c>
      <c r="B1216" s="202">
        <v>29667</v>
      </c>
      <c r="C1216" s="204">
        <v>2002</v>
      </c>
      <c r="D1216" s="416">
        <v>2000</v>
      </c>
    </row>
    <row r="1217" spans="1:4" x14ac:dyDescent="0.25">
      <c r="A1217" s="415" t="s">
        <v>2600</v>
      </c>
      <c r="B1217" s="202">
        <v>22058</v>
      </c>
      <c r="C1217" s="204">
        <v>2002</v>
      </c>
      <c r="D1217" s="416">
        <v>2000</v>
      </c>
    </row>
    <row r="1218" spans="1:4" x14ac:dyDescent="0.25">
      <c r="A1218" s="415" t="s">
        <v>2601</v>
      </c>
      <c r="B1218" s="202">
        <v>22036</v>
      </c>
      <c r="C1218" s="204">
        <v>2001</v>
      </c>
      <c r="D1218" s="416">
        <v>2001</v>
      </c>
    </row>
    <row r="1219" spans="1:4" x14ac:dyDescent="0.25">
      <c r="A1219" s="415" t="s">
        <v>2602</v>
      </c>
      <c r="B1219" s="202">
        <v>14486</v>
      </c>
      <c r="C1219" s="204">
        <v>2005</v>
      </c>
      <c r="D1219" s="416">
        <v>2005</v>
      </c>
    </row>
    <row r="1220" spans="1:4" x14ac:dyDescent="0.25">
      <c r="A1220" s="415" t="s">
        <v>2603</v>
      </c>
      <c r="B1220" s="202">
        <v>11879</v>
      </c>
      <c r="C1220" s="204">
        <v>2002</v>
      </c>
      <c r="D1220" s="416">
        <v>2002</v>
      </c>
    </row>
    <row r="1221" spans="1:4" x14ac:dyDescent="0.25">
      <c r="A1221" s="415" t="s">
        <v>2604</v>
      </c>
      <c r="B1221" s="202">
        <v>19307</v>
      </c>
      <c r="C1221" s="204">
        <v>2002</v>
      </c>
      <c r="D1221" s="416">
        <v>2002</v>
      </c>
    </row>
    <row r="1222" spans="1:4" x14ac:dyDescent="0.25">
      <c r="A1222" s="415" t="s">
        <v>2605</v>
      </c>
      <c r="B1222" s="202">
        <v>10473</v>
      </c>
      <c r="C1222" s="204">
        <v>2010</v>
      </c>
      <c r="D1222" s="416">
        <v>2010</v>
      </c>
    </row>
    <row r="1223" spans="1:4" x14ac:dyDescent="0.25">
      <c r="A1223" s="415" t="s">
        <v>2606</v>
      </c>
      <c r="B1223" s="202">
        <v>18132</v>
      </c>
      <c r="C1223" s="204">
        <v>2173</v>
      </c>
      <c r="D1223" s="416">
        <v>2144</v>
      </c>
    </row>
    <row r="1224" spans="1:4" x14ac:dyDescent="0.25">
      <c r="A1224" s="415" t="s">
        <v>2607</v>
      </c>
      <c r="B1224" s="202">
        <v>15560</v>
      </c>
      <c r="C1224" s="204">
        <v>2010</v>
      </c>
      <c r="D1224" s="416">
        <v>2010</v>
      </c>
    </row>
    <row r="1225" spans="1:4" x14ac:dyDescent="0.25">
      <c r="A1225" s="415" t="s">
        <v>2608</v>
      </c>
      <c r="B1225" s="202">
        <v>19649</v>
      </c>
      <c r="C1225" s="204">
        <v>2016</v>
      </c>
      <c r="D1225" s="416">
        <v>2000</v>
      </c>
    </row>
    <row r="1226" spans="1:4" x14ac:dyDescent="0.25">
      <c r="A1226" s="415" t="s">
        <v>2609</v>
      </c>
      <c r="B1226" s="202">
        <v>25259</v>
      </c>
      <c r="C1226" s="204">
        <v>2002</v>
      </c>
      <c r="D1226" s="416">
        <v>2002</v>
      </c>
    </row>
    <row r="1227" spans="1:4" x14ac:dyDescent="0.25">
      <c r="A1227" s="415" t="s">
        <v>2610</v>
      </c>
      <c r="B1227" s="202">
        <v>22432</v>
      </c>
      <c r="C1227" s="204">
        <v>2016</v>
      </c>
      <c r="D1227" s="416">
        <v>2006</v>
      </c>
    </row>
    <row r="1228" spans="1:4" x14ac:dyDescent="0.25">
      <c r="A1228" s="415" t="s">
        <v>2611</v>
      </c>
      <c r="B1228" s="202">
        <v>28134</v>
      </c>
      <c r="C1228" s="204">
        <v>2002</v>
      </c>
      <c r="D1228" s="416">
        <v>2000</v>
      </c>
    </row>
    <row r="1229" spans="1:4" x14ac:dyDescent="0.25">
      <c r="A1229" s="415" t="s">
        <v>2612</v>
      </c>
      <c r="B1229" s="202">
        <v>15939</v>
      </c>
      <c r="C1229" s="204">
        <v>2010</v>
      </c>
      <c r="D1229" s="416">
        <v>2000</v>
      </c>
    </row>
    <row r="1230" spans="1:4" x14ac:dyDescent="0.25">
      <c r="A1230" s="415" t="s">
        <v>2613</v>
      </c>
      <c r="B1230" s="202">
        <v>19989</v>
      </c>
      <c r="C1230" s="204">
        <v>2940</v>
      </c>
      <c r="D1230" s="416">
        <v>2680</v>
      </c>
    </row>
    <row r="1231" spans="1:4" x14ac:dyDescent="0.25">
      <c r="A1231" s="415" t="s">
        <v>2614</v>
      </c>
      <c r="B1231" s="202">
        <v>18467</v>
      </c>
      <c r="C1231" s="204">
        <v>2020</v>
      </c>
      <c r="D1231" s="416">
        <v>2020</v>
      </c>
    </row>
    <row r="1232" spans="1:4" x14ac:dyDescent="0.25">
      <c r="A1232" s="415" t="s">
        <v>2615</v>
      </c>
      <c r="B1232" s="202">
        <v>26767</v>
      </c>
      <c r="C1232" s="204">
        <v>2178</v>
      </c>
      <c r="D1232" s="416">
        <v>2130</v>
      </c>
    </row>
    <row r="1233" spans="1:4" x14ac:dyDescent="0.25">
      <c r="A1233" s="415" t="s">
        <v>2616</v>
      </c>
      <c r="B1233" s="202">
        <v>22454</v>
      </c>
      <c r="C1233" s="204">
        <v>2018</v>
      </c>
      <c r="D1233" s="416">
        <v>2006</v>
      </c>
    </row>
    <row r="1234" spans="1:4" x14ac:dyDescent="0.25">
      <c r="A1234" s="415" t="s">
        <v>2617</v>
      </c>
      <c r="B1234" s="202">
        <v>21343</v>
      </c>
      <c r="C1234" s="204">
        <v>2002</v>
      </c>
      <c r="D1234" s="416">
        <v>2000</v>
      </c>
    </row>
    <row r="1235" spans="1:4" x14ac:dyDescent="0.25">
      <c r="A1235" s="415" t="s">
        <v>2618</v>
      </c>
      <c r="B1235" s="202">
        <v>15859</v>
      </c>
      <c r="C1235" s="204">
        <v>2010</v>
      </c>
      <c r="D1235" s="416">
        <v>2010</v>
      </c>
    </row>
    <row r="1236" spans="1:4" x14ac:dyDescent="0.25">
      <c r="A1236" s="415" t="s">
        <v>2619</v>
      </c>
      <c r="B1236" s="202">
        <v>18808</v>
      </c>
      <c r="C1236" s="204">
        <v>2022</v>
      </c>
      <c r="D1236" s="416">
        <v>2000</v>
      </c>
    </row>
    <row r="1237" spans="1:4" x14ac:dyDescent="0.25">
      <c r="A1237" s="415" t="s">
        <v>2620</v>
      </c>
      <c r="B1237" s="202">
        <v>20292</v>
      </c>
      <c r="C1237" s="204">
        <v>2005</v>
      </c>
      <c r="D1237" s="416">
        <v>2000</v>
      </c>
    </row>
    <row r="1238" spans="1:4" x14ac:dyDescent="0.25">
      <c r="A1238" s="415" t="s">
        <v>2621</v>
      </c>
      <c r="B1238" s="202">
        <v>16038</v>
      </c>
      <c r="C1238" s="204">
        <v>2021</v>
      </c>
      <c r="D1238" s="416">
        <v>2016</v>
      </c>
    </row>
    <row r="1239" spans="1:4" x14ac:dyDescent="0.25">
      <c r="A1239" s="415" t="s">
        <v>2622</v>
      </c>
      <c r="B1239" s="202">
        <v>21680</v>
      </c>
      <c r="C1239" s="204">
        <v>2006</v>
      </c>
      <c r="D1239" s="416">
        <v>2004</v>
      </c>
    </row>
    <row r="1240" spans="1:4" x14ac:dyDescent="0.25">
      <c r="A1240" s="415" t="s">
        <v>2623</v>
      </c>
      <c r="B1240" s="202">
        <v>12043</v>
      </c>
      <c r="C1240" s="204">
        <v>2002</v>
      </c>
      <c r="D1240" s="416">
        <v>2002</v>
      </c>
    </row>
    <row r="1241" spans="1:4" x14ac:dyDescent="0.25">
      <c r="A1241" s="415" t="s">
        <v>2624</v>
      </c>
      <c r="B1241" s="202">
        <v>12467</v>
      </c>
      <c r="C1241" s="204">
        <v>2002</v>
      </c>
      <c r="D1241" s="416">
        <v>2002</v>
      </c>
    </row>
    <row r="1242" spans="1:4" x14ac:dyDescent="0.25">
      <c r="A1242" s="415" t="s">
        <v>2625</v>
      </c>
      <c r="B1242" s="202">
        <v>11869</v>
      </c>
      <c r="C1242" s="204">
        <v>2040</v>
      </c>
      <c r="D1242" s="416">
        <v>2040</v>
      </c>
    </row>
    <row r="1243" spans="1:4" x14ac:dyDescent="0.25">
      <c r="A1243" s="415" t="s">
        <v>2626</v>
      </c>
      <c r="B1243" s="202">
        <v>17699</v>
      </c>
      <c r="C1243" s="204">
        <v>2002</v>
      </c>
      <c r="D1243" s="416">
        <v>2002</v>
      </c>
    </row>
    <row r="1244" spans="1:4" x14ac:dyDescent="0.25">
      <c r="A1244" s="415" t="s">
        <v>2419</v>
      </c>
      <c r="B1244" s="202">
        <v>20460</v>
      </c>
      <c r="C1244" s="204">
        <v>2004</v>
      </c>
      <c r="D1244" s="416">
        <v>2004</v>
      </c>
    </row>
    <row r="1245" spans="1:4" x14ac:dyDescent="0.25">
      <c r="A1245" s="415" t="s">
        <v>2420</v>
      </c>
      <c r="B1245" s="202">
        <v>21992</v>
      </c>
      <c r="C1245" s="204">
        <v>2001</v>
      </c>
      <c r="D1245" s="416">
        <v>2001</v>
      </c>
    </row>
    <row r="1246" spans="1:4" x14ac:dyDescent="0.25">
      <c r="A1246" s="415" t="s">
        <v>2421</v>
      </c>
      <c r="B1246" s="202">
        <v>21714</v>
      </c>
      <c r="C1246" s="204">
        <v>2001</v>
      </c>
      <c r="D1246" s="416">
        <v>2001</v>
      </c>
    </row>
    <row r="1247" spans="1:4" x14ac:dyDescent="0.25">
      <c r="A1247" s="415" t="s">
        <v>2422</v>
      </c>
      <c r="B1247" s="202">
        <v>10337</v>
      </c>
      <c r="C1247" s="204">
        <v>2001</v>
      </c>
      <c r="D1247" s="416">
        <v>2001</v>
      </c>
    </row>
    <row r="1248" spans="1:4" x14ac:dyDescent="0.25">
      <c r="A1248" s="415" t="s">
        <v>2423</v>
      </c>
      <c r="B1248" s="202">
        <v>23856</v>
      </c>
      <c r="C1248" s="204">
        <v>2001</v>
      </c>
      <c r="D1248" s="416">
        <v>2001</v>
      </c>
    </row>
    <row r="1249" spans="1:4" x14ac:dyDescent="0.25">
      <c r="A1249" s="415" t="s">
        <v>2420</v>
      </c>
      <c r="B1249" s="202">
        <v>25911</v>
      </c>
      <c r="C1249" s="204">
        <v>2001</v>
      </c>
      <c r="D1249" s="416">
        <v>2001</v>
      </c>
    </row>
    <row r="1250" spans="1:4" x14ac:dyDescent="0.25">
      <c r="A1250" s="415" t="s">
        <v>2421</v>
      </c>
      <c r="B1250" s="202">
        <v>20438</v>
      </c>
      <c r="C1250" s="204">
        <v>2001</v>
      </c>
      <c r="D1250" s="416">
        <v>2001</v>
      </c>
    </row>
    <row r="1251" spans="1:4" x14ac:dyDescent="0.25">
      <c r="A1251" s="415" t="s">
        <v>2422</v>
      </c>
      <c r="B1251" s="202">
        <v>27603</v>
      </c>
      <c r="C1251" s="204">
        <v>2001</v>
      </c>
      <c r="D1251" s="416">
        <v>2001</v>
      </c>
    </row>
    <row r="1252" spans="1:4" x14ac:dyDescent="0.25">
      <c r="A1252" s="415" t="s">
        <v>2423</v>
      </c>
      <c r="B1252" s="202">
        <v>13335</v>
      </c>
      <c r="C1252" s="204">
        <v>2001</v>
      </c>
      <c r="D1252" s="416">
        <v>2001</v>
      </c>
    </row>
    <row r="1253" spans="1:4" x14ac:dyDescent="0.25">
      <c r="A1253" s="415" t="s">
        <v>2627</v>
      </c>
      <c r="B1253" s="202">
        <v>20644</v>
      </c>
      <c r="C1253" s="204">
        <v>2001</v>
      </c>
      <c r="D1253" s="416">
        <v>2001</v>
      </c>
    </row>
    <row r="1254" spans="1:4" x14ac:dyDescent="0.25">
      <c r="A1254" s="415" t="s">
        <v>1880</v>
      </c>
      <c r="B1254" s="202">
        <v>21818</v>
      </c>
      <c r="C1254" s="204">
        <v>2002</v>
      </c>
      <c r="D1254" s="416">
        <v>2002</v>
      </c>
    </row>
    <row r="1255" spans="1:4" x14ac:dyDescent="0.25">
      <c r="A1255" s="415" t="s">
        <v>2628</v>
      </c>
      <c r="B1255" s="202">
        <v>14803</v>
      </c>
      <c r="C1255" s="204">
        <v>2012</v>
      </c>
      <c r="D1255" s="416">
        <v>2011</v>
      </c>
    </row>
    <row r="1256" spans="1:4" x14ac:dyDescent="0.25">
      <c r="A1256" s="415" t="s">
        <v>2629</v>
      </c>
      <c r="B1256" s="202">
        <v>26043</v>
      </c>
      <c r="C1256" s="204">
        <v>2002</v>
      </c>
      <c r="D1256" s="416">
        <v>2002</v>
      </c>
    </row>
    <row r="1257" spans="1:4" x14ac:dyDescent="0.25">
      <c r="A1257" s="415" t="s">
        <v>2630</v>
      </c>
      <c r="B1257" s="202">
        <v>18667</v>
      </c>
      <c r="C1257" s="204">
        <v>2012</v>
      </c>
      <c r="D1257" s="416">
        <v>2000</v>
      </c>
    </row>
    <row r="1258" spans="1:4" x14ac:dyDescent="0.25">
      <c r="A1258" s="415" t="s">
        <v>2631</v>
      </c>
      <c r="B1258" s="202">
        <v>26600</v>
      </c>
      <c r="C1258" s="204">
        <v>2020</v>
      </c>
      <c r="D1258" s="416">
        <v>2020</v>
      </c>
    </row>
    <row r="1259" spans="1:4" x14ac:dyDescent="0.25">
      <c r="A1259" s="415" t="s">
        <v>2632</v>
      </c>
      <c r="B1259" s="202">
        <v>29087</v>
      </c>
      <c r="C1259" s="204">
        <v>2011</v>
      </c>
      <c r="D1259" s="416">
        <v>2011</v>
      </c>
    </row>
    <row r="1260" spans="1:4" x14ac:dyDescent="0.25">
      <c r="A1260" s="415" t="s">
        <v>2633</v>
      </c>
      <c r="B1260" s="202">
        <v>10401</v>
      </c>
      <c r="C1260" s="204">
        <v>2010</v>
      </c>
      <c r="D1260" s="416">
        <v>2010</v>
      </c>
    </row>
    <row r="1261" spans="1:4" x14ac:dyDescent="0.25">
      <c r="A1261" s="415" t="s">
        <v>1401</v>
      </c>
      <c r="B1261" s="202">
        <v>17410</v>
      </c>
      <c r="C1261" s="203">
        <v>5095</v>
      </c>
      <c r="D1261" s="417">
        <v>4715</v>
      </c>
    </row>
    <row r="1262" spans="1:4" x14ac:dyDescent="0.25">
      <c r="A1262" s="415" t="s">
        <v>2634</v>
      </c>
      <c r="B1262" s="202">
        <v>11385</v>
      </c>
      <c r="C1262" s="204">
        <v>2580</v>
      </c>
      <c r="D1262" s="416">
        <v>2480</v>
      </c>
    </row>
    <row r="1263" spans="1:4" x14ac:dyDescent="0.25">
      <c r="A1263" s="415" t="s">
        <v>1405</v>
      </c>
      <c r="B1263" s="202">
        <v>25726</v>
      </c>
      <c r="C1263" s="203">
        <v>5740</v>
      </c>
      <c r="D1263" s="417">
        <v>5610</v>
      </c>
    </row>
    <row r="1264" spans="1:4" x14ac:dyDescent="0.25">
      <c r="A1264" s="415" t="s">
        <v>1411</v>
      </c>
      <c r="B1264" s="202">
        <v>14694</v>
      </c>
      <c r="C1264" s="203">
        <v>4280</v>
      </c>
      <c r="D1264" s="417">
        <v>3920</v>
      </c>
    </row>
    <row r="1265" spans="1:4" x14ac:dyDescent="0.25">
      <c r="A1265" s="415" t="s">
        <v>2635</v>
      </c>
      <c r="B1265" s="202">
        <v>23366</v>
      </c>
      <c r="C1265" s="204">
        <v>2265</v>
      </c>
      <c r="D1265" s="416">
        <v>2255</v>
      </c>
    </row>
    <row r="1266" spans="1:4" x14ac:dyDescent="0.25">
      <c r="A1266" s="415" t="s">
        <v>1415</v>
      </c>
      <c r="B1266" s="202">
        <v>19205</v>
      </c>
      <c r="C1266" s="203">
        <v>4800</v>
      </c>
      <c r="D1266" s="417">
        <v>4520</v>
      </c>
    </row>
    <row r="1267" spans="1:4" x14ac:dyDescent="0.25">
      <c r="A1267" s="415" t="s">
        <v>1391</v>
      </c>
      <c r="B1267" s="202">
        <v>12238</v>
      </c>
      <c r="C1267" s="203">
        <v>10750</v>
      </c>
      <c r="D1267" s="417">
        <v>10490</v>
      </c>
    </row>
    <row r="1268" spans="1:4" x14ac:dyDescent="0.25">
      <c r="A1268" s="415" t="s">
        <v>2636</v>
      </c>
      <c r="B1268" s="202">
        <v>14202</v>
      </c>
      <c r="C1268" s="204">
        <v>2554</v>
      </c>
      <c r="D1268" s="416">
        <v>2511</v>
      </c>
    </row>
    <row r="1269" spans="1:4" x14ac:dyDescent="0.25">
      <c r="A1269" s="415" t="s">
        <v>1407</v>
      </c>
      <c r="B1269" s="202">
        <v>27917</v>
      </c>
      <c r="C1269" s="203">
        <v>5850</v>
      </c>
      <c r="D1269" s="417">
        <v>5270</v>
      </c>
    </row>
    <row r="1270" spans="1:4" x14ac:dyDescent="0.25">
      <c r="A1270" s="415" t="s">
        <v>1395</v>
      </c>
      <c r="B1270" s="202">
        <v>16464</v>
      </c>
      <c r="C1270" s="203">
        <v>7350</v>
      </c>
      <c r="D1270" s="417">
        <v>6970</v>
      </c>
    </row>
    <row r="1271" spans="1:4" x14ac:dyDescent="0.25">
      <c r="A1271" s="415" t="s">
        <v>2637</v>
      </c>
      <c r="B1271" s="202">
        <v>19714</v>
      </c>
      <c r="C1271" s="203">
        <v>3175</v>
      </c>
      <c r="D1271" s="416">
        <v>2889</v>
      </c>
    </row>
    <row r="1272" spans="1:4" x14ac:dyDescent="0.25">
      <c r="A1272" s="415" t="s">
        <v>1421</v>
      </c>
      <c r="B1272" s="202">
        <v>13540</v>
      </c>
      <c r="C1272" s="204">
        <v>2486</v>
      </c>
      <c r="D1272" s="416">
        <v>2276</v>
      </c>
    </row>
    <row r="1273" spans="1:4" x14ac:dyDescent="0.25">
      <c r="A1273" s="415" t="s">
        <v>2638</v>
      </c>
      <c r="B1273" s="202">
        <v>22361</v>
      </c>
      <c r="C1273" s="203">
        <v>8720</v>
      </c>
      <c r="D1273" s="417">
        <v>8480</v>
      </c>
    </row>
    <row r="1274" spans="1:4" x14ac:dyDescent="0.25">
      <c r="A1274" s="415" t="s">
        <v>1403</v>
      </c>
      <c r="B1274" s="202">
        <v>19778</v>
      </c>
      <c r="C1274" s="203">
        <v>6240</v>
      </c>
      <c r="D1274" s="417">
        <v>5990</v>
      </c>
    </row>
    <row r="1275" spans="1:4" x14ac:dyDescent="0.25">
      <c r="A1275" s="415" t="s">
        <v>2639</v>
      </c>
      <c r="B1275" s="202">
        <v>12851</v>
      </c>
      <c r="C1275" s="204">
        <v>993</v>
      </c>
      <c r="D1275" s="416">
        <v>714</v>
      </c>
    </row>
    <row r="1276" spans="1:4" x14ac:dyDescent="0.25">
      <c r="A1276" s="415" t="s">
        <v>1517</v>
      </c>
      <c r="B1276" s="202">
        <v>26132</v>
      </c>
      <c r="C1276" s="204">
        <v>6</v>
      </c>
      <c r="D1276" s="416">
        <v>6</v>
      </c>
    </row>
    <row r="1277" spans="1:4" x14ac:dyDescent="0.25">
      <c r="A1277" s="415" t="s">
        <v>2640</v>
      </c>
      <c r="B1277" s="202">
        <v>22062</v>
      </c>
      <c r="C1277" s="204">
        <v>265</v>
      </c>
      <c r="D1277" s="416">
        <v>255</v>
      </c>
    </row>
    <row r="1278" spans="1:4" x14ac:dyDescent="0.25">
      <c r="A1278" s="415" t="s">
        <v>1397</v>
      </c>
      <c r="B1278" s="202">
        <v>16186</v>
      </c>
      <c r="C1278" s="203">
        <v>3252</v>
      </c>
      <c r="D1278" s="417">
        <v>2088</v>
      </c>
    </row>
    <row r="1279" spans="1:4" x14ac:dyDescent="0.25">
      <c r="A1279" s="415" t="s">
        <v>1423</v>
      </c>
      <c r="B1279" s="202">
        <v>20852</v>
      </c>
      <c r="C1279" s="203">
        <v>1260</v>
      </c>
      <c r="D1279" s="416">
        <v>102</v>
      </c>
    </row>
    <row r="1280" spans="1:4" x14ac:dyDescent="0.25">
      <c r="A1280" s="415" t="s">
        <v>1389</v>
      </c>
      <c r="B1280" s="202">
        <v>23200</v>
      </c>
      <c r="C1280" s="203">
        <v>8262</v>
      </c>
      <c r="D1280" s="417">
        <v>2406</v>
      </c>
    </row>
    <row r="1281" spans="1:4" x14ac:dyDescent="0.25">
      <c r="A1281" s="415" t="s">
        <v>2641</v>
      </c>
      <c r="B1281" s="202">
        <v>21300</v>
      </c>
      <c r="C1281" s="203">
        <v>2046</v>
      </c>
      <c r="D1281" s="416">
        <v>462</v>
      </c>
    </row>
    <row r="1282" spans="1:4" x14ac:dyDescent="0.25">
      <c r="A1282" s="415" t="s">
        <v>2642</v>
      </c>
      <c r="B1282" s="202">
        <v>15906</v>
      </c>
      <c r="C1282" s="204">
        <v>434</v>
      </c>
      <c r="D1282" s="416">
        <v>44</v>
      </c>
    </row>
    <row r="1283" spans="1:4" x14ac:dyDescent="0.25">
      <c r="A1283" s="415" t="s">
        <v>2643</v>
      </c>
      <c r="B1283" s="202">
        <v>15517</v>
      </c>
      <c r="C1283" s="204">
        <v>348</v>
      </c>
      <c r="D1283" s="416">
        <v>96</v>
      </c>
    </row>
    <row r="1284" spans="1:4" x14ac:dyDescent="0.25">
      <c r="A1284" s="415" t="s">
        <v>1420</v>
      </c>
      <c r="B1284" s="202">
        <v>20162</v>
      </c>
      <c r="C1284" s="203">
        <v>1626</v>
      </c>
      <c r="D1284" s="417">
        <v>1242</v>
      </c>
    </row>
    <row r="1285" spans="1:4" x14ac:dyDescent="0.25">
      <c r="A1285" s="415" t="s">
        <v>2644</v>
      </c>
      <c r="B1285" s="202">
        <v>19876</v>
      </c>
      <c r="C1285" s="204">
        <v>172</v>
      </c>
      <c r="D1285" s="416">
        <v>145</v>
      </c>
    </row>
    <row r="1286" spans="1:4" x14ac:dyDescent="0.25">
      <c r="A1286" s="415" t="s">
        <v>2645</v>
      </c>
      <c r="B1286" s="202">
        <v>26639</v>
      </c>
      <c r="C1286" s="204">
        <v>946</v>
      </c>
      <c r="D1286" s="416">
        <v>902</v>
      </c>
    </row>
    <row r="1287" spans="1:4" x14ac:dyDescent="0.25">
      <c r="A1287" s="415" t="s">
        <v>2646</v>
      </c>
      <c r="B1287" s="202">
        <v>27729</v>
      </c>
      <c r="C1287" s="204">
        <v>305</v>
      </c>
      <c r="D1287" s="416">
        <v>235</v>
      </c>
    </row>
    <row r="1288" spans="1:4" x14ac:dyDescent="0.25">
      <c r="A1288" s="415" t="s">
        <v>1422</v>
      </c>
      <c r="B1288" s="202">
        <v>26139</v>
      </c>
      <c r="C1288" s="203">
        <v>1414</v>
      </c>
      <c r="D1288" s="416">
        <v>97</v>
      </c>
    </row>
    <row r="1289" spans="1:4" x14ac:dyDescent="0.25">
      <c r="A1289" s="415" t="s">
        <v>2647</v>
      </c>
      <c r="B1289" s="202">
        <v>25697</v>
      </c>
      <c r="C1289" s="203">
        <v>1518</v>
      </c>
      <c r="D1289" s="416">
        <v>438</v>
      </c>
    </row>
    <row r="1290" spans="1:4" x14ac:dyDescent="0.25">
      <c r="A1290" s="415" t="s">
        <v>2648</v>
      </c>
      <c r="B1290" s="202">
        <v>21503</v>
      </c>
      <c r="C1290" s="204">
        <v>38</v>
      </c>
      <c r="D1290" s="416">
        <v>34</v>
      </c>
    </row>
    <row r="1291" spans="1:4" x14ac:dyDescent="0.25">
      <c r="A1291" s="415" t="s">
        <v>2649</v>
      </c>
      <c r="B1291" s="202">
        <v>28249</v>
      </c>
      <c r="C1291" s="204">
        <v>36</v>
      </c>
      <c r="D1291" s="416">
        <v>36</v>
      </c>
    </row>
    <row r="1292" spans="1:4" x14ac:dyDescent="0.25">
      <c r="A1292" s="415" t="s">
        <v>2650</v>
      </c>
      <c r="B1292" s="202">
        <v>11245</v>
      </c>
      <c r="C1292" s="204">
        <v>111</v>
      </c>
      <c r="D1292" s="416">
        <v>104</v>
      </c>
    </row>
    <row r="1293" spans="1:4" x14ac:dyDescent="0.25">
      <c r="A1293" s="415" t="s">
        <v>2651</v>
      </c>
      <c r="B1293" s="202">
        <v>14234</v>
      </c>
      <c r="C1293" s="204">
        <v>209</v>
      </c>
      <c r="D1293" s="416">
        <v>196</v>
      </c>
    </row>
    <row r="1294" spans="1:4" x14ac:dyDescent="0.25">
      <c r="A1294" s="415" t="s">
        <v>2652</v>
      </c>
      <c r="B1294" s="202">
        <v>29061</v>
      </c>
      <c r="C1294" s="204">
        <v>308</v>
      </c>
      <c r="D1294" s="416">
        <v>19</v>
      </c>
    </row>
    <row r="1295" spans="1:4" x14ac:dyDescent="0.25">
      <c r="A1295" s="415" t="s">
        <v>2653</v>
      </c>
      <c r="B1295" s="202">
        <v>24368</v>
      </c>
      <c r="C1295" s="204">
        <v>62</v>
      </c>
      <c r="D1295" s="416">
        <v>38</v>
      </c>
    </row>
    <row r="1296" spans="1:4" x14ac:dyDescent="0.25">
      <c r="A1296" s="415" t="s">
        <v>2654</v>
      </c>
      <c r="B1296" s="202">
        <v>23560</v>
      </c>
      <c r="C1296" s="204">
        <v>68</v>
      </c>
      <c r="D1296" s="416">
        <v>66</v>
      </c>
    </row>
    <row r="1297" spans="1:4" x14ac:dyDescent="0.25">
      <c r="A1297" s="415" t="s">
        <v>2655</v>
      </c>
      <c r="B1297" s="202">
        <v>15803</v>
      </c>
      <c r="C1297" s="204">
        <v>23</v>
      </c>
      <c r="D1297" s="416">
        <v>22</v>
      </c>
    </row>
    <row r="1298" spans="1:4" x14ac:dyDescent="0.25">
      <c r="A1298" s="415" t="s">
        <v>2656</v>
      </c>
      <c r="B1298" s="202">
        <v>22909</v>
      </c>
      <c r="C1298" s="204">
        <v>89</v>
      </c>
      <c r="D1298" s="416">
        <v>88</v>
      </c>
    </row>
    <row r="1299" spans="1:4" x14ac:dyDescent="0.25">
      <c r="A1299" s="415" t="s">
        <v>2657</v>
      </c>
      <c r="B1299" s="202">
        <v>20603</v>
      </c>
      <c r="C1299" s="204">
        <v>20</v>
      </c>
      <c r="D1299" s="416">
        <v>0</v>
      </c>
    </row>
    <row r="1300" spans="1:4" x14ac:dyDescent="0.25">
      <c r="A1300" s="415" t="s">
        <v>2658</v>
      </c>
      <c r="B1300" s="202">
        <v>29324</v>
      </c>
      <c r="C1300" s="204">
        <v>13</v>
      </c>
      <c r="D1300" s="416">
        <v>0</v>
      </c>
    </row>
    <row r="1301" spans="1:4" x14ac:dyDescent="0.25">
      <c r="A1301" s="415" t="s">
        <v>2659</v>
      </c>
      <c r="B1301" s="202">
        <v>10265</v>
      </c>
      <c r="C1301" s="204">
        <v>2</v>
      </c>
      <c r="D1301" s="416">
        <v>0</v>
      </c>
    </row>
    <row r="1302" spans="1:4" x14ac:dyDescent="0.25">
      <c r="A1302" s="415" t="s">
        <v>2660</v>
      </c>
      <c r="B1302" s="202">
        <v>19587</v>
      </c>
      <c r="C1302" s="204">
        <v>30</v>
      </c>
      <c r="D1302" s="416">
        <v>0</v>
      </c>
    </row>
    <row r="1303" spans="1:4" x14ac:dyDescent="0.25">
      <c r="A1303" s="415" t="s">
        <v>2661</v>
      </c>
      <c r="B1303" s="202">
        <v>22322</v>
      </c>
      <c r="C1303" s="204">
        <v>508</v>
      </c>
      <c r="D1303" s="416">
        <v>308</v>
      </c>
    </row>
    <row r="1304" spans="1:4" x14ac:dyDescent="0.25">
      <c r="A1304" s="415" t="s">
        <v>1638</v>
      </c>
      <c r="B1304" s="202">
        <v>21453</v>
      </c>
      <c r="C1304" s="204">
        <v>50</v>
      </c>
      <c r="D1304" s="416">
        <v>46</v>
      </c>
    </row>
    <row r="1305" spans="1:4" x14ac:dyDescent="0.25">
      <c r="A1305" s="415" t="s">
        <v>2662</v>
      </c>
      <c r="B1305" s="202">
        <v>16030</v>
      </c>
      <c r="C1305" s="204">
        <v>13</v>
      </c>
      <c r="D1305" s="416">
        <v>3</v>
      </c>
    </row>
    <row r="1306" spans="1:4" x14ac:dyDescent="0.25">
      <c r="A1306" s="415" t="s">
        <v>1782</v>
      </c>
      <c r="B1306" s="202">
        <v>27671</v>
      </c>
      <c r="C1306" s="204">
        <v>57</v>
      </c>
      <c r="D1306" s="416">
        <v>32</v>
      </c>
    </row>
    <row r="1307" spans="1:4" x14ac:dyDescent="0.25">
      <c r="A1307" s="415" t="s">
        <v>2663</v>
      </c>
      <c r="B1307" s="202">
        <v>26435</v>
      </c>
      <c r="C1307" s="204">
        <v>29</v>
      </c>
      <c r="D1307" s="416">
        <v>4</v>
      </c>
    </row>
    <row r="1308" spans="1:4" x14ac:dyDescent="0.25">
      <c r="A1308" s="415" t="s">
        <v>2664</v>
      </c>
      <c r="B1308" s="202">
        <v>23099</v>
      </c>
      <c r="C1308" s="204">
        <v>79</v>
      </c>
      <c r="D1308" s="416">
        <v>27</v>
      </c>
    </row>
    <row r="1309" spans="1:4" x14ac:dyDescent="0.25">
      <c r="A1309" s="415" t="s">
        <v>2665</v>
      </c>
      <c r="B1309" s="202">
        <v>28377</v>
      </c>
      <c r="C1309" s="204">
        <v>2</v>
      </c>
      <c r="D1309" s="416">
        <v>0</v>
      </c>
    </row>
    <row r="1310" spans="1:4" x14ac:dyDescent="0.25">
      <c r="A1310" s="415" t="s">
        <v>2666</v>
      </c>
      <c r="B1310" s="202">
        <v>27782</v>
      </c>
      <c r="C1310" s="204">
        <v>7</v>
      </c>
      <c r="D1310" s="416">
        <v>0</v>
      </c>
    </row>
    <row r="1311" spans="1:4" x14ac:dyDescent="0.25">
      <c r="A1311" s="415" t="s">
        <v>2667</v>
      </c>
      <c r="B1311" s="202">
        <v>27460</v>
      </c>
      <c r="C1311" s="204">
        <v>57</v>
      </c>
      <c r="D1311" s="416">
        <v>36</v>
      </c>
    </row>
    <row r="1312" spans="1:4" x14ac:dyDescent="0.25">
      <c r="A1312" s="415" t="s">
        <v>2668</v>
      </c>
      <c r="B1312" s="202">
        <v>15618</v>
      </c>
      <c r="C1312" s="204">
        <v>456</v>
      </c>
      <c r="D1312" s="416">
        <v>433</v>
      </c>
    </row>
    <row r="1313" spans="1:4" x14ac:dyDescent="0.25">
      <c r="A1313" s="415" t="s">
        <v>2669</v>
      </c>
      <c r="B1313" s="202">
        <v>23437</v>
      </c>
      <c r="C1313" s="204">
        <v>60</v>
      </c>
      <c r="D1313" s="416">
        <v>44</v>
      </c>
    </row>
    <row r="1314" spans="1:4" x14ac:dyDescent="0.25">
      <c r="A1314" s="415" t="s">
        <v>2137</v>
      </c>
      <c r="B1314" s="202">
        <v>23152</v>
      </c>
      <c r="C1314" s="204">
        <v>2</v>
      </c>
      <c r="D1314" s="416">
        <v>0</v>
      </c>
    </row>
    <row r="1315" spans="1:4" x14ac:dyDescent="0.25">
      <c r="A1315" s="415" t="s">
        <v>2670</v>
      </c>
      <c r="B1315" s="202">
        <v>12133</v>
      </c>
      <c r="C1315" s="204">
        <v>2</v>
      </c>
      <c r="D1315" s="416">
        <v>0</v>
      </c>
    </row>
    <row r="1316" spans="1:4" x14ac:dyDescent="0.25">
      <c r="A1316" s="415" t="s">
        <v>2671</v>
      </c>
      <c r="B1316" s="202">
        <v>21682</v>
      </c>
      <c r="C1316" s="204">
        <v>115</v>
      </c>
      <c r="D1316" s="416">
        <v>1</v>
      </c>
    </row>
    <row r="1317" spans="1:4" x14ac:dyDescent="0.25">
      <c r="A1317" s="415" t="s">
        <v>2672</v>
      </c>
      <c r="B1317" s="202">
        <v>23426</v>
      </c>
      <c r="C1317" s="204">
        <v>7</v>
      </c>
      <c r="D1317" s="416">
        <v>7</v>
      </c>
    </row>
    <row r="1318" spans="1:4" x14ac:dyDescent="0.25">
      <c r="A1318" s="415" t="s">
        <v>2673</v>
      </c>
      <c r="B1318" s="202">
        <v>29141</v>
      </c>
      <c r="C1318" s="204">
        <v>40</v>
      </c>
      <c r="D1318" s="416">
        <v>0</v>
      </c>
    </row>
    <row r="1319" spans="1:4" x14ac:dyDescent="0.25">
      <c r="A1319" s="415" t="s">
        <v>2674</v>
      </c>
      <c r="B1319" s="202">
        <v>29140</v>
      </c>
      <c r="C1319" s="204">
        <v>4</v>
      </c>
      <c r="D1319" s="416">
        <v>4</v>
      </c>
    </row>
    <row r="1320" spans="1:4" x14ac:dyDescent="0.25">
      <c r="A1320" s="415" t="s">
        <v>2675</v>
      </c>
      <c r="B1320" s="202">
        <v>25152</v>
      </c>
      <c r="C1320" s="203">
        <v>1237</v>
      </c>
      <c r="D1320" s="417">
        <v>1052</v>
      </c>
    </row>
    <row r="1321" spans="1:4" x14ac:dyDescent="0.25">
      <c r="A1321" s="415" t="s">
        <v>2676</v>
      </c>
      <c r="B1321" s="202">
        <v>20735</v>
      </c>
      <c r="C1321" s="203">
        <v>2459</v>
      </c>
      <c r="D1321" s="417">
        <v>2397</v>
      </c>
    </row>
    <row r="1322" spans="1:4" x14ac:dyDescent="0.25">
      <c r="A1322" s="415" t="s">
        <v>2677</v>
      </c>
      <c r="B1322" s="202">
        <v>25443</v>
      </c>
      <c r="C1322" s="203">
        <v>2680</v>
      </c>
      <c r="D1322" s="417">
        <v>2490</v>
      </c>
    </row>
    <row r="1323" spans="1:4" x14ac:dyDescent="0.25">
      <c r="A1323" s="415" t="s">
        <v>2678</v>
      </c>
      <c r="B1323" s="202">
        <v>22731</v>
      </c>
      <c r="C1323" s="204">
        <v>138</v>
      </c>
      <c r="D1323" s="416">
        <v>115</v>
      </c>
    </row>
    <row r="1324" spans="1:4" x14ac:dyDescent="0.25">
      <c r="A1324" s="415" t="s">
        <v>2679</v>
      </c>
      <c r="B1324" s="202">
        <v>13355</v>
      </c>
      <c r="C1324" s="204">
        <v>69</v>
      </c>
      <c r="D1324" s="416">
        <v>39</v>
      </c>
    </row>
    <row r="1325" spans="1:4" x14ac:dyDescent="0.25">
      <c r="A1325" s="415" t="s">
        <v>2680</v>
      </c>
      <c r="B1325" s="202">
        <v>12049</v>
      </c>
      <c r="C1325" s="204">
        <v>371</v>
      </c>
      <c r="D1325" s="416">
        <v>213</v>
      </c>
    </row>
    <row r="1326" spans="1:4" x14ac:dyDescent="0.25">
      <c r="A1326" s="415" t="s">
        <v>2681</v>
      </c>
      <c r="B1326" s="202">
        <v>24768</v>
      </c>
      <c r="C1326" s="204">
        <v>21</v>
      </c>
      <c r="D1326" s="416">
        <v>0</v>
      </c>
    </row>
    <row r="1327" spans="1:4" x14ac:dyDescent="0.25">
      <c r="A1327" s="415" t="s">
        <v>2682</v>
      </c>
      <c r="B1327" s="202">
        <v>29584</v>
      </c>
      <c r="C1327" s="204">
        <v>30</v>
      </c>
      <c r="D1327" s="416">
        <v>20</v>
      </c>
    </row>
    <row r="1328" spans="1:4" x14ac:dyDescent="0.25">
      <c r="A1328" s="415" t="s">
        <v>2683</v>
      </c>
      <c r="B1328" s="202">
        <v>29038</v>
      </c>
      <c r="C1328" s="204">
        <v>6</v>
      </c>
      <c r="D1328" s="416">
        <v>4</v>
      </c>
    </row>
    <row r="1329" spans="1:4" x14ac:dyDescent="0.25">
      <c r="A1329" s="415" t="s">
        <v>2684</v>
      </c>
      <c r="B1329" s="202">
        <v>13057</v>
      </c>
      <c r="C1329" s="204">
        <v>1</v>
      </c>
      <c r="D1329" s="416">
        <v>0</v>
      </c>
    </row>
    <row r="1330" spans="1:4" x14ac:dyDescent="0.25">
      <c r="A1330" s="415" t="s">
        <v>2685</v>
      </c>
      <c r="B1330" s="202">
        <v>23717</v>
      </c>
      <c r="C1330" s="204">
        <v>99</v>
      </c>
      <c r="D1330" s="416">
        <v>26</v>
      </c>
    </row>
    <row r="1331" spans="1:4" x14ac:dyDescent="0.25">
      <c r="A1331" s="415" t="s">
        <v>2686</v>
      </c>
      <c r="B1331" s="202">
        <v>24112</v>
      </c>
      <c r="C1331" s="203">
        <v>65400</v>
      </c>
      <c r="D1331" s="417">
        <v>59600</v>
      </c>
    </row>
    <row r="1332" spans="1:4" x14ac:dyDescent="0.25">
      <c r="A1332" s="415" t="s">
        <v>2687</v>
      </c>
      <c r="B1332" s="202">
        <v>23974</v>
      </c>
      <c r="C1332" s="204">
        <v>204</v>
      </c>
      <c r="D1332" s="416">
        <v>144</v>
      </c>
    </row>
    <row r="1333" spans="1:4" x14ac:dyDescent="0.25">
      <c r="A1333" s="415" t="s">
        <v>2688</v>
      </c>
      <c r="B1333" s="202">
        <v>24855</v>
      </c>
      <c r="C1333" s="204">
        <v>183</v>
      </c>
      <c r="D1333" s="416">
        <v>180</v>
      </c>
    </row>
    <row r="1334" spans="1:4" x14ac:dyDescent="0.25">
      <c r="A1334" s="415" t="s">
        <v>2689</v>
      </c>
      <c r="B1334" s="202">
        <v>11562</v>
      </c>
      <c r="C1334" s="204">
        <v>177</v>
      </c>
      <c r="D1334" s="416">
        <v>96</v>
      </c>
    </row>
    <row r="1335" spans="1:4" x14ac:dyDescent="0.25">
      <c r="A1335" s="415" t="s">
        <v>2690</v>
      </c>
      <c r="B1335" s="202">
        <v>14186</v>
      </c>
      <c r="C1335" s="204">
        <v>228</v>
      </c>
      <c r="D1335" s="416">
        <v>0</v>
      </c>
    </row>
    <row r="1336" spans="1:4" x14ac:dyDescent="0.25">
      <c r="A1336" s="415" t="s">
        <v>2691</v>
      </c>
      <c r="B1336" s="202">
        <v>24861</v>
      </c>
      <c r="C1336" s="204">
        <v>132</v>
      </c>
      <c r="D1336" s="416">
        <v>72</v>
      </c>
    </row>
    <row r="1337" spans="1:4" x14ac:dyDescent="0.25">
      <c r="A1337" s="415" t="s">
        <v>2692</v>
      </c>
      <c r="B1337" s="202">
        <v>18803</v>
      </c>
      <c r="C1337" s="204">
        <v>66</v>
      </c>
      <c r="D1337" s="416">
        <v>56</v>
      </c>
    </row>
    <row r="1338" spans="1:4" x14ac:dyDescent="0.25">
      <c r="A1338" s="415" t="s">
        <v>2693</v>
      </c>
      <c r="B1338" s="202">
        <v>11223</v>
      </c>
      <c r="C1338" s="203">
        <v>16200</v>
      </c>
      <c r="D1338" s="417">
        <v>16050</v>
      </c>
    </row>
    <row r="1339" spans="1:4" x14ac:dyDescent="0.25">
      <c r="A1339" s="415" t="s">
        <v>2694</v>
      </c>
      <c r="B1339" s="202">
        <v>11042</v>
      </c>
      <c r="C1339" s="203">
        <v>9252</v>
      </c>
      <c r="D1339" s="417">
        <v>8896</v>
      </c>
    </row>
    <row r="1340" spans="1:4" x14ac:dyDescent="0.25">
      <c r="A1340" s="415" t="s">
        <v>2695</v>
      </c>
      <c r="B1340" s="202">
        <v>10931</v>
      </c>
      <c r="C1340" s="203">
        <v>6471</v>
      </c>
      <c r="D1340" s="417">
        <v>1991</v>
      </c>
    </row>
    <row r="1341" spans="1:4" x14ac:dyDescent="0.25">
      <c r="A1341" s="415" t="s">
        <v>2696</v>
      </c>
      <c r="B1341" s="202">
        <v>27475</v>
      </c>
      <c r="C1341" s="204">
        <v>177</v>
      </c>
      <c r="D1341" s="416">
        <v>164</v>
      </c>
    </row>
    <row r="1342" spans="1:4" x14ac:dyDescent="0.25">
      <c r="A1342" s="415" t="s">
        <v>2697</v>
      </c>
      <c r="B1342" s="202">
        <v>26417</v>
      </c>
      <c r="C1342" s="203">
        <v>3260</v>
      </c>
      <c r="D1342" s="417">
        <v>3040</v>
      </c>
    </row>
    <row r="1343" spans="1:4" x14ac:dyDescent="0.25">
      <c r="A1343" s="415" t="s">
        <v>2698</v>
      </c>
      <c r="B1343" s="202">
        <v>15782</v>
      </c>
      <c r="C1343" s="203">
        <v>3393</v>
      </c>
      <c r="D1343" s="417">
        <v>3132</v>
      </c>
    </row>
    <row r="1344" spans="1:4" x14ac:dyDescent="0.25">
      <c r="A1344" s="415" t="s">
        <v>2699</v>
      </c>
      <c r="B1344" s="202">
        <v>14537</v>
      </c>
      <c r="C1344" s="204">
        <v>15</v>
      </c>
      <c r="D1344" s="416">
        <v>4</v>
      </c>
    </row>
    <row r="1345" spans="1:4" x14ac:dyDescent="0.25">
      <c r="A1345" s="415" t="s">
        <v>2700</v>
      </c>
      <c r="B1345" s="202">
        <v>26533</v>
      </c>
      <c r="C1345" s="204">
        <v>1</v>
      </c>
      <c r="D1345" s="416">
        <v>0</v>
      </c>
    </row>
    <row r="1346" spans="1:4" x14ac:dyDescent="0.25">
      <c r="A1346" s="415" t="s">
        <v>2701</v>
      </c>
      <c r="B1346" s="202">
        <v>28510</v>
      </c>
      <c r="C1346" s="204">
        <v>184</v>
      </c>
      <c r="D1346" s="416">
        <v>84</v>
      </c>
    </row>
    <row r="1347" spans="1:4" x14ac:dyDescent="0.25">
      <c r="A1347" s="415" t="s">
        <v>2702</v>
      </c>
      <c r="B1347" s="202">
        <v>17299</v>
      </c>
      <c r="C1347" s="203">
        <v>1449</v>
      </c>
      <c r="D1347" s="417">
        <v>1313</v>
      </c>
    </row>
    <row r="1348" spans="1:4" x14ac:dyDescent="0.25">
      <c r="A1348" s="415" t="s">
        <v>2703</v>
      </c>
      <c r="B1348" s="202">
        <v>13898</v>
      </c>
      <c r="C1348" s="204">
        <v>58</v>
      </c>
      <c r="D1348" s="416">
        <v>58</v>
      </c>
    </row>
    <row r="1349" spans="1:4" x14ac:dyDescent="0.25">
      <c r="A1349" s="415" t="s">
        <v>2704</v>
      </c>
      <c r="B1349" s="202">
        <v>16499</v>
      </c>
      <c r="C1349" s="204">
        <v>1</v>
      </c>
      <c r="D1349" s="416">
        <v>0</v>
      </c>
    </row>
    <row r="1350" spans="1:4" x14ac:dyDescent="0.25">
      <c r="A1350" s="415" t="s">
        <v>2705</v>
      </c>
      <c r="B1350" s="202">
        <v>17022</v>
      </c>
      <c r="C1350" s="204">
        <v>142</v>
      </c>
      <c r="D1350" s="416">
        <v>115</v>
      </c>
    </row>
    <row r="1351" spans="1:4" x14ac:dyDescent="0.25">
      <c r="A1351" s="415" t="s">
        <v>2706</v>
      </c>
      <c r="B1351" s="202">
        <v>17216</v>
      </c>
      <c r="C1351" s="204">
        <v>705</v>
      </c>
      <c r="D1351" s="416">
        <v>516</v>
      </c>
    </row>
    <row r="1352" spans="1:4" x14ac:dyDescent="0.25">
      <c r="A1352" s="415" t="s">
        <v>2707</v>
      </c>
      <c r="B1352" s="202">
        <v>28899</v>
      </c>
      <c r="C1352" s="204">
        <v>223</v>
      </c>
      <c r="D1352" s="416">
        <v>1</v>
      </c>
    </row>
    <row r="1353" spans="1:4" x14ac:dyDescent="0.25">
      <c r="A1353" s="415" t="s">
        <v>2708</v>
      </c>
      <c r="B1353" s="202">
        <v>16869</v>
      </c>
      <c r="C1353" s="204">
        <v>22</v>
      </c>
      <c r="D1353" s="416">
        <v>22</v>
      </c>
    </row>
    <row r="1354" spans="1:4" x14ac:dyDescent="0.25">
      <c r="A1354" s="415" t="s">
        <v>2709</v>
      </c>
      <c r="B1354" s="202">
        <v>14944</v>
      </c>
      <c r="C1354" s="204">
        <v>3</v>
      </c>
      <c r="D1354" s="416">
        <v>3</v>
      </c>
    </row>
    <row r="1355" spans="1:4" x14ac:dyDescent="0.25">
      <c r="A1355" s="415" t="s">
        <v>2710</v>
      </c>
      <c r="B1355" s="202">
        <v>25831</v>
      </c>
      <c r="C1355" s="204">
        <v>800</v>
      </c>
      <c r="D1355" s="416">
        <v>720</v>
      </c>
    </row>
    <row r="1356" spans="1:4" x14ac:dyDescent="0.25">
      <c r="A1356" s="415" t="s">
        <v>2711</v>
      </c>
      <c r="B1356" s="202">
        <v>23487</v>
      </c>
      <c r="C1356" s="204">
        <v>12</v>
      </c>
      <c r="D1356" s="416">
        <v>0</v>
      </c>
    </row>
    <row r="1357" spans="1:4" x14ac:dyDescent="0.25">
      <c r="A1357" s="415" t="s">
        <v>1852</v>
      </c>
      <c r="B1357" s="202">
        <v>21417</v>
      </c>
      <c r="C1357" s="204">
        <v>186</v>
      </c>
      <c r="D1357" s="416">
        <v>155</v>
      </c>
    </row>
    <row r="1358" spans="1:4" x14ac:dyDescent="0.25">
      <c r="A1358" s="415" t="s">
        <v>2712</v>
      </c>
      <c r="B1358" s="202">
        <v>13856</v>
      </c>
      <c r="C1358" s="204">
        <v>180</v>
      </c>
      <c r="D1358" s="416">
        <v>150</v>
      </c>
    </row>
    <row r="1359" spans="1:4" x14ac:dyDescent="0.25">
      <c r="A1359" s="415" t="s">
        <v>2713</v>
      </c>
      <c r="B1359" s="202">
        <v>18093</v>
      </c>
      <c r="C1359" s="204">
        <v>270</v>
      </c>
      <c r="D1359" s="416">
        <v>200</v>
      </c>
    </row>
    <row r="1360" spans="1:4" x14ac:dyDescent="0.25">
      <c r="A1360" s="415" t="s">
        <v>2714</v>
      </c>
      <c r="B1360" s="202">
        <v>27583</v>
      </c>
      <c r="C1360" s="204">
        <v>12</v>
      </c>
      <c r="D1360" s="416">
        <v>0</v>
      </c>
    </row>
    <row r="1361" spans="1:4" x14ac:dyDescent="0.25">
      <c r="A1361" s="415" t="s">
        <v>2715</v>
      </c>
      <c r="B1361" s="202">
        <v>26312</v>
      </c>
      <c r="C1361" s="204">
        <v>124</v>
      </c>
      <c r="D1361" s="416">
        <v>101</v>
      </c>
    </row>
    <row r="1362" spans="1:4" x14ac:dyDescent="0.25">
      <c r="A1362" s="415" t="s">
        <v>2716</v>
      </c>
      <c r="B1362" s="202">
        <v>27844</v>
      </c>
      <c r="C1362" s="204">
        <v>233</v>
      </c>
      <c r="D1362" s="416">
        <v>227</v>
      </c>
    </row>
    <row r="1363" spans="1:4" x14ac:dyDescent="0.25">
      <c r="A1363" s="415" t="s">
        <v>2717</v>
      </c>
      <c r="B1363" s="202">
        <v>22877</v>
      </c>
      <c r="C1363" s="204">
        <v>650</v>
      </c>
      <c r="D1363" s="416">
        <v>220</v>
      </c>
    </row>
    <row r="1364" spans="1:4" x14ac:dyDescent="0.25">
      <c r="A1364" s="415" t="s">
        <v>2718</v>
      </c>
      <c r="B1364" s="202">
        <v>22132</v>
      </c>
      <c r="C1364" s="204">
        <v>32</v>
      </c>
      <c r="D1364" s="416">
        <v>27</v>
      </c>
    </row>
    <row r="1365" spans="1:4" x14ac:dyDescent="0.25">
      <c r="A1365" s="415" t="s">
        <v>2719</v>
      </c>
      <c r="B1365" s="202">
        <v>22969</v>
      </c>
      <c r="C1365" s="204">
        <v>4</v>
      </c>
      <c r="D1365" s="416">
        <v>4</v>
      </c>
    </row>
    <row r="1366" spans="1:4" x14ac:dyDescent="0.25">
      <c r="A1366" s="415" t="s">
        <v>2720</v>
      </c>
      <c r="B1366" s="202">
        <v>20280</v>
      </c>
      <c r="C1366" s="204">
        <v>5</v>
      </c>
      <c r="D1366" s="416">
        <v>0</v>
      </c>
    </row>
    <row r="1367" spans="1:4" x14ac:dyDescent="0.25">
      <c r="A1367" s="415" t="s">
        <v>2721</v>
      </c>
      <c r="B1367" s="202">
        <v>16265</v>
      </c>
      <c r="C1367" s="203">
        <v>5350</v>
      </c>
      <c r="D1367" s="417">
        <v>5300</v>
      </c>
    </row>
    <row r="1368" spans="1:4" x14ac:dyDescent="0.25">
      <c r="A1368" s="415" t="s">
        <v>2722</v>
      </c>
      <c r="B1368" s="202">
        <v>22957</v>
      </c>
      <c r="C1368" s="204">
        <v>50</v>
      </c>
      <c r="D1368" s="416">
        <v>50</v>
      </c>
    </row>
    <row r="1369" spans="1:4" x14ac:dyDescent="0.25">
      <c r="A1369" s="415" t="s">
        <v>2723</v>
      </c>
      <c r="B1369" s="202">
        <v>20059</v>
      </c>
      <c r="C1369" s="204">
        <v>390</v>
      </c>
      <c r="D1369" s="416">
        <v>300</v>
      </c>
    </row>
    <row r="1370" spans="1:4" x14ac:dyDescent="0.25">
      <c r="A1370" s="415" t="s">
        <v>2724</v>
      </c>
      <c r="B1370" s="202">
        <v>13829</v>
      </c>
      <c r="C1370" s="204">
        <v>155</v>
      </c>
      <c r="D1370" s="416">
        <v>155</v>
      </c>
    </row>
    <row r="1371" spans="1:4" x14ac:dyDescent="0.25">
      <c r="A1371" s="415" t="s">
        <v>2725</v>
      </c>
      <c r="B1371" s="202">
        <v>26455</v>
      </c>
      <c r="C1371" s="203">
        <v>19480</v>
      </c>
      <c r="D1371" s="417">
        <v>18200</v>
      </c>
    </row>
    <row r="1372" spans="1:4" x14ac:dyDescent="0.25">
      <c r="A1372" s="415" t="s">
        <v>2726</v>
      </c>
      <c r="B1372" s="202">
        <v>28610</v>
      </c>
      <c r="C1372" s="204">
        <v>610</v>
      </c>
      <c r="D1372" s="416">
        <v>650</v>
      </c>
    </row>
    <row r="1373" spans="1:4" x14ac:dyDescent="0.25">
      <c r="A1373" s="415" t="s">
        <v>2727</v>
      </c>
      <c r="B1373" s="202">
        <v>10468</v>
      </c>
      <c r="C1373" s="204">
        <v>760</v>
      </c>
      <c r="D1373" s="416">
        <v>565</v>
      </c>
    </row>
    <row r="1374" spans="1:4" x14ac:dyDescent="0.25">
      <c r="A1374" s="415" t="s">
        <v>2728</v>
      </c>
      <c r="B1374" s="202">
        <v>14606</v>
      </c>
      <c r="C1374" s="204">
        <v>90</v>
      </c>
      <c r="D1374" s="416">
        <v>80</v>
      </c>
    </row>
    <row r="1375" spans="1:4" x14ac:dyDescent="0.25">
      <c r="A1375" s="415" t="s">
        <v>2729</v>
      </c>
      <c r="B1375" s="202">
        <v>29964</v>
      </c>
      <c r="C1375" s="204">
        <v>460</v>
      </c>
      <c r="D1375" s="416">
        <v>320</v>
      </c>
    </row>
    <row r="1376" spans="1:4" x14ac:dyDescent="0.25">
      <c r="A1376" s="415" t="s">
        <v>2730</v>
      </c>
      <c r="B1376" s="202">
        <v>16159</v>
      </c>
      <c r="C1376" s="204">
        <v>181</v>
      </c>
      <c r="D1376" s="416">
        <v>95</v>
      </c>
    </row>
    <row r="1377" spans="1:4" x14ac:dyDescent="0.25">
      <c r="A1377" s="415" t="s">
        <v>2731</v>
      </c>
      <c r="B1377" s="202">
        <v>17226</v>
      </c>
      <c r="C1377" s="203">
        <v>7470</v>
      </c>
      <c r="D1377" s="417">
        <v>6450</v>
      </c>
    </row>
    <row r="1378" spans="1:4" x14ac:dyDescent="0.25">
      <c r="A1378" s="415" t="s">
        <v>2732</v>
      </c>
      <c r="B1378" s="202">
        <v>20857</v>
      </c>
      <c r="C1378" s="204">
        <v>290</v>
      </c>
      <c r="D1378" s="416">
        <v>160</v>
      </c>
    </row>
    <row r="1379" spans="1:4" x14ac:dyDescent="0.25">
      <c r="A1379" s="415" t="s">
        <v>2733</v>
      </c>
      <c r="B1379" s="202">
        <v>14092</v>
      </c>
      <c r="C1379" s="203">
        <v>1225</v>
      </c>
      <c r="D1379" s="417">
        <v>1125</v>
      </c>
    </row>
    <row r="1380" spans="1:4" x14ac:dyDescent="0.25">
      <c r="A1380" s="415" t="s">
        <v>2734</v>
      </c>
      <c r="B1380" s="202">
        <v>22697</v>
      </c>
      <c r="C1380" s="204">
        <v>501</v>
      </c>
      <c r="D1380" s="416">
        <v>432</v>
      </c>
    </row>
    <row r="1381" spans="1:4" x14ac:dyDescent="0.25">
      <c r="A1381" s="415" t="s">
        <v>2735</v>
      </c>
      <c r="B1381" s="202">
        <v>25946</v>
      </c>
      <c r="C1381" s="204">
        <v>98</v>
      </c>
      <c r="D1381" s="416">
        <v>85</v>
      </c>
    </row>
    <row r="1382" spans="1:4" x14ac:dyDescent="0.25">
      <c r="A1382" s="415" t="s">
        <v>2736</v>
      </c>
      <c r="B1382" s="202">
        <v>14194</v>
      </c>
      <c r="C1382" s="204">
        <v>324</v>
      </c>
      <c r="D1382" s="416">
        <v>178</v>
      </c>
    </row>
    <row r="1383" spans="1:4" x14ac:dyDescent="0.25">
      <c r="A1383" s="415" t="s">
        <v>2737</v>
      </c>
      <c r="B1383" s="202">
        <v>21237</v>
      </c>
      <c r="C1383" s="203">
        <v>2350</v>
      </c>
      <c r="D1383" s="417">
        <v>1980</v>
      </c>
    </row>
    <row r="1384" spans="1:4" x14ac:dyDescent="0.25">
      <c r="A1384" s="415" t="s">
        <v>2738</v>
      </c>
      <c r="B1384" s="202">
        <v>25197</v>
      </c>
      <c r="C1384" s="204">
        <v>34</v>
      </c>
      <c r="D1384" s="416">
        <v>0</v>
      </c>
    </row>
    <row r="1385" spans="1:4" x14ac:dyDescent="0.25">
      <c r="A1385" s="415" t="s">
        <v>2739</v>
      </c>
      <c r="B1385" s="202">
        <v>17285</v>
      </c>
      <c r="C1385" s="203">
        <v>2960</v>
      </c>
      <c r="D1385" s="417">
        <v>2790</v>
      </c>
    </row>
    <row r="1386" spans="1:4" x14ac:dyDescent="0.25">
      <c r="A1386" s="415" t="s">
        <v>2740</v>
      </c>
      <c r="B1386" s="202">
        <v>18164</v>
      </c>
      <c r="C1386" s="204">
        <v>360</v>
      </c>
      <c r="D1386" s="416">
        <v>260</v>
      </c>
    </row>
    <row r="1387" spans="1:4" x14ac:dyDescent="0.25">
      <c r="A1387" s="415" t="s">
        <v>2741</v>
      </c>
      <c r="B1387" s="202">
        <v>27998</v>
      </c>
      <c r="C1387" s="204">
        <v>610</v>
      </c>
      <c r="D1387" s="416">
        <v>520</v>
      </c>
    </row>
    <row r="1388" spans="1:4" x14ac:dyDescent="0.25">
      <c r="A1388" s="415" t="s">
        <v>2742</v>
      </c>
      <c r="B1388" s="202">
        <v>19980</v>
      </c>
      <c r="C1388" s="204">
        <v>170</v>
      </c>
      <c r="D1388" s="416">
        <v>130</v>
      </c>
    </row>
    <row r="1389" spans="1:4" x14ac:dyDescent="0.25">
      <c r="A1389" s="415" t="s">
        <v>2743</v>
      </c>
      <c r="B1389" s="202">
        <v>18381</v>
      </c>
      <c r="C1389" s="204">
        <v>13</v>
      </c>
      <c r="D1389" s="416">
        <v>10</v>
      </c>
    </row>
    <row r="1390" spans="1:4" x14ac:dyDescent="0.25">
      <c r="A1390" s="415" t="s">
        <v>2744</v>
      </c>
      <c r="B1390" s="202">
        <v>14425</v>
      </c>
      <c r="C1390" s="204">
        <v>10</v>
      </c>
      <c r="D1390" s="416">
        <v>10</v>
      </c>
    </row>
    <row r="1391" spans="1:4" x14ac:dyDescent="0.25">
      <c r="A1391" s="415" t="s">
        <v>2745</v>
      </c>
      <c r="B1391" s="202">
        <v>29777</v>
      </c>
      <c r="C1391" s="203">
        <v>8300</v>
      </c>
      <c r="D1391" s="417">
        <v>7600</v>
      </c>
    </row>
    <row r="1392" spans="1:4" x14ac:dyDescent="0.25">
      <c r="A1392" s="415" t="s">
        <v>2746</v>
      </c>
      <c r="B1392" s="202">
        <v>21275</v>
      </c>
      <c r="C1392" s="204">
        <v>148</v>
      </c>
      <c r="D1392" s="416">
        <v>134</v>
      </c>
    </row>
    <row r="1393" spans="1:4" x14ac:dyDescent="0.25">
      <c r="A1393" s="415" t="s">
        <v>2747</v>
      </c>
      <c r="B1393" s="202">
        <v>10385</v>
      </c>
      <c r="C1393" s="204">
        <v>441</v>
      </c>
      <c r="D1393" s="416">
        <v>423</v>
      </c>
    </row>
    <row r="1394" spans="1:4" x14ac:dyDescent="0.25">
      <c r="A1394" s="415" t="s">
        <v>2748</v>
      </c>
      <c r="B1394" s="202">
        <v>24128</v>
      </c>
      <c r="C1394" s="204">
        <v>129</v>
      </c>
      <c r="D1394" s="416">
        <v>129</v>
      </c>
    </row>
    <row r="1395" spans="1:4" x14ac:dyDescent="0.25">
      <c r="A1395" s="415" t="s">
        <v>2749</v>
      </c>
      <c r="B1395" s="202">
        <v>20276</v>
      </c>
      <c r="C1395" s="204">
        <v>595</v>
      </c>
      <c r="D1395" s="416">
        <v>586</v>
      </c>
    </row>
    <row r="1396" spans="1:4" x14ac:dyDescent="0.25">
      <c r="A1396" s="415" t="s">
        <v>2750</v>
      </c>
      <c r="B1396" s="202">
        <v>16800</v>
      </c>
      <c r="C1396" s="204">
        <v>21</v>
      </c>
      <c r="D1396" s="416">
        <v>16</v>
      </c>
    </row>
    <row r="1397" spans="1:4" x14ac:dyDescent="0.25">
      <c r="A1397" s="415" t="s">
        <v>2751</v>
      </c>
      <c r="B1397" s="202">
        <v>10615</v>
      </c>
      <c r="C1397" s="204">
        <v>22</v>
      </c>
      <c r="D1397" s="416">
        <v>22</v>
      </c>
    </row>
    <row r="1398" spans="1:4" x14ac:dyDescent="0.25">
      <c r="A1398" s="415" t="s">
        <v>2659</v>
      </c>
      <c r="B1398" s="202">
        <v>18273</v>
      </c>
      <c r="C1398" s="204">
        <v>114</v>
      </c>
      <c r="D1398" s="416">
        <v>95</v>
      </c>
    </row>
    <row r="1399" spans="1:4" x14ac:dyDescent="0.25">
      <c r="A1399" s="415" t="s">
        <v>2752</v>
      </c>
      <c r="B1399" s="202">
        <v>21806</v>
      </c>
      <c r="C1399" s="204">
        <v>195</v>
      </c>
      <c r="D1399" s="416">
        <v>195</v>
      </c>
    </row>
    <row r="1400" spans="1:4" x14ac:dyDescent="0.25">
      <c r="A1400" s="415" t="s">
        <v>2753</v>
      </c>
      <c r="B1400" s="202">
        <v>18112</v>
      </c>
      <c r="C1400" s="204">
        <v>52</v>
      </c>
      <c r="D1400" s="416">
        <v>40</v>
      </c>
    </row>
    <row r="1401" spans="1:4" x14ac:dyDescent="0.25">
      <c r="A1401" s="415" t="s">
        <v>2754</v>
      </c>
      <c r="B1401" s="202">
        <v>24235</v>
      </c>
      <c r="C1401" s="204">
        <v>116</v>
      </c>
      <c r="D1401" s="416">
        <v>111</v>
      </c>
    </row>
    <row r="1402" spans="1:4" x14ac:dyDescent="0.25">
      <c r="A1402" s="415" t="s">
        <v>2755</v>
      </c>
      <c r="B1402" s="202">
        <v>23128</v>
      </c>
      <c r="C1402" s="204">
        <v>28</v>
      </c>
      <c r="D1402" s="416">
        <v>25</v>
      </c>
    </row>
    <row r="1403" spans="1:4" x14ac:dyDescent="0.25">
      <c r="A1403" s="415" t="s">
        <v>2756</v>
      </c>
      <c r="B1403" s="202">
        <v>29723</v>
      </c>
      <c r="C1403" s="204">
        <v>26</v>
      </c>
      <c r="D1403" s="416">
        <v>21</v>
      </c>
    </row>
    <row r="1404" spans="1:4" x14ac:dyDescent="0.25">
      <c r="A1404" s="415" t="s">
        <v>2757</v>
      </c>
      <c r="B1404" s="202">
        <v>29130</v>
      </c>
      <c r="C1404" s="203">
        <v>4840</v>
      </c>
      <c r="D1404" s="417">
        <v>4600</v>
      </c>
    </row>
    <row r="1405" spans="1:4" x14ac:dyDescent="0.25">
      <c r="A1405" s="415" t="s">
        <v>2758</v>
      </c>
      <c r="B1405" s="202">
        <v>20421</v>
      </c>
      <c r="C1405" s="204">
        <v>165</v>
      </c>
      <c r="D1405" s="416">
        <v>103</v>
      </c>
    </row>
    <row r="1406" spans="1:4" x14ac:dyDescent="0.25">
      <c r="A1406" s="415" t="s">
        <v>2759</v>
      </c>
      <c r="B1406" s="202">
        <v>17352</v>
      </c>
      <c r="C1406" s="204">
        <v>20</v>
      </c>
      <c r="D1406" s="416">
        <v>19</v>
      </c>
    </row>
    <row r="1407" spans="1:4" x14ac:dyDescent="0.25">
      <c r="A1407" s="415" t="s">
        <v>2760</v>
      </c>
      <c r="B1407" s="202">
        <v>16702</v>
      </c>
      <c r="C1407" s="203">
        <v>1137</v>
      </c>
      <c r="D1407" s="416">
        <v>931</v>
      </c>
    </row>
    <row r="1408" spans="1:4" x14ac:dyDescent="0.25">
      <c r="A1408" s="415" t="s">
        <v>2761</v>
      </c>
      <c r="B1408" s="202">
        <v>29704</v>
      </c>
      <c r="C1408" s="204">
        <v>53</v>
      </c>
      <c r="D1408" s="416">
        <v>2</v>
      </c>
    </row>
    <row r="1409" spans="1:4" x14ac:dyDescent="0.25">
      <c r="A1409" s="415" t="s">
        <v>1682</v>
      </c>
      <c r="B1409" s="202">
        <v>17780</v>
      </c>
      <c r="C1409" s="204">
        <v>10</v>
      </c>
      <c r="D1409" s="416">
        <v>10</v>
      </c>
    </row>
    <row r="1410" spans="1:4" x14ac:dyDescent="0.25">
      <c r="A1410" s="415" t="s">
        <v>2762</v>
      </c>
      <c r="B1410" s="202">
        <v>28853</v>
      </c>
      <c r="C1410" s="204">
        <v>88</v>
      </c>
      <c r="D1410" s="416">
        <v>86</v>
      </c>
    </row>
    <row r="1411" spans="1:4" x14ac:dyDescent="0.25">
      <c r="A1411" s="415" t="s">
        <v>2763</v>
      </c>
      <c r="B1411" s="202">
        <v>22832</v>
      </c>
      <c r="C1411" s="204">
        <v>7</v>
      </c>
      <c r="D1411" s="416">
        <v>7</v>
      </c>
    </row>
    <row r="1412" spans="1:4" x14ac:dyDescent="0.25">
      <c r="A1412" s="415" t="s">
        <v>2764</v>
      </c>
      <c r="B1412" s="202">
        <v>24684</v>
      </c>
      <c r="C1412" s="204">
        <v>1</v>
      </c>
      <c r="D1412" s="416">
        <v>0</v>
      </c>
    </row>
    <row r="1413" spans="1:4" x14ac:dyDescent="0.25">
      <c r="A1413" s="415" t="s">
        <v>2765</v>
      </c>
      <c r="B1413" s="202">
        <v>24144</v>
      </c>
      <c r="C1413" s="204">
        <v>2</v>
      </c>
      <c r="D1413" s="416">
        <v>0</v>
      </c>
    </row>
    <row r="1414" spans="1:4" x14ac:dyDescent="0.25">
      <c r="A1414" s="415" t="s">
        <v>2094</v>
      </c>
      <c r="B1414" s="202">
        <v>26381</v>
      </c>
      <c r="C1414" s="204">
        <v>32</v>
      </c>
      <c r="D1414" s="416">
        <v>32</v>
      </c>
    </row>
    <row r="1415" spans="1:4" x14ac:dyDescent="0.25">
      <c r="A1415" s="415" t="s">
        <v>2766</v>
      </c>
      <c r="B1415" s="202">
        <v>15229</v>
      </c>
      <c r="C1415" s="204">
        <v>2</v>
      </c>
      <c r="D1415" s="416">
        <v>0</v>
      </c>
    </row>
    <row r="1416" spans="1:4" x14ac:dyDescent="0.25">
      <c r="A1416" s="415" t="s">
        <v>2767</v>
      </c>
      <c r="B1416" s="202">
        <v>24612</v>
      </c>
      <c r="C1416" s="204">
        <v>800</v>
      </c>
      <c r="D1416" s="416">
        <v>200</v>
      </c>
    </row>
    <row r="1417" spans="1:4" x14ac:dyDescent="0.25">
      <c r="A1417" s="415" t="s">
        <v>2768</v>
      </c>
      <c r="B1417" s="202">
        <v>24423</v>
      </c>
      <c r="C1417" s="204">
        <v>20</v>
      </c>
      <c r="D1417" s="416">
        <v>20</v>
      </c>
    </row>
    <row r="1418" spans="1:4" x14ac:dyDescent="0.25">
      <c r="A1418" s="415" t="s">
        <v>2769</v>
      </c>
      <c r="B1418" s="202">
        <v>12269</v>
      </c>
      <c r="C1418" s="204">
        <v>4</v>
      </c>
      <c r="D1418" s="416">
        <v>4</v>
      </c>
    </row>
    <row r="1419" spans="1:4" x14ac:dyDescent="0.25">
      <c r="A1419" s="415" t="s">
        <v>2770</v>
      </c>
      <c r="B1419" s="202">
        <v>25715</v>
      </c>
      <c r="C1419" s="204">
        <v>7</v>
      </c>
      <c r="D1419" s="416">
        <v>7</v>
      </c>
    </row>
    <row r="1420" spans="1:4" x14ac:dyDescent="0.25">
      <c r="A1420" s="415" t="s">
        <v>2771</v>
      </c>
      <c r="B1420" s="202">
        <v>21691</v>
      </c>
      <c r="C1420" s="204">
        <v>1</v>
      </c>
      <c r="D1420" s="416">
        <v>1</v>
      </c>
    </row>
    <row r="1421" spans="1:4" x14ac:dyDescent="0.25">
      <c r="A1421" s="415" t="s">
        <v>2772</v>
      </c>
      <c r="B1421" s="202">
        <v>11532</v>
      </c>
      <c r="C1421" s="204">
        <v>133</v>
      </c>
      <c r="D1421" s="416">
        <v>132</v>
      </c>
    </row>
    <row r="1422" spans="1:4" x14ac:dyDescent="0.25">
      <c r="A1422" s="415" t="s">
        <v>2773</v>
      </c>
      <c r="B1422" s="202">
        <v>14159</v>
      </c>
      <c r="C1422" s="204">
        <v>23</v>
      </c>
      <c r="D1422" s="416">
        <v>11</v>
      </c>
    </row>
    <row r="1423" spans="1:4" x14ac:dyDescent="0.25">
      <c r="A1423" s="415" t="s">
        <v>2774</v>
      </c>
      <c r="B1423" s="202">
        <v>18372</v>
      </c>
      <c r="C1423" s="204">
        <v>10</v>
      </c>
      <c r="D1423" s="416">
        <v>10</v>
      </c>
    </row>
    <row r="1424" spans="1:4" x14ac:dyDescent="0.25">
      <c r="A1424" s="415" t="s">
        <v>2775</v>
      </c>
      <c r="B1424" s="202">
        <v>22078</v>
      </c>
      <c r="C1424" s="204">
        <v>17</v>
      </c>
      <c r="D1424" s="416">
        <v>17</v>
      </c>
    </row>
    <row r="1425" spans="1:4" x14ac:dyDescent="0.25">
      <c r="A1425" s="415" t="s">
        <v>2776</v>
      </c>
      <c r="B1425" s="202">
        <v>27130</v>
      </c>
      <c r="C1425" s="204">
        <v>13</v>
      </c>
      <c r="D1425" s="416">
        <v>12</v>
      </c>
    </row>
    <row r="1426" spans="1:4" x14ac:dyDescent="0.25">
      <c r="A1426" s="415" t="s">
        <v>2777</v>
      </c>
      <c r="B1426" s="202">
        <v>11110</v>
      </c>
      <c r="C1426" s="204">
        <v>42</v>
      </c>
      <c r="D1426" s="416">
        <v>25</v>
      </c>
    </row>
    <row r="1427" spans="1:4" x14ac:dyDescent="0.25">
      <c r="A1427" s="415" t="s">
        <v>2778</v>
      </c>
      <c r="B1427" s="202">
        <v>29639</v>
      </c>
      <c r="C1427" s="204">
        <v>340</v>
      </c>
      <c r="D1427" s="416">
        <v>330</v>
      </c>
    </row>
    <row r="1428" spans="1:4" x14ac:dyDescent="0.25">
      <c r="A1428" s="415" t="s">
        <v>2779</v>
      </c>
      <c r="B1428" s="202">
        <v>19536</v>
      </c>
      <c r="C1428" s="204">
        <v>375</v>
      </c>
      <c r="D1428" s="416">
        <v>345</v>
      </c>
    </row>
    <row r="1429" spans="1:4" x14ac:dyDescent="0.25">
      <c r="A1429" s="415" t="s">
        <v>2780</v>
      </c>
      <c r="B1429" s="202">
        <v>19904</v>
      </c>
      <c r="C1429" s="204">
        <v>15</v>
      </c>
      <c r="D1429" s="416">
        <v>5</v>
      </c>
    </row>
    <row r="1430" spans="1:4" x14ac:dyDescent="0.25">
      <c r="A1430" s="415" t="s">
        <v>2781</v>
      </c>
      <c r="B1430" s="202">
        <v>26774</v>
      </c>
      <c r="C1430" s="204">
        <v>10</v>
      </c>
      <c r="D1430" s="416">
        <v>10</v>
      </c>
    </row>
    <row r="1431" spans="1:4" x14ac:dyDescent="0.25">
      <c r="A1431" s="415" t="s">
        <v>2782</v>
      </c>
      <c r="B1431" s="202">
        <v>11374</v>
      </c>
      <c r="C1431" s="204">
        <v>34</v>
      </c>
      <c r="D1431" s="416">
        <v>33</v>
      </c>
    </row>
    <row r="1432" spans="1:4" x14ac:dyDescent="0.25">
      <c r="A1432" s="415" t="s">
        <v>2783</v>
      </c>
      <c r="B1432" s="202">
        <v>29886</v>
      </c>
      <c r="C1432" s="204">
        <v>2</v>
      </c>
      <c r="D1432" s="416">
        <v>2</v>
      </c>
    </row>
    <row r="1433" spans="1:4" x14ac:dyDescent="0.25">
      <c r="A1433" s="415" t="s">
        <v>2784</v>
      </c>
      <c r="B1433" s="202">
        <v>19761</v>
      </c>
      <c r="C1433" s="204">
        <v>16</v>
      </c>
      <c r="D1433" s="416">
        <v>12</v>
      </c>
    </row>
    <row r="1434" spans="1:4" x14ac:dyDescent="0.25">
      <c r="A1434" s="415" t="s">
        <v>2785</v>
      </c>
      <c r="B1434" s="202">
        <v>11574</v>
      </c>
      <c r="C1434" s="204">
        <v>62</v>
      </c>
      <c r="D1434" s="416">
        <v>59</v>
      </c>
    </row>
    <row r="1435" spans="1:4" x14ac:dyDescent="0.25">
      <c r="A1435" s="415" t="s">
        <v>2786</v>
      </c>
      <c r="B1435" s="202">
        <v>16222</v>
      </c>
      <c r="C1435" s="204">
        <v>11</v>
      </c>
      <c r="D1435" s="416">
        <v>0</v>
      </c>
    </row>
    <row r="1436" spans="1:4" x14ac:dyDescent="0.25">
      <c r="A1436" s="415" t="s">
        <v>2787</v>
      </c>
      <c r="B1436" s="202">
        <v>28087</v>
      </c>
      <c r="C1436" s="204">
        <v>11</v>
      </c>
      <c r="D1436" s="416">
        <v>6</v>
      </c>
    </row>
    <row r="1437" spans="1:4" x14ac:dyDescent="0.25">
      <c r="A1437" s="415" t="s">
        <v>2788</v>
      </c>
      <c r="B1437" s="202">
        <v>26551</v>
      </c>
      <c r="C1437" s="204">
        <v>14</v>
      </c>
      <c r="D1437" s="416">
        <v>14</v>
      </c>
    </row>
    <row r="1438" spans="1:4" x14ac:dyDescent="0.25">
      <c r="A1438" s="415" t="s">
        <v>2789</v>
      </c>
      <c r="B1438" s="202">
        <v>17332</v>
      </c>
      <c r="C1438" s="204">
        <v>3</v>
      </c>
      <c r="D1438" s="416">
        <v>0</v>
      </c>
    </row>
    <row r="1439" spans="1:4" x14ac:dyDescent="0.25">
      <c r="A1439" s="415" t="s">
        <v>2790</v>
      </c>
      <c r="B1439" s="202">
        <v>25413</v>
      </c>
      <c r="C1439" s="204">
        <v>71</v>
      </c>
      <c r="D1439" s="416">
        <v>58</v>
      </c>
    </row>
    <row r="1440" spans="1:4" x14ac:dyDescent="0.25">
      <c r="A1440" s="415" t="s">
        <v>2791</v>
      </c>
      <c r="B1440" s="202">
        <v>27050</v>
      </c>
      <c r="C1440" s="204">
        <v>4</v>
      </c>
      <c r="D1440" s="416">
        <v>4</v>
      </c>
    </row>
    <row r="1441" spans="1:4" x14ac:dyDescent="0.25">
      <c r="A1441" s="415" t="s">
        <v>2792</v>
      </c>
      <c r="B1441" s="202">
        <v>14100</v>
      </c>
      <c r="C1441" s="204">
        <v>14</v>
      </c>
      <c r="D1441" s="416">
        <v>12</v>
      </c>
    </row>
    <row r="1442" spans="1:4" x14ac:dyDescent="0.25">
      <c r="A1442" s="415" t="s">
        <v>1857</v>
      </c>
      <c r="B1442" s="202">
        <v>11660</v>
      </c>
      <c r="C1442" s="204">
        <v>2</v>
      </c>
      <c r="D1442" s="416">
        <v>2</v>
      </c>
    </row>
    <row r="1443" spans="1:4" x14ac:dyDescent="0.25">
      <c r="A1443" s="415" t="s">
        <v>2793</v>
      </c>
      <c r="B1443" s="202">
        <v>23384</v>
      </c>
      <c r="C1443" s="204">
        <v>267</v>
      </c>
      <c r="D1443" s="416">
        <v>214</v>
      </c>
    </row>
    <row r="1444" spans="1:4" x14ac:dyDescent="0.25">
      <c r="A1444" s="415" t="s">
        <v>1860</v>
      </c>
      <c r="B1444" s="202">
        <v>20931</v>
      </c>
      <c r="C1444" s="204">
        <v>26</v>
      </c>
      <c r="D1444" s="416">
        <v>10</v>
      </c>
    </row>
    <row r="1445" spans="1:4" x14ac:dyDescent="0.25">
      <c r="A1445" s="415" t="s">
        <v>2794</v>
      </c>
      <c r="B1445" s="202">
        <v>18643</v>
      </c>
      <c r="C1445" s="204">
        <v>15</v>
      </c>
      <c r="D1445" s="416">
        <v>13</v>
      </c>
    </row>
    <row r="1446" spans="1:4" x14ac:dyDescent="0.25">
      <c r="A1446" s="415" t="s">
        <v>2795</v>
      </c>
      <c r="B1446" s="202">
        <v>26092</v>
      </c>
      <c r="C1446" s="204">
        <v>25</v>
      </c>
      <c r="D1446" s="416">
        <v>0</v>
      </c>
    </row>
    <row r="1447" spans="1:4" x14ac:dyDescent="0.25">
      <c r="A1447" s="415" t="s">
        <v>2796</v>
      </c>
      <c r="B1447" s="202">
        <v>14776</v>
      </c>
      <c r="C1447" s="204">
        <v>12</v>
      </c>
      <c r="D1447" s="416">
        <v>12</v>
      </c>
    </row>
    <row r="1448" spans="1:4" x14ac:dyDescent="0.25">
      <c r="A1448" s="415" t="s">
        <v>2797</v>
      </c>
      <c r="B1448" s="202">
        <v>11777</v>
      </c>
      <c r="C1448" s="204">
        <v>8</v>
      </c>
      <c r="D1448" s="416">
        <v>1</v>
      </c>
    </row>
    <row r="1449" spans="1:4" x14ac:dyDescent="0.25">
      <c r="A1449" s="415" t="s">
        <v>2798</v>
      </c>
      <c r="B1449" s="202">
        <v>28223</v>
      </c>
      <c r="C1449" s="204">
        <v>140</v>
      </c>
      <c r="D1449" s="416">
        <v>130</v>
      </c>
    </row>
    <row r="1450" spans="1:4" x14ac:dyDescent="0.25">
      <c r="A1450" s="415" t="s">
        <v>2799</v>
      </c>
      <c r="B1450" s="202">
        <v>29083</v>
      </c>
      <c r="C1450" s="204">
        <v>2</v>
      </c>
      <c r="D1450" s="416">
        <v>2</v>
      </c>
    </row>
    <row r="1451" spans="1:4" x14ac:dyDescent="0.25">
      <c r="A1451" s="415" t="s">
        <v>2800</v>
      </c>
      <c r="B1451" s="202">
        <v>19979</v>
      </c>
      <c r="C1451" s="204">
        <v>72</v>
      </c>
      <c r="D1451" s="416">
        <v>0</v>
      </c>
    </row>
    <row r="1452" spans="1:4" x14ac:dyDescent="0.25">
      <c r="A1452" s="415" t="s">
        <v>2801</v>
      </c>
      <c r="B1452" s="202">
        <v>20133</v>
      </c>
      <c r="C1452" s="204">
        <v>19</v>
      </c>
      <c r="D1452" s="416">
        <v>19</v>
      </c>
    </row>
    <row r="1453" spans="1:4" x14ac:dyDescent="0.25">
      <c r="A1453" s="415" t="s">
        <v>2802</v>
      </c>
      <c r="B1453" s="202">
        <v>27227</v>
      </c>
      <c r="C1453" s="204">
        <v>17</v>
      </c>
      <c r="D1453" s="416">
        <v>17</v>
      </c>
    </row>
    <row r="1454" spans="1:4" x14ac:dyDescent="0.25">
      <c r="A1454" s="415" t="s">
        <v>2803</v>
      </c>
      <c r="B1454" s="202">
        <v>12137</v>
      </c>
      <c r="C1454" s="204">
        <v>119</v>
      </c>
      <c r="D1454" s="416">
        <v>101</v>
      </c>
    </row>
    <row r="1455" spans="1:4" x14ac:dyDescent="0.25">
      <c r="A1455" s="415" t="s">
        <v>2804</v>
      </c>
      <c r="B1455" s="202">
        <v>14917</v>
      </c>
      <c r="C1455" s="204">
        <v>45</v>
      </c>
      <c r="D1455" s="416">
        <v>45</v>
      </c>
    </row>
    <row r="1456" spans="1:4" x14ac:dyDescent="0.25">
      <c r="A1456" s="415" t="s">
        <v>2805</v>
      </c>
      <c r="B1456" s="202">
        <v>24064</v>
      </c>
      <c r="C1456" s="204">
        <v>16</v>
      </c>
      <c r="D1456" s="416">
        <v>16</v>
      </c>
    </row>
    <row r="1457" spans="1:4" x14ac:dyDescent="0.25">
      <c r="A1457" s="415" t="s">
        <v>2806</v>
      </c>
      <c r="B1457" s="202">
        <v>21552</v>
      </c>
      <c r="C1457" s="204">
        <v>5</v>
      </c>
      <c r="D1457" s="416">
        <v>5</v>
      </c>
    </row>
    <row r="1458" spans="1:4" x14ac:dyDescent="0.25">
      <c r="A1458" s="415" t="s">
        <v>2807</v>
      </c>
      <c r="B1458" s="202">
        <v>10915</v>
      </c>
      <c r="C1458" s="204">
        <v>3</v>
      </c>
      <c r="D1458" s="416">
        <v>3</v>
      </c>
    </row>
    <row r="1459" spans="1:4" x14ac:dyDescent="0.25">
      <c r="A1459" s="415" t="s">
        <v>2808</v>
      </c>
      <c r="B1459" s="202">
        <v>15868</v>
      </c>
      <c r="C1459" s="204">
        <v>68</v>
      </c>
      <c r="D1459" s="416">
        <v>50</v>
      </c>
    </row>
    <row r="1460" spans="1:4" x14ac:dyDescent="0.25">
      <c r="A1460" s="415" t="s">
        <v>2809</v>
      </c>
      <c r="B1460" s="202">
        <v>25372</v>
      </c>
      <c r="C1460" s="204">
        <v>118</v>
      </c>
      <c r="D1460" s="416">
        <v>0</v>
      </c>
    </row>
    <row r="1461" spans="1:4" x14ac:dyDescent="0.25">
      <c r="A1461" s="415" t="s">
        <v>2810</v>
      </c>
      <c r="B1461" s="202">
        <v>27387</v>
      </c>
      <c r="C1461" s="204">
        <v>129</v>
      </c>
      <c r="D1461" s="416">
        <v>129</v>
      </c>
    </row>
    <row r="1462" spans="1:4" x14ac:dyDescent="0.25">
      <c r="A1462" s="415" t="s">
        <v>2811</v>
      </c>
      <c r="B1462" s="202">
        <v>24627</v>
      </c>
      <c r="C1462" s="204">
        <v>212</v>
      </c>
      <c r="D1462" s="416">
        <v>163</v>
      </c>
    </row>
    <row r="1463" spans="1:4" x14ac:dyDescent="0.25">
      <c r="A1463" s="415" t="s">
        <v>2812</v>
      </c>
      <c r="B1463" s="202">
        <v>28153</v>
      </c>
      <c r="C1463" s="204">
        <v>157</v>
      </c>
      <c r="D1463" s="416">
        <v>153</v>
      </c>
    </row>
    <row r="1464" spans="1:4" x14ac:dyDescent="0.25">
      <c r="A1464" s="415" t="s">
        <v>2813</v>
      </c>
      <c r="B1464" s="202">
        <v>11650</v>
      </c>
      <c r="C1464" s="204">
        <v>2</v>
      </c>
      <c r="D1464" s="416">
        <v>2</v>
      </c>
    </row>
    <row r="1465" spans="1:4" x14ac:dyDescent="0.25">
      <c r="A1465" s="415" t="s">
        <v>2814</v>
      </c>
      <c r="B1465" s="202">
        <v>22558</v>
      </c>
      <c r="C1465" s="204">
        <v>11</v>
      </c>
      <c r="D1465" s="416">
        <v>11</v>
      </c>
    </row>
    <row r="1466" spans="1:4" x14ac:dyDescent="0.25">
      <c r="A1466" s="415" t="s">
        <v>2815</v>
      </c>
      <c r="B1466" s="202">
        <v>20725</v>
      </c>
      <c r="C1466" s="204">
        <v>98</v>
      </c>
      <c r="D1466" s="416">
        <v>89</v>
      </c>
    </row>
    <row r="1467" spans="1:4" x14ac:dyDescent="0.25">
      <c r="A1467" s="415" t="s">
        <v>2816</v>
      </c>
      <c r="B1467" s="202">
        <v>27024</v>
      </c>
      <c r="C1467" s="204">
        <v>154</v>
      </c>
      <c r="D1467" s="416">
        <v>150</v>
      </c>
    </row>
    <row r="1468" spans="1:4" x14ac:dyDescent="0.25">
      <c r="A1468" s="415" t="s">
        <v>2817</v>
      </c>
      <c r="B1468" s="202">
        <v>28449</v>
      </c>
      <c r="C1468" s="204">
        <v>43</v>
      </c>
      <c r="D1468" s="416">
        <v>41</v>
      </c>
    </row>
    <row r="1469" spans="1:4" x14ac:dyDescent="0.25">
      <c r="A1469" s="415" t="s">
        <v>2818</v>
      </c>
      <c r="B1469" s="202">
        <v>27405</v>
      </c>
      <c r="C1469" s="204">
        <v>51</v>
      </c>
      <c r="D1469" s="416">
        <v>51</v>
      </c>
    </row>
    <row r="1470" spans="1:4" x14ac:dyDescent="0.25">
      <c r="A1470" s="415" t="s">
        <v>2819</v>
      </c>
      <c r="B1470" s="202">
        <v>15587</v>
      </c>
      <c r="C1470" s="204">
        <v>2</v>
      </c>
      <c r="D1470" s="416">
        <v>2</v>
      </c>
    </row>
    <row r="1471" spans="1:4" x14ac:dyDescent="0.25">
      <c r="A1471" s="415" t="s">
        <v>2820</v>
      </c>
      <c r="B1471" s="202">
        <v>20749</v>
      </c>
      <c r="C1471" s="204">
        <v>66</v>
      </c>
      <c r="D1471" s="416">
        <v>49</v>
      </c>
    </row>
    <row r="1472" spans="1:4" x14ac:dyDescent="0.25">
      <c r="A1472" s="415" t="s">
        <v>2821</v>
      </c>
      <c r="B1472" s="202">
        <v>16120</v>
      </c>
      <c r="C1472" s="204">
        <v>108</v>
      </c>
      <c r="D1472" s="416">
        <v>106</v>
      </c>
    </row>
    <row r="1473" spans="1:4" x14ac:dyDescent="0.25">
      <c r="A1473" s="415" t="s">
        <v>2822</v>
      </c>
      <c r="B1473" s="202">
        <v>23263</v>
      </c>
      <c r="C1473" s="204">
        <v>1</v>
      </c>
      <c r="D1473" s="416">
        <v>1</v>
      </c>
    </row>
    <row r="1474" spans="1:4" x14ac:dyDescent="0.25">
      <c r="A1474" s="415" t="s">
        <v>2823</v>
      </c>
      <c r="B1474" s="202">
        <v>15796</v>
      </c>
      <c r="C1474" s="204">
        <v>7</v>
      </c>
      <c r="D1474" s="416">
        <v>7</v>
      </c>
    </row>
    <row r="1475" spans="1:4" x14ac:dyDescent="0.25">
      <c r="A1475" s="415" t="s">
        <v>2824</v>
      </c>
      <c r="B1475" s="202">
        <v>23250</v>
      </c>
      <c r="C1475" s="204">
        <v>18</v>
      </c>
      <c r="D1475" s="416">
        <v>8</v>
      </c>
    </row>
    <row r="1476" spans="1:4" x14ac:dyDescent="0.25">
      <c r="A1476" s="415" t="s">
        <v>2825</v>
      </c>
      <c r="B1476" s="202">
        <v>24894</v>
      </c>
      <c r="C1476" s="204">
        <v>5</v>
      </c>
      <c r="D1476" s="416">
        <v>3</v>
      </c>
    </row>
    <row r="1477" spans="1:4" x14ac:dyDescent="0.25">
      <c r="A1477" s="415" t="s">
        <v>2826</v>
      </c>
      <c r="B1477" s="202">
        <v>18365</v>
      </c>
      <c r="C1477" s="204">
        <v>12</v>
      </c>
      <c r="D1477" s="416">
        <v>12</v>
      </c>
    </row>
    <row r="1478" spans="1:4" x14ac:dyDescent="0.25">
      <c r="A1478" s="415" t="s">
        <v>2827</v>
      </c>
      <c r="B1478" s="202">
        <v>27910</v>
      </c>
      <c r="C1478" s="204">
        <v>58</v>
      </c>
      <c r="D1478" s="416">
        <v>58</v>
      </c>
    </row>
    <row r="1479" spans="1:4" x14ac:dyDescent="0.25">
      <c r="A1479" s="415" t="s">
        <v>2828</v>
      </c>
      <c r="B1479" s="202">
        <v>24784</v>
      </c>
      <c r="C1479" s="204">
        <v>68</v>
      </c>
      <c r="D1479" s="416">
        <v>0</v>
      </c>
    </row>
    <row r="1480" spans="1:4" x14ac:dyDescent="0.25">
      <c r="A1480" s="415" t="s">
        <v>2829</v>
      </c>
      <c r="B1480" s="202">
        <v>27774</v>
      </c>
      <c r="C1480" s="204">
        <v>51</v>
      </c>
      <c r="D1480" s="416">
        <v>49</v>
      </c>
    </row>
    <row r="1481" spans="1:4" x14ac:dyDescent="0.25">
      <c r="A1481" s="415" t="s">
        <v>2830</v>
      </c>
      <c r="B1481" s="202">
        <v>11959</v>
      </c>
      <c r="C1481" s="204">
        <v>2</v>
      </c>
      <c r="D1481" s="416">
        <v>2</v>
      </c>
    </row>
    <row r="1482" spans="1:4" x14ac:dyDescent="0.25">
      <c r="A1482" s="415" t="s">
        <v>2831</v>
      </c>
      <c r="B1482" s="202">
        <v>27205</v>
      </c>
      <c r="C1482" s="204">
        <v>20</v>
      </c>
      <c r="D1482" s="416">
        <v>0</v>
      </c>
    </row>
    <row r="1483" spans="1:4" x14ac:dyDescent="0.25">
      <c r="A1483" s="415" t="s">
        <v>2832</v>
      </c>
      <c r="B1483" s="202">
        <v>14305</v>
      </c>
      <c r="C1483" s="204">
        <v>73</v>
      </c>
      <c r="D1483" s="416">
        <v>71</v>
      </c>
    </row>
    <row r="1484" spans="1:4" x14ac:dyDescent="0.25">
      <c r="A1484" s="415" t="s">
        <v>2833</v>
      </c>
      <c r="B1484" s="202">
        <v>22321</v>
      </c>
      <c r="C1484" s="204">
        <v>1</v>
      </c>
      <c r="D1484" s="416">
        <v>1</v>
      </c>
    </row>
    <row r="1485" spans="1:4" x14ac:dyDescent="0.25">
      <c r="A1485" s="415" t="s">
        <v>2834</v>
      </c>
      <c r="B1485" s="202">
        <v>18029</v>
      </c>
      <c r="C1485" s="204">
        <v>4</v>
      </c>
      <c r="D1485" s="416">
        <v>4</v>
      </c>
    </row>
    <row r="1486" spans="1:4" x14ac:dyDescent="0.25">
      <c r="A1486" s="415" t="s">
        <v>2835</v>
      </c>
      <c r="B1486" s="202">
        <v>29561</v>
      </c>
      <c r="C1486" s="204">
        <v>5</v>
      </c>
      <c r="D1486" s="416">
        <v>5</v>
      </c>
    </row>
    <row r="1487" spans="1:4" x14ac:dyDescent="0.25">
      <c r="A1487" s="415" t="s">
        <v>2836</v>
      </c>
      <c r="B1487" s="202">
        <v>22869</v>
      </c>
      <c r="C1487" s="204">
        <v>25</v>
      </c>
      <c r="D1487" s="416">
        <v>23</v>
      </c>
    </row>
    <row r="1488" spans="1:4" x14ac:dyDescent="0.25">
      <c r="A1488" s="415" t="s">
        <v>2837</v>
      </c>
      <c r="B1488" s="202">
        <v>27979</v>
      </c>
      <c r="C1488" s="204">
        <v>12</v>
      </c>
      <c r="D1488" s="416">
        <v>11</v>
      </c>
    </row>
    <row r="1489" spans="1:4" x14ac:dyDescent="0.25">
      <c r="A1489" s="415" t="s">
        <v>2838</v>
      </c>
      <c r="B1489" s="202">
        <v>19698</v>
      </c>
      <c r="C1489" s="204">
        <v>25</v>
      </c>
      <c r="D1489" s="416">
        <v>18</v>
      </c>
    </row>
    <row r="1490" spans="1:4" x14ac:dyDescent="0.25">
      <c r="A1490" s="415" t="s">
        <v>2839</v>
      </c>
      <c r="B1490" s="202">
        <v>13199</v>
      </c>
      <c r="C1490" s="204">
        <v>2</v>
      </c>
      <c r="D1490" s="416">
        <v>2</v>
      </c>
    </row>
    <row r="1491" spans="1:4" x14ac:dyDescent="0.25">
      <c r="A1491" s="415" t="s">
        <v>2840</v>
      </c>
      <c r="B1491" s="202">
        <v>15690</v>
      </c>
      <c r="C1491" s="203">
        <v>3705</v>
      </c>
      <c r="D1491" s="416">
        <v>684</v>
      </c>
    </row>
    <row r="1492" spans="1:4" x14ac:dyDescent="0.25">
      <c r="A1492" s="415" t="s">
        <v>2841</v>
      </c>
      <c r="B1492" s="202">
        <v>27445</v>
      </c>
      <c r="C1492" s="203">
        <v>6160</v>
      </c>
      <c r="D1492" s="417">
        <v>6060</v>
      </c>
    </row>
    <row r="1493" spans="1:4" x14ac:dyDescent="0.25">
      <c r="A1493" s="415" t="s">
        <v>2842</v>
      </c>
      <c r="B1493" s="202">
        <v>14467</v>
      </c>
      <c r="C1493" s="204">
        <v>590</v>
      </c>
      <c r="D1493" s="416">
        <v>536</v>
      </c>
    </row>
    <row r="1494" spans="1:4" x14ac:dyDescent="0.25">
      <c r="A1494" s="415" t="s">
        <v>2843</v>
      </c>
      <c r="B1494" s="202">
        <v>16455</v>
      </c>
      <c r="C1494" s="204">
        <v>12</v>
      </c>
      <c r="D1494" s="416">
        <v>2</v>
      </c>
    </row>
    <row r="1495" spans="1:4" x14ac:dyDescent="0.25">
      <c r="A1495" s="415" t="s">
        <v>2844</v>
      </c>
      <c r="B1495" s="202">
        <v>23574</v>
      </c>
      <c r="C1495" s="204">
        <v>70</v>
      </c>
      <c r="D1495" s="416">
        <v>0</v>
      </c>
    </row>
    <row r="1496" spans="1:4" x14ac:dyDescent="0.25">
      <c r="A1496" s="415" t="s">
        <v>2845</v>
      </c>
      <c r="B1496" s="202">
        <v>25181</v>
      </c>
      <c r="C1496" s="204">
        <v>198</v>
      </c>
      <c r="D1496" s="416">
        <v>60</v>
      </c>
    </row>
    <row r="1497" spans="1:4" x14ac:dyDescent="0.25">
      <c r="A1497" s="415" t="s">
        <v>2846</v>
      </c>
      <c r="B1497" s="202">
        <v>14305</v>
      </c>
      <c r="C1497" s="204">
        <v>430</v>
      </c>
      <c r="D1497" s="416">
        <v>330</v>
      </c>
    </row>
    <row r="1498" spans="1:4" x14ac:dyDescent="0.25">
      <c r="A1498" s="415" t="s">
        <v>2847</v>
      </c>
      <c r="B1498" s="202">
        <v>24929</v>
      </c>
      <c r="C1498" s="204">
        <v>20</v>
      </c>
      <c r="D1498" s="416">
        <v>0</v>
      </c>
    </row>
    <row r="1499" spans="1:4" x14ac:dyDescent="0.25">
      <c r="A1499" s="415" t="s">
        <v>2848</v>
      </c>
      <c r="B1499" s="202">
        <v>18650</v>
      </c>
      <c r="C1499" s="204">
        <v>120</v>
      </c>
      <c r="D1499" s="416">
        <v>110</v>
      </c>
    </row>
    <row r="1500" spans="1:4" x14ac:dyDescent="0.25">
      <c r="A1500" s="415" t="s">
        <v>2849</v>
      </c>
      <c r="B1500" s="202">
        <v>15731</v>
      </c>
      <c r="C1500" s="204">
        <v>480</v>
      </c>
      <c r="D1500" s="416">
        <v>480</v>
      </c>
    </row>
    <row r="1501" spans="1:4" x14ac:dyDescent="0.25">
      <c r="A1501" s="415" t="s">
        <v>2850</v>
      </c>
      <c r="B1501" s="202">
        <v>24940</v>
      </c>
      <c r="C1501" s="204">
        <v>1</v>
      </c>
      <c r="D1501" s="416">
        <v>0</v>
      </c>
    </row>
    <row r="1502" spans="1:4" x14ac:dyDescent="0.25">
      <c r="A1502" s="415" t="s">
        <v>2851</v>
      </c>
      <c r="B1502" s="202">
        <v>12393</v>
      </c>
      <c r="C1502" s="204">
        <v>180</v>
      </c>
      <c r="D1502" s="416">
        <v>70</v>
      </c>
    </row>
    <row r="1503" spans="1:4" x14ac:dyDescent="0.25">
      <c r="A1503" s="415" t="s">
        <v>2852</v>
      </c>
      <c r="B1503" s="202">
        <v>28928</v>
      </c>
      <c r="C1503" s="204">
        <v>4</v>
      </c>
      <c r="D1503" s="416">
        <v>3</v>
      </c>
    </row>
    <row r="1504" spans="1:4" x14ac:dyDescent="0.25">
      <c r="A1504" s="415" t="s">
        <v>2094</v>
      </c>
      <c r="B1504" s="202">
        <v>17148</v>
      </c>
      <c r="C1504" s="204">
        <v>51</v>
      </c>
      <c r="D1504" s="416">
        <v>49</v>
      </c>
    </row>
    <row r="1505" spans="1:4" x14ac:dyDescent="0.25">
      <c r="A1505" s="415" t="s">
        <v>2853</v>
      </c>
      <c r="B1505" s="202">
        <v>13437</v>
      </c>
      <c r="C1505" s="204">
        <v>7</v>
      </c>
      <c r="D1505" s="416">
        <v>0</v>
      </c>
    </row>
    <row r="1506" spans="1:4" x14ac:dyDescent="0.25">
      <c r="A1506" s="415" t="s">
        <v>2854</v>
      </c>
      <c r="B1506" s="202">
        <v>23200</v>
      </c>
      <c r="C1506" s="204">
        <v>22</v>
      </c>
      <c r="D1506" s="416">
        <v>18</v>
      </c>
    </row>
    <row r="1507" spans="1:4" x14ac:dyDescent="0.25">
      <c r="A1507" s="415" t="s">
        <v>2158</v>
      </c>
      <c r="B1507" s="202">
        <v>10050</v>
      </c>
      <c r="C1507" s="204">
        <v>28</v>
      </c>
      <c r="D1507" s="416">
        <v>21</v>
      </c>
    </row>
    <row r="1508" spans="1:4" x14ac:dyDescent="0.25">
      <c r="A1508" s="415" t="s">
        <v>2855</v>
      </c>
      <c r="B1508" s="202">
        <v>27314</v>
      </c>
      <c r="C1508" s="204">
        <v>4</v>
      </c>
      <c r="D1508" s="416">
        <v>0</v>
      </c>
    </row>
    <row r="1509" spans="1:4" x14ac:dyDescent="0.25">
      <c r="A1509" s="415" t="s">
        <v>2856</v>
      </c>
      <c r="B1509" s="202">
        <v>27587</v>
      </c>
      <c r="C1509" s="204">
        <v>2</v>
      </c>
      <c r="D1509" s="416">
        <v>0</v>
      </c>
    </row>
    <row r="1510" spans="1:4" x14ac:dyDescent="0.25">
      <c r="A1510" s="415" t="s">
        <v>2857</v>
      </c>
      <c r="B1510" s="202">
        <v>23975</v>
      </c>
      <c r="C1510" s="204">
        <v>2</v>
      </c>
      <c r="D1510" s="416">
        <v>2</v>
      </c>
    </row>
    <row r="1511" spans="1:4" x14ac:dyDescent="0.25">
      <c r="A1511" s="415" t="s">
        <v>2858</v>
      </c>
      <c r="B1511" s="202">
        <v>14879</v>
      </c>
      <c r="C1511" s="204">
        <v>200</v>
      </c>
      <c r="D1511" s="416">
        <v>200</v>
      </c>
    </row>
    <row r="1512" spans="1:4" x14ac:dyDescent="0.25">
      <c r="A1512" s="415" t="s">
        <v>2859</v>
      </c>
      <c r="B1512" s="202">
        <v>21190</v>
      </c>
      <c r="C1512" s="204">
        <v>20</v>
      </c>
      <c r="D1512" s="416">
        <v>20</v>
      </c>
    </row>
    <row r="1513" spans="1:4" x14ac:dyDescent="0.25">
      <c r="A1513" s="415" t="s">
        <v>2860</v>
      </c>
      <c r="B1513" s="202">
        <v>15890</v>
      </c>
      <c r="C1513" s="204">
        <v>50</v>
      </c>
      <c r="D1513" s="416">
        <v>40</v>
      </c>
    </row>
    <row r="1514" spans="1:4" x14ac:dyDescent="0.25">
      <c r="A1514" s="415" t="s">
        <v>2861</v>
      </c>
      <c r="B1514" s="202">
        <v>28573</v>
      </c>
      <c r="C1514" s="204">
        <v>2</v>
      </c>
      <c r="D1514" s="416">
        <v>2</v>
      </c>
    </row>
    <row r="1515" spans="1:4" x14ac:dyDescent="0.25">
      <c r="A1515" s="415" t="s">
        <v>2862</v>
      </c>
      <c r="B1515" s="202">
        <v>19822</v>
      </c>
      <c r="C1515" s="204">
        <v>125</v>
      </c>
      <c r="D1515" s="416">
        <v>122</v>
      </c>
    </row>
    <row r="1516" spans="1:4" x14ac:dyDescent="0.25">
      <c r="A1516" s="415" t="s">
        <v>2863</v>
      </c>
      <c r="B1516" s="202">
        <v>18179</v>
      </c>
      <c r="C1516" s="204">
        <v>34</v>
      </c>
      <c r="D1516" s="416">
        <v>29</v>
      </c>
    </row>
    <row r="1517" spans="1:4" x14ac:dyDescent="0.25">
      <c r="A1517" s="415" t="s">
        <v>2864</v>
      </c>
      <c r="B1517" s="202">
        <v>14499</v>
      </c>
      <c r="C1517" s="204">
        <v>3</v>
      </c>
      <c r="D1517" s="416">
        <v>3</v>
      </c>
    </row>
    <row r="1518" spans="1:4" x14ac:dyDescent="0.25">
      <c r="A1518" s="415" t="s">
        <v>2865</v>
      </c>
      <c r="B1518" s="202">
        <v>21107</v>
      </c>
      <c r="C1518" s="204">
        <v>5</v>
      </c>
      <c r="D1518" s="416">
        <v>3</v>
      </c>
    </row>
    <row r="1519" spans="1:4" x14ac:dyDescent="0.25">
      <c r="A1519" s="415" t="s">
        <v>2866</v>
      </c>
      <c r="B1519" s="202">
        <v>21585</v>
      </c>
      <c r="C1519" s="204">
        <v>2</v>
      </c>
      <c r="D1519" s="416">
        <v>2</v>
      </c>
    </row>
    <row r="1520" spans="1:4" x14ac:dyDescent="0.25">
      <c r="A1520" s="415" t="s">
        <v>2867</v>
      </c>
      <c r="B1520" s="202">
        <v>15116</v>
      </c>
      <c r="C1520" s="204">
        <v>16</v>
      </c>
      <c r="D1520" s="416">
        <v>16</v>
      </c>
    </row>
    <row r="1521" spans="1:4" x14ac:dyDescent="0.25">
      <c r="A1521" s="415" t="s">
        <v>2868</v>
      </c>
      <c r="B1521" s="202">
        <v>15910</v>
      </c>
      <c r="C1521" s="204">
        <v>40</v>
      </c>
      <c r="D1521" s="416">
        <v>30</v>
      </c>
    </row>
    <row r="1522" spans="1:4" x14ac:dyDescent="0.25">
      <c r="A1522" s="415" t="s">
        <v>2869</v>
      </c>
      <c r="B1522" s="202">
        <v>25806</v>
      </c>
      <c r="C1522" s="204">
        <v>40</v>
      </c>
      <c r="D1522" s="416">
        <v>40</v>
      </c>
    </row>
    <row r="1523" spans="1:4" x14ac:dyDescent="0.25">
      <c r="A1523" s="415" t="s">
        <v>2870</v>
      </c>
      <c r="B1523" s="202">
        <v>11325</v>
      </c>
      <c r="C1523" s="204">
        <v>80</v>
      </c>
      <c r="D1523" s="416">
        <v>80</v>
      </c>
    </row>
    <row r="1524" spans="1:4" x14ac:dyDescent="0.25">
      <c r="A1524" s="415" t="s">
        <v>2787</v>
      </c>
      <c r="B1524" s="202">
        <v>21917</v>
      </c>
      <c r="C1524" s="204">
        <v>8</v>
      </c>
      <c r="D1524" s="416">
        <v>8</v>
      </c>
    </row>
    <row r="1525" spans="1:4" x14ac:dyDescent="0.25">
      <c r="A1525" s="415" t="s">
        <v>2871</v>
      </c>
      <c r="B1525" s="202">
        <v>21790</v>
      </c>
      <c r="C1525" s="204">
        <v>25</v>
      </c>
      <c r="D1525" s="416">
        <v>20</v>
      </c>
    </row>
    <row r="1526" spans="1:4" x14ac:dyDescent="0.25">
      <c r="A1526" s="415" t="s">
        <v>2872</v>
      </c>
      <c r="B1526" s="202">
        <v>23419</v>
      </c>
      <c r="C1526" s="203">
        <v>1320</v>
      </c>
      <c r="D1526" s="417">
        <v>1110</v>
      </c>
    </row>
    <row r="1527" spans="1:4" x14ac:dyDescent="0.25">
      <c r="A1527" s="415" t="s">
        <v>2873</v>
      </c>
      <c r="B1527" s="202">
        <v>13775</v>
      </c>
      <c r="C1527" s="204">
        <v>195</v>
      </c>
      <c r="D1527" s="416">
        <v>145</v>
      </c>
    </row>
    <row r="1528" spans="1:4" x14ac:dyDescent="0.25">
      <c r="A1528" s="415" t="s">
        <v>2874</v>
      </c>
      <c r="B1528" s="202">
        <v>15499</v>
      </c>
      <c r="C1528" s="204">
        <v>50</v>
      </c>
      <c r="D1528" s="416">
        <v>50</v>
      </c>
    </row>
    <row r="1529" spans="1:4" x14ac:dyDescent="0.25">
      <c r="A1529" s="415" t="s">
        <v>2875</v>
      </c>
      <c r="B1529" s="202">
        <v>10710</v>
      </c>
      <c r="C1529" s="204">
        <v>25</v>
      </c>
      <c r="D1529" s="416">
        <v>25</v>
      </c>
    </row>
    <row r="1530" spans="1:4" x14ac:dyDescent="0.25">
      <c r="A1530" s="415" t="s">
        <v>2876</v>
      </c>
      <c r="B1530" s="202">
        <v>24149</v>
      </c>
      <c r="C1530" s="204">
        <v>10</v>
      </c>
      <c r="D1530" s="416">
        <v>10</v>
      </c>
    </row>
    <row r="1531" spans="1:4" x14ac:dyDescent="0.25">
      <c r="A1531" s="415" t="s">
        <v>2877</v>
      </c>
      <c r="B1531" s="202">
        <v>20282</v>
      </c>
      <c r="C1531" s="204">
        <v>80</v>
      </c>
      <c r="D1531" s="416">
        <v>60</v>
      </c>
    </row>
    <row r="1532" spans="1:4" x14ac:dyDescent="0.25">
      <c r="A1532" s="415" t="s">
        <v>2878</v>
      </c>
      <c r="B1532" s="202">
        <v>10286</v>
      </c>
      <c r="C1532" s="204">
        <v>10</v>
      </c>
      <c r="D1532" s="416">
        <v>10</v>
      </c>
    </row>
    <row r="1533" spans="1:4" x14ac:dyDescent="0.25">
      <c r="A1533" s="415" t="s">
        <v>2879</v>
      </c>
      <c r="B1533" s="202">
        <v>20374</v>
      </c>
      <c r="C1533" s="204">
        <v>7</v>
      </c>
      <c r="D1533" s="416">
        <v>2</v>
      </c>
    </row>
    <row r="1534" spans="1:4" x14ac:dyDescent="0.25">
      <c r="A1534" s="415" t="s">
        <v>1958</v>
      </c>
      <c r="B1534" s="202">
        <v>18753</v>
      </c>
      <c r="C1534" s="204">
        <v>5</v>
      </c>
      <c r="D1534" s="416">
        <v>0</v>
      </c>
    </row>
    <row r="1535" spans="1:4" x14ac:dyDescent="0.25">
      <c r="A1535" s="415" t="s">
        <v>2880</v>
      </c>
      <c r="B1535" s="202">
        <v>16239</v>
      </c>
      <c r="C1535" s="204">
        <v>670</v>
      </c>
      <c r="D1535" s="416">
        <v>650</v>
      </c>
    </row>
    <row r="1536" spans="1:4" x14ac:dyDescent="0.25">
      <c r="A1536" s="415" t="s">
        <v>2881</v>
      </c>
      <c r="B1536" s="202">
        <v>23562</v>
      </c>
      <c r="C1536" s="204">
        <v>59</v>
      </c>
      <c r="D1536" s="416">
        <v>33</v>
      </c>
    </row>
    <row r="1537" spans="1:4" x14ac:dyDescent="0.25">
      <c r="A1537" s="415" t="s">
        <v>2882</v>
      </c>
      <c r="B1537" s="202">
        <v>20053</v>
      </c>
      <c r="C1537" s="204">
        <v>44</v>
      </c>
      <c r="D1537" s="416">
        <v>18</v>
      </c>
    </row>
    <row r="1538" spans="1:4" x14ac:dyDescent="0.25">
      <c r="A1538" s="415" t="s">
        <v>1906</v>
      </c>
      <c r="B1538" s="202">
        <v>28369</v>
      </c>
      <c r="C1538" s="204">
        <v>168</v>
      </c>
      <c r="D1538" s="416">
        <v>49</v>
      </c>
    </row>
    <row r="1539" spans="1:4" x14ac:dyDescent="0.25">
      <c r="A1539" s="415" t="s">
        <v>2883</v>
      </c>
      <c r="B1539" s="202">
        <v>11470</v>
      </c>
      <c r="C1539" s="204">
        <v>55</v>
      </c>
      <c r="D1539" s="416">
        <v>45</v>
      </c>
    </row>
    <row r="1540" spans="1:4" x14ac:dyDescent="0.25">
      <c r="A1540" s="415" t="s">
        <v>2884</v>
      </c>
      <c r="B1540" s="202">
        <v>16614</v>
      </c>
      <c r="C1540" s="204">
        <v>653</v>
      </c>
      <c r="D1540" s="416">
        <v>204</v>
      </c>
    </row>
    <row r="1541" spans="1:4" x14ac:dyDescent="0.25">
      <c r="A1541" s="415" t="s">
        <v>2885</v>
      </c>
      <c r="B1541" s="202">
        <v>21640</v>
      </c>
      <c r="C1541" s="204">
        <v>40</v>
      </c>
      <c r="D1541" s="416">
        <v>40</v>
      </c>
    </row>
    <row r="1542" spans="1:4" x14ac:dyDescent="0.25">
      <c r="A1542" s="415" t="s">
        <v>2886</v>
      </c>
      <c r="B1542" s="202">
        <v>17087</v>
      </c>
      <c r="C1542" s="204">
        <v>2</v>
      </c>
      <c r="D1542" s="416">
        <v>2</v>
      </c>
    </row>
    <row r="1543" spans="1:4" x14ac:dyDescent="0.25">
      <c r="A1543" s="415" t="s">
        <v>2887</v>
      </c>
      <c r="B1543" s="202">
        <v>15993</v>
      </c>
      <c r="C1543" s="204">
        <v>140</v>
      </c>
      <c r="D1543" s="416">
        <v>100</v>
      </c>
    </row>
    <row r="1544" spans="1:4" x14ac:dyDescent="0.25">
      <c r="A1544" s="415" t="s">
        <v>2888</v>
      </c>
      <c r="B1544" s="202">
        <v>13672</v>
      </c>
      <c r="C1544" s="204">
        <v>136</v>
      </c>
      <c r="D1544" s="416">
        <v>10</v>
      </c>
    </row>
    <row r="1545" spans="1:4" x14ac:dyDescent="0.25">
      <c r="A1545" s="415" t="s">
        <v>2889</v>
      </c>
      <c r="B1545" s="202">
        <v>25251</v>
      </c>
      <c r="C1545" s="204">
        <v>140</v>
      </c>
      <c r="D1545" s="416">
        <v>140</v>
      </c>
    </row>
    <row r="1546" spans="1:4" x14ac:dyDescent="0.25">
      <c r="A1546" s="415" t="s">
        <v>2890</v>
      </c>
      <c r="B1546" s="202">
        <v>27490</v>
      </c>
      <c r="C1546" s="204">
        <v>60</v>
      </c>
      <c r="D1546" s="416">
        <v>20</v>
      </c>
    </row>
    <row r="1547" spans="1:4" x14ac:dyDescent="0.25">
      <c r="A1547" s="415" t="s">
        <v>2891</v>
      </c>
      <c r="B1547" s="202">
        <v>29769</v>
      </c>
      <c r="C1547" s="204">
        <v>20</v>
      </c>
      <c r="D1547" s="416">
        <v>10</v>
      </c>
    </row>
    <row r="1548" spans="1:4" x14ac:dyDescent="0.25">
      <c r="A1548" s="415" t="s">
        <v>2892</v>
      </c>
      <c r="B1548" s="202">
        <v>14339</v>
      </c>
      <c r="C1548" s="203">
        <v>2450</v>
      </c>
      <c r="D1548" s="417">
        <v>1660</v>
      </c>
    </row>
    <row r="1549" spans="1:4" x14ac:dyDescent="0.25">
      <c r="A1549" s="415" t="s">
        <v>2893</v>
      </c>
      <c r="B1549" s="202">
        <v>26002</v>
      </c>
      <c r="C1549" s="204">
        <v>280</v>
      </c>
      <c r="D1549" s="416">
        <v>49</v>
      </c>
    </row>
    <row r="1550" spans="1:4" x14ac:dyDescent="0.25">
      <c r="A1550" s="415" t="s">
        <v>2894</v>
      </c>
      <c r="B1550" s="202">
        <v>19824</v>
      </c>
      <c r="C1550" s="204">
        <v>10</v>
      </c>
      <c r="D1550" s="416">
        <v>0</v>
      </c>
    </row>
    <row r="1551" spans="1:4" x14ac:dyDescent="0.25">
      <c r="A1551" s="415" t="s">
        <v>2895</v>
      </c>
      <c r="B1551" s="202">
        <v>12755</v>
      </c>
      <c r="C1551" s="204">
        <v>17</v>
      </c>
      <c r="D1551" s="416">
        <v>11</v>
      </c>
    </row>
    <row r="1552" spans="1:4" x14ac:dyDescent="0.25">
      <c r="A1552" s="415" t="s">
        <v>2896</v>
      </c>
      <c r="B1552" s="202">
        <v>25354</v>
      </c>
      <c r="C1552" s="204">
        <v>10</v>
      </c>
      <c r="D1552" s="416">
        <v>10</v>
      </c>
    </row>
    <row r="1553" spans="1:4" x14ac:dyDescent="0.25">
      <c r="A1553" s="415" t="s">
        <v>2897</v>
      </c>
      <c r="B1553" s="202">
        <v>18369</v>
      </c>
      <c r="C1553" s="204">
        <v>14</v>
      </c>
      <c r="D1553" s="416">
        <v>14</v>
      </c>
    </row>
    <row r="1554" spans="1:4" x14ac:dyDescent="0.25">
      <c r="A1554" s="415" t="s">
        <v>2898</v>
      </c>
      <c r="B1554" s="202">
        <v>24300</v>
      </c>
      <c r="C1554" s="204">
        <v>50</v>
      </c>
      <c r="D1554" s="416">
        <v>46</v>
      </c>
    </row>
    <row r="1555" spans="1:4" x14ac:dyDescent="0.25">
      <c r="A1555" s="415" t="s">
        <v>2899</v>
      </c>
      <c r="B1555" s="202">
        <v>11019</v>
      </c>
      <c r="C1555" s="204">
        <v>224</v>
      </c>
      <c r="D1555" s="416">
        <v>209</v>
      </c>
    </row>
    <row r="1556" spans="1:4" x14ac:dyDescent="0.25">
      <c r="A1556" s="415" t="s">
        <v>2900</v>
      </c>
      <c r="B1556" s="202">
        <v>14985</v>
      </c>
      <c r="C1556" s="204">
        <v>71</v>
      </c>
      <c r="D1556" s="416">
        <v>56</v>
      </c>
    </row>
    <row r="1557" spans="1:4" x14ac:dyDescent="0.25">
      <c r="A1557" s="415" t="s">
        <v>2901</v>
      </c>
      <c r="B1557" s="202">
        <v>23970</v>
      </c>
      <c r="C1557" s="204">
        <v>869</v>
      </c>
      <c r="D1557" s="416">
        <v>592</v>
      </c>
    </row>
    <row r="1558" spans="1:4" x14ac:dyDescent="0.25">
      <c r="A1558" s="415" t="s">
        <v>2902</v>
      </c>
      <c r="B1558" s="202">
        <v>14391</v>
      </c>
      <c r="C1558" s="204">
        <v>5</v>
      </c>
      <c r="D1558" s="416">
        <v>5</v>
      </c>
    </row>
    <row r="1559" spans="1:4" x14ac:dyDescent="0.25">
      <c r="A1559" s="415" t="s">
        <v>2903</v>
      </c>
      <c r="B1559" s="202">
        <v>22450</v>
      </c>
      <c r="C1559" s="204">
        <v>8</v>
      </c>
      <c r="D1559" s="416">
        <v>8</v>
      </c>
    </row>
    <row r="1560" spans="1:4" x14ac:dyDescent="0.25">
      <c r="A1560" s="415" t="s">
        <v>2904</v>
      </c>
      <c r="B1560" s="202">
        <v>29458</v>
      </c>
      <c r="C1560" s="204">
        <v>10</v>
      </c>
      <c r="D1560" s="416">
        <v>4</v>
      </c>
    </row>
    <row r="1561" spans="1:4" x14ac:dyDescent="0.25">
      <c r="A1561" s="415" t="s">
        <v>2905</v>
      </c>
      <c r="B1561" s="202">
        <v>17546</v>
      </c>
      <c r="C1561" s="204">
        <v>13</v>
      </c>
      <c r="D1561" s="416">
        <v>13</v>
      </c>
    </row>
    <row r="1562" spans="1:4" x14ac:dyDescent="0.25">
      <c r="A1562" s="415" t="s">
        <v>2906</v>
      </c>
      <c r="B1562" s="202">
        <v>27827</v>
      </c>
      <c r="C1562" s="204">
        <v>10</v>
      </c>
      <c r="D1562" s="416">
        <v>10</v>
      </c>
    </row>
    <row r="1563" spans="1:4" x14ac:dyDescent="0.25">
      <c r="A1563" s="415" t="s">
        <v>2907</v>
      </c>
      <c r="B1563" s="202">
        <v>10553</v>
      </c>
      <c r="C1563" s="204">
        <v>137</v>
      </c>
      <c r="D1563" s="416">
        <v>119</v>
      </c>
    </row>
    <row r="1564" spans="1:4" x14ac:dyDescent="0.25">
      <c r="A1564" s="415" t="s">
        <v>2908</v>
      </c>
      <c r="B1564" s="202">
        <v>10414</v>
      </c>
      <c r="C1564" s="204">
        <v>54</v>
      </c>
      <c r="D1564" s="416">
        <v>54</v>
      </c>
    </row>
    <row r="1565" spans="1:4" x14ac:dyDescent="0.25">
      <c r="A1565" s="415" t="s">
        <v>2909</v>
      </c>
      <c r="B1565" s="202">
        <v>20919</v>
      </c>
      <c r="C1565" s="204">
        <v>42</v>
      </c>
      <c r="D1565" s="416">
        <v>40</v>
      </c>
    </row>
    <row r="1566" spans="1:4" x14ac:dyDescent="0.25">
      <c r="A1566" s="415" t="s">
        <v>2910</v>
      </c>
      <c r="B1566" s="202">
        <v>22752</v>
      </c>
      <c r="C1566" s="204">
        <v>17</v>
      </c>
      <c r="D1566" s="416">
        <v>17</v>
      </c>
    </row>
    <row r="1567" spans="1:4" x14ac:dyDescent="0.25">
      <c r="A1567" s="415" t="s">
        <v>2911</v>
      </c>
      <c r="B1567" s="202">
        <v>14076</v>
      </c>
      <c r="C1567" s="204">
        <v>33</v>
      </c>
      <c r="D1567" s="416">
        <v>33</v>
      </c>
    </row>
    <row r="1568" spans="1:4" x14ac:dyDescent="0.25">
      <c r="A1568" s="415" t="s">
        <v>2912</v>
      </c>
      <c r="B1568" s="202">
        <v>21068</v>
      </c>
      <c r="C1568" s="204">
        <v>7</v>
      </c>
      <c r="D1568" s="416">
        <v>7</v>
      </c>
    </row>
    <row r="1569" spans="1:4" x14ac:dyDescent="0.25">
      <c r="A1569" s="415" t="s">
        <v>2913</v>
      </c>
      <c r="B1569" s="202">
        <v>24372</v>
      </c>
      <c r="C1569" s="204">
        <v>1</v>
      </c>
      <c r="D1569" s="416">
        <v>1</v>
      </c>
    </row>
    <row r="1570" spans="1:4" x14ac:dyDescent="0.25">
      <c r="A1570" s="415" t="s">
        <v>2914</v>
      </c>
      <c r="B1570" s="202">
        <v>15424</v>
      </c>
      <c r="C1570" s="204">
        <v>10</v>
      </c>
      <c r="D1570" s="416">
        <v>0</v>
      </c>
    </row>
    <row r="1571" spans="1:4" x14ac:dyDescent="0.25">
      <c r="A1571" s="415" t="s">
        <v>2915</v>
      </c>
      <c r="B1571" s="202">
        <v>25910</v>
      </c>
      <c r="C1571" s="204">
        <v>10</v>
      </c>
      <c r="D1571" s="416">
        <v>10</v>
      </c>
    </row>
    <row r="1572" spans="1:4" x14ac:dyDescent="0.25">
      <c r="A1572" s="415" t="s">
        <v>1409</v>
      </c>
      <c r="B1572" s="202">
        <v>18315</v>
      </c>
      <c r="C1572" s="203">
        <v>6450</v>
      </c>
      <c r="D1572" s="417">
        <v>6410</v>
      </c>
    </row>
    <row r="1573" spans="1:4" x14ac:dyDescent="0.25">
      <c r="A1573" s="415" t="s">
        <v>2916</v>
      </c>
      <c r="B1573" s="202">
        <v>17796</v>
      </c>
      <c r="C1573" s="203">
        <v>2650</v>
      </c>
      <c r="D1573" s="417">
        <v>2520</v>
      </c>
    </row>
    <row r="1574" spans="1:4" x14ac:dyDescent="0.25">
      <c r="A1574" s="415" t="s">
        <v>2917</v>
      </c>
      <c r="B1574" s="202">
        <v>19282</v>
      </c>
      <c r="C1574" s="203">
        <v>1301</v>
      </c>
      <c r="D1574" s="417">
        <v>1267</v>
      </c>
    </row>
    <row r="1575" spans="1:4" x14ac:dyDescent="0.25">
      <c r="A1575" s="415" t="s">
        <v>2918</v>
      </c>
      <c r="B1575" s="202">
        <v>27647</v>
      </c>
      <c r="C1575" s="204">
        <v>223</v>
      </c>
      <c r="D1575" s="416">
        <v>220</v>
      </c>
    </row>
    <row r="1576" spans="1:4" x14ac:dyDescent="0.25">
      <c r="A1576" s="415" t="s">
        <v>2919</v>
      </c>
      <c r="B1576" s="202">
        <v>17792</v>
      </c>
      <c r="C1576" s="204">
        <v>121</v>
      </c>
      <c r="D1576" s="416">
        <v>114</v>
      </c>
    </row>
    <row r="1577" spans="1:4" x14ac:dyDescent="0.25">
      <c r="A1577" s="415" t="s">
        <v>2920</v>
      </c>
      <c r="B1577" s="202">
        <v>21326</v>
      </c>
      <c r="C1577" s="204">
        <v>133</v>
      </c>
      <c r="D1577" s="416">
        <v>133</v>
      </c>
    </row>
    <row r="1578" spans="1:4" x14ac:dyDescent="0.25">
      <c r="A1578" s="415" t="s">
        <v>1417</v>
      </c>
      <c r="B1578" s="202">
        <v>23594</v>
      </c>
      <c r="C1578" s="203">
        <v>18100</v>
      </c>
      <c r="D1578" s="417">
        <v>17150</v>
      </c>
    </row>
    <row r="1579" spans="1:4" x14ac:dyDescent="0.25">
      <c r="A1579" s="415" t="s">
        <v>1424</v>
      </c>
      <c r="B1579" s="202">
        <v>28973</v>
      </c>
      <c r="C1579" s="203">
        <v>14800</v>
      </c>
      <c r="D1579" s="417">
        <v>12140</v>
      </c>
    </row>
    <row r="1580" spans="1:4" x14ac:dyDescent="0.25">
      <c r="A1580" s="415" t="s">
        <v>2921</v>
      </c>
      <c r="B1580" s="202">
        <v>11473</v>
      </c>
      <c r="C1580" s="204">
        <v>357</v>
      </c>
      <c r="D1580" s="416">
        <v>296</v>
      </c>
    </row>
    <row r="1581" spans="1:4" x14ac:dyDescent="0.25">
      <c r="A1581" s="415" t="s">
        <v>2922</v>
      </c>
      <c r="B1581" s="202">
        <v>13595</v>
      </c>
      <c r="C1581" s="203">
        <v>8200</v>
      </c>
      <c r="D1581" s="417">
        <v>7450</v>
      </c>
    </row>
    <row r="1582" spans="1:4" x14ac:dyDescent="0.25">
      <c r="A1582" s="415" t="s">
        <v>2923</v>
      </c>
      <c r="B1582" s="202">
        <v>21504</v>
      </c>
      <c r="C1582" s="204">
        <v>720</v>
      </c>
      <c r="D1582" s="416">
        <v>560</v>
      </c>
    </row>
    <row r="1583" spans="1:4" x14ac:dyDescent="0.25">
      <c r="A1583" s="415" t="s">
        <v>2924</v>
      </c>
      <c r="B1583" s="202">
        <v>13688</v>
      </c>
      <c r="C1583" s="204">
        <v>176</v>
      </c>
      <c r="D1583" s="416">
        <v>156</v>
      </c>
    </row>
    <row r="1584" spans="1:4" x14ac:dyDescent="0.25">
      <c r="A1584" s="415" t="s">
        <v>2925</v>
      </c>
      <c r="B1584" s="202">
        <v>12747</v>
      </c>
      <c r="C1584" s="204">
        <v>366</v>
      </c>
      <c r="D1584" s="416">
        <v>376</v>
      </c>
    </row>
    <row r="1585" spans="1:4" x14ac:dyDescent="0.25">
      <c r="A1585" s="415" t="s">
        <v>2926</v>
      </c>
      <c r="B1585" s="202">
        <v>27761</v>
      </c>
      <c r="C1585" s="204">
        <v>220</v>
      </c>
      <c r="D1585" s="416">
        <v>220</v>
      </c>
    </row>
    <row r="1586" spans="1:4" x14ac:dyDescent="0.25">
      <c r="A1586" s="415" t="s">
        <v>2927</v>
      </c>
      <c r="B1586" s="202">
        <v>15648</v>
      </c>
      <c r="C1586" s="204">
        <v>341</v>
      </c>
      <c r="D1586" s="416">
        <v>342</v>
      </c>
    </row>
    <row r="1587" spans="1:4" x14ac:dyDescent="0.25">
      <c r="A1587" s="415" t="s">
        <v>2928</v>
      </c>
      <c r="B1587" s="202">
        <v>24864</v>
      </c>
      <c r="C1587" s="204">
        <v>352</v>
      </c>
      <c r="D1587" s="416">
        <v>284</v>
      </c>
    </row>
    <row r="1588" spans="1:4" x14ac:dyDescent="0.25">
      <c r="A1588" s="415" t="s">
        <v>2929</v>
      </c>
      <c r="B1588" s="202">
        <v>11658</v>
      </c>
      <c r="C1588" s="204">
        <v>312</v>
      </c>
      <c r="D1588" s="416">
        <v>222</v>
      </c>
    </row>
    <row r="1589" spans="1:4" x14ac:dyDescent="0.25">
      <c r="A1589" s="415" t="s">
        <v>2930</v>
      </c>
      <c r="B1589" s="202">
        <v>18101</v>
      </c>
      <c r="C1589" s="204">
        <v>1</v>
      </c>
      <c r="D1589" s="416">
        <v>1</v>
      </c>
    </row>
    <row r="1590" spans="1:4" x14ac:dyDescent="0.25">
      <c r="A1590" s="415" t="s">
        <v>2931</v>
      </c>
      <c r="B1590" s="202">
        <v>23698</v>
      </c>
      <c r="C1590" s="203">
        <v>1630</v>
      </c>
      <c r="D1590" s="417">
        <v>1350</v>
      </c>
    </row>
    <row r="1591" spans="1:4" x14ac:dyDescent="0.25">
      <c r="A1591" s="415" t="s">
        <v>2932</v>
      </c>
      <c r="B1591" s="202">
        <v>25933</v>
      </c>
      <c r="C1591" s="203">
        <v>7500</v>
      </c>
      <c r="D1591" s="417">
        <v>5760</v>
      </c>
    </row>
    <row r="1592" spans="1:4" x14ac:dyDescent="0.25">
      <c r="A1592" s="415" t="s">
        <v>2933</v>
      </c>
      <c r="B1592" s="202">
        <v>18654</v>
      </c>
      <c r="C1592" s="203">
        <v>6840</v>
      </c>
      <c r="D1592" s="417">
        <v>5760</v>
      </c>
    </row>
    <row r="1593" spans="1:4" x14ac:dyDescent="0.25">
      <c r="A1593" s="415" t="s">
        <v>2934</v>
      </c>
      <c r="B1593" s="202">
        <v>24264</v>
      </c>
      <c r="C1593" s="204">
        <v>254</v>
      </c>
      <c r="D1593" s="416">
        <v>195</v>
      </c>
    </row>
    <row r="1594" spans="1:4" x14ac:dyDescent="0.25">
      <c r="A1594" s="415" t="s">
        <v>2935</v>
      </c>
      <c r="B1594" s="202">
        <v>18068</v>
      </c>
      <c r="C1594" s="204">
        <v>20</v>
      </c>
      <c r="D1594" s="416">
        <v>20</v>
      </c>
    </row>
    <row r="1595" spans="1:4" x14ac:dyDescent="0.25">
      <c r="A1595" s="415" t="s">
        <v>2936</v>
      </c>
      <c r="B1595" s="202">
        <v>18820</v>
      </c>
      <c r="C1595" s="204">
        <v>40</v>
      </c>
      <c r="D1595" s="416">
        <v>40</v>
      </c>
    </row>
    <row r="1596" spans="1:4" x14ac:dyDescent="0.25">
      <c r="A1596" s="415" t="s">
        <v>2937</v>
      </c>
      <c r="B1596" s="202">
        <v>24226</v>
      </c>
      <c r="C1596" s="204">
        <v>18</v>
      </c>
      <c r="D1596" s="416">
        <v>0</v>
      </c>
    </row>
    <row r="1597" spans="1:4" x14ac:dyDescent="0.25">
      <c r="A1597" s="415" t="s">
        <v>2938</v>
      </c>
      <c r="B1597" s="202">
        <v>26658</v>
      </c>
      <c r="C1597" s="204">
        <v>19</v>
      </c>
      <c r="D1597" s="416">
        <v>18</v>
      </c>
    </row>
    <row r="1598" spans="1:4" x14ac:dyDescent="0.25">
      <c r="A1598" s="415" t="s">
        <v>2939</v>
      </c>
      <c r="B1598" s="202">
        <v>20517</v>
      </c>
      <c r="C1598" s="204">
        <v>13</v>
      </c>
      <c r="D1598" s="416">
        <v>12</v>
      </c>
    </row>
    <row r="1599" spans="1:4" x14ac:dyDescent="0.25">
      <c r="A1599" s="415" t="s">
        <v>2940</v>
      </c>
      <c r="B1599" s="202">
        <v>11854</v>
      </c>
      <c r="C1599" s="204">
        <v>5</v>
      </c>
      <c r="D1599" s="416">
        <v>5</v>
      </c>
    </row>
    <row r="1600" spans="1:4" x14ac:dyDescent="0.25">
      <c r="A1600" s="415" t="s">
        <v>2941</v>
      </c>
      <c r="B1600" s="202">
        <v>26881</v>
      </c>
      <c r="C1600" s="204">
        <v>29</v>
      </c>
      <c r="D1600" s="416">
        <v>29</v>
      </c>
    </row>
    <row r="1601" spans="1:4" x14ac:dyDescent="0.25">
      <c r="A1601" s="415" t="s">
        <v>2942</v>
      </c>
      <c r="B1601" s="202">
        <v>24861</v>
      </c>
      <c r="C1601" s="204">
        <v>62</v>
      </c>
      <c r="D1601" s="416">
        <v>32</v>
      </c>
    </row>
    <row r="1602" spans="1:4" x14ac:dyDescent="0.25">
      <c r="A1602" s="415" t="s">
        <v>2943</v>
      </c>
      <c r="B1602" s="202">
        <v>13567</v>
      </c>
      <c r="C1602" s="204">
        <v>15</v>
      </c>
      <c r="D1602" s="416">
        <v>14</v>
      </c>
    </row>
    <row r="1603" spans="1:4" x14ac:dyDescent="0.25">
      <c r="A1603" s="415" t="s">
        <v>2944</v>
      </c>
      <c r="B1603" s="202">
        <v>17613</v>
      </c>
      <c r="C1603" s="204">
        <v>15</v>
      </c>
      <c r="D1603" s="416">
        <v>8</v>
      </c>
    </row>
    <row r="1604" spans="1:4" x14ac:dyDescent="0.25">
      <c r="A1604" s="415" t="s">
        <v>2945</v>
      </c>
      <c r="B1604" s="202">
        <v>19051</v>
      </c>
      <c r="C1604" s="204">
        <v>65</v>
      </c>
      <c r="D1604" s="416">
        <v>48</v>
      </c>
    </row>
    <row r="1605" spans="1:4" x14ac:dyDescent="0.25">
      <c r="A1605" s="415" t="s">
        <v>2946</v>
      </c>
      <c r="B1605" s="202">
        <v>23675</v>
      </c>
      <c r="C1605" s="204">
        <v>22</v>
      </c>
      <c r="D1605" s="416">
        <v>22</v>
      </c>
    </row>
    <row r="1606" spans="1:4" x14ac:dyDescent="0.25">
      <c r="A1606" s="415" t="s">
        <v>2947</v>
      </c>
      <c r="B1606" s="202">
        <v>26433</v>
      </c>
      <c r="C1606" s="204">
        <v>3</v>
      </c>
      <c r="D1606" s="416">
        <v>3</v>
      </c>
    </row>
    <row r="1607" spans="1:4" x14ac:dyDescent="0.25">
      <c r="A1607" s="415" t="s">
        <v>2948</v>
      </c>
      <c r="B1607" s="202">
        <v>20955</v>
      </c>
      <c r="C1607" s="204">
        <v>31</v>
      </c>
      <c r="D1607" s="416">
        <v>16</v>
      </c>
    </row>
    <row r="1608" spans="1:4" x14ac:dyDescent="0.25">
      <c r="A1608" s="415" t="s">
        <v>2949</v>
      </c>
      <c r="B1608" s="202">
        <v>10862</v>
      </c>
      <c r="C1608" s="204">
        <v>8</v>
      </c>
      <c r="D1608" s="416">
        <v>8</v>
      </c>
    </row>
    <row r="1609" spans="1:4" x14ac:dyDescent="0.25">
      <c r="A1609" s="415" t="s">
        <v>2685</v>
      </c>
      <c r="B1609" s="202">
        <v>20701</v>
      </c>
      <c r="C1609" s="204">
        <v>18</v>
      </c>
      <c r="D1609" s="416">
        <v>10</v>
      </c>
    </row>
    <row r="1610" spans="1:4" x14ac:dyDescent="0.25">
      <c r="A1610" s="415" t="s">
        <v>1502</v>
      </c>
      <c r="B1610" s="202">
        <v>21677</v>
      </c>
      <c r="C1610" s="204">
        <v>4</v>
      </c>
      <c r="D1610" s="416">
        <v>0</v>
      </c>
    </row>
    <row r="1611" spans="1:4" x14ac:dyDescent="0.25">
      <c r="A1611" s="415" t="s">
        <v>2950</v>
      </c>
      <c r="B1611" s="202">
        <v>27224</v>
      </c>
      <c r="C1611" s="204">
        <v>2</v>
      </c>
      <c r="D1611" s="416">
        <v>2</v>
      </c>
    </row>
    <row r="1612" spans="1:4" x14ac:dyDescent="0.25">
      <c r="A1612" s="415" t="s">
        <v>2951</v>
      </c>
      <c r="B1612" s="202">
        <v>15586</v>
      </c>
      <c r="C1612" s="204">
        <v>6</v>
      </c>
      <c r="D1612" s="416">
        <v>0</v>
      </c>
    </row>
    <row r="1613" spans="1:4" x14ac:dyDescent="0.25">
      <c r="A1613" s="415" t="s">
        <v>2952</v>
      </c>
      <c r="B1613" s="202">
        <v>13213</v>
      </c>
      <c r="C1613" s="204">
        <v>10</v>
      </c>
      <c r="D1613" s="416">
        <v>10</v>
      </c>
    </row>
    <row r="1614" spans="1:4" x14ac:dyDescent="0.25">
      <c r="A1614" s="415" t="s">
        <v>2953</v>
      </c>
      <c r="B1614" s="202">
        <v>18127</v>
      </c>
      <c r="C1614" s="204">
        <v>2</v>
      </c>
      <c r="D1614" s="416">
        <v>2</v>
      </c>
    </row>
    <row r="1615" spans="1:4" x14ac:dyDescent="0.25">
      <c r="A1615" s="415" t="s">
        <v>2762</v>
      </c>
      <c r="B1615" s="202">
        <v>28915</v>
      </c>
      <c r="C1615" s="204">
        <v>61</v>
      </c>
      <c r="D1615" s="416">
        <v>39</v>
      </c>
    </row>
    <row r="1616" spans="1:4" x14ac:dyDescent="0.25">
      <c r="A1616" s="415" t="s">
        <v>2763</v>
      </c>
      <c r="B1616" s="202">
        <v>13264</v>
      </c>
      <c r="C1616" s="204">
        <v>65</v>
      </c>
      <c r="D1616" s="416">
        <v>65</v>
      </c>
    </row>
    <row r="1617" spans="1:4" x14ac:dyDescent="0.25">
      <c r="A1617" s="415" t="s">
        <v>2764</v>
      </c>
      <c r="B1617" s="202">
        <v>11786</v>
      </c>
      <c r="C1617" s="204">
        <v>12</v>
      </c>
      <c r="D1617" s="416">
        <v>11</v>
      </c>
    </row>
    <row r="1618" spans="1:4" x14ac:dyDescent="0.25">
      <c r="A1618" s="415" t="s">
        <v>2852</v>
      </c>
      <c r="B1618" s="202">
        <v>19155</v>
      </c>
      <c r="C1618" s="204">
        <v>2</v>
      </c>
      <c r="D1618" s="416">
        <v>2</v>
      </c>
    </row>
    <row r="1619" spans="1:4" x14ac:dyDescent="0.25">
      <c r="A1619" s="415" t="s">
        <v>2094</v>
      </c>
      <c r="B1619" s="202">
        <v>15538</v>
      </c>
      <c r="C1619" s="204">
        <v>2</v>
      </c>
      <c r="D1619" s="416">
        <v>2</v>
      </c>
    </row>
    <row r="1620" spans="1:4" x14ac:dyDescent="0.25">
      <c r="A1620" s="415" t="s">
        <v>2954</v>
      </c>
      <c r="B1620" s="202">
        <v>22439</v>
      </c>
      <c r="C1620" s="204">
        <v>66</v>
      </c>
      <c r="D1620" s="416">
        <v>64</v>
      </c>
    </row>
    <row r="1621" spans="1:4" x14ac:dyDescent="0.25">
      <c r="A1621" s="415" t="s">
        <v>2955</v>
      </c>
      <c r="B1621" s="202">
        <v>24757</v>
      </c>
      <c r="C1621" s="204">
        <v>93</v>
      </c>
      <c r="D1621" s="416">
        <v>93</v>
      </c>
    </row>
    <row r="1622" spans="1:4" x14ac:dyDescent="0.25">
      <c r="A1622" s="415" t="s">
        <v>2956</v>
      </c>
      <c r="B1622" s="202">
        <v>23041</v>
      </c>
      <c r="C1622" s="204">
        <v>39</v>
      </c>
      <c r="D1622" s="416">
        <v>22</v>
      </c>
    </row>
    <row r="1623" spans="1:4" x14ac:dyDescent="0.25">
      <c r="A1623" s="415" t="s">
        <v>2775</v>
      </c>
      <c r="B1623" s="202">
        <v>27863</v>
      </c>
      <c r="C1623" s="204">
        <v>5</v>
      </c>
      <c r="D1623" s="416">
        <v>1</v>
      </c>
    </row>
    <row r="1624" spans="1:4" x14ac:dyDescent="0.25">
      <c r="A1624" s="415" t="s">
        <v>2957</v>
      </c>
      <c r="B1624" s="202">
        <v>16459</v>
      </c>
      <c r="C1624" s="204">
        <v>2</v>
      </c>
      <c r="D1624" s="416">
        <v>1</v>
      </c>
    </row>
    <row r="1625" spans="1:4" x14ac:dyDescent="0.25">
      <c r="A1625" s="415" t="s">
        <v>2958</v>
      </c>
      <c r="B1625" s="202">
        <v>18730</v>
      </c>
      <c r="C1625" s="204">
        <v>80</v>
      </c>
      <c r="D1625" s="416">
        <v>30</v>
      </c>
    </row>
    <row r="1626" spans="1:4" x14ac:dyDescent="0.25">
      <c r="A1626" s="415" t="s">
        <v>2959</v>
      </c>
      <c r="B1626" s="202">
        <v>15953</v>
      </c>
      <c r="C1626" s="204">
        <v>20</v>
      </c>
      <c r="D1626" s="416">
        <v>20</v>
      </c>
    </row>
    <row r="1627" spans="1:4" x14ac:dyDescent="0.25">
      <c r="A1627" s="415" t="s">
        <v>2960</v>
      </c>
      <c r="B1627" s="202">
        <v>21673</v>
      </c>
      <c r="C1627" s="203">
        <v>1131</v>
      </c>
      <c r="D1627" s="416">
        <v>797</v>
      </c>
    </row>
    <row r="1628" spans="1:4" x14ac:dyDescent="0.25">
      <c r="A1628" s="415" t="s">
        <v>2961</v>
      </c>
      <c r="B1628" s="202">
        <v>19330</v>
      </c>
      <c r="C1628" s="204">
        <v>122</v>
      </c>
      <c r="D1628" s="416">
        <v>38</v>
      </c>
    </row>
    <row r="1629" spans="1:4" x14ac:dyDescent="0.25">
      <c r="A1629" s="415" t="s">
        <v>2962</v>
      </c>
      <c r="B1629" s="202">
        <v>14883</v>
      </c>
      <c r="C1629" s="204">
        <v>3</v>
      </c>
      <c r="D1629" s="416">
        <v>3</v>
      </c>
    </row>
    <row r="1630" spans="1:4" x14ac:dyDescent="0.25">
      <c r="A1630" s="415" t="s">
        <v>2963</v>
      </c>
      <c r="B1630" s="202">
        <v>11495</v>
      </c>
      <c r="C1630" s="204">
        <v>5</v>
      </c>
      <c r="D1630" s="416">
        <v>0</v>
      </c>
    </row>
    <row r="1631" spans="1:4" x14ac:dyDescent="0.25">
      <c r="A1631" s="415" t="s">
        <v>2964</v>
      </c>
      <c r="B1631" s="202">
        <v>15535</v>
      </c>
      <c r="C1631" s="204">
        <v>1</v>
      </c>
      <c r="D1631" s="416">
        <v>0</v>
      </c>
    </row>
    <row r="1632" spans="1:4" x14ac:dyDescent="0.25">
      <c r="A1632" s="415" t="s">
        <v>2965</v>
      </c>
      <c r="B1632" s="202">
        <v>15044</v>
      </c>
      <c r="C1632" s="204">
        <v>116</v>
      </c>
      <c r="D1632" s="416">
        <v>104</v>
      </c>
    </row>
    <row r="1633" spans="1:4" x14ac:dyDescent="0.25">
      <c r="A1633" s="415" t="s">
        <v>2966</v>
      </c>
      <c r="B1633" s="202">
        <v>19574</v>
      </c>
      <c r="C1633" s="204">
        <v>19</v>
      </c>
      <c r="D1633" s="416">
        <v>0</v>
      </c>
    </row>
    <row r="1634" spans="1:4" x14ac:dyDescent="0.25">
      <c r="A1634" s="415" t="s">
        <v>2967</v>
      </c>
      <c r="B1634" s="202">
        <v>25833</v>
      </c>
      <c r="C1634" s="204">
        <v>8</v>
      </c>
      <c r="D1634" s="416">
        <v>8</v>
      </c>
    </row>
    <row r="1635" spans="1:4" x14ac:dyDescent="0.25">
      <c r="A1635" s="415" t="s">
        <v>2968</v>
      </c>
      <c r="B1635" s="202">
        <v>26382</v>
      </c>
      <c r="C1635" s="203">
        <v>1090</v>
      </c>
      <c r="D1635" s="417">
        <v>1040</v>
      </c>
    </row>
    <row r="1636" spans="1:4" x14ac:dyDescent="0.25">
      <c r="A1636" s="415" t="s">
        <v>2969</v>
      </c>
      <c r="B1636" s="202">
        <v>12597</v>
      </c>
      <c r="C1636" s="204">
        <v>6</v>
      </c>
      <c r="D1636" s="416">
        <v>6</v>
      </c>
    </row>
    <row r="1637" spans="1:4" x14ac:dyDescent="0.25">
      <c r="A1637" s="415" t="s">
        <v>2199</v>
      </c>
      <c r="B1637" s="202">
        <v>20017</v>
      </c>
      <c r="C1637" s="204">
        <v>27</v>
      </c>
      <c r="D1637" s="416">
        <v>22</v>
      </c>
    </row>
    <row r="1638" spans="1:4" x14ac:dyDescent="0.25">
      <c r="A1638" s="415" t="s">
        <v>2970</v>
      </c>
      <c r="B1638" s="202">
        <v>19888</v>
      </c>
      <c r="C1638" s="204">
        <v>16</v>
      </c>
      <c r="D1638" s="416">
        <v>12</v>
      </c>
    </row>
    <row r="1639" spans="1:4" x14ac:dyDescent="0.25">
      <c r="A1639" s="415" t="s">
        <v>2971</v>
      </c>
      <c r="B1639" s="202">
        <v>22720</v>
      </c>
      <c r="C1639" s="204">
        <v>10</v>
      </c>
      <c r="D1639" s="416">
        <v>0</v>
      </c>
    </row>
    <row r="1640" spans="1:4" x14ac:dyDescent="0.25">
      <c r="A1640" s="415" t="s">
        <v>2972</v>
      </c>
      <c r="B1640" s="202">
        <v>26813</v>
      </c>
      <c r="C1640" s="204">
        <v>8</v>
      </c>
      <c r="D1640" s="416">
        <v>5</v>
      </c>
    </row>
    <row r="1641" spans="1:4" x14ac:dyDescent="0.25">
      <c r="A1641" s="415" t="s">
        <v>2973</v>
      </c>
      <c r="B1641" s="202">
        <v>19029</v>
      </c>
      <c r="C1641" s="204">
        <v>40</v>
      </c>
      <c r="D1641" s="416">
        <v>10</v>
      </c>
    </row>
    <row r="1642" spans="1:4" x14ac:dyDescent="0.25">
      <c r="A1642" s="415" t="s">
        <v>2974</v>
      </c>
      <c r="B1642" s="202">
        <v>24003</v>
      </c>
      <c r="C1642" s="204">
        <v>30</v>
      </c>
      <c r="D1642" s="416">
        <v>0</v>
      </c>
    </row>
    <row r="1643" spans="1:4" x14ac:dyDescent="0.25">
      <c r="A1643" s="415" t="s">
        <v>2975</v>
      </c>
      <c r="B1643" s="202">
        <v>19328</v>
      </c>
      <c r="C1643" s="204">
        <v>10</v>
      </c>
      <c r="D1643" s="416">
        <v>10</v>
      </c>
    </row>
    <row r="1644" spans="1:4" x14ac:dyDescent="0.25">
      <c r="A1644" s="415" t="s">
        <v>2976</v>
      </c>
      <c r="B1644" s="202">
        <v>23855</v>
      </c>
      <c r="C1644" s="203">
        <v>2600</v>
      </c>
      <c r="D1644" s="417">
        <v>2570</v>
      </c>
    </row>
    <row r="1645" spans="1:4" x14ac:dyDescent="0.25">
      <c r="A1645" s="415" t="s">
        <v>2977</v>
      </c>
      <c r="B1645" s="202">
        <v>18334</v>
      </c>
      <c r="C1645" s="204">
        <v>600</v>
      </c>
      <c r="D1645" s="416">
        <v>500</v>
      </c>
    </row>
    <row r="1646" spans="1:4" x14ac:dyDescent="0.25">
      <c r="A1646" s="415" t="s">
        <v>2978</v>
      </c>
      <c r="B1646" s="202">
        <v>12892</v>
      </c>
      <c r="C1646" s="204">
        <v>160</v>
      </c>
      <c r="D1646" s="416">
        <v>20</v>
      </c>
    </row>
    <row r="1647" spans="1:4" x14ac:dyDescent="0.25">
      <c r="A1647" s="415" t="s">
        <v>2979</v>
      </c>
      <c r="B1647" s="202">
        <v>22766</v>
      </c>
      <c r="C1647" s="204">
        <v>9</v>
      </c>
      <c r="D1647" s="416">
        <v>1</v>
      </c>
    </row>
    <row r="1648" spans="1:4" x14ac:dyDescent="0.25">
      <c r="A1648" s="415" t="s">
        <v>2980</v>
      </c>
      <c r="B1648" s="202">
        <v>11893</v>
      </c>
      <c r="C1648" s="204">
        <v>5</v>
      </c>
      <c r="D1648" s="416">
        <v>0</v>
      </c>
    </row>
    <row r="1649" spans="1:4" x14ac:dyDescent="0.25">
      <c r="A1649" s="415" t="s">
        <v>2981</v>
      </c>
      <c r="B1649" s="202">
        <v>21547</v>
      </c>
      <c r="C1649" s="204">
        <v>231</v>
      </c>
      <c r="D1649" s="416">
        <v>16</v>
      </c>
    </row>
    <row r="1650" spans="1:4" x14ac:dyDescent="0.25">
      <c r="A1650" s="415" t="s">
        <v>2982</v>
      </c>
      <c r="B1650" s="202">
        <v>11002</v>
      </c>
      <c r="C1650" s="204">
        <v>120</v>
      </c>
      <c r="D1650" s="416">
        <v>75</v>
      </c>
    </row>
    <row r="1651" spans="1:4" x14ac:dyDescent="0.25">
      <c r="A1651" s="415" t="s">
        <v>2983</v>
      </c>
      <c r="B1651" s="202">
        <v>26969</v>
      </c>
      <c r="C1651" s="204">
        <v>734</v>
      </c>
      <c r="D1651" s="416">
        <v>490</v>
      </c>
    </row>
    <row r="1652" spans="1:4" x14ac:dyDescent="0.25">
      <c r="A1652" s="415" t="s">
        <v>2984</v>
      </c>
      <c r="B1652" s="202">
        <v>11976</v>
      </c>
      <c r="C1652" s="204">
        <v>48</v>
      </c>
      <c r="D1652" s="416">
        <v>40</v>
      </c>
    </row>
    <row r="1653" spans="1:4" x14ac:dyDescent="0.25">
      <c r="A1653" s="415" t="s">
        <v>2500</v>
      </c>
      <c r="B1653" s="202">
        <v>23337</v>
      </c>
      <c r="C1653" s="204">
        <v>95</v>
      </c>
      <c r="D1653" s="416">
        <v>85</v>
      </c>
    </row>
    <row r="1654" spans="1:4" x14ac:dyDescent="0.25">
      <c r="A1654" s="415" t="s">
        <v>2985</v>
      </c>
      <c r="B1654" s="202">
        <v>18537</v>
      </c>
      <c r="C1654" s="204">
        <v>33</v>
      </c>
      <c r="D1654" s="416">
        <v>31</v>
      </c>
    </row>
    <row r="1655" spans="1:4" x14ac:dyDescent="0.25">
      <c r="A1655" s="415" t="s">
        <v>2986</v>
      </c>
      <c r="B1655" s="202">
        <v>18067</v>
      </c>
      <c r="C1655" s="204">
        <v>80</v>
      </c>
      <c r="D1655" s="416">
        <v>34</v>
      </c>
    </row>
    <row r="1656" spans="1:4" x14ac:dyDescent="0.25">
      <c r="A1656" s="415" t="s">
        <v>2987</v>
      </c>
      <c r="B1656" s="202">
        <v>24057</v>
      </c>
      <c r="C1656" s="204">
        <v>1</v>
      </c>
      <c r="D1656" s="416">
        <v>1</v>
      </c>
    </row>
    <row r="1657" spans="1:4" x14ac:dyDescent="0.25">
      <c r="A1657" s="415" t="s">
        <v>2988</v>
      </c>
      <c r="B1657" s="202">
        <v>27185</v>
      </c>
      <c r="C1657" s="204">
        <v>9</v>
      </c>
      <c r="D1657" s="416">
        <v>9</v>
      </c>
    </row>
    <row r="1658" spans="1:4" x14ac:dyDescent="0.25">
      <c r="A1658" s="415" t="s">
        <v>2989</v>
      </c>
      <c r="B1658" s="202">
        <v>12888</v>
      </c>
      <c r="C1658" s="204">
        <v>2</v>
      </c>
      <c r="D1658" s="416">
        <v>2</v>
      </c>
    </row>
    <row r="1659" spans="1:4" x14ac:dyDescent="0.25">
      <c r="A1659" s="415" t="s">
        <v>2504</v>
      </c>
      <c r="B1659" s="202">
        <v>12982</v>
      </c>
      <c r="C1659" s="204">
        <v>57</v>
      </c>
      <c r="D1659" s="416">
        <v>31</v>
      </c>
    </row>
    <row r="1660" spans="1:4" x14ac:dyDescent="0.25">
      <c r="A1660" s="415" t="s">
        <v>2990</v>
      </c>
      <c r="B1660" s="202">
        <v>28016</v>
      </c>
      <c r="C1660" s="204">
        <v>7</v>
      </c>
      <c r="D1660" s="416">
        <v>7</v>
      </c>
    </row>
    <row r="1661" spans="1:4" x14ac:dyDescent="0.25">
      <c r="A1661" s="415" t="s">
        <v>2507</v>
      </c>
      <c r="B1661" s="202">
        <v>15881</v>
      </c>
      <c r="C1661" s="204">
        <v>38</v>
      </c>
      <c r="D1661" s="416">
        <v>34</v>
      </c>
    </row>
    <row r="1662" spans="1:4" x14ac:dyDescent="0.25">
      <c r="A1662" s="415" t="s">
        <v>2508</v>
      </c>
      <c r="B1662" s="202">
        <v>28412</v>
      </c>
      <c r="C1662" s="204">
        <v>7</v>
      </c>
      <c r="D1662" s="416">
        <v>7</v>
      </c>
    </row>
    <row r="1663" spans="1:4" x14ac:dyDescent="0.25">
      <c r="A1663" s="415" t="s">
        <v>2991</v>
      </c>
      <c r="B1663" s="202">
        <v>22748</v>
      </c>
      <c r="C1663" s="204">
        <v>21</v>
      </c>
      <c r="D1663" s="416">
        <v>3</v>
      </c>
    </row>
    <row r="1664" spans="1:4" x14ac:dyDescent="0.25">
      <c r="A1664" s="415" t="s">
        <v>2992</v>
      </c>
      <c r="B1664" s="202">
        <v>16102</v>
      </c>
      <c r="C1664" s="204">
        <v>1</v>
      </c>
      <c r="D1664" s="416">
        <v>0</v>
      </c>
    </row>
    <row r="1665" spans="1:4" x14ac:dyDescent="0.25">
      <c r="A1665" s="415" t="s">
        <v>2993</v>
      </c>
      <c r="B1665" s="202">
        <v>13889</v>
      </c>
      <c r="C1665" s="203">
        <v>1920</v>
      </c>
      <c r="D1665" s="417">
        <v>1890</v>
      </c>
    </row>
    <row r="1666" spans="1:4" x14ac:dyDescent="0.25">
      <c r="A1666" s="415" t="s">
        <v>2994</v>
      </c>
      <c r="B1666" s="202">
        <v>26691</v>
      </c>
      <c r="C1666" s="204">
        <v>49</v>
      </c>
      <c r="D1666" s="416">
        <v>14</v>
      </c>
    </row>
    <row r="1667" spans="1:4" x14ac:dyDescent="0.25">
      <c r="A1667" s="415" t="s">
        <v>2995</v>
      </c>
      <c r="B1667" s="202">
        <v>25266</v>
      </c>
      <c r="C1667" s="204">
        <v>21</v>
      </c>
      <c r="D1667" s="416">
        <v>11</v>
      </c>
    </row>
    <row r="1668" spans="1:4" x14ac:dyDescent="0.25">
      <c r="A1668" s="415" t="s">
        <v>2996</v>
      </c>
      <c r="B1668" s="202">
        <v>15034</v>
      </c>
      <c r="C1668" s="204">
        <v>26</v>
      </c>
      <c r="D1668" s="416">
        <v>22</v>
      </c>
    </row>
    <row r="1669" spans="1:4" x14ac:dyDescent="0.25">
      <c r="A1669" s="415" t="s">
        <v>2997</v>
      </c>
      <c r="B1669" s="202">
        <v>16374</v>
      </c>
      <c r="C1669" s="203">
        <v>1704</v>
      </c>
      <c r="D1669" s="417">
        <v>1519</v>
      </c>
    </row>
    <row r="1670" spans="1:4" x14ac:dyDescent="0.25">
      <c r="A1670" s="415" t="s">
        <v>2998</v>
      </c>
      <c r="B1670" s="202">
        <v>26396</v>
      </c>
      <c r="C1670" s="204">
        <v>2</v>
      </c>
      <c r="D1670" s="416">
        <v>2</v>
      </c>
    </row>
    <row r="1671" spans="1:4" x14ac:dyDescent="0.25">
      <c r="A1671" s="415" t="s">
        <v>2999</v>
      </c>
      <c r="B1671" s="202">
        <v>10732</v>
      </c>
      <c r="C1671" s="204">
        <v>95</v>
      </c>
      <c r="D1671" s="416">
        <v>73</v>
      </c>
    </row>
    <row r="1672" spans="1:4" x14ac:dyDescent="0.25">
      <c r="A1672" s="415" t="s">
        <v>3000</v>
      </c>
      <c r="B1672" s="202">
        <v>20482</v>
      </c>
      <c r="C1672" s="204">
        <v>7</v>
      </c>
      <c r="D1672" s="416">
        <v>0</v>
      </c>
    </row>
    <row r="1673" spans="1:4" x14ac:dyDescent="0.25">
      <c r="A1673" s="415" t="s">
        <v>3001</v>
      </c>
      <c r="B1673" s="202">
        <v>16135</v>
      </c>
      <c r="C1673" s="204">
        <v>10</v>
      </c>
      <c r="D1673" s="416">
        <v>10</v>
      </c>
    </row>
    <row r="1674" spans="1:4" x14ac:dyDescent="0.25">
      <c r="A1674" s="415" t="s">
        <v>3002</v>
      </c>
      <c r="B1674" s="202">
        <v>15240</v>
      </c>
      <c r="C1674" s="204">
        <v>15</v>
      </c>
      <c r="D1674" s="416">
        <v>15</v>
      </c>
    </row>
    <row r="1675" spans="1:4" x14ac:dyDescent="0.25">
      <c r="A1675" s="415" t="s">
        <v>3003</v>
      </c>
      <c r="B1675" s="202">
        <v>14394</v>
      </c>
      <c r="C1675" s="204">
        <v>4</v>
      </c>
      <c r="D1675" s="416">
        <v>4</v>
      </c>
    </row>
    <row r="1676" spans="1:4" x14ac:dyDescent="0.25">
      <c r="A1676" s="415" t="s">
        <v>3004</v>
      </c>
      <c r="B1676" s="202">
        <v>24832</v>
      </c>
      <c r="C1676" s="204">
        <v>225</v>
      </c>
      <c r="D1676" s="416">
        <v>60</v>
      </c>
    </row>
    <row r="1677" spans="1:4" x14ac:dyDescent="0.25">
      <c r="A1677" s="415" t="s">
        <v>1846</v>
      </c>
      <c r="B1677" s="202">
        <v>19774</v>
      </c>
      <c r="C1677" s="204">
        <v>5</v>
      </c>
      <c r="D1677" s="416">
        <v>5</v>
      </c>
    </row>
    <row r="1678" spans="1:4" x14ac:dyDescent="0.25">
      <c r="A1678" s="415" t="s">
        <v>3005</v>
      </c>
      <c r="B1678" s="202">
        <v>25179</v>
      </c>
      <c r="C1678" s="204">
        <v>40</v>
      </c>
      <c r="D1678" s="416">
        <v>40</v>
      </c>
    </row>
    <row r="1679" spans="1:4" x14ac:dyDescent="0.25">
      <c r="A1679" s="415" t="s">
        <v>3006</v>
      </c>
      <c r="B1679" s="202">
        <v>24875</v>
      </c>
      <c r="C1679" s="203">
        <v>1630</v>
      </c>
      <c r="D1679" s="417">
        <v>1480</v>
      </c>
    </row>
    <row r="1680" spans="1:4" x14ac:dyDescent="0.25">
      <c r="A1680" s="415" t="s">
        <v>3007</v>
      </c>
      <c r="B1680" s="202">
        <v>12009</v>
      </c>
      <c r="C1680" s="203">
        <v>1840</v>
      </c>
      <c r="D1680" s="417">
        <v>1240</v>
      </c>
    </row>
    <row r="1681" spans="1:4" x14ac:dyDescent="0.25">
      <c r="A1681" s="415" t="s">
        <v>3008</v>
      </c>
      <c r="B1681" s="202">
        <v>26544</v>
      </c>
      <c r="C1681" s="204">
        <v>169</v>
      </c>
      <c r="D1681" s="416">
        <v>129</v>
      </c>
    </row>
    <row r="1682" spans="1:4" x14ac:dyDescent="0.25">
      <c r="A1682" s="415" t="s">
        <v>3009</v>
      </c>
      <c r="B1682" s="202">
        <v>21554</v>
      </c>
      <c r="C1682" s="204">
        <v>536</v>
      </c>
      <c r="D1682" s="416">
        <v>515</v>
      </c>
    </row>
    <row r="1683" spans="1:4" x14ac:dyDescent="0.25">
      <c r="A1683" s="415" t="s">
        <v>3010</v>
      </c>
      <c r="B1683" s="202">
        <v>17978</v>
      </c>
      <c r="C1683" s="204">
        <v>79</v>
      </c>
      <c r="D1683" s="416">
        <v>74</v>
      </c>
    </row>
    <row r="1684" spans="1:4" x14ac:dyDescent="0.25">
      <c r="A1684" s="415" t="s">
        <v>3011</v>
      </c>
      <c r="B1684" s="202">
        <v>21223</v>
      </c>
      <c r="C1684" s="204">
        <v>218</v>
      </c>
      <c r="D1684" s="416">
        <v>192</v>
      </c>
    </row>
    <row r="1685" spans="1:4" x14ac:dyDescent="0.25">
      <c r="A1685" s="415" t="s">
        <v>3012</v>
      </c>
      <c r="B1685" s="202">
        <v>16016</v>
      </c>
      <c r="C1685" s="204">
        <v>46</v>
      </c>
      <c r="D1685" s="416">
        <v>46</v>
      </c>
    </row>
    <row r="1686" spans="1:4" x14ac:dyDescent="0.25">
      <c r="A1686" s="415" t="s">
        <v>3013</v>
      </c>
      <c r="B1686" s="202">
        <v>21790</v>
      </c>
      <c r="C1686" s="204">
        <v>39</v>
      </c>
      <c r="D1686" s="416">
        <v>29</v>
      </c>
    </row>
    <row r="1687" spans="1:4" x14ac:dyDescent="0.25">
      <c r="A1687" s="415" t="s">
        <v>3014</v>
      </c>
      <c r="B1687" s="202">
        <v>10570</v>
      </c>
      <c r="C1687" s="204">
        <v>86</v>
      </c>
      <c r="D1687" s="416">
        <v>70</v>
      </c>
    </row>
    <row r="1688" spans="1:4" x14ac:dyDescent="0.25">
      <c r="A1688" s="415" t="s">
        <v>3015</v>
      </c>
      <c r="B1688" s="202">
        <v>28287</v>
      </c>
      <c r="C1688" s="204">
        <v>32</v>
      </c>
      <c r="D1688" s="416">
        <v>25</v>
      </c>
    </row>
    <row r="1689" spans="1:4" x14ac:dyDescent="0.25">
      <c r="A1689" s="415" t="s">
        <v>3016</v>
      </c>
      <c r="B1689" s="202">
        <v>13270</v>
      </c>
      <c r="C1689" s="204">
        <v>6</v>
      </c>
      <c r="D1689" s="416">
        <v>6</v>
      </c>
    </row>
    <row r="1690" spans="1:4" x14ac:dyDescent="0.25">
      <c r="A1690" s="415" t="s">
        <v>3017</v>
      </c>
      <c r="B1690" s="202">
        <v>23090</v>
      </c>
      <c r="C1690" s="204">
        <v>7</v>
      </c>
      <c r="D1690" s="416">
        <v>2</v>
      </c>
    </row>
    <row r="1691" spans="1:4" x14ac:dyDescent="0.25">
      <c r="A1691" s="415" t="s">
        <v>3018</v>
      </c>
      <c r="B1691" s="202">
        <v>21851</v>
      </c>
      <c r="C1691" s="204">
        <v>26</v>
      </c>
      <c r="D1691" s="416">
        <v>16</v>
      </c>
    </row>
    <row r="1692" spans="1:4" x14ac:dyDescent="0.25">
      <c r="A1692" s="415" t="s">
        <v>3019</v>
      </c>
      <c r="B1692" s="202">
        <v>15127</v>
      </c>
      <c r="C1692" s="204">
        <v>10</v>
      </c>
      <c r="D1692" s="416">
        <v>10</v>
      </c>
    </row>
    <row r="1693" spans="1:4" x14ac:dyDescent="0.25">
      <c r="A1693" s="415" t="s">
        <v>3020</v>
      </c>
      <c r="B1693" s="202">
        <v>19042</v>
      </c>
      <c r="C1693" s="204">
        <v>10</v>
      </c>
      <c r="D1693" s="416">
        <v>0</v>
      </c>
    </row>
    <row r="1694" spans="1:4" x14ac:dyDescent="0.25">
      <c r="A1694" s="415" t="s">
        <v>3021</v>
      </c>
      <c r="B1694" s="202">
        <v>12123</v>
      </c>
      <c r="C1694" s="204">
        <v>760</v>
      </c>
      <c r="D1694" s="416">
        <v>580</v>
      </c>
    </row>
    <row r="1695" spans="1:4" x14ac:dyDescent="0.25">
      <c r="A1695" s="415" t="s">
        <v>3022</v>
      </c>
      <c r="B1695" s="202">
        <v>23910</v>
      </c>
      <c r="C1695" s="203">
        <v>3440</v>
      </c>
      <c r="D1695" s="417">
        <v>3180</v>
      </c>
    </row>
    <row r="1696" spans="1:4" x14ac:dyDescent="0.25">
      <c r="A1696" s="415" t="s">
        <v>3023</v>
      </c>
      <c r="B1696" s="202">
        <v>17053</v>
      </c>
      <c r="C1696" s="204">
        <v>111</v>
      </c>
      <c r="D1696" s="416">
        <v>111</v>
      </c>
    </row>
    <row r="1697" spans="1:4" x14ac:dyDescent="0.25">
      <c r="A1697" s="415" t="s">
        <v>3024</v>
      </c>
      <c r="B1697" s="202">
        <v>19686</v>
      </c>
      <c r="C1697" s="204">
        <v>174</v>
      </c>
      <c r="D1697" s="416">
        <v>0</v>
      </c>
    </row>
    <row r="1698" spans="1:4" x14ac:dyDescent="0.25">
      <c r="A1698" s="415" t="s">
        <v>3025</v>
      </c>
      <c r="B1698" s="202">
        <v>25129</v>
      </c>
      <c r="C1698" s="204">
        <v>46</v>
      </c>
      <c r="D1698" s="416">
        <v>46</v>
      </c>
    </row>
    <row r="1699" spans="1:4" x14ac:dyDescent="0.25">
      <c r="A1699" s="415" t="s">
        <v>3026</v>
      </c>
      <c r="B1699" s="202">
        <v>13550</v>
      </c>
      <c r="C1699" s="204">
        <v>5</v>
      </c>
      <c r="D1699" s="416">
        <v>5</v>
      </c>
    </row>
    <row r="1700" spans="1:4" x14ac:dyDescent="0.25">
      <c r="A1700" s="415" t="s">
        <v>3027</v>
      </c>
      <c r="B1700" s="202">
        <v>27349</v>
      </c>
      <c r="C1700" s="204">
        <v>1</v>
      </c>
      <c r="D1700" s="416">
        <v>1</v>
      </c>
    </row>
    <row r="1701" spans="1:4" x14ac:dyDescent="0.25">
      <c r="A1701" s="415" t="s">
        <v>3028</v>
      </c>
      <c r="B1701" s="202">
        <v>13375</v>
      </c>
      <c r="C1701" s="204">
        <v>5</v>
      </c>
      <c r="D1701" s="416">
        <v>5</v>
      </c>
    </row>
    <row r="1702" spans="1:4" x14ac:dyDescent="0.25">
      <c r="A1702" s="415" t="s">
        <v>3029</v>
      </c>
      <c r="B1702" s="202">
        <v>16425</v>
      </c>
      <c r="C1702" s="204">
        <v>5</v>
      </c>
      <c r="D1702" s="416">
        <v>5</v>
      </c>
    </row>
    <row r="1703" spans="1:4" x14ac:dyDescent="0.25">
      <c r="A1703" s="415" t="s">
        <v>3030</v>
      </c>
      <c r="B1703" s="202">
        <v>14691</v>
      </c>
      <c r="C1703" s="204">
        <v>40</v>
      </c>
      <c r="D1703" s="416">
        <v>0</v>
      </c>
    </row>
    <row r="1704" spans="1:4" x14ac:dyDescent="0.25">
      <c r="A1704" s="415" t="s">
        <v>3031</v>
      </c>
      <c r="B1704" s="202">
        <v>15020</v>
      </c>
      <c r="C1704" s="204">
        <v>30</v>
      </c>
      <c r="D1704" s="416">
        <v>30</v>
      </c>
    </row>
    <row r="1705" spans="1:4" x14ac:dyDescent="0.25">
      <c r="A1705" s="415" t="s">
        <v>3032</v>
      </c>
      <c r="B1705" s="202">
        <v>21167</v>
      </c>
      <c r="C1705" s="204">
        <v>123</v>
      </c>
      <c r="D1705" s="416">
        <v>119</v>
      </c>
    </row>
    <row r="1706" spans="1:4" x14ac:dyDescent="0.25">
      <c r="A1706" s="415" t="s">
        <v>3033</v>
      </c>
      <c r="B1706" s="202">
        <v>26648</v>
      </c>
      <c r="C1706" s="204">
        <v>15</v>
      </c>
      <c r="D1706" s="416">
        <v>10</v>
      </c>
    </row>
    <row r="1707" spans="1:4" x14ac:dyDescent="0.25">
      <c r="A1707" s="415" t="s">
        <v>3034</v>
      </c>
      <c r="B1707" s="202">
        <v>12332</v>
      </c>
      <c r="C1707" s="204">
        <v>61</v>
      </c>
      <c r="D1707" s="416">
        <v>9</v>
      </c>
    </row>
    <row r="1708" spans="1:4" x14ac:dyDescent="0.25">
      <c r="A1708" s="415" t="s">
        <v>3035</v>
      </c>
      <c r="B1708" s="202">
        <v>20823</v>
      </c>
      <c r="C1708" s="204">
        <v>26</v>
      </c>
      <c r="D1708" s="416">
        <v>19</v>
      </c>
    </row>
    <row r="1709" spans="1:4" x14ac:dyDescent="0.25">
      <c r="A1709" s="415" t="s">
        <v>3036</v>
      </c>
      <c r="B1709" s="202">
        <v>12723</v>
      </c>
      <c r="C1709" s="204">
        <v>24</v>
      </c>
      <c r="D1709" s="416">
        <v>22</v>
      </c>
    </row>
    <row r="1710" spans="1:4" x14ac:dyDescent="0.25">
      <c r="A1710" s="415" t="s">
        <v>3037</v>
      </c>
      <c r="B1710" s="202">
        <v>22734</v>
      </c>
      <c r="C1710" s="204">
        <v>268</v>
      </c>
      <c r="D1710" s="416">
        <v>214</v>
      </c>
    </row>
    <row r="1711" spans="1:4" x14ac:dyDescent="0.25">
      <c r="A1711" s="415" t="s">
        <v>2867</v>
      </c>
      <c r="B1711" s="202">
        <v>10614</v>
      </c>
      <c r="C1711" s="204">
        <v>577</v>
      </c>
      <c r="D1711" s="416">
        <v>531</v>
      </c>
    </row>
    <row r="1712" spans="1:4" x14ac:dyDescent="0.25">
      <c r="A1712" s="415" t="s">
        <v>3038</v>
      </c>
      <c r="B1712" s="202">
        <v>29847</v>
      </c>
      <c r="C1712" s="204">
        <v>51</v>
      </c>
      <c r="D1712" s="416">
        <v>30</v>
      </c>
    </row>
    <row r="1713" spans="1:4" x14ac:dyDescent="0.25">
      <c r="A1713" s="415" t="s">
        <v>3039</v>
      </c>
      <c r="B1713" s="202">
        <v>20191</v>
      </c>
      <c r="C1713" s="204">
        <v>92</v>
      </c>
      <c r="D1713" s="416">
        <v>29</v>
      </c>
    </row>
    <row r="1714" spans="1:4" x14ac:dyDescent="0.25">
      <c r="A1714" s="415" t="s">
        <v>3040</v>
      </c>
      <c r="B1714" s="202">
        <v>25537</v>
      </c>
      <c r="C1714" s="204">
        <v>72</v>
      </c>
      <c r="D1714" s="416">
        <v>44</v>
      </c>
    </row>
    <row r="1715" spans="1:4" x14ac:dyDescent="0.25">
      <c r="A1715" s="415" t="s">
        <v>3041</v>
      </c>
      <c r="B1715" s="202">
        <v>17277</v>
      </c>
      <c r="C1715" s="204">
        <v>21</v>
      </c>
      <c r="D1715" s="416">
        <v>11</v>
      </c>
    </row>
    <row r="1716" spans="1:4" x14ac:dyDescent="0.25">
      <c r="A1716" s="415" t="s">
        <v>3042</v>
      </c>
      <c r="B1716" s="202">
        <v>25735</v>
      </c>
      <c r="C1716" s="204">
        <v>44</v>
      </c>
      <c r="D1716" s="416">
        <v>12</v>
      </c>
    </row>
    <row r="1717" spans="1:4" x14ac:dyDescent="0.25">
      <c r="A1717" s="415" t="s">
        <v>3043</v>
      </c>
      <c r="B1717" s="202">
        <v>27652</v>
      </c>
      <c r="C1717" s="204">
        <v>16</v>
      </c>
      <c r="D1717" s="416">
        <v>10</v>
      </c>
    </row>
    <row r="1718" spans="1:4" x14ac:dyDescent="0.25">
      <c r="A1718" s="415" t="s">
        <v>3044</v>
      </c>
      <c r="B1718" s="202">
        <v>13519</v>
      </c>
      <c r="C1718" s="204">
        <v>99</v>
      </c>
      <c r="D1718" s="416">
        <v>52</v>
      </c>
    </row>
    <row r="1719" spans="1:4" x14ac:dyDescent="0.25">
      <c r="A1719" s="415" t="s">
        <v>3045</v>
      </c>
      <c r="B1719" s="202">
        <v>20392</v>
      </c>
      <c r="C1719" s="204">
        <v>9</v>
      </c>
      <c r="D1719" s="416">
        <v>0</v>
      </c>
    </row>
    <row r="1720" spans="1:4" x14ac:dyDescent="0.25">
      <c r="A1720" s="415" t="s">
        <v>3046</v>
      </c>
      <c r="B1720" s="202">
        <v>18903</v>
      </c>
      <c r="C1720" s="204">
        <v>59</v>
      </c>
      <c r="D1720" s="416">
        <v>23</v>
      </c>
    </row>
    <row r="1721" spans="1:4" x14ac:dyDescent="0.25">
      <c r="A1721" s="415" t="s">
        <v>3047</v>
      </c>
      <c r="B1721" s="202">
        <v>16537</v>
      </c>
      <c r="C1721" s="204">
        <v>53</v>
      </c>
      <c r="D1721" s="416">
        <v>38</v>
      </c>
    </row>
    <row r="1722" spans="1:4" x14ac:dyDescent="0.25">
      <c r="A1722" s="415" t="s">
        <v>3048</v>
      </c>
      <c r="B1722" s="202">
        <v>13478</v>
      </c>
      <c r="C1722" s="204">
        <v>9</v>
      </c>
      <c r="D1722" s="416">
        <v>8</v>
      </c>
    </row>
    <row r="1723" spans="1:4" x14ac:dyDescent="0.25">
      <c r="A1723" s="415" t="s">
        <v>3049</v>
      </c>
      <c r="B1723" s="202">
        <v>13637</v>
      </c>
      <c r="C1723" s="204">
        <v>7</v>
      </c>
      <c r="D1723" s="416">
        <v>2</v>
      </c>
    </row>
    <row r="1724" spans="1:4" x14ac:dyDescent="0.25">
      <c r="A1724" s="415" t="s">
        <v>2211</v>
      </c>
      <c r="B1724" s="202">
        <v>28551</v>
      </c>
      <c r="C1724" s="204">
        <v>7</v>
      </c>
      <c r="D1724" s="416">
        <v>2</v>
      </c>
    </row>
    <row r="1725" spans="1:4" x14ac:dyDescent="0.25">
      <c r="A1725" s="415" t="s">
        <v>3050</v>
      </c>
      <c r="B1725" s="202">
        <v>22895</v>
      </c>
      <c r="C1725" s="204">
        <v>27</v>
      </c>
      <c r="D1725" s="416">
        <v>27</v>
      </c>
    </row>
    <row r="1726" spans="1:4" x14ac:dyDescent="0.25">
      <c r="A1726" s="415" t="s">
        <v>3051</v>
      </c>
      <c r="B1726" s="202">
        <v>25613</v>
      </c>
      <c r="C1726" s="204">
        <v>19</v>
      </c>
      <c r="D1726" s="416">
        <v>17</v>
      </c>
    </row>
    <row r="1727" spans="1:4" x14ac:dyDescent="0.25">
      <c r="A1727" s="415" t="s">
        <v>3052</v>
      </c>
      <c r="B1727" s="202">
        <v>29708</v>
      </c>
      <c r="C1727" s="204">
        <v>5</v>
      </c>
      <c r="D1727" s="416">
        <v>5</v>
      </c>
    </row>
    <row r="1728" spans="1:4" x14ac:dyDescent="0.25">
      <c r="A1728" s="415" t="s">
        <v>3053</v>
      </c>
      <c r="B1728" s="202">
        <v>28299</v>
      </c>
      <c r="C1728" s="204">
        <v>38</v>
      </c>
      <c r="D1728" s="416">
        <v>33</v>
      </c>
    </row>
    <row r="1729" spans="1:4" x14ac:dyDescent="0.25">
      <c r="A1729" s="415" t="s">
        <v>3054</v>
      </c>
      <c r="B1729" s="202">
        <v>13591</v>
      </c>
      <c r="C1729" s="204">
        <v>72</v>
      </c>
      <c r="D1729" s="416">
        <v>63</v>
      </c>
    </row>
    <row r="1730" spans="1:4" x14ac:dyDescent="0.25">
      <c r="A1730" s="415" t="s">
        <v>3055</v>
      </c>
      <c r="B1730" s="202">
        <v>22468</v>
      </c>
      <c r="C1730" s="204">
        <v>136</v>
      </c>
      <c r="D1730" s="416">
        <v>68</v>
      </c>
    </row>
    <row r="1731" spans="1:4" x14ac:dyDescent="0.25">
      <c r="A1731" s="415" t="s">
        <v>3056</v>
      </c>
      <c r="B1731" s="202">
        <v>20678</v>
      </c>
      <c r="C1731" s="204">
        <v>22</v>
      </c>
      <c r="D1731" s="416">
        <v>22</v>
      </c>
    </row>
    <row r="1732" spans="1:4" x14ac:dyDescent="0.25">
      <c r="A1732" s="415" t="s">
        <v>3057</v>
      </c>
      <c r="B1732" s="202">
        <v>15627</v>
      </c>
      <c r="C1732" s="204">
        <v>23</v>
      </c>
      <c r="D1732" s="416">
        <v>10</v>
      </c>
    </row>
    <row r="1733" spans="1:4" x14ac:dyDescent="0.25">
      <c r="A1733" s="415" t="s">
        <v>3058</v>
      </c>
      <c r="B1733" s="202">
        <v>11984</v>
      </c>
      <c r="C1733" s="204">
        <v>5</v>
      </c>
      <c r="D1733" s="416">
        <v>0</v>
      </c>
    </row>
    <row r="1734" spans="1:4" x14ac:dyDescent="0.25">
      <c r="A1734" s="415" t="s">
        <v>3059</v>
      </c>
      <c r="B1734" s="202">
        <v>25451</v>
      </c>
      <c r="C1734" s="204">
        <v>42</v>
      </c>
      <c r="D1734" s="416">
        <v>0</v>
      </c>
    </row>
    <row r="1735" spans="1:4" x14ac:dyDescent="0.25">
      <c r="A1735" s="415" t="s">
        <v>3060</v>
      </c>
      <c r="B1735" s="202">
        <v>17179</v>
      </c>
      <c r="C1735" s="204">
        <v>21</v>
      </c>
      <c r="D1735" s="416">
        <v>0</v>
      </c>
    </row>
    <row r="1736" spans="1:4" x14ac:dyDescent="0.25">
      <c r="A1736" s="415" t="s">
        <v>3061</v>
      </c>
      <c r="B1736" s="202">
        <v>18886</v>
      </c>
      <c r="C1736" s="204">
        <v>31</v>
      </c>
      <c r="D1736" s="416">
        <v>5</v>
      </c>
    </row>
    <row r="1737" spans="1:4" x14ac:dyDescent="0.25">
      <c r="A1737" s="415" t="s">
        <v>3062</v>
      </c>
      <c r="B1737" s="202">
        <v>24021</v>
      </c>
      <c r="C1737" s="204">
        <v>210</v>
      </c>
      <c r="D1737" s="416">
        <v>100</v>
      </c>
    </row>
    <row r="1738" spans="1:4" x14ac:dyDescent="0.25">
      <c r="A1738" s="415" t="s">
        <v>3063</v>
      </c>
      <c r="B1738" s="202">
        <v>16909</v>
      </c>
      <c r="C1738" s="204">
        <v>15</v>
      </c>
      <c r="D1738" s="416">
        <v>3</v>
      </c>
    </row>
    <row r="1739" spans="1:4" x14ac:dyDescent="0.25">
      <c r="A1739" s="415" t="s">
        <v>3064</v>
      </c>
      <c r="B1739" s="202">
        <v>29829</v>
      </c>
      <c r="C1739" s="204">
        <v>69</v>
      </c>
      <c r="D1739" s="416">
        <v>0</v>
      </c>
    </row>
    <row r="1740" spans="1:4" x14ac:dyDescent="0.25">
      <c r="A1740" s="415" t="s">
        <v>3065</v>
      </c>
      <c r="B1740" s="202">
        <v>12072</v>
      </c>
      <c r="C1740" s="204">
        <v>42</v>
      </c>
      <c r="D1740" s="416">
        <v>0</v>
      </c>
    </row>
    <row r="1741" spans="1:4" x14ac:dyDescent="0.25">
      <c r="A1741" s="415" t="s">
        <v>3066</v>
      </c>
      <c r="B1741" s="202">
        <v>12599</v>
      </c>
      <c r="C1741" s="204">
        <v>42</v>
      </c>
      <c r="D1741" s="416">
        <v>0</v>
      </c>
    </row>
    <row r="1742" spans="1:4" x14ac:dyDescent="0.25">
      <c r="A1742" s="415" t="s">
        <v>3067</v>
      </c>
      <c r="B1742" s="202">
        <v>29496</v>
      </c>
      <c r="C1742" s="204">
        <v>32</v>
      </c>
      <c r="D1742" s="416">
        <v>0</v>
      </c>
    </row>
    <row r="1743" spans="1:4" x14ac:dyDescent="0.25">
      <c r="A1743" s="415" t="s">
        <v>3068</v>
      </c>
      <c r="B1743" s="202">
        <v>10121</v>
      </c>
      <c r="C1743" s="204">
        <v>5</v>
      </c>
      <c r="D1743" s="416">
        <v>5</v>
      </c>
    </row>
    <row r="1744" spans="1:4" x14ac:dyDescent="0.25">
      <c r="A1744" s="415" t="s">
        <v>3069</v>
      </c>
      <c r="B1744" s="202">
        <v>26577</v>
      </c>
      <c r="C1744" s="204">
        <v>2</v>
      </c>
      <c r="D1744" s="416">
        <v>2</v>
      </c>
    </row>
    <row r="1745" spans="1:4" x14ac:dyDescent="0.25">
      <c r="A1745" s="415" t="s">
        <v>3070</v>
      </c>
      <c r="B1745" s="202">
        <v>18775</v>
      </c>
      <c r="C1745" s="204">
        <v>24</v>
      </c>
      <c r="D1745" s="416">
        <v>0</v>
      </c>
    </row>
    <row r="1746" spans="1:4" x14ac:dyDescent="0.25">
      <c r="A1746" s="415" t="s">
        <v>3071</v>
      </c>
      <c r="B1746" s="202">
        <v>23907</v>
      </c>
      <c r="C1746" s="204">
        <v>9</v>
      </c>
      <c r="D1746" s="416">
        <v>8</v>
      </c>
    </row>
    <row r="1747" spans="1:4" x14ac:dyDescent="0.25">
      <c r="A1747" s="415" t="s">
        <v>3072</v>
      </c>
      <c r="B1747" s="202">
        <v>19461</v>
      </c>
      <c r="C1747" s="204">
        <v>1</v>
      </c>
      <c r="D1747" s="416">
        <v>1</v>
      </c>
    </row>
    <row r="1748" spans="1:4" x14ac:dyDescent="0.25">
      <c r="A1748" s="415" t="s">
        <v>3073</v>
      </c>
      <c r="B1748" s="202">
        <v>29711</v>
      </c>
      <c r="C1748" s="204">
        <v>34</v>
      </c>
      <c r="D1748" s="416">
        <v>2</v>
      </c>
    </row>
    <row r="1749" spans="1:4" x14ac:dyDescent="0.25">
      <c r="A1749" s="415" t="s">
        <v>3074</v>
      </c>
      <c r="B1749" s="202">
        <v>12572</v>
      </c>
      <c r="C1749" s="204">
        <v>29</v>
      </c>
      <c r="D1749" s="416">
        <v>28</v>
      </c>
    </row>
    <row r="1750" spans="1:4" x14ac:dyDescent="0.25">
      <c r="A1750" s="415" t="s">
        <v>3075</v>
      </c>
      <c r="B1750" s="202">
        <v>15629</v>
      </c>
      <c r="C1750" s="204">
        <v>1</v>
      </c>
      <c r="D1750" s="416">
        <v>0</v>
      </c>
    </row>
    <row r="1751" spans="1:4" x14ac:dyDescent="0.25">
      <c r="A1751" s="415" t="s">
        <v>3076</v>
      </c>
      <c r="B1751" s="202">
        <v>11293</v>
      </c>
      <c r="C1751" s="204">
        <v>12</v>
      </c>
      <c r="D1751" s="416">
        <v>4</v>
      </c>
    </row>
    <row r="1752" spans="1:4" x14ac:dyDescent="0.25">
      <c r="A1752" s="415" t="s">
        <v>3077</v>
      </c>
      <c r="B1752" s="202">
        <v>23264</v>
      </c>
      <c r="C1752" s="204">
        <v>4</v>
      </c>
      <c r="D1752" s="416">
        <v>0</v>
      </c>
    </row>
    <row r="1753" spans="1:4" x14ac:dyDescent="0.25">
      <c r="A1753" s="415" t="s">
        <v>3078</v>
      </c>
      <c r="B1753" s="202">
        <v>12713</v>
      </c>
      <c r="C1753" s="203">
        <v>1770</v>
      </c>
      <c r="D1753" s="417">
        <v>1740</v>
      </c>
    </row>
    <row r="1754" spans="1:4" x14ac:dyDescent="0.25">
      <c r="A1754" s="415" t="s">
        <v>3079</v>
      </c>
      <c r="B1754" s="202">
        <v>19341</v>
      </c>
      <c r="C1754" s="204">
        <v>80</v>
      </c>
      <c r="D1754" s="416">
        <v>20</v>
      </c>
    </row>
    <row r="1755" spans="1:4" x14ac:dyDescent="0.25">
      <c r="A1755" s="415" t="s">
        <v>3080</v>
      </c>
      <c r="B1755" s="202">
        <v>23078</v>
      </c>
      <c r="C1755" s="203">
        <v>1311</v>
      </c>
      <c r="D1755" s="417">
        <v>1025</v>
      </c>
    </row>
    <row r="1756" spans="1:4" x14ac:dyDescent="0.25">
      <c r="A1756" s="415" t="s">
        <v>3081</v>
      </c>
      <c r="B1756" s="202">
        <v>22422</v>
      </c>
      <c r="C1756" s="203">
        <v>1850</v>
      </c>
      <c r="D1756" s="417">
        <v>1610</v>
      </c>
    </row>
    <row r="1757" spans="1:4" x14ac:dyDescent="0.25">
      <c r="A1757" s="415" t="s">
        <v>3082</v>
      </c>
      <c r="B1757" s="202">
        <v>23433</v>
      </c>
      <c r="C1757" s="204">
        <v>37</v>
      </c>
      <c r="D1757" s="416">
        <v>20</v>
      </c>
    </row>
    <row r="1758" spans="1:4" x14ac:dyDescent="0.25">
      <c r="A1758" s="415" t="s">
        <v>3083</v>
      </c>
      <c r="B1758" s="202">
        <v>21449</v>
      </c>
      <c r="C1758" s="204">
        <v>1</v>
      </c>
      <c r="D1758" s="416">
        <v>1</v>
      </c>
    </row>
    <row r="1759" spans="1:4" x14ac:dyDescent="0.25">
      <c r="A1759" s="415" t="s">
        <v>3084</v>
      </c>
      <c r="B1759" s="202">
        <v>12244</v>
      </c>
      <c r="C1759" s="204">
        <v>10</v>
      </c>
      <c r="D1759" s="416">
        <v>0</v>
      </c>
    </row>
    <row r="1760" spans="1:4" x14ac:dyDescent="0.25">
      <c r="A1760" s="415" t="s">
        <v>3085</v>
      </c>
      <c r="B1760" s="202">
        <v>19392</v>
      </c>
      <c r="C1760" s="204">
        <v>228</v>
      </c>
      <c r="D1760" s="416">
        <v>146</v>
      </c>
    </row>
    <row r="1761" spans="1:4" x14ac:dyDescent="0.25">
      <c r="A1761" s="415" t="s">
        <v>3086</v>
      </c>
      <c r="B1761" s="202">
        <v>28150</v>
      </c>
      <c r="C1761" s="204">
        <v>33</v>
      </c>
      <c r="D1761" s="416">
        <v>5</v>
      </c>
    </row>
    <row r="1762" spans="1:4" x14ac:dyDescent="0.25">
      <c r="A1762" s="415" t="s">
        <v>3087</v>
      </c>
      <c r="B1762" s="202">
        <v>14620</v>
      </c>
      <c r="C1762" s="204">
        <v>25</v>
      </c>
      <c r="D1762" s="416">
        <v>12</v>
      </c>
    </row>
    <row r="1763" spans="1:4" x14ac:dyDescent="0.25">
      <c r="A1763" s="415" t="s">
        <v>3088</v>
      </c>
      <c r="B1763" s="202">
        <v>14753</v>
      </c>
      <c r="C1763" s="204">
        <v>170</v>
      </c>
      <c r="D1763" s="416">
        <v>0</v>
      </c>
    </row>
    <row r="1764" spans="1:4" x14ac:dyDescent="0.25">
      <c r="A1764" s="415" t="s">
        <v>3089</v>
      </c>
      <c r="B1764" s="202">
        <v>28928</v>
      </c>
      <c r="C1764" s="204">
        <v>8</v>
      </c>
      <c r="D1764" s="416">
        <v>4</v>
      </c>
    </row>
    <row r="1765" spans="1:4" x14ac:dyDescent="0.25">
      <c r="A1765" s="415" t="s">
        <v>3090</v>
      </c>
      <c r="B1765" s="202">
        <v>24170</v>
      </c>
      <c r="C1765" s="204">
        <v>10</v>
      </c>
      <c r="D1765" s="416">
        <v>10</v>
      </c>
    </row>
    <row r="1766" spans="1:4" x14ac:dyDescent="0.25">
      <c r="A1766" s="415" t="s">
        <v>3091</v>
      </c>
      <c r="B1766" s="202">
        <v>25884</v>
      </c>
      <c r="C1766" s="204">
        <v>74</v>
      </c>
      <c r="D1766" s="416">
        <v>59</v>
      </c>
    </row>
    <row r="1767" spans="1:4" x14ac:dyDescent="0.25">
      <c r="A1767" s="415" t="s">
        <v>3092</v>
      </c>
      <c r="B1767" s="202">
        <v>17850</v>
      </c>
      <c r="C1767" s="204">
        <v>795</v>
      </c>
      <c r="D1767" s="416">
        <v>110</v>
      </c>
    </row>
    <row r="1768" spans="1:4" x14ac:dyDescent="0.25">
      <c r="A1768" s="415" t="s">
        <v>3093</v>
      </c>
      <c r="B1768" s="202">
        <v>17776</v>
      </c>
      <c r="C1768" s="204">
        <v>14</v>
      </c>
      <c r="D1768" s="416">
        <v>10</v>
      </c>
    </row>
    <row r="1769" spans="1:4" x14ac:dyDescent="0.25">
      <c r="A1769" s="415" t="s">
        <v>1490</v>
      </c>
      <c r="B1769" s="202">
        <v>27748</v>
      </c>
      <c r="C1769" s="204">
        <v>12</v>
      </c>
      <c r="D1769" s="416">
        <v>12</v>
      </c>
    </row>
    <row r="1770" spans="1:4" x14ac:dyDescent="0.25">
      <c r="A1770" s="415" t="s">
        <v>3094</v>
      </c>
      <c r="B1770" s="202">
        <v>23434</v>
      </c>
      <c r="C1770" s="204">
        <v>1</v>
      </c>
      <c r="D1770" s="416">
        <v>1</v>
      </c>
    </row>
    <row r="1771" spans="1:4" x14ac:dyDescent="0.25">
      <c r="A1771" s="415" t="s">
        <v>3095</v>
      </c>
      <c r="B1771" s="202">
        <v>25991</v>
      </c>
      <c r="C1771" s="204">
        <v>1</v>
      </c>
      <c r="D1771" s="416">
        <v>0</v>
      </c>
    </row>
    <row r="1772" spans="1:4" x14ac:dyDescent="0.25">
      <c r="A1772" s="415" t="s">
        <v>1834</v>
      </c>
      <c r="B1772" s="202">
        <v>24235</v>
      </c>
      <c r="C1772" s="204">
        <v>23</v>
      </c>
      <c r="D1772" s="416">
        <v>23</v>
      </c>
    </row>
    <row r="1773" spans="1:4" x14ac:dyDescent="0.25">
      <c r="A1773" s="415" t="s">
        <v>1944</v>
      </c>
      <c r="B1773" s="202">
        <v>28019</v>
      </c>
      <c r="C1773" s="204">
        <v>1</v>
      </c>
      <c r="D1773" s="416">
        <v>1</v>
      </c>
    </row>
    <row r="1774" spans="1:4" x14ac:dyDescent="0.25">
      <c r="A1774" s="415" t="s">
        <v>3096</v>
      </c>
      <c r="B1774" s="202">
        <v>21555</v>
      </c>
      <c r="C1774" s="204">
        <v>1</v>
      </c>
      <c r="D1774" s="416">
        <v>1</v>
      </c>
    </row>
    <row r="1775" spans="1:4" x14ac:dyDescent="0.25">
      <c r="A1775" s="415" t="s">
        <v>3097</v>
      </c>
      <c r="B1775" s="202">
        <v>10272</v>
      </c>
      <c r="C1775" s="204">
        <v>3</v>
      </c>
      <c r="D1775" s="416">
        <v>0</v>
      </c>
    </row>
    <row r="1776" spans="1:4" x14ac:dyDescent="0.25">
      <c r="A1776" s="415" t="s">
        <v>2031</v>
      </c>
      <c r="B1776" s="202">
        <v>13151</v>
      </c>
      <c r="C1776" s="204">
        <v>4</v>
      </c>
      <c r="D1776" s="416">
        <v>3</v>
      </c>
    </row>
    <row r="1777" spans="1:4" x14ac:dyDescent="0.25">
      <c r="A1777" s="415" t="s">
        <v>3098</v>
      </c>
      <c r="B1777" s="202">
        <v>13792</v>
      </c>
      <c r="C1777" s="204">
        <v>6</v>
      </c>
      <c r="D1777" s="416">
        <v>2</v>
      </c>
    </row>
    <row r="1778" spans="1:4" x14ac:dyDescent="0.25">
      <c r="A1778" s="415" t="s">
        <v>3099</v>
      </c>
      <c r="B1778" s="202">
        <v>27940</v>
      </c>
      <c r="C1778" s="204">
        <v>4</v>
      </c>
      <c r="D1778" s="416">
        <v>0</v>
      </c>
    </row>
    <row r="1779" spans="1:4" x14ac:dyDescent="0.25">
      <c r="A1779" s="415" t="s">
        <v>3100</v>
      </c>
      <c r="B1779" s="202">
        <v>16743</v>
      </c>
      <c r="C1779" s="204">
        <v>2</v>
      </c>
      <c r="D1779" s="416">
        <v>2</v>
      </c>
    </row>
    <row r="1780" spans="1:4" x14ac:dyDescent="0.25">
      <c r="A1780" s="415" t="s">
        <v>3101</v>
      </c>
      <c r="B1780" s="202">
        <v>21205</v>
      </c>
      <c r="C1780" s="204">
        <v>11</v>
      </c>
      <c r="D1780" s="416">
        <v>0</v>
      </c>
    </row>
    <row r="1781" spans="1:4" x14ac:dyDescent="0.25">
      <c r="A1781" s="415" t="s">
        <v>1836</v>
      </c>
      <c r="B1781" s="202">
        <v>18653</v>
      </c>
      <c r="C1781" s="204">
        <v>3</v>
      </c>
      <c r="D1781" s="416">
        <v>0</v>
      </c>
    </row>
    <row r="1782" spans="1:4" x14ac:dyDescent="0.25">
      <c r="A1782" s="415" t="s">
        <v>1637</v>
      </c>
      <c r="B1782" s="202">
        <v>10681</v>
      </c>
      <c r="C1782" s="204">
        <v>3</v>
      </c>
      <c r="D1782" s="416">
        <v>1</v>
      </c>
    </row>
    <row r="1783" spans="1:4" x14ac:dyDescent="0.25">
      <c r="A1783" s="415" t="s">
        <v>3102</v>
      </c>
      <c r="B1783" s="202">
        <v>21410</v>
      </c>
      <c r="C1783" s="204">
        <v>3</v>
      </c>
      <c r="D1783" s="416">
        <v>0</v>
      </c>
    </row>
    <row r="1784" spans="1:4" x14ac:dyDescent="0.25">
      <c r="A1784" s="415" t="s">
        <v>1638</v>
      </c>
      <c r="B1784" s="202">
        <v>19081</v>
      </c>
      <c r="C1784" s="204">
        <v>2</v>
      </c>
      <c r="D1784" s="416">
        <v>2</v>
      </c>
    </row>
    <row r="1785" spans="1:4" x14ac:dyDescent="0.25">
      <c r="A1785" s="415" t="s">
        <v>3103</v>
      </c>
      <c r="B1785" s="202">
        <v>12116</v>
      </c>
      <c r="C1785" s="204">
        <v>1</v>
      </c>
      <c r="D1785" s="416">
        <v>0</v>
      </c>
    </row>
    <row r="1786" spans="1:4" x14ac:dyDescent="0.25">
      <c r="A1786" s="415" t="s">
        <v>3104</v>
      </c>
      <c r="B1786" s="202">
        <v>14943</v>
      </c>
      <c r="C1786" s="204">
        <v>1</v>
      </c>
      <c r="D1786" s="416">
        <v>0</v>
      </c>
    </row>
    <row r="1787" spans="1:4" x14ac:dyDescent="0.25">
      <c r="A1787" s="415" t="s">
        <v>2041</v>
      </c>
      <c r="B1787" s="202">
        <v>14331</v>
      </c>
      <c r="C1787" s="204">
        <v>10</v>
      </c>
      <c r="D1787" s="416">
        <v>0</v>
      </c>
    </row>
    <row r="1788" spans="1:4" x14ac:dyDescent="0.25">
      <c r="A1788" s="415" t="s">
        <v>3105</v>
      </c>
      <c r="B1788" s="202">
        <v>24358</v>
      </c>
      <c r="C1788" s="204">
        <v>1</v>
      </c>
      <c r="D1788" s="416">
        <v>1</v>
      </c>
    </row>
    <row r="1789" spans="1:4" x14ac:dyDescent="0.25">
      <c r="A1789" s="415" t="s">
        <v>3106</v>
      </c>
      <c r="B1789" s="202">
        <v>14626</v>
      </c>
      <c r="C1789" s="204">
        <v>2</v>
      </c>
      <c r="D1789" s="416">
        <v>2</v>
      </c>
    </row>
    <row r="1790" spans="1:4" x14ac:dyDescent="0.25">
      <c r="A1790" s="415" t="s">
        <v>3107</v>
      </c>
      <c r="B1790" s="202">
        <v>15157</v>
      </c>
      <c r="C1790" s="204">
        <v>4</v>
      </c>
      <c r="D1790" s="416">
        <v>0</v>
      </c>
    </row>
    <row r="1791" spans="1:4" x14ac:dyDescent="0.25">
      <c r="A1791" s="415" t="s">
        <v>2050</v>
      </c>
      <c r="B1791" s="202">
        <v>23832</v>
      </c>
      <c r="C1791" s="204">
        <v>2</v>
      </c>
      <c r="D1791" s="416">
        <v>1</v>
      </c>
    </row>
    <row r="1792" spans="1:4" x14ac:dyDescent="0.25">
      <c r="A1792" s="415" t="s">
        <v>3108</v>
      </c>
      <c r="B1792" s="202">
        <v>23914</v>
      </c>
      <c r="C1792" s="204">
        <v>3</v>
      </c>
      <c r="D1792" s="416">
        <v>0</v>
      </c>
    </row>
    <row r="1793" spans="1:4" x14ac:dyDescent="0.25">
      <c r="A1793" s="415" t="s">
        <v>3109</v>
      </c>
      <c r="B1793" s="202">
        <v>17764</v>
      </c>
      <c r="C1793" s="204">
        <v>2</v>
      </c>
      <c r="D1793" s="416">
        <v>0</v>
      </c>
    </row>
    <row r="1794" spans="1:4" x14ac:dyDescent="0.25">
      <c r="A1794" s="415" t="s">
        <v>3110</v>
      </c>
      <c r="B1794" s="202">
        <v>17013</v>
      </c>
      <c r="C1794" s="204">
        <v>7</v>
      </c>
      <c r="D1794" s="416">
        <v>7</v>
      </c>
    </row>
    <row r="1795" spans="1:4" x14ac:dyDescent="0.25">
      <c r="A1795" s="415" t="s">
        <v>3111</v>
      </c>
      <c r="B1795" s="202">
        <v>23098</v>
      </c>
      <c r="C1795" s="204">
        <v>6</v>
      </c>
      <c r="D1795" s="416">
        <v>0</v>
      </c>
    </row>
    <row r="1796" spans="1:4" x14ac:dyDescent="0.25">
      <c r="A1796" s="415" t="s">
        <v>3112</v>
      </c>
      <c r="B1796" s="202">
        <v>13131</v>
      </c>
      <c r="C1796" s="204">
        <v>19</v>
      </c>
      <c r="D1796" s="416">
        <v>0</v>
      </c>
    </row>
    <row r="1797" spans="1:4" x14ac:dyDescent="0.25">
      <c r="A1797" s="415" t="s">
        <v>3113</v>
      </c>
      <c r="B1797" s="202">
        <v>21791</v>
      </c>
      <c r="C1797" s="204">
        <v>26</v>
      </c>
      <c r="D1797" s="416">
        <v>9</v>
      </c>
    </row>
    <row r="1798" spans="1:4" x14ac:dyDescent="0.25">
      <c r="A1798" s="415" t="s">
        <v>3114</v>
      </c>
      <c r="B1798" s="202">
        <v>27864</v>
      </c>
      <c r="C1798" s="204">
        <v>23</v>
      </c>
      <c r="D1798" s="416">
        <v>15</v>
      </c>
    </row>
    <row r="1799" spans="1:4" x14ac:dyDescent="0.25">
      <c r="A1799" s="415" t="s">
        <v>3115</v>
      </c>
      <c r="B1799" s="202">
        <v>11949</v>
      </c>
      <c r="C1799" s="204">
        <v>81</v>
      </c>
      <c r="D1799" s="416">
        <v>66</v>
      </c>
    </row>
    <row r="1800" spans="1:4" x14ac:dyDescent="0.25">
      <c r="A1800" s="415" t="s">
        <v>3116</v>
      </c>
      <c r="B1800" s="202">
        <v>29597</v>
      </c>
      <c r="C1800" s="204">
        <v>2</v>
      </c>
      <c r="D1800" s="416">
        <v>2</v>
      </c>
    </row>
    <row r="1801" spans="1:4" x14ac:dyDescent="0.25">
      <c r="A1801" s="415" t="s">
        <v>3117</v>
      </c>
      <c r="B1801" s="202">
        <v>22664</v>
      </c>
      <c r="C1801" s="204">
        <v>7</v>
      </c>
      <c r="D1801" s="416">
        <v>0</v>
      </c>
    </row>
    <row r="1802" spans="1:4" x14ac:dyDescent="0.25">
      <c r="A1802" s="415" t="s">
        <v>3118</v>
      </c>
      <c r="B1802" s="202">
        <v>10893</v>
      </c>
      <c r="C1802" s="204">
        <v>22</v>
      </c>
      <c r="D1802" s="416">
        <v>0</v>
      </c>
    </row>
    <row r="1803" spans="1:4" x14ac:dyDescent="0.25">
      <c r="A1803" s="415" t="s">
        <v>3119</v>
      </c>
      <c r="B1803" s="202">
        <v>22199</v>
      </c>
      <c r="C1803" s="204">
        <v>1</v>
      </c>
      <c r="D1803" s="416">
        <v>1</v>
      </c>
    </row>
    <row r="1804" spans="1:4" x14ac:dyDescent="0.25">
      <c r="A1804" s="415" t="s">
        <v>3120</v>
      </c>
      <c r="B1804" s="202">
        <v>12562</v>
      </c>
      <c r="C1804" s="204">
        <v>3</v>
      </c>
      <c r="D1804" s="416">
        <v>1</v>
      </c>
    </row>
    <row r="1805" spans="1:4" x14ac:dyDescent="0.25">
      <c r="A1805" s="415" t="s">
        <v>3121</v>
      </c>
      <c r="B1805" s="202">
        <v>25326</v>
      </c>
      <c r="C1805" s="204">
        <v>2</v>
      </c>
      <c r="D1805" s="416">
        <v>0</v>
      </c>
    </row>
    <row r="1806" spans="1:4" x14ac:dyDescent="0.25">
      <c r="A1806" s="415" t="s">
        <v>3122</v>
      </c>
      <c r="B1806" s="202">
        <v>19879</v>
      </c>
      <c r="C1806" s="204">
        <v>1</v>
      </c>
      <c r="D1806" s="416">
        <v>0</v>
      </c>
    </row>
    <row r="1807" spans="1:4" x14ac:dyDescent="0.25">
      <c r="A1807" s="415" t="s">
        <v>3123</v>
      </c>
      <c r="B1807" s="202">
        <v>22099</v>
      </c>
      <c r="C1807" s="204">
        <v>1</v>
      </c>
      <c r="D1807" s="416">
        <v>0</v>
      </c>
    </row>
    <row r="1808" spans="1:4" x14ac:dyDescent="0.25">
      <c r="A1808" s="415" t="s">
        <v>3124</v>
      </c>
      <c r="B1808" s="202">
        <v>26041</v>
      </c>
      <c r="C1808" s="204">
        <v>1</v>
      </c>
      <c r="D1808" s="416">
        <v>0</v>
      </c>
    </row>
    <row r="1809" spans="1:4" x14ac:dyDescent="0.25">
      <c r="A1809" s="415" t="s">
        <v>3125</v>
      </c>
      <c r="B1809" s="202">
        <v>26730</v>
      </c>
      <c r="C1809" s="204">
        <v>1</v>
      </c>
      <c r="D1809" s="416">
        <v>0</v>
      </c>
    </row>
    <row r="1810" spans="1:4" x14ac:dyDescent="0.25">
      <c r="A1810" s="415" t="s">
        <v>3126</v>
      </c>
      <c r="B1810" s="202">
        <v>11110</v>
      </c>
      <c r="C1810" s="204">
        <v>3</v>
      </c>
      <c r="D1810" s="416">
        <v>3</v>
      </c>
    </row>
    <row r="1811" spans="1:4" x14ac:dyDescent="0.25">
      <c r="A1811" s="415" t="s">
        <v>3127</v>
      </c>
      <c r="B1811" s="202">
        <v>17766</v>
      </c>
      <c r="C1811" s="204">
        <v>2</v>
      </c>
      <c r="D1811" s="416">
        <v>2</v>
      </c>
    </row>
    <row r="1812" spans="1:4" x14ac:dyDescent="0.25">
      <c r="A1812" s="415" t="s">
        <v>3128</v>
      </c>
      <c r="B1812" s="202">
        <v>16717</v>
      </c>
      <c r="C1812" s="204">
        <v>1</v>
      </c>
      <c r="D1812" s="416">
        <v>0</v>
      </c>
    </row>
    <row r="1813" spans="1:4" x14ac:dyDescent="0.25">
      <c r="A1813" s="415" t="s">
        <v>3129</v>
      </c>
      <c r="B1813" s="202">
        <v>15308</v>
      </c>
      <c r="C1813" s="204">
        <v>2</v>
      </c>
      <c r="D1813" s="416">
        <v>2</v>
      </c>
    </row>
    <row r="1814" spans="1:4" x14ac:dyDescent="0.25">
      <c r="A1814" s="415" t="s">
        <v>3130</v>
      </c>
      <c r="B1814" s="202">
        <v>26254</v>
      </c>
      <c r="C1814" s="204">
        <v>2</v>
      </c>
      <c r="D1814" s="416">
        <v>1</v>
      </c>
    </row>
    <row r="1815" spans="1:4" x14ac:dyDescent="0.25">
      <c r="A1815" s="415" t="s">
        <v>3131</v>
      </c>
      <c r="B1815" s="202">
        <v>28031</v>
      </c>
      <c r="C1815" s="204">
        <v>1</v>
      </c>
      <c r="D1815" s="416">
        <v>0</v>
      </c>
    </row>
    <row r="1816" spans="1:4" x14ac:dyDescent="0.25">
      <c r="A1816" s="415" t="s">
        <v>3132</v>
      </c>
      <c r="B1816" s="202">
        <v>10291</v>
      </c>
      <c r="C1816" s="204">
        <v>1</v>
      </c>
      <c r="D1816" s="416">
        <v>0</v>
      </c>
    </row>
    <row r="1817" spans="1:4" x14ac:dyDescent="0.25">
      <c r="A1817" s="415" t="s">
        <v>3133</v>
      </c>
      <c r="B1817" s="202">
        <v>13035</v>
      </c>
      <c r="C1817" s="204">
        <v>17</v>
      </c>
      <c r="D1817" s="416">
        <v>0</v>
      </c>
    </row>
    <row r="1818" spans="1:4" x14ac:dyDescent="0.25">
      <c r="A1818" s="415" t="s">
        <v>3134</v>
      </c>
      <c r="B1818" s="202">
        <v>13243</v>
      </c>
      <c r="C1818" s="204">
        <v>9</v>
      </c>
      <c r="D1818" s="416">
        <v>4</v>
      </c>
    </row>
    <row r="1819" spans="1:4" x14ac:dyDescent="0.25">
      <c r="A1819" s="415" t="s">
        <v>3135</v>
      </c>
      <c r="B1819" s="202">
        <v>25533</v>
      </c>
      <c r="C1819" s="204">
        <v>2</v>
      </c>
      <c r="D1819" s="416">
        <v>0</v>
      </c>
    </row>
    <row r="1820" spans="1:4" x14ac:dyDescent="0.25">
      <c r="A1820" s="415" t="s">
        <v>3136</v>
      </c>
      <c r="B1820" s="202">
        <v>23373</v>
      </c>
      <c r="C1820" s="204">
        <v>3</v>
      </c>
      <c r="D1820" s="416">
        <v>0</v>
      </c>
    </row>
    <row r="1821" spans="1:4" x14ac:dyDescent="0.25">
      <c r="A1821" s="415" t="s">
        <v>3137</v>
      </c>
      <c r="B1821" s="202">
        <v>26137</v>
      </c>
      <c r="C1821" s="204">
        <v>8</v>
      </c>
      <c r="D1821" s="416">
        <v>2</v>
      </c>
    </row>
    <row r="1822" spans="1:4" x14ac:dyDescent="0.25">
      <c r="A1822" s="415" t="s">
        <v>3138</v>
      </c>
      <c r="B1822" s="202">
        <v>19991</v>
      </c>
      <c r="C1822" s="204">
        <v>54</v>
      </c>
      <c r="D1822" s="416">
        <v>0</v>
      </c>
    </row>
    <row r="1823" spans="1:4" x14ac:dyDescent="0.25">
      <c r="A1823" s="415" t="s">
        <v>3139</v>
      </c>
      <c r="B1823" s="202">
        <v>23326</v>
      </c>
      <c r="C1823" s="204">
        <v>1</v>
      </c>
      <c r="D1823" s="416">
        <v>0</v>
      </c>
    </row>
    <row r="1824" spans="1:4" x14ac:dyDescent="0.25">
      <c r="A1824" s="415" t="s">
        <v>3140</v>
      </c>
      <c r="B1824" s="202">
        <v>20060</v>
      </c>
      <c r="C1824" s="204">
        <v>56</v>
      </c>
      <c r="D1824" s="416">
        <v>28</v>
      </c>
    </row>
    <row r="1825" spans="1:4" x14ac:dyDescent="0.25">
      <c r="A1825" s="415" t="s">
        <v>3141</v>
      </c>
      <c r="B1825" s="202">
        <v>18858</v>
      </c>
      <c r="C1825" s="204">
        <v>125</v>
      </c>
      <c r="D1825" s="416">
        <v>121</v>
      </c>
    </row>
    <row r="1826" spans="1:4" x14ac:dyDescent="0.25">
      <c r="A1826" s="415" t="s">
        <v>3142</v>
      </c>
      <c r="B1826" s="202">
        <v>20666</v>
      </c>
      <c r="C1826" s="204">
        <v>25</v>
      </c>
      <c r="D1826" s="416">
        <v>11</v>
      </c>
    </row>
    <row r="1827" spans="1:4" x14ac:dyDescent="0.25">
      <c r="A1827" s="415" t="s">
        <v>3143</v>
      </c>
      <c r="B1827" s="202">
        <v>26574</v>
      </c>
      <c r="C1827" s="204">
        <v>43</v>
      </c>
      <c r="D1827" s="416">
        <v>1</v>
      </c>
    </row>
    <row r="1828" spans="1:4" x14ac:dyDescent="0.25">
      <c r="A1828" s="415" t="s">
        <v>3144</v>
      </c>
      <c r="B1828" s="202">
        <v>11950</v>
      </c>
      <c r="C1828" s="204">
        <v>35</v>
      </c>
      <c r="D1828" s="416">
        <v>18</v>
      </c>
    </row>
    <row r="1829" spans="1:4" x14ac:dyDescent="0.25">
      <c r="A1829" s="415" t="s">
        <v>3145</v>
      </c>
      <c r="B1829" s="202">
        <v>13011</v>
      </c>
      <c r="C1829" s="204">
        <v>18</v>
      </c>
      <c r="D1829" s="416">
        <v>0</v>
      </c>
    </row>
    <row r="1830" spans="1:4" x14ac:dyDescent="0.25">
      <c r="A1830" s="415" t="s">
        <v>3146</v>
      </c>
      <c r="B1830" s="202">
        <v>15219</v>
      </c>
      <c r="C1830" s="204">
        <v>47</v>
      </c>
      <c r="D1830" s="416">
        <v>14</v>
      </c>
    </row>
    <row r="1831" spans="1:4" x14ac:dyDescent="0.25">
      <c r="A1831" s="415" t="s">
        <v>3147</v>
      </c>
      <c r="B1831" s="202">
        <v>27791</v>
      </c>
      <c r="C1831" s="204">
        <v>9</v>
      </c>
      <c r="D1831" s="416">
        <v>6</v>
      </c>
    </row>
    <row r="1832" spans="1:4" x14ac:dyDescent="0.25">
      <c r="A1832" s="415" t="s">
        <v>3148</v>
      </c>
      <c r="B1832" s="202">
        <v>27178</v>
      </c>
      <c r="C1832" s="204">
        <v>19</v>
      </c>
      <c r="D1832" s="416">
        <v>0</v>
      </c>
    </row>
    <row r="1833" spans="1:4" x14ac:dyDescent="0.25">
      <c r="A1833" s="415" t="s">
        <v>3149</v>
      </c>
      <c r="B1833" s="202">
        <v>23201</v>
      </c>
      <c r="C1833" s="204">
        <v>10</v>
      </c>
      <c r="D1833" s="416">
        <v>8</v>
      </c>
    </row>
    <row r="1834" spans="1:4" x14ac:dyDescent="0.25">
      <c r="A1834" s="415" t="s">
        <v>3150</v>
      </c>
      <c r="B1834" s="202">
        <v>21992</v>
      </c>
      <c r="C1834" s="204">
        <v>47</v>
      </c>
      <c r="D1834" s="416">
        <v>27</v>
      </c>
    </row>
    <row r="1835" spans="1:4" x14ac:dyDescent="0.25">
      <c r="A1835" s="415" t="s">
        <v>3151</v>
      </c>
      <c r="B1835" s="202">
        <v>10166</v>
      </c>
      <c r="C1835" s="204">
        <v>26</v>
      </c>
      <c r="D1835" s="416">
        <v>10</v>
      </c>
    </row>
    <row r="1836" spans="1:4" x14ac:dyDescent="0.25">
      <c r="A1836" s="415" t="s">
        <v>3152</v>
      </c>
      <c r="B1836" s="202">
        <v>18336</v>
      </c>
      <c r="C1836" s="204">
        <v>90</v>
      </c>
      <c r="D1836" s="416">
        <v>69</v>
      </c>
    </row>
    <row r="1837" spans="1:4" x14ac:dyDescent="0.25">
      <c r="A1837" s="415" t="s">
        <v>3153</v>
      </c>
      <c r="B1837" s="202">
        <v>15899</v>
      </c>
      <c r="C1837" s="204">
        <v>41</v>
      </c>
      <c r="D1837" s="416">
        <v>0</v>
      </c>
    </row>
    <row r="1838" spans="1:4" x14ac:dyDescent="0.25">
      <c r="A1838" s="415" t="s">
        <v>3154</v>
      </c>
      <c r="B1838" s="202">
        <v>24182</v>
      </c>
      <c r="C1838" s="204">
        <v>39</v>
      </c>
      <c r="D1838" s="416">
        <v>0</v>
      </c>
    </row>
    <row r="1839" spans="1:4" x14ac:dyDescent="0.25">
      <c r="A1839" s="415" t="s">
        <v>3155</v>
      </c>
      <c r="B1839" s="202">
        <v>29537</v>
      </c>
      <c r="C1839" s="204">
        <v>22</v>
      </c>
      <c r="D1839" s="416">
        <v>1</v>
      </c>
    </row>
    <row r="1840" spans="1:4" x14ac:dyDescent="0.25">
      <c r="A1840" s="415" t="s">
        <v>3156</v>
      </c>
      <c r="B1840" s="202">
        <v>12699</v>
      </c>
      <c r="C1840" s="204">
        <v>67</v>
      </c>
      <c r="D1840" s="416">
        <v>46</v>
      </c>
    </row>
    <row r="1841" spans="1:4" x14ac:dyDescent="0.25">
      <c r="A1841" s="415" t="s">
        <v>3157</v>
      </c>
      <c r="B1841" s="202">
        <v>11381</v>
      </c>
      <c r="C1841" s="204">
        <v>7</v>
      </c>
      <c r="D1841" s="416">
        <v>0</v>
      </c>
    </row>
    <row r="1842" spans="1:4" x14ac:dyDescent="0.25">
      <c r="A1842" s="415" t="s">
        <v>3158</v>
      </c>
      <c r="B1842" s="202">
        <v>16776</v>
      </c>
      <c r="C1842" s="204">
        <v>23</v>
      </c>
      <c r="D1842" s="416">
        <v>0</v>
      </c>
    </row>
    <row r="1843" spans="1:4" x14ac:dyDescent="0.25">
      <c r="A1843" s="415" t="s">
        <v>3159</v>
      </c>
      <c r="B1843" s="202">
        <v>28201</v>
      </c>
      <c r="C1843" s="204">
        <v>3</v>
      </c>
      <c r="D1843" s="416">
        <v>0</v>
      </c>
    </row>
    <row r="1844" spans="1:4" x14ac:dyDescent="0.25">
      <c r="A1844" s="415" t="s">
        <v>3160</v>
      </c>
      <c r="B1844" s="202">
        <v>26111</v>
      </c>
      <c r="C1844" s="204">
        <v>37</v>
      </c>
      <c r="D1844" s="416">
        <v>31</v>
      </c>
    </row>
    <row r="1845" spans="1:4" x14ac:dyDescent="0.25">
      <c r="A1845" s="415" t="s">
        <v>3161</v>
      </c>
      <c r="B1845" s="202">
        <v>26261</v>
      </c>
      <c r="C1845" s="204">
        <v>3</v>
      </c>
      <c r="D1845" s="416">
        <v>2</v>
      </c>
    </row>
    <row r="1846" spans="1:4" x14ac:dyDescent="0.25">
      <c r="A1846" s="415" t="s">
        <v>3162</v>
      </c>
      <c r="B1846" s="202">
        <v>28392</v>
      </c>
      <c r="C1846" s="204">
        <v>4</v>
      </c>
      <c r="D1846" s="416">
        <v>0</v>
      </c>
    </row>
    <row r="1847" spans="1:4" x14ac:dyDescent="0.25">
      <c r="A1847" s="415" t="s">
        <v>3163</v>
      </c>
      <c r="B1847" s="202">
        <v>19217</v>
      </c>
      <c r="C1847" s="204">
        <v>79</v>
      </c>
      <c r="D1847" s="416">
        <v>48</v>
      </c>
    </row>
    <row r="1848" spans="1:4" x14ac:dyDescent="0.25">
      <c r="A1848" s="415" t="s">
        <v>3164</v>
      </c>
      <c r="B1848" s="202">
        <v>10084</v>
      </c>
      <c r="C1848" s="204">
        <v>105</v>
      </c>
      <c r="D1848" s="416">
        <v>0</v>
      </c>
    </row>
    <row r="1849" spans="1:4" x14ac:dyDescent="0.25">
      <c r="A1849" s="415" t="s">
        <v>3165</v>
      </c>
      <c r="B1849" s="202">
        <v>25983</v>
      </c>
      <c r="C1849" s="204">
        <v>184</v>
      </c>
      <c r="D1849" s="416">
        <v>134</v>
      </c>
    </row>
    <row r="1850" spans="1:4" x14ac:dyDescent="0.25">
      <c r="A1850" s="415" t="s">
        <v>3166</v>
      </c>
      <c r="B1850" s="202">
        <v>18340</v>
      </c>
      <c r="C1850" s="204">
        <v>1</v>
      </c>
      <c r="D1850" s="416">
        <v>1</v>
      </c>
    </row>
    <row r="1851" spans="1:4" x14ac:dyDescent="0.25">
      <c r="A1851" s="415" t="s">
        <v>3167</v>
      </c>
      <c r="B1851" s="202">
        <v>22070</v>
      </c>
      <c r="C1851" s="204">
        <v>5</v>
      </c>
      <c r="D1851" s="416">
        <v>5</v>
      </c>
    </row>
    <row r="1852" spans="1:4" x14ac:dyDescent="0.25">
      <c r="A1852" s="415" t="s">
        <v>3168</v>
      </c>
      <c r="B1852" s="202">
        <v>17799</v>
      </c>
      <c r="C1852" s="204">
        <v>5</v>
      </c>
      <c r="D1852" s="416">
        <v>0</v>
      </c>
    </row>
    <row r="1853" spans="1:4" x14ac:dyDescent="0.25">
      <c r="A1853" s="415" t="s">
        <v>3169</v>
      </c>
      <c r="B1853" s="202">
        <v>20329</v>
      </c>
      <c r="C1853" s="204">
        <v>7</v>
      </c>
      <c r="D1853" s="416">
        <v>7</v>
      </c>
    </row>
    <row r="1854" spans="1:4" x14ac:dyDescent="0.25">
      <c r="A1854" s="415" t="s">
        <v>3170</v>
      </c>
      <c r="B1854" s="202">
        <v>26958</v>
      </c>
      <c r="C1854" s="204">
        <v>12</v>
      </c>
      <c r="D1854" s="416">
        <v>0</v>
      </c>
    </row>
    <row r="1855" spans="1:4" x14ac:dyDescent="0.25">
      <c r="A1855" s="415" t="s">
        <v>3171</v>
      </c>
      <c r="B1855" s="202">
        <v>14054</v>
      </c>
      <c r="C1855" s="204">
        <v>5</v>
      </c>
      <c r="D1855" s="416">
        <v>4</v>
      </c>
    </row>
    <row r="1856" spans="1:4" x14ac:dyDescent="0.25">
      <c r="A1856" s="415" t="s">
        <v>3172</v>
      </c>
      <c r="B1856" s="202">
        <v>17320</v>
      </c>
      <c r="C1856" s="204">
        <v>1</v>
      </c>
      <c r="D1856" s="416">
        <v>1</v>
      </c>
    </row>
    <row r="1857" spans="1:4" x14ac:dyDescent="0.25">
      <c r="A1857" s="415" t="s">
        <v>1511</v>
      </c>
      <c r="B1857" s="202">
        <v>17729</v>
      </c>
      <c r="C1857" s="204">
        <v>78</v>
      </c>
      <c r="D1857" s="416">
        <v>77</v>
      </c>
    </row>
    <row r="1858" spans="1:4" x14ac:dyDescent="0.25">
      <c r="A1858" s="415" t="s">
        <v>1514</v>
      </c>
      <c r="B1858" s="202">
        <v>12573</v>
      </c>
      <c r="C1858" s="204">
        <v>61</v>
      </c>
      <c r="D1858" s="416">
        <v>58</v>
      </c>
    </row>
    <row r="1859" spans="1:4" x14ac:dyDescent="0.25">
      <c r="A1859" s="415" t="s">
        <v>3173</v>
      </c>
      <c r="B1859" s="202">
        <v>10952</v>
      </c>
      <c r="C1859" s="204">
        <v>274</v>
      </c>
      <c r="D1859" s="416">
        <v>217</v>
      </c>
    </row>
    <row r="1860" spans="1:4" x14ac:dyDescent="0.25">
      <c r="A1860" s="415" t="s">
        <v>3174</v>
      </c>
      <c r="B1860" s="202">
        <v>20611</v>
      </c>
      <c r="C1860" s="204">
        <v>389</v>
      </c>
      <c r="D1860" s="416">
        <v>83</v>
      </c>
    </row>
    <row r="1861" spans="1:4" x14ac:dyDescent="0.25">
      <c r="A1861" s="415" t="s">
        <v>3175</v>
      </c>
      <c r="B1861" s="202">
        <v>25792</v>
      </c>
      <c r="C1861" s="203">
        <v>3360</v>
      </c>
      <c r="D1861" s="417">
        <v>2894</v>
      </c>
    </row>
    <row r="1862" spans="1:4" x14ac:dyDescent="0.25">
      <c r="A1862" s="415" t="s">
        <v>3176</v>
      </c>
      <c r="B1862" s="202">
        <v>21035</v>
      </c>
      <c r="C1862" s="204">
        <v>88</v>
      </c>
      <c r="D1862" s="416">
        <v>82</v>
      </c>
    </row>
    <row r="1863" spans="1:4" x14ac:dyDescent="0.25">
      <c r="A1863" s="415" t="s">
        <v>3177</v>
      </c>
      <c r="B1863" s="202">
        <v>12942</v>
      </c>
      <c r="C1863" s="204">
        <v>7</v>
      </c>
      <c r="D1863" s="416">
        <v>7</v>
      </c>
    </row>
    <row r="1864" spans="1:4" x14ac:dyDescent="0.25">
      <c r="A1864" s="415" t="s">
        <v>3178</v>
      </c>
      <c r="B1864" s="202">
        <v>24670</v>
      </c>
      <c r="C1864" s="204">
        <v>10</v>
      </c>
      <c r="D1864" s="416">
        <v>0</v>
      </c>
    </row>
    <row r="1865" spans="1:4" x14ac:dyDescent="0.25">
      <c r="A1865" s="415" t="s">
        <v>3179</v>
      </c>
      <c r="B1865" s="202">
        <v>17246</v>
      </c>
      <c r="C1865" s="204">
        <v>8</v>
      </c>
      <c r="D1865" s="416">
        <v>8</v>
      </c>
    </row>
    <row r="1866" spans="1:4" x14ac:dyDescent="0.25">
      <c r="A1866" s="415" t="s">
        <v>3180</v>
      </c>
      <c r="B1866" s="202">
        <v>17742</v>
      </c>
      <c r="C1866" s="204">
        <v>67</v>
      </c>
      <c r="D1866" s="416">
        <v>67</v>
      </c>
    </row>
    <row r="1867" spans="1:4" x14ac:dyDescent="0.25">
      <c r="A1867" s="415" t="s">
        <v>3181</v>
      </c>
      <c r="B1867" s="202">
        <v>29420</v>
      </c>
      <c r="C1867" s="204">
        <v>1</v>
      </c>
      <c r="D1867" s="416">
        <v>1</v>
      </c>
    </row>
    <row r="1868" spans="1:4" x14ac:dyDescent="0.25">
      <c r="A1868" s="415" t="s">
        <v>3182</v>
      </c>
      <c r="B1868" s="202">
        <v>23997</v>
      </c>
      <c r="C1868" s="204">
        <v>30</v>
      </c>
      <c r="D1868" s="416">
        <v>0</v>
      </c>
    </row>
    <row r="1869" spans="1:4" x14ac:dyDescent="0.25">
      <c r="A1869" s="415" t="s">
        <v>3183</v>
      </c>
      <c r="B1869" s="202">
        <v>27290</v>
      </c>
      <c r="C1869" s="204">
        <v>15</v>
      </c>
      <c r="D1869" s="416">
        <v>12</v>
      </c>
    </row>
    <row r="1870" spans="1:4" x14ac:dyDescent="0.25">
      <c r="A1870" s="415" t="s">
        <v>3184</v>
      </c>
      <c r="B1870" s="202">
        <v>12050</v>
      </c>
      <c r="C1870" s="204">
        <v>19</v>
      </c>
      <c r="D1870" s="416">
        <v>18</v>
      </c>
    </row>
    <row r="1871" spans="1:4" x14ac:dyDescent="0.25">
      <c r="A1871" s="415" t="s">
        <v>3185</v>
      </c>
      <c r="B1871" s="202">
        <v>26393</v>
      </c>
      <c r="C1871" s="204">
        <v>3</v>
      </c>
      <c r="D1871" s="416">
        <v>3</v>
      </c>
    </row>
    <row r="1872" spans="1:4" x14ac:dyDescent="0.25">
      <c r="A1872" s="415" t="s">
        <v>3186</v>
      </c>
      <c r="B1872" s="202">
        <v>17490</v>
      </c>
      <c r="C1872" s="204">
        <v>11</v>
      </c>
      <c r="D1872" s="416">
        <v>10</v>
      </c>
    </row>
    <row r="1873" spans="1:4" x14ac:dyDescent="0.25">
      <c r="A1873" s="415" t="s">
        <v>3187</v>
      </c>
      <c r="B1873" s="202">
        <v>21870</v>
      </c>
      <c r="C1873" s="204">
        <v>35</v>
      </c>
      <c r="D1873" s="416">
        <v>31</v>
      </c>
    </row>
    <row r="1874" spans="1:4" x14ac:dyDescent="0.25">
      <c r="A1874" s="415" t="s">
        <v>3188</v>
      </c>
      <c r="B1874" s="202">
        <v>23798</v>
      </c>
      <c r="C1874" s="204">
        <v>12</v>
      </c>
      <c r="D1874" s="416">
        <v>0</v>
      </c>
    </row>
    <row r="1875" spans="1:4" x14ac:dyDescent="0.25">
      <c r="A1875" s="415" t="s">
        <v>3189</v>
      </c>
      <c r="B1875" s="202">
        <v>12220</v>
      </c>
      <c r="C1875" s="204">
        <v>4</v>
      </c>
      <c r="D1875" s="416">
        <v>2</v>
      </c>
    </row>
    <row r="1876" spans="1:4" x14ac:dyDescent="0.25">
      <c r="A1876" s="415" t="s">
        <v>3190</v>
      </c>
      <c r="B1876" s="202">
        <v>14361</v>
      </c>
      <c r="C1876" s="204">
        <v>5</v>
      </c>
      <c r="D1876" s="416">
        <v>0</v>
      </c>
    </row>
    <row r="1877" spans="1:4" x14ac:dyDescent="0.25">
      <c r="A1877" s="415" t="s">
        <v>3191</v>
      </c>
      <c r="B1877" s="202">
        <v>14869</v>
      </c>
      <c r="C1877" s="204">
        <v>4</v>
      </c>
      <c r="D1877" s="416">
        <v>0</v>
      </c>
    </row>
    <row r="1878" spans="1:4" x14ac:dyDescent="0.25">
      <c r="A1878" s="415" t="s">
        <v>3192</v>
      </c>
      <c r="B1878" s="202">
        <v>19916</v>
      </c>
      <c r="C1878" s="204">
        <v>14</v>
      </c>
      <c r="D1878" s="416">
        <v>0</v>
      </c>
    </row>
    <row r="1879" spans="1:4" x14ac:dyDescent="0.25">
      <c r="A1879" s="415" t="s">
        <v>3193</v>
      </c>
      <c r="B1879" s="202">
        <v>22746</v>
      </c>
      <c r="C1879" s="204">
        <v>2</v>
      </c>
      <c r="D1879" s="416">
        <v>0</v>
      </c>
    </row>
    <row r="1880" spans="1:4" x14ac:dyDescent="0.25">
      <c r="A1880" s="415" t="s">
        <v>3194</v>
      </c>
      <c r="B1880" s="202">
        <v>20694</v>
      </c>
      <c r="C1880" s="204">
        <v>176</v>
      </c>
      <c r="D1880" s="416">
        <v>176</v>
      </c>
    </row>
    <row r="1881" spans="1:4" x14ac:dyDescent="0.25">
      <c r="A1881" s="415" t="s">
        <v>3195</v>
      </c>
      <c r="B1881" s="202">
        <v>29830</v>
      </c>
      <c r="C1881" s="204">
        <v>9</v>
      </c>
      <c r="D1881" s="416">
        <v>2</v>
      </c>
    </row>
    <row r="1882" spans="1:4" x14ac:dyDescent="0.25">
      <c r="A1882" s="415" t="s">
        <v>3196</v>
      </c>
      <c r="B1882" s="202">
        <v>21129</v>
      </c>
      <c r="C1882" s="204">
        <v>27</v>
      </c>
      <c r="D1882" s="416">
        <v>13</v>
      </c>
    </row>
    <row r="1883" spans="1:4" x14ac:dyDescent="0.25">
      <c r="A1883" s="415" t="s">
        <v>3197</v>
      </c>
      <c r="B1883" s="202">
        <v>21630</v>
      </c>
      <c r="C1883" s="204">
        <v>1</v>
      </c>
      <c r="D1883" s="416">
        <v>1</v>
      </c>
    </row>
    <row r="1884" spans="1:4" x14ac:dyDescent="0.25">
      <c r="A1884" s="415" t="s">
        <v>3198</v>
      </c>
      <c r="B1884" s="202">
        <v>23960</v>
      </c>
      <c r="C1884" s="204">
        <v>21</v>
      </c>
      <c r="D1884" s="416">
        <v>14</v>
      </c>
    </row>
    <row r="1885" spans="1:4" x14ac:dyDescent="0.25">
      <c r="A1885" s="415" t="s">
        <v>3199</v>
      </c>
      <c r="B1885" s="202">
        <v>24349</v>
      </c>
      <c r="C1885" s="204">
        <v>34</v>
      </c>
      <c r="D1885" s="416">
        <v>11</v>
      </c>
    </row>
    <row r="1886" spans="1:4" x14ac:dyDescent="0.25">
      <c r="A1886" s="415" t="s">
        <v>3200</v>
      </c>
      <c r="B1886" s="202">
        <v>26298</v>
      </c>
      <c r="C1886" s="204">
        <v>9</v>
      </c>
      <c r="D1886" s="416">
        <v>3</v>
      </c>
    </row>
    <row r="1887" spans="1:4" x14ac:dyDescent="0.25">
      <c r="A1887" s="415" t="s">
        <v>3201</v>
      </c>
      <c r="B1887" s="202">
        <v>11319</v>
      </c>
      <c r="C1887" s="204">
        <v>44</v>
      </c>
      <c r="D1887" s="416">
        <v>0</v>
      </c>
    </row>
    <row r="1888" spans="1:4" x14ac:dyDescent="0.25">
      <c r="A1888" s="415" t="s">
        <v>3202</v>
      </c>
      <c r="B1888" s="202">
        <v>16651</v>
      </c>
      <c r="C1888" s="204">
        <v>57</v>
      </c>
      <c r="D1888" s="416">
        <v>49</v>
      </c>
    </row>
    <row r="1889" spans="1:4" x14ac:dyDescent="0.25">
      <c r="A1889" s="415" t="s">
        <v>3203</v>
      </c>
      <c r="B1889" s="202">
        <v>18005</v>
      </c>
      <c r="C1889" s="204">
        <v>31</v>
      </c>
      <c r="D1889" s="416">
        <v>15</v>
      </c>
    </row>
    <row r="1890" spans="1:4" x14ac:dyDescent="0.25">
      <c r="A1890" s="415" t="s">
        <v>3204</v>
      </c>
      <c r="B1890" s="202">
        <v>13556</v>
      </c>
      <c r="C1890" s="204">
        <v>37</v>
      </c>
      <c r="D1890" s="416">
        <v>0</v>
      </c>
    </row>
    <row r="1891" spans="1:4" x14ac:dyDescent="0.25">
      <c r="A1891" s="415" t="s">
        <v>3205</v>
      </c>
      <c r="B1891" s="202">
        <v>22820</v>
      </c>
      <c r="C1891" s="204">
        <v>47</v>
      </c>
      <c r="D1891" s="416">
        <v>12</v>
      </c>
    </row>
    <row r="1892" spans="1:4" x14ac:dyDescent="0.25">
      <c r="A1892" s="415" t="s">
        <v>3206</v>
      </c>
      <c r="B1892" s="202">
        <v>10746</v>
      </c>
      <c r="C1892" s="204">
        <v>17</v>
      </c>
      <c r="D1892" s="416">
        <v>17</v>
      </c>
    </row>
    <row r="1893" spans="1:4" x14ac:dyDescent="0.25">
      <c r="A1893" s="415" t="s">
        <v>3207</v>
      </c>
      <c r="B1893" s="202">
        <v>24912</v>
      </c>
      <c r="C1893" s="204">
        <v>10</v>
      </c>
      <c r="D1893" s="416">
        <v>10</v>
      </c>
    </row>
    <row r="1894" spans="1:4" x14ac:dyDescent="0.25">
      <c r="A1894" s="415" t="s">
        <v>3208</v>
      </c>
      <c r="B1894" s="202">
        <v>15997</v>
      </c>
      <c r="C1894" s="204">
        <v>8</v>
      </c>
      <c r="D1894" s="416">
        <v>2</v>
      </c>
    </row>
    <row r="1895" spans="1:4" x14ac:dyDescent="0.25">
      <c r="A1895" s="415" t="s">
        <v>3209</v>
      </c>
      <c r="B1895" s="202">
        <v>25868</v>
      </c>
      <c r="C1895" s="204">
        <v>3</v>
      </c>
      <c r="D1895" s="416">
        <v>3</v>
      </c>
    </row>
    <row r="1896" spans="1:4" x14ac:dyDescent="0.25">
      <c r="A1896" s="415" t="s">
        <v>3210</v>
      </c>
      <c r="B1896" s="202">
        <v>11017</v>
      </c>
      <c r="C1896" s="204">
        <v>11</v>
      </c>
      <c r="D1896" s="416">
        <v>11</v>
      </c>
    </row>
    <row r="1897" spans="1:4" x14ac:dyDescent="0.25">
      <c r="A1897" s="415" t="s">
        <v>3211</v>
      </c>
      <c r="B1897" s="202">
        <v>24569</v>
      </c>
      <c r="C1897" s="204">
        <v>3</v>
      </c>
      <c r="D1897" s="416">
        <v>2</v>
      </c>
    </row>
    <row r="1898" spans="1:4" x14ac:dyDescent="0.25">
      <c r="A1898" s="415" t="s">
        <v>3212</v>
      </c>
      <c r="B1898" s="202">
        <v>23706</v>
      </c>
      <c r="C1898" s="204">
        <v>806</v>
      </c>
      <c r="D1898" s="416">
        <v>658</v>
      </c>
    </row>
    <row r="1899" spans="1:4" x14ac:dyDescent="0.25">
      <c r="A1899" s="415" t="s">
        <v>3213</v>
      </c>
      <c r="B1899" s="202">
        <v>25146</v>
      </c>
      <c r="C1899" s="203">
        <v>5060</v>
      </c>
      <c r="D1899" s="417">
        <v>4550</v>
      </c>
    </row>
    <row r="1900" spans="1:4" x14ac:dyDescent="0.25">
      <c r="A1900" s="415" t="s">
        <v>3214</v>
      </c>
      <c r="B1900" s="202">
        <v>14542</v>
      </c>
      <c r="C1900" s="203">
        <v>3410</v>
      </c>
      <c r="D1900" s="417">
        <v>3090</v>
      </c>
    </row>
    <row r="1901" spans="1:4" x14ac:dyDescent="0.25">
      <c r="A1901" s="415" t="s">
        <v>3215</v>
      </c>
      <c r="B1901" s="202">
        <v>20933</v>
      </c>
      <c r="C1901" s="204">
        <v>270</v>
      </c>
      <c r="D1901" s="416">
        <v>260</v>
      </c>
    </row>
    <row r="1902" spans="1:4" x14ac:dyDescent="0.25">
      <c r="A1902" s="415" t="s">
        <v>3216</v>
      </c>
      <c r="B1902" s="202">
        <v>14770</v>
      </c>
      <c r="C1902" s="204">
        <v>23</v>
      </c>
      <c r="D1902" s="416">
        <v>0</v>
      </c>
    </row>
    <row r="1903" spans="1:4" x14ac:dyDescent="0.25">
      <c r="A1903" s="415" t="s">
        <v>3217</v>
      </c>
      <c r="B1903" s="202">
        <v>25410</v>
      </c>
      <c r="C1903" s="204">
        <v>30</v>
      </c>
      <c r="D1903" s="416">
        <v>21</v>
      </c>
    </row>
    <row r="1904" spans="1:4" x14ac:dyDescent="0.25">
      <c r="A1904" s="415" t="s">
        <v>3218</v>
      </c>
      <c r="B1904" s="202">
        <v>20758</v>
      </c>
      <c r="C1904" s="204">
        <v>37</v>
      </c>
      <c r="D1904" s="416">
        <v>12</v>
      </c>
    </row>
    <row r="1905" spans="1:4" x14ac:dyDescent="0.25">
      <c r="A1905" s="415" t="s">
        <v>1490</v>
      </c>
      <c r="B1905" s="202">
        <v>13727</v>
      </c>
      <c r="C1905" s="204">
        <v>44</v>
      </c>
      <c r="D1905" s="416">
        <v>44</v>
      </c>
    </row>
    <row r="1906" spans="1:4" x14ac:dyDescent="0.25">
      <c r="A1906" s="415" t="s">
        <v>3094</v>
      </c>
      <c r="B1906" s="202">
        <v>14283</v>
      </c>
      <c r="C1906" s="204">
        <v>16</v>
      </c>
      <c r="D1906" s="416">
        <v>15</v>
      </c>
    </row>
    <row r="1907" spans="1:4" x14ac:dyDescent="0.25">
      <c r="A1907" s="415" t="s">
        <v>3219</v>
      </c>
      <c r="B1907" s="202">
        <v>10404</v>
      </c>
      <c r="C1907" s="204">
        <v>1</v>
      </c>
      <c r="D1907" s="416">
        <v>1</v>
      </c>
    </row>
    <row r="1908" spans="1:4" x14ac:dyDescent="0.25">
      <c r="A1908" s="415" t="s">
        <v>3220</v>
      </c>
      <c r="B1908" s="202">
        <v>15359</v>
      </c>
      <c r="C1908" s="204">
        <v>12</v>
      </c>
      <c r="D1908" s="416">
        <v>12</v>
      </c>
    </row>
    <row r="1909" spans="1:4" x14ac:dyDescent="0.25">
      <c r="A1909" s="415" t="s">
        <v>3221</v>
      </c>
      <c r="B1909" s="202">
        <v>16687</v>
      </c>
      <c r="C1909" s="204">
        <v>5</v>
      </c>
      <c r="D1909" s="416">
        <v>5</v>
      </c>
    </row>
    <row r="1910" spans="1:4" x14ac:dyDescent="0.25">
      <c r="A1910" s="415" t="s">
        <v>3222</v>
      </c>
      <c r="B1910" s="202">
        <v>22232</v>
      </c>
      <c r="C1910" s="204">
        <v>19</v>
      </c>
      <c r="D1910" s="416">
        <v>13</v>
      </c>
    </row>
    <row r="1911" spans="1:4" x14ac:dyDescent="0.25">
      <c r="A1911" s="415" t="s">
        <v>1834</v>
      </c>
      <c r="B1911" s="202">
        <v>25119</v>
      </c>
      <c r="C1911" s="204">
        <v>22</v>
      </c>
      <c r="D1911" s="416">
        <v>22</v>
      </c>
    </row>
    <row r="1912" spans="1:4" x14ac:dyDescent="0.25">
      <c r="A1912" s="415" t="s">
        <v>3223</v>
      </c>
      <c r="B1912" s="202">
        <v>20244</v>
      </c>
      <c r="C1912" s="204">
        <v>37</v>
      </c>
      <c r="D1912" s="416">
        <v>33</v>
      </c>
    </row>
    <row r="1913" spans="1:4" x14ac:dyDescent="0.25">
      <c r="A1913" s="415" t="s">
        <v>1944</v>
      </c>
      <c r="B1913" s="202">
        <v>26355</v>
      </c>
      <c r="C1913" s="204">
        <v>10</v>
      </c>
      <c r="D1913" s="416">
        <v>9</v>
      </c>
    </row>
    <row r="1914" spans="1:4" x14ac:dyDescent="0.25">
      <c r="A1914" s="415" t="s">
        <v>3224</v>
      </c>
      <c r="B1914" s="202">
        <v>13421</v>
      </c>
      <c r="C1914" s="204">
        <v>4</v>
      </c>
      <c r="D1914" s="416">
        <v>4</v>
      </c>
    </row>
    <row r="1915" spans="1:4" x14ac:dyDescent="0.25">
      <c r="A1915" s="415" t="s">
        <v>3096</v>
      </c>
      <c r="B1915" s="202">
        <v>20339</v>
      </c>
      <c r="C1915" s="204">
        <v>1</v>
      </c>
      <c r="D1915" s="416">
        <v>0</v>
      </c>
    </row>
    <row r="1916" spans="1:4" x14ac:dyDescent="0.25">
      <c r="A1916" s="415" t="s">
        <v>3225</v>
      </c>
      <c r="B1916" s="202">
        <v>13431</v>
      </c>
      <c r="C1916" s="204">
        <v>4</v>
      </c>
      <c r="D1916" s="416">
        <v>0</v>
      </c>
    </row>
    <row r="1917" spans="1:4" x14ac:dyDescent="0.25">
      <c r="A1917" s="415" t="s">
        <v>3226</v>
      </c>
      <c r="B1917" s="202">
        <v>24841</v>
      </c>
      <c r="C1917" s="204">
        <v>2</v>
      </c>
      <c r="D1917" s="416">
        <v>1</v>
      </c>
    </row>
    <row r="1918" spans="1:4" x14ac:dyDescent="0.25">
      <c r="A1918" s="415" t="s">
        <v>1492</v>
      </c>
      <c r="B1918" s="202">
        <v>20393</v>
      </c>
      <c r="C1918" s="204">
        <v>10</v>
      </c>
      <c r="D1918" s="416">
        <v>7</v>
      </c>
    </row>
    <row r="1919" spans="1:4" x14ac:dyDescent="0.25">
      <c r="A1919" s="415" t="s">
        <v>3227</v>
      </c>
      <c r="B1919" s="202">
        <v>13280</v>
      </c>
      <c r="C1919" s="204">
        <v>6</v>
      </c>
      <c r="D1919" s="416">
        <v>2</v>
      </c>
    </row>
    <row r="1920" spans="1:4" x14ac:dyDescent="0.25">
      <c r="A1920" s="415" t="s">
        <v>3100</v>
      </c>
      <c r="B1920" s="202">
        <v>21022</v>
      </c>
      <c r="C1920" s="204">
        <v>1</v>
      </c>
      <c r="D1920" s="416">
        <v>1</v>
      </c>
    </row>
    <row r="1921" spans="1:4" x14ac:dyDescent="0.25">
      <c r="A1921" s="415" t="s">
        <v>3228</v>
      </c>
      <c r="B1921" s="202">
        <v>25967</v>
      </c>
      <c r="C1921" s="204">
        <v>2</v>
      </c>
      <c r="D1921" s="416">
        <v>0</v>
      </c>
    </row>
    <row r="1922" spans="1:4" x14ac:dyDescent="0.25">
      <c r="A1922" s="415" t="s">
        <v>3229</v>
      </c>
      <c r="B1922" s="202">
        <v>23978</v>
      </c>
      <c r="C1922" s="204">
        <v>5</v>
      </c>
      <c r="D1922" s="416">
        <v>2</v>
      </c>
    </row>
    <row r="1923" spans="1:4" x14ac:dyDescent="0.25">
      <c r="A1923" s="415" t="s">
        <v>3230</v>
      </c>
      <c r="B1923" s="202">
        <v>12240</v>
      </c>
      <c r="C1923" s="204">
        <v>7</v>
      </c>
      <c r="D1923" s="416">
        <v>5</v>
      </c>
    </row>
    <row r="1924" spans="1:4" x14ac:dyDescent="0.25">
      <c r="A1924" s="415" t="s">
        <v>3231</v>
      </c>
      <c r="B1924" s="202">
        <v>14438</v>
      </c>
      <c r="C1924" s="204">
        <v>1</v>
      </c>
      <c r="D1924" s="416">
        <v>1</v>
      </c>
    </row>
    <row r="1925" spans="1:4" x14ac:dyDescent="0.25">
      <c r="A1925" s="415" t="s">
        <v>3232</v>
      </c>
      <c r="B1925" s="202">
        <v>11626</v>
      </c>
      <c r="C1925" s="204">
        <v>3</v>
      </c>
      <c r="D1925" s="416">
        <v>1</v>
      </c>
    </row>
    <row r="1926" spans="1:4" x14ac:dyDescent="0.25">
      <c r="A1926" s="415" t="s">
        <v>3233</v>
      </c>
      <c r="B1926" s="202">
        <v>16035</v>
      </c>
      <c r="C1926" s="204">
        <v>8</v>
      </c>
      <c r="D1926" s="416">
        <v>8</v>
      </c>
    </row>
    <row r="1927" spans="1:4" x14ac:dyDescent="0.25">
      <c r="A1927" s="415" t="s">
        <v>1637</v>
      </c>
      <c r="B1927" s="202">
        <v>20634</v>
      </c>
      <c r="C1927" s="204">
        <v>8</v>
      </c>
      <c r="D1927" s="416">
        <v>2</v>
      </c>
    </row>
    <row r="1928" spans="1:4" x14ac:dyDescent="0.25">
      <c r="A1928" s="415" t="s">
        <v>3102</v>
      </c>
      <c r="B1928" s="202">
        <v>12475</v>
      </c>
      <c r="C1928" s="204">
        <v>64</v>
      </c>
      <c r="D1928" s="416">
        <v>54</v>
      </c>
    </row>
    <row r="1929" spans="1:4" x14ac:dyDescent="0.25">
      <c r="A1929" s="415" t="s">
        <v>1495</v>
      </c>
      <c r="B1929" s="202">
        <v>15000</v>
      </c>
      <c r="C1929" s="204">
        <v>12</v>
      </c>
      <c r="D1929" s="416">
        <v>11</v>
      </c>
    </row>
    <row r="1930" spans="1:4" x14ac:dyDescent="0.25">
      <c r="A1930" s="415" t="s">
        <v>3234</v>
      </c>
      <c r="B1930" s="202">
        <v>10933</v>
      </c>
      <c r="C1930" s="204">
        <v>3</v>
      </c>
      <c r="D1930" s="416">
        <v>3</v>
      </c>
    </row>
    <row r="1931" spans="1:4" x14ac:dyDescent="0.25">
      <c r="A1931" s="415" t="s">
        <v>1638</v>
      </c>
      <c r="B1931" s="202">
        <v>29817</v>
      </c>
      <c r="C1931" s="204">
        <v>1</v>
      </c>
      <c r="D1931" s="416">
        <v>1</v>
      </c>
    </row>
    <row r="1932" spans="1:4" x14ac:dyDescent="0.25">
      <c r="A1932" s="415" t="s">
        <v>3235</v>
      </c>
      <c r="B1932" s="202">
        <v>25451</v>
      </c>
      <c r="C1932" s="204">
        <v>19</v>
      </c>
      <c r="D1932" s="416">
        <v>2</v>
      </c>
    </row>
    <row r="1933" spans="1:4" x14ac:dyDescent="0.25">
      <c r="A1933" s="415" t="s">
        <v>3236</v>
      </c>
      <c r="B1933" s="202">
        <v>28133</v>
      </c>
      <c r="C1933" s="204">
        <v>8</v>
      </c>
      <c r="D1933" s="416">
        <v>4</v>
      </c>
    </row>
    <row r="1934" spans="1:4" x14ac:dyDescent="0.25">
      <c r="A1934" s="415" t="s">
        <v>1640</v>
      </c>
      <c r="B1934" s="202">
        <v>12079</v>
      </c>
      <c r="C1934" s="204">
        <v>6</v>
      </c>
      <c r="D1934" s="416">
        <v>0</v>
      </c>
    </row>
    <row r="1935" spans="1:4" x14ac:dyDescent="0.25">
      <c r="A1935" s="415" t="s">
        <v>3237</v>
      </c>
      <c r="B1935" s="202">
        <v>14601</v>
      </c>
      <c r="C1935" s="204">
        <v>46</v>
      </c>
      <c r="D1935" s="416">
        <v>1</v>
      </c>
    </row>
    <row r="1936" spans="1:4" x14ac:dyDescent="0.25">
      <c r="A1936" s="415" t="s">
        <v>1497</v>
      </c>
      <c r="B1936" s="202">
        <v>20832</v>
      </c>
      <c r="C1936" s="204">
        <v>1</v>
      </c>
      <c r="D1936" s="416">
        <v>0</v>
      </c>
    </row>
    <row r="1937" spans="1:4" x14ac:dyDescent="0.25">
      <c r="A1937" s="415" t="s">
        <v>3238</v>
      </c>
      <c r="B1937" s="202">
        <v>19790</v>
      </c>
      <c r="C1937" s="204">
        <v>1</v>
      </c>
      <c r="D1937" s="416">
        <v>1</v>
      </c>
    </row>
    <row r="1938" spans="1:4" x14ac:dyDescent="0.25">
      <c r="A1938" s="415" t="s">
        <v>3239</v>
      </c>
      <c r="B1938" s="202">
        <v>14774</v>
      </c>
      <c r="C1938" s="204">
        <v>7</v>
      </c>
      <c r="D1938" s="416">
        <v>4</v>
      </c>
    </row>
    <row r="1939" spans="1:4" x14ac:dyDescent="0.25">
      <c r="A1939" s="415" t="s">
        <v>3240</v>
      </c>
      <c r="B1939" s="202">
        <v>21626</v>
      </c>
      <c r="C1939" s="204">
        <v>11</v>
      </c>
      <c r="D1939" s="416">
        <v>7</v>
      </c>
    </row>
    <row r="1940" spans="1:4" x14ac:dyDescent="0.25">
      <c r="A1940" s="415" t="s">
        <v>3241</v>
      </c>
      <c r="B1940" s="202">
        <v>20173</v>
      </c>
      <c r="C1940" s="204">
        <v>1</v>
      </c>
      <c r="D1940" s="416">
        <v>0</v>
      </c>
    </row>
    <row r="1941" spans="1:4" x14ac:dyDescent="0.25">
      <c r="A1941" s="415" t="s">
        <v>2662</v>
      </c>
      <c r="B1941" s="202">
        <v>17391</v>
      </c>
      <c r="C1941" s="204">
        <v>7</v>
      </c>
      <c r="D1941" s="416">
        <v>3</v>
      </c>
    </row>
    <row r="1942" spans="1:4" x14ac:dyDescent="0.25">
      <c r="A1942" s="415" t="s">
        <v>1498</v>
      </c>
      <c r="B1942" s="202">
        <v>19306</v>
      </c>
      <c r="C1942" s="204">
        <v>4</v>
      </c>
      <c r="D1942" s="416">
        <v>3</v>
      </c>
    </row>
    <row r="1943" spans="1:4" x14ac:dyDescent="0.25">
      <c r="A1943" s="415" t="s">
        <v>1499</v>
      </c>
      <c r="B1943" s="202">
        <v>28053</v>
      </c>
      <c r="C1943" s="204">
        <v>2</v>
      </c>
      <c r="D1943" s="416">
        <v>0</v>
      </c>
    </row>
    <row r="1944" spans="1:4" x14ac:dyDescent="0.25">
      <c r="A1944" s="415" t="s">
        <v>3242</v>
      </c>
      <c r="B1944" s="202">
        <v>28593</v>
      </c>
      <c r="C1944" s="204">
        <v>3</v>
      </c>
      <c r="D1944" s="416">
        <v>3</v>
      </c>
    </row>
    <row r="1945" spans="1:4" x14ac:dyDescent="0.25">
      <c r="A1945" s="415" t="s">
        <v>3243</v>
      </c>
      <c r="B1945" s="202">
        <v>13119</v>
      </c>
      <c r="C1945" s="204">
        <v>2</v>
      </c>
      <c r="D1945" s="416">
        <v>2</v>
      </c>
    </row>
    <row r="1946" spans="1:4" x14ac:dyDescent="0.25">
      <c r="A1946" s="415" t="s">
        <v>3244</v>
      </c>
      <c r="B1946" s="202">
        <v>26607</v>
      </c>
      <c r="C1946" s="204">
        <v>2</v>
      </c>
      <c r="D1946" s="416">
        <v>0</v>
      </c>
    </row>
    <row r="1947" spans="1:4" x14ac:dyDescent="0.25">
      <c r="A1947" s="415" t="s">
        <v>3245</v>
      </c>
      <c r="B1947" s="202">
        <v>16858</v>
      </c>
      <c r="C1947" s="204">
        <v>1</v>
      </c>
      <c r="D1947" s="416">
        <v>0</v>
      </c>
    </row>
    <row r="1948" spans="1:4" x14ac:dyDescent="0.25">
      <c r="A1948" s="415" t="s">
        <v>3246</v>
      </c>
      <c r="B1948" s="202">
        <v>10757</v>
      </c>
      <c r="C1948" s="204">
        <v>4</v>
      </c>
      <c r="D1948" s="416">
        <v>4</v>
      </c>
    </row>
    <row r="1949" spans="1:4" x14ac:dyDescent="0.25">
      <c r="A1949" s="415" t="s">
        <v>3247</v>
      </c>
      <c r="B1949" s="202">
        <v>24819</v>
      </c>
      <c r="C1949" s="204">
        <v>9</v>
      </c>
      <c r="D1949" s="416">
        <v>5</v>
      </c>
    </row>
    <row r="1950" spans="1:4" x14ac:dyDescent="0.25">
      <c r="A1950" s="415" t="s">
        <v>1643</v>
      </c>
      <c r="B1950" s="202">
        <v>28856</v>
      </c>
      <c r="C1950" s="204">
        <v>2</v>
      </c>
      <c r="D1950" s="416">
        <v>1</v>
      </c>
    </row>
    <row r="1951" spans="1:4" x14ac:dyDescent="0.25">
      <c r="A1951" s="415" t="s">
        <v>3248</v>
      </c>
      <c r="B1951" s="202">
        <v>20018</v>
      </c>
      <c r="C1951" s="204">
        <v>2</v>
      </c>
      <c r="D1951" s="416">
        <v>1</v>
      </c>
    </row>
    <row r="1952" spans="1:4" x14ac:dyDescent="0.25">
      <c r="A1952" s="415" t="s">
        <v>3249</v>
      </c>
      <c r="B1952" s="202">
        <v>22691</v>
      </c>
      <c r="C1952" s="204">
        <v>10</v>
      </c>
      <c r="D1952" s="416">
        <v>0</v>
      </c>
    </row>
    <row r="1953" spans="1:4" x14ac:dyDescent="0.25">
      <c r="A1953" s="415" t="s">
        <v>3250</v>
      </c>
      <c r="B1953" s="202">
        <v>28457</v>
      </c>
      <c r="C1953" s="204">
        <v>5</v>
      </c>
      <c r="D1953" s="416">
        <v>5</v>
      </c>
    </row>
    <row r="1954" spans="1:4" x14ac:dyDescent="0.25">
      <c r="A1954" s="415" t="s">
        <v>3251</v>
      </c>
      <c r="B1954" s="202">
        <v>26871</v>
      </c>
      <c r="C1954" s="204">
        <v>10</v>
      </c>
      <c r="D1954" s="416">
        <v>0</v>
      </c>
    </row>
    <row r="1955" spans="1:4" x14ac:dyDescent="0.25">
      <c r="A1955" s="415" t="s">
        <v>3252</v>
      </c>
      <c r="B1955" s="202">
        <v>27504</v>
      </c>
      <c r="C1955" s="203">
        <v>1600</v>
      </c>
      <c r="D1955" s="417">
        <v>1500</v>
      </c>
    </row>
    <row r="1956" spans="1:4" x14ac:dyDescent="0.25">
      <c r="A1956" s="415" t="s">
        <v>3253</v>
      </c>
      <c r="B1956" s="202">
        <v>29685</v>
      </c>
      <c r="C1956" s="204">
        <v>4</v>
      </c>
      <c r="D1956" s="416">
        <v>4</v>
      </c>
    </row>
    <row r="1957" spans="1:4" x14ac:dyDescent="0.25">
      <c r="A1957" s="415" t="s">
        <v>3254</v>
      </c>
      <c r="B1957" s="202">
        <v>27138</v>
      </c>
      <c r="C1957" s="204">
        <v>46</v>
      </c>
      <c r="D1957" s="416">
        <v>0</v>
      </c>
    </row>
    <row r="1958" spans="1:4" x14ac:dyDescent="0.25">
      <c r="A1958" s="415" t="s">
        <v>3255</v>
      </c>
      <c r="B1958" s="202">
        <v>29517</v>
      </c>
      <c r="C1958" s="204">
        <v>4</v>
      </c>
      <c r="D1958" s="416">
        <v>2</v>
      </c>
    </row>
    <row r="1959" spans="1:4" x14ac:dyDescent="0.25">
      <c r="A1959" s="415" t="s">
        <v>3256</v>
      </c>
      <c r="B1959" s="202">
        <v>10091</v>
      </c>
      <c r="C1959" s="203">
        <v>9320</v>
      </c>
      <c r="D1959" s="417">
        <v>7960</v>
      </c>
    </row>
    <row r="1960" spans="1:4" x14ac:dyDescent="0.25">
      <c r="A1960" s="415" t="s">
        <v>3257</v>
      </c>
      <c r="B1960" s="202">
        <v>29748</v>
      </c>
      <c r="C1960" s="204">
        <v>22</v>
      </c>
      <c r="D1960" s="416">
        <v>20</v>
      </c>
    </row>
    <row r="1961" spans="1:4" x14ac:dyDescent="0.25">
      <c r="A1961" s="415" t="s">
        <v>3258</v>
      </c>
      <c r="B1961" s="202">
        <v>12630</v>
      </c>
      <c r="C1961" s="204">
        <v>276</v>
      </c>
      <c r="D1961" s="416">
        <v>232</v>
      </c>
    </row>
    <row r="1962" spans="1:4" x14ac:dyDescent="0.25">
      <c r="A1962" s="415" t="s">
        <v>3259</v>
      </c>
      <c r="B1962" s="202">
        <v>13818</v>
      </c>
      <c r="C1962" s="204">
        <v>190</v>
      </c>
      <c r="D1962" s="416">
        <v>131</v>
      </c>
    </row>
    <row r="1963" spans="1:4" x14ac:dyDescent="0.25">
      <c r="A1963" s="415" t="s">
        <v>3260</v>
      </c>
      <c r="B1963" s="202">
        <v>16602</v>
      </c>
      <c r="C1963" s="204">
        <v>13</v>
      </c>
      <c r="D1963" s="416">
        <v>13</v>
      </c>
    </row>
    <row r="1964" spans="1:4" x14ac:dyDescent="0.25">
      <c r="A1964" s="415" t="s">
        <v>3261</v>
      </c>
      <c r="B1964" s="202">
        <v>18737</v>
      </c>
      <c r="C1964" s="204">
        <v>2</v>
      </c>
      <c r="D1964" s="416">
        <v>2</v>
      </c>
    </row>
    <row r="1965" spans="1:4" x14ac:dyDescent="0.25">
      <c r="A1965" s="415" t="s">
        <v>3262</v>
      </c>
      <c r="B1965" s="202">
        <v>19705</v>
      </c>
      <c r="C1965" s="204">
        <v>15</v>
      </c>
      <c r="D1965" s="416">
        <v>15</v>
      </c>
    </row>
    <row r="1966" spans="1:4" x14ac:dyDescent="0.25">
      <c r="A1966" s="415" t="s">
        <v>3263</v>
      </c>
      <c r="B1966" s="202">
        <v>20935</v>
      </c>
      <c r="C1966" s="204">
        <v>1</v>
      </c>
      <c r="D1966" s="416">
        <v>1</v>
      </c>
    </row>
    <row r="1967" spans="1:4" x14ac:dyDescent="0.25">
      <c r="A1967" s="415" t="s">
        <v>3264</v>
      </c>
      <c r="B1967" s="202">
        <v>21189</v>
      </c>
      <c r="C1967" s="204">
        <v>5</v>
      </c>
      <c r="D1967" s="416">
        <v>5</v>
      </c>
    </row>
    <row r="1968" spans="1:4" x14ac:dyDescent="0.25">
      <c r="A1968" s="415" t="s">
        <v>3035</v>
      </c>
      <c r="B1968" s="202">
        <v>16039</v>
      </c>
      <c r="C1968" s="204">
        <v>5</v>
      </c>
      <c r="D1968" s="416">
        <v>5</v>
      </c>
    </row>
    <row r="1969" spans="1:4" x14ac:dyDescent="0.25">
      <c r="A1969" s="415" t="s">
        <v>3265</v>
      </c>
      <c r="B1969" s="202">
        <v>25499</v>
      </c>
      <c r="C1969" s="204">
        <v>96</v>
      </c>
      <c r="D1969" s="416">
        <v>75</v>
      </c>
    </row>
    <row r="1970" spans="1:4" x14ac:dyDescent="0.25">
      <c r="A1970" s="415" t="s">
        <v>3266</v>
      </c>
      <c r="B1970" s="202">
        <v>14432</v>
      </c>
      <c r="C1970" s="204">
        <v>16</v>
      </c>
      <c r="D1970" s="416">
        <v>16</v>
      </c>
    </row>
    <row r="1971" spans="1:4" x14ac:dyDescent="0.25">
      <c r="A1971" s="415" t="s">
        <v>3267</v>
      </c>
      <c r="B1971" s="202">
        <v>16780</v>
      </c>
      <c r="C1971" s="204">
        <v>140</v>
      </c>
      <c r="D1971" s="416">
        <v>0</v>
      </c>
    </row>
    <row r="1972" spans="1:4" x14ac:dyDescent="0.25">
      <c r="A1972" s="415" t="s">
        <v>3268</v>
      </c>
      <c r="B1972" s="202">
        <v>19859</v>
      </c>
      <c r="C1972" s="204">
        <v>11</v>
      </c>
      <c r="D1972" s="416">
        <v>11</v>
      </c>
    </row>
    <row r="1973" spans="1:4" x14ac:dyDescent="0.25">
      <c r="A1973" s="415" t="s">
        <v>3269</v>
      </c>
      <c r="B1973" s="202">
        <v>11942</v>
      </c>
      <c r="C1973" s="204">
        <v>20</v>
      </c>
      <c r="D1973" s="416">
        <v>20</v>
      </c>
    </row>
    <row r="1974" spans="1:4" x14ac:dyDescent="0.25">
      <c r="A1974" s="415" t="s">
        <v>3270</v>
      </c>
      <c r="B1974" s="202">
        <v>10307</v>
      </c>
      <c r="C1974" s="204">
        <v>5</v>
      </c>
      <c r="D1974" s="416">
        <v>0</v>
      </c>
    </row>
    <row r="1975" spans="1:4" x14ac:dyDescent="0.25">
      <c r="A1975" s="415" t="s">
        <v>3271</v>
      </c>
      <c r="B1975" s="202">
        <v>20984</v>
      </c>
      <c r="C1975" s="204">
        <v>100</v>
      </c>
      <c r="D1975" s="416">
        <v>50</v>
      </c>
    </row>
    <row r="1976" spans="1:4" x14ac:dyDescent="0.25">
      <c r="A1976" s="415" t="s">
        <v>3272</v>
      </c>
      <c r="B1976" s="202">
        <v>26166</v>
      </c>
      <c r="C1976" s="204">
        <v>1</v>
      </c>
      <c r="D1976" s="416">
        <v>1</v>
      </c>
    </row>
    <row r="1977" spans="1:4" x14ac:dyDescent="0.25">
      <c r="A1977" s="415" t="s">
        <v>3273</v>
      </c>
      <c r="B1977" s="202">
        <v>17818</v>
      </c>
      <c r="C1977" s="204">
        <v>44</v>
      </c>
      <c r="D1977" s="416">
        <v>18</v>
      </c>
    </row>
    <row r="1978" spans="1:4" x14ac:dyDescent="0.25">
      <c r="A1978" s="415" t="s">
        <v>3274</v>
      </c>
      <c r="B1978" s="202">
        <v>13271</v>
      </c>
      <c r="C1978" s="204">
        <v>11</v>
      </c>
      <c r="D1978" s="416">
        <v>11</v>
      </c>
    </row>
    <row r="1979" spans="1:4" x14ac:dyDescent="0.25">
      <c r="A1979" s="415" t="s">
        <v>3275</v>
      </c>
      <c r="B1979" s="202">
        <v>28689</v>
      </c>
      <c r="C1979" s="204">
        <v>31</v>
      </c>
      <c r="D1979" s="416">
        <v>22</v>
      </c>
    </row>
    <row r="1980" spans="1:4" x14ac:dyDescent="0.25">
      <c r="A1980" s="415" t="s">
        <v>3276</v>
      </c>
      <c r="B1980" s="202">
        <v>29258</v>
      </c>
      <c r="C1980" s="204">
        <v>10</v>
      </c>
      <c r="D1980" s="416">
        <v>10</v>
      </c>
    </row>
    <row r="1981" spans="1:4" x14ac:dyDescent="0.25">
      <c r="A1981" s="415" t="s">
        <v>3277</v>
      </c>
      <c r="B1981" s="202">
        <v>11727</v>
      </c>
      <c r="C1981" s="204">
        <v>2</v>
      </c>
      <c r="D1981" s="416">
        <v>0</v>
      </c>
    </row>
    <row r="1982" spans="1:4" x14ac:dyDescent="0.25">
      <c r="A1982" s="415" t="s">
        <v>3278</v>
      </c>
      <c r="B1982" s="202">
        <v>23786</v>
      </c>
      <c r="C1982" s="204">
        <v>5</v>
      </c>
      <c r="D1982" s="416">
        <v>5</v>
      </c>
    </row>
    <row r="1983" spans="1:4" x14ac:dyDescent="0.25">
      <c r="A1983" s="415" t="s">
        <v>3279</v>
      </c>
      <c r="B1983" s="202">
        <v>15467</v>
      </c>
      <c r="C1983" s="204">
        <v>5</v>
      </c>
      <c r="D1983" s="416">
        <v>4</v>
      </c>
    </row>
    <row r="1984" spans="1:4" x14ac:dyDescent="0.25">
      <c r="A1984" s="415" t="s">
        <v>2602</v>
      </c>
      <c r="B1984" s="202">
        <v>13949</v>
      </c>
      <c r="C1984" s="204">
        <v>5</v>
      </c>
      <c r="D1984" s="416">
        <v>0</v>
      </c>
    </row>
    <row r="1985" spans="1:4" x14ac:dyDescent="0.25">
      <c r="A1985" s="415" t="s">
        <v>3280</v>
      </c>
      <c r="B1985" s="202">
        <v>27169</v>
      </c>
      <c r="C1985" s="204">
        <v>11</v>
      </c>
      <c r="D1985" s="416">
        <v>11</v>
      </c>
    </row>
    <row r="1986" spans="1:4" x14ac:dyDescent="0.25">
      <c r="A1986" s="415" t="s">
        <v>3281</v>
      </c>
      <c r="B1986" s="202">
        <v>14588</v>
      </c>
      <c r="C1986" s="204">
        <v>5</v>
      </c>
      <c r="D1986" s="416">
        <v>5</v>
      </c>
    </row>
    <row r="1987" spans="1:4" x14ac:dyDescent="0.25">
      <c r="A1987" s="415" t="s">
        <v>3282</v>
      </c>
      <c r="B1987" s="202">
        <v>26056</v>
      </c>
      <c r="C1987" s="204">
        <v>36</v>
      </c>
      <c r="D1987" s="416">
        <v>36</v>
      </c>
    </row>
    <row r="1988" spans="1:4" x14ac:dyDescent="0.25">
      <c r="A1988" s="415" t="s">
        <v>3283</v>
      </c>
      <c r="B1988" s="202">
        <v>14113</v>
      </c>
      <c r="C1988" s="204">
        <v>799</v>
      </c>
      <c r="D1988" s="416">
        <v>742</v>
      </c>
    </row>
    <row r="1989" spans="1:4" x14ac:dyDescent="0.25">
      <c r="A1989" s="415" t="s">
        <v>3284</v>
      </c>
      <c r="B1989" s="202">
        <v>23548</v>
      </c>
      <c r="C1989" s="204">
        <v>302</v>
      </c>
      <c r="D1989" s="416">
        <v>271</v>
      </c>
    </row>
    <row r="1990" spans="1:4" x14ac:dyDescent="0.25">
      <c r="A1990" s="415" t="s">
        <v>1490</v>
      </c>
      <c r="B1990" s="202">
        <v>26305</v>
      </c>
      <c r="C1990" s="204">
        <v>242</v>
      </c>
      <c r="D1990" s="416">
        <v>239</v>
      </c>
    </row>
    <row r="1991" spans="1:4" x14ac:dyDescent="0.25">
      <c r="A1991" s="415" t="s">
        <v>3285</v>
      </c>
      <c r="B1991" s="202">
        <v>10451</v>
      </c>
      <c r="C1991" s="204">
        <v>26</v>
      </c>
      <c r="D1991" s="416">
        <v>12</v>
      </c>
    </row>
    <row r="1992" spans="1:4" x14ac:dyDescent="0.25">
      <c r="A1992" s="415" t="s">
        <v>3095</v>
      </c>
      <c r="B1992" s="202">
        <v>24760</v>
      </c>
      <c r="C1992" s="204">
        <v>111</v>
      </c>
      <c r="D1992" s="416">
        <v>111</v>
      </c>
    </row>
    <row r="1993" spans="1:4" x14ac:dyDescent="0.25">
      <c r="A1993" s="415" t="s">
        <v>3286</v>
      </c>
      <c r="B1993" s="202">
        <v>14954</v>
      </c>
      <c r="C1993" s="203">
        <v>1140</v>
      </c>
      <c r="D1993" s="417">
        <v>1056</v>
      </c>
    </row>
    <row r="1994" spans="1:4" x14ac:dyDescent="0.25">
      <c r="A1994" s="415" t="s">
        <v>3287</v>
      </c>
      <c r="B1994" s="202">
        <v>11211</v>
      </c>
      <c r="C1994" s="203">
        <v>1614</v>
      </c>
      <c r="D1994" s="417">
        <v>1548</v>
      </c>
    </row>
    <row r="1995" spans="1:4" x14ac:dyDescent="0.25">
      <c r="A1995" s="415" t="s">
        <v>3223</v>
      </c>
      <c r="B1995" s="202">
        <v>14080</v>
      </c>
      <c r="C1995" s="204">
        <v>87</v>
      </c>
      <c r="D1995" s="416">
        <v>87</v>
      </c>
    </row>
    <row r="1996" spans="1:4" x14ac:dyDescent="0.25">
      <c r="A1996" s="415" t="s">
        <v>3288</v>
      </c>
      <c r="B1996" s="202">
        <v>29601</v>
      </c>
      <c r="C1996" s="204">
        <v>227</v>
      </c>
      <c r="D1996" s="416">
        <v>135</v>
      </c>
    </row>
    <row r="1997" spans="1:4" x14ac:dyDescent="0.25">
      <c r="A1997" s="415" t="s">
        <v>3101</v>
      </c>
      <c r="B1997" s="202">
        <v>20304</v>
      </c>
      <c r="C1997" s="204">
        <v>40</v>
      </c>
      <c r="D1997" s="416">
        <v>17</v>
      </c>
    </row>
    <row r="1998" spans="1:4" x14ac:dyDescent="0.25">
      <c r="A1998" s="415" t="s">
        <v>3289</v>
      </c>
      <c r="B1998" s="202">
        <v>11308</v>
      </c>
      <c r="C1998" s="204">
        <v>8</v>
      </c>
      <c r="D1998" s="416">
        <v>0</v>
      </c>
    </row>
    <row r="1999" spans="1:4" x14ac:dyDescent="0.25">
      <c r="A1999" s="415" t="s">
        <v>1836</v>
      </c>
      <c r="B1999" s="202">
        <v>26226</v>
      </c>
      <c r="C1999" s="204">
        <v>187</v>
      </c>
      <c r="D1999" s="416">
        <v>167</v>
      </c>
    </row>
    <row r="2000" spans="1:4" x14ac:dyDescent="0.25">
      <c r="A2000" s="415" t="s">
        <v>3290</v>
      </c>
      <c r="B2000" s="202">
        <v>29079</v>
      </c>
      <c r="C2000" s="204">
        <v>424</v>
      </c>
      <c r="D2000" s="416">
        <v>352</v>
      </c>
    </row>
    <row r="2001" spans="1:4" x14ac:dyDescent="0.25">
      <c r="A2001" s="415" t="s">
        <v>3291</v>
      </c>
      <c r="B2001" s="202">
        <v>29741</v>
      </c>
      <c r="C2001" s="204">
        <v>856</v>
      </c>
      <c r="D2001" s="416">
        <v>785</v>
      </c>
    </row>
    <row r="2002" spans="1:4" x14ac:dyDescent="0.25">
      <c r="A2002" s="415" t="s">
        <v>3292</v>
      </c>
      <c r="B2002" s="202">
        <v>21293</v>
      </c>
      <c r="C2002" s="204">
        <v>460</v>
      </c>
      <c r="D2002" s="416">
        <v>208</v>
      </c>
    </row>
    <row r="2003" spans="1:4" x14ac:dyDescent="0.25">
      <c r="A2003" s="415" t="s">
        <v>3293</v>
      </c>
      <c r="B2003" s="202">
        <v>21304</v>
      </c>
      <c r="C2003" s="204">
        <v>4</v>
      </c>
      <c r="D2003" s="416">
        <v>4</v>
      </c>
    </row>
    <row r="2004" spans="1:4" x14ac:dyDescent="0.25">
      <c r="A2004" s="415" t="s">
        <v>3235</v>
      </c>
      <c r="B2004" s="202">
        <v>20053</v>
      </c>
      <c r="C2004" s="204">
        <v>283</v>
      </c>
      <c r="D2004" s="416">
        <v>267</v>
      </c>
    </row>
    <row r="2005" spans="1:4" x14ac:dyDescent="0.25">
      <c r="A2005" s="415" t="s">
        <v>1497</v>
      </c>
      <c r="B2005" s="202">
        <v>24276</v>
      </c>
      <c r="C2005" s="204">
        <v>858</v>
      </c>
      <c r="D2005" s="416">
        <v>792</v>
      </c>
    </row>
    <row r="2006" spans="1:4" x14ac:dyDescent="0.25">
      <c r="A2006" s="415" t="s">
        <v>3294</v>
      </c>
      <c r="B2006" s="202">
        <v>11842</v>
      </c>
      <c r="C2006" s="204">
        <v>515</v>
      </c>
      <c r="D2006" s="416">
        <v>441</v>
      </c>
    </row>
    <row r="2007" spans="1:4" x14ac:dyDescent="0.25">
      <c r="A2007" s="415" t="s">
        <v>3295</v>
      </c>
      <c r="B2007" s="202">
        <v>14026</v>
      </c>
      <c r="C2007" s="204">
        <v>20</v>
      </c>
      <c r="D2007" s="416">
        <v>20</v>
      </c>
    </row>
    <row r="2008" spans="1:4" x14ac:dyDescent="0.25">
      <c r="A2008" s="415" t="s">
        <v>3296</v>
      </c>
      <c r="B2008" s="202">
        <v>20523</v>
      </c>
      <c r="C2008" s="204">
        <v>2</v>
      </c>
      <c r="D2008" s="416">
        <v>0</v>
      </c>
    </row>
    <row r="2009" spans="1:4" x14ac:dyDescent="0.25">
      <c r="A2009" s="415" t="s">
        <v>3297</v>
      </c>
      <c r="B2009" s="202">
        <v>28070</v>
      </c>
      <c r="C2009" s="204">
        <v>26</v>
      </c>
      <c r="D2009" s="416">
        <v>26</v>
      </c>
    </row>
    <row r="2010" spans="1:4" x14ac:dyDescent="0.25">
      <c r="A2010" s="415" t="s">
        <v>3298</v>
      </c>
      <c r="B2010" s="202">
        <v>15227</v>
      </c>
      <c r="C2010" s="204">
        <v>120</v>
      </c>
      <c r="D2010" s="416">
        <v>0</v>
      </c>
    </row>
    <row r="2011" spans="1:4" x14ac:dyDescent="0.25">
      <c r="A2011" s="415" t="s">
        <v>3299</v>
      </c>
      <c r="B2011" s="202">
        <v>16210</v>
      </c>
      <c r="C2011" s="204">
        <v>23</v>
      </c>
      <c r="D2011" s="416">
        <v>4</v>
      </c>
    </row>
    <row r="2012" spans="1:4" x14ac:dyDescent="0.25">
      <c r="A2012" s="415" t="s">
        <v>3300</v>
      </c>
      <c r="B2012" s="202">
        <v>25672</v>
      </c>
      <c r="C2012" s="204">
        <v>195</v>
      </c>
      <c r="D2012" s="416">
        <v>171</v>
      </c>
    </row>
    <row r="2013" spans="1:4" x14ac:dyDescent="0.25">
      <c r="A2013" s="415" t="s">
        <v>3301</v>
      </c>
      <c r="B2013" s="202">
        <v>19669</v>
      </c>
      <c r="C2013" s="204">
        <v>66</v>
      </c>
      <c r="D2013" s="416">
        <v>49</v>
      </c>
    </row>
    <row r="2014" spans="1:4" x14ac:dyDescent="0.25">
      <c r="A2014" s="415" t="s">
        <v>3302</v>
      </c>
      <c r="B2014" s="202">
        <v>20775</v>
      </c>
      <c r="C2014" s="204">
        <v>39</v>
      </c>
      <c r="D2014" s="416">
        <v>16</v>
      </c>
    </row>
    <row r="2015" spans="1:4" x14ac:dyDescent="0.25">
      <c r="A2015" s="415" t="s">
        <v>3303</v>
      </c>
      <c r="B2015" s="202">
        <v>26589</v>
      </c>
      <c r="C2015" s="204">
        <v>404</v>
      </c>
      <c r="D2015" s="416">
        <v>265</v>
      </c>
    </row>
    <row r="2016" spans="1:4" x14ac:dyDescent="0.25">
      <c r="A2016" s="415" t="s">
        <v>3304</v>
      </c>
      <c r="B2016" s="202">
        <v>27354</v>
      </c>
      <c r="C2016" s="204">
        <v>612</v>
      </c>
      <c r="D2016" s="416">
        <v>434</v>
      </c>
    </row>
    <row r="2017" spans="1:4" x14ac:dyDescent="0.25">
      <c r="A2017" s="415" t="s">
        <v>3305</v>
      </c>
      <c r="B2017" s="202">
        <v>26743</v>
      </c>
      <c r="C2017" s="204">
        <v>248</v>
      </c>
      <c r="D2017" s="416">
        <v>178</v>
      </c>
    </row>
    <row r="2018" spans="1:4" x14ac:dyDescent="0.25">
      <c r="A2018" s="415" t="s">
        <v>3306</v>
      </c>
      <c r="B2018" s="202">
        <v>17791</v>
      </c>
      <c r="C2018" s="204">
        <v>138</v>
      </c>
      <c r="D2018" s="416">
        <v>83</v>
      </c>
    </row>
    <row r="2019" spans="1:4" x14ac:dyDescent="0.25">
      <c r="A2019" s="415" t="s">
        <v>3307</v>
      </c>
      <c r="B2019" s="202">
        <v>15623</v>
      </c>
      <c r="C2019" s="204">
        <v>254</v>
      </c>
      <c r="D2019" s="416">
        <v>201</v>
      </c>
    </row>
    <row r="2020" spans="1:4" x14ac:dyDescent="0.25">
      <c r="A2020" s="415" t="s">
        <v>3308</v>
      </c>
      <c r="B2020" s="202">
        <v>28769</v>
      </c>
      <c r="C2020" s="204">
        <v>345</v>
      </c>
      <c r="D2020" s="416">
        <v>244</v>
      </c>
    </row>
    <row r="2021" spans="1:4" x14ac:dyDescent="0.25">
      <c r="A2021" s="415" t="s">
        <v>3309</v>
      </c>
      <c r="B2021" s="202">
        <v>23955</v>
      </c>
      <c r="C2021" s="204">
        <v>66</v>
      </c>
      <c r="D2021" s="416">
        <v>66</v>
      </c>
    </row>
    <row r="2022" spans="1:4" x14ac:dyDescent="0.25">
      <c r="A2022" s="415" t="s">
        <v>3310</v>
      </c>
      <c r="B2022" s="202">
        <v>21153</v>
      </c>
      <c r="C2022" s="204">
        <v>41</v>
      </c>
      <c r="D2022" s="416">
        <v>41</v>
      </c>
    </row>
    <row r="2023" spans="1:4" x14ac:dyDescent="0.25">
      <c r="A2023" s="415" t="s">
        <v>3311</v>
      </c>
      <c r="B2023" s="202">
        <v>19232</v>
      </c>
      <c r="C2023" s="204">
        <v>29</v>
      </c>
      <c r="D2023" s="416">
        <v>23</v>
      </c>
    </row>
    <row r="2024" spans="1:4" x14ac:dyDescent="0.25">
      <c r="A2024" s="415" t="s">
        <v>3312</v>
      </c>
      <c r="B2024" s="202">
        <v>15073</v>
      </c>
      <c r="C2024" s="204">
        <v>32</v>
      </c>
      <c r="D2024" s="416">
        <v>10</v>
      </c>
    </row>
    <row r="2025" spans="1:4" x14ac:dyDescent="0.25">
      <c r="A2025" s="415" t="s">
        <v>3313</v>
      </c>
      <c r="B2025" s="202">
        <v>13369</v>
      </c>
      <c r="C2025" s="204">
        <v>10</v>
      </c>
      <c r="D2025" s="416">
        <v>10</v>
      </c>
    </row>
    <row r="2026" spans="1:4" x14ac:dyDescent="0.25">
      <c r="A2026" s="415" t="s">
        <v>3314</v>
      </c>
      <c r="B2026" s="202">
        <v>11877</v>
      </c>
      <c r="C2026" s="204">
        <v>18</v>
      </c>
      <c r="D2026" s="416">
        <v>18</v>
      </c>
    </row>
    <row r="2027" spans="1:4" x14ac:dyDescent="0.25">
      <c r="A2027" s="415" t="s">
        <v>3315</v>
      </c>
      <c r="B2027" s="202">
        <v>25525</v>
      </c>
      <c r="C2027" s="204">
        <v>10</v>
      </c>
      <c r="D2027" s="416">
        <v>10</v>
      </c>
    </row>
    <row r="2028" spans="1:4" x14ac:dyDescent="0.25">
      <c r="A2028" s="415" t="s">
        <v>3316</v>
      </c>
      <c r="B2028" s="202">
        <v>28669</v>
      </c>
      <c r="C2028" s="204">
        <v>1</v>
      </c>
      <c r="D2028" s="416">
        <v>1</v>
      </c>
    </row>
    <row r="2029" spans="1:4" x14ac:dyDescent="0.25">
      <c r="A2029" s="415" t="s">
        <v>3119</v>
      </c>
      <c r="B2029" s="202">
        <v>23847</v>
      </c>
      <c r="C2029" s="204">
        <v>50</v>
      </c>
      <c r="D2029" s="416">
        <v>0</v>
      </c>
    </row>
    <row r="2030" spans="1:4" x14ac:dyDescent="0.25">
      <c r="A2030" s="415" t="s">
        <v>3317</v>
      </c>
      <c r="B2030" s="202">
        <v>12870</v>
      </c>
      <c r="C2030" s="204">
        <v>65</v>
      </c>
      <c r="D2030" s="416">
        <v>43</v>
      </c>
    </row>
    <row r="2031" spans="1:4" x14ac:dyDescent="0.25">
      <c r="A2031" s="415" t="s">
        <v>2136</v>
      </c>
      <c r="B2031" s="202">
        <v>10186</v>
      </c>
      <c r="C2031" s="204">
        <v>252</v>
      </c>
      <c r="D2031" s="416">
        <v>180</v>
      </c>
    </row>
    <row r="2032" spans="1:4" x14ac:dyDescent="0.25">
      <c r="A2032" s="415" t="s">
        <v>3318</v>
      </c>
      <c r="B2032" s="202">
        <v>16624</v>
      </c>
      <c r="C2032" s="204">
        <v>180</v>
      </c>
      <c r="D2032" s="416">
        <v>2</v>
      </c>
    </row>
    <row r="2033" spans="1:4" x14ac:dyDescent="0.25">
      <c r="A2033" s="415" t="s">
        <v>3319</v>
      </c>
      <c r="B2033" s="202">
        <v>25053</v>
      </c>
      <c r="C2033" s="204">
        <v>193</v>
      </c>
      <c r="D2033" s="416">
        <v>113</v>
      </c>
    </row>
    <row r="2034" spans="1:4" x14ac:dyDescent="0.25">
      <c r="A2034" s="415" t="s">
        <v>3320</v>
      </c>
      <c r="B2034" s="202">
        <v>11835</v>
      </c>
      <c r="C2034" s="204">
        <v>168</v>
      </c>
      <c r="D2034" s="416">
        <v>95</v>
      </c>
    </row>
    <row r="2035" spans="1:4" x14ac:dyDescent="0.25">
      <c r="A2035" s="415" t="s">
        <v>3321</v>
      </c>
      <c r="B2035" s="202">
        <v>24435</v>
      </c>
      <c r="C2035" s="204">
        <v>73</v>
      </c>
      <c r="D2035" s="416">
        <v>3</v>
      </c>
    </row>
    <row r="2036" spans="1:4" x14ac:dyDescent="0.25">
      <c r="A2036" s="415" t="s">
        <v>3322</v>
      </c>
      <c r="B2036" s="202">
        <v>14242</v>
      </c>
      <c r="C2036" s="204">
        <v>224</v>
      </c>
      <c r="D2036" s="416">
        <v>16</v>
      </c>
    </row>
    <row r="2037" spans="1:4" x14ac:dyDescent="0.25">
      <c r="A2037" s="415" t="s">
        <v>3323</v>
      </c>
      <c r="B2037" s="202">
        <v>26963</v>
      </c>
      <c r="C2037" s="204">
        <v>21</v>
      </c>
      <c r="D2037" s="416">
        <v>0</v>
      </c>
    </row>
    <row r="2038" spans="1:4" x14ac:dyDescent="0.25">
      <c r="A2038" s="415" t="s">
        <v>3324</v>
      </c>
      <c r="B2038" s="202">
        <v>18697</v>
      </c>
      <c r="C2038" s="204">
        <v>120</v>
      </c>
      <c r="D2038" s="416">
        <v>0</v>
      </c>
    </row>
    <row r="2039" spans="1:4" x14ac:dyDescent="0.25">
      <c r="A2039" s="415" t="s">
        <v>3325</v>
      </c>
      <c r="B2039" s="202">
        <v>12511</v>
      </c>
      <c r="C2039" s="204">
        <v>1</v>
      </c>
      <c r="D2039" s="416">
        <v>0</v>
      </c>
    </row>
    <row r="2040" spans="1:4" x14ac:dyDescent="0.25">
      <c r="A2040" s="415" t="s">
        <v>3326</v>
      </c>
      <c r="B2040" s="202">
        <v>28500</v>
      </c>
      <c r="C2040" s="204">
        <v>5</v>
      </c>
      <c r="D2040" s="416">
        <v>5</v>
      </c>
    </row>
    <row r="2041" spans="1:4" x14ac:dyDescent="0.25">
      <c r="A2041" s="415" t="s">
        <v>3136</v>
      </c>
      <c r="B2041" s="202">
        <v>21485</v>
      </c>
      <c r="C2041" s="204">
        <v>52</v>
      </c>
      <c r="D2041" s="416">
        <v>52</v>
      </c>
    </row>
    <row r="2042" spans="1:4" x14ac:dyDescent="0.25">
      <c r="A2042" s="415" t="s">
        <v>3327</v>
      </c>
      <c r="B2042" s="202">
        <v>18742</v>
      </c>
      <c r="C2042" s="204">
        <v>216</v>
      </c>
      <c r="D2042" s="416">
        <v>192</v>
      </c>
    </row>
    <row r="2043" spans="1:4" x14ac:dyDescent="0.25">
      <c r="A2043" s="415" t="s">
        <v>3328</v>
      </c>
      <c r="B2043" s="202">
        <v>17385</v>
      </c>
      <c r="C2043" s="204">
        <v>15</v>
      </c>
      <c r="D2043" s="416">
        <v>15</v>
      </c>
    </row>
    <row r="2044" spans="1:4" x14ac:dyDescent="0.25">
      <c r="A2044" s="415" t="s">
        <v>3329</v>
      </c>
      <c r="B2044" s="202">
        <v>17652</v>
      </c>
      <c r="C2044" s="204">
        <v>8</v>
      </c>
      <c r="D2044" s="416">
        <v>1</v>
      </c>
    </row>
    <row r="2045" spans="1:4" x14ac:dyDescent="0.25">
      <c r="A2045" s="415" t="s">
        <v>3330</v>
      </c>
      <c r="B2045" s="202">
        <v>10353</v>
      </c>
      <c r="C2045" s="204">
        <v>2</v>
      </c>
      <c r="D2045" s="416">
        <v>2</v>
      </c>
    </row>
    <row r="2046" spans="1:4" x14ac:dyDescent="0.25">
      <c r="A2046" s="415" t="s">
        <v>3331</v>
      </c>
      <c r="B2046" s="202">
        <v>17780</v>
      </c>
      <c r="C2046" s="204">
        <v>28</v>
      </c>
      <c r="D2046" s="416">
        <v>17</v>
      </c>
    </row>
    <row r="2047" spans="1:4" x14ac:dyDescent="0.25">
      <c r="A2047" s="415" t="s">
        <v>3332</v>
      </c>
      <c r="B2047" s="202">
        <v>15106</v>
      </c>
      <c r="C2047" s="204">
        <v>4</v>
      </c>
      <c r="D2047" s="416">
        <v>1</v>
      </c>
    </row>
    <row r="2048" spans="1:4" x14ac:dyDescent="0.25">
      <c r="A2048" s="415" t="s">
        <v>3333</v>
      </c>
      <c r="B2048" s="202">
        <v>24121</v>
      </c>
      <c r="C2048" s="204">
        <v>4</v>
      </c>
      <c r="D2048" s="416">
        <v>0</v>
      </c>
    </row>
    <row r="2049" spans="1:4" x14ac:dyDescent="0.25">
      <c r="A2049" s="415" t="s">
        <v>3149</v>
      </c>
      <c r="B2049" s="202">
        <v>27114</v>
      </c>
      <c r="C2049" s="204">
        <v>41</v>
      </c>
      <c r="D2049" s="416">
        <v>2</v>
      </c>
    </row>
    <row r="2050" spans="1:4" x14ac:dyDescent="0.25">
      <c r="A2050" s="415" t="s">
        <v>3152</v>
      </c>
      <c r="B2050" s="202">
        <v>11808</v>
      </c>
      <c r="C2050" s="204">
        <v>138</v>
      </c>
      <c r="D2050" s="416">
        <v>13</v>
      </c>
    </row>
    <row r="2051" spans="1:4" x14ac:dyDescent="0.25">
      <c r="A2051" s="415" t="s">
        <v>3334</v>
      </c>
      <c r="B2051" s="202">
        <v>19520</v>
      </c>
      <c r="C2051" s="204">
        <v>22</v>
      </c>
      <c r="D2051" s="416">
        <v>13</v>
      </c>
    </row>
    <row r="2052" spans="1:4" x14ac:dyDescent="0.25">
      <c r="A2052" s="415" t="s">
        <v>2677</v>
      </c>
      <c r="B2052" s="202">
        <v>26506</v>
      </c>
      <c r="C2052" s="204">
        <v>22</v>
      </c>
      <c r="D2052" s="416">
        <v>22</v>
      </c>
    </row>
    <row r="2053" spans="1:4" x14ac:dyDescent="0.25">
      <c r="A2053" s="415" t="s">
        <v>3335</v>
      </c>
      <c r="B2053" s="202">
        <v>17397</v>
      </c>
      <c r="C2053" s="204">
        <v>20</v>
      </c>
      <c r="D2053" s="416">
        <v>20</v>
      </c>
    </row>
    <row r="2054" spans="1:4" x14ac:dyDescent="0.25">
      <c r="A2054" s="415" t="s">
        <v>3336</v>
      </c>
      <c r="B2054" s="202">
        <v>14969</v>
      </c>
      <c r="C2054" s="204">
        <v>1</v>
      </c>
      <c r="D2054" s="416">
        <v>0</v>
      </c>
    </row>
    <row r="2055" spans="1:4" x14ac:dyDescent="0.25">
      <c r="A2055" s="415" t="s">
        <v>3337</v>
      </c>
      <c r="B2055" s="202">
        <v>28809</v>
      </c>
      <c r="C2055" s="204">
        <v>2</v>
      </c>
      <c r="D2055" s="416">
        <v>2</v>
      </c>
    </row>
    <row r="2056" spans="1:4" x14ac:dyDescent="0.25">
      <c r="A2056" s="415" t="s">
        <v>3338</v>
      </c>
      <c r="B2056" s="202">
        <v>19215</v>
      </c>
      <c r="C2056" s="204">
        <v>5</v>
      </c>
      <c r="D2056" s="416">
        <v>5</v>
      </c>
    </row>
    <row r="2057" spans="1:4" x14ac:dyDescent="0.25">
      <c r="A2057" s="415" t="s">
        <v>3339</v>
      </c>
      <c r="B2057" s="202">
        <v>12078</v>
      </c>
      <c r="C2057" s="204">
        <v>1</v>
      </c>
      <c r="D2057" s="416">
        <v>1</v>
      </c>
    </row>
    <row r="2058" spans="1:4" x14ac:dyDescent="0.25">
      <c r="A2058" s="415" t="s">
        <v>3340</v>
      </c>
      <c r="B2058" s="202">
        <v>28626</v>
      </c>
      <c r="C2058" s="204">
        <v>129</v>
      </c>
      <c r="D2058" s="416">
        <v>105</v>
      </c>
    </row>
    <row r="2059" spans="1:4" x14ac:dyDescent="0.25">
      <c r="A2059" s="415" t="s">
        <v>3341</v>
      </c>
      <c r="B2059" s="202">
        <v>25849</v>
      </c>
      <c r="C2059" s="204">
        <v>8</v>
      </c>
      <c r="D2059" s="416">
        <v>4</v>
      </c>
    </row>
    <row r="2060" spans="1:4" x14ac:dyDescent="0.25">
      <c r="A2060" s="415" t="s">
        <v>3342</v>
      </c>
      <c r="B2060" s="202">
        <v>11129</v>
      </c>
      <c r="C2060" s="204">
        <v>164</v>
      </c>
      <c r="D2060" s="416">
        <v>164</v>
      </c>
    </row>
    <row r="2061" spans="1:4" x14ac:dyDescent="0.25">
      <c r="A2061" s="415" t="s">
        <v>3343</v>
      </c>
      <c r="B2061" s="202">
        <v>23140</v>
      </c>
      <c r="C2061" s="204">
        <v>19</v>
      </c>
      <c r="D2061" s="416">
        <v>13</v>
      </c>
    </row>
    <row r="2062" spans="1:4" x14ac:dyDescent="0.25">
      <c r="A2062" s="415" t="s">
        <v>3344</v>
      </c>
      <c r="B2062" s="202">
        <v>14081</v>
      </c>
      <c r="C2062" s="204">
        <v>320</v>
      </c>
      <c r="D2062" s="416">
        <v>256</v>
      </c>
    </row>
    <row r="2063" spans="1:4" x14ac:dyDescent="0.25">
      <c r="A2063" s="415" t="s">
        <v>3345</v>
      </c>
      <c r="B2063" s="202">
        <v>16140</v>
      </c>
      <c r="C2063" s="204">
        <v>700</v>
      </c>
      <c r="D2063" s="416">
        <v>30</v>
      </c>
    </row>
    <row r="2064" spans="1:4" x14ac:dyDescent="0.25">
      <c r="A2064" s="415" t="s">
        <v>3346</v>
      </c>
      <c r="B2064" s="202">
        <v>13070</v>
      </c>
      <c r="C2064" s="204">
        <v>185</v>
      </c>
      <c r="D2064" s="416">
        <v>151</v>
      </c>
    </row>
    <row r="2065" spans="1:4" x14ac:dyDescent="0.25">
      <c r="A2065" s="415" t="s">
        <v>3347</v>
      </c>
      <c r="B2065" s="202">
        <v>17898</v>
      </c>
      <c r="C2065" s="204">
        <v>98</v>
      </c>
      <c r="D2065" s="416">
        <v>88</v>
      </c>
    </row>
    <row r="2066" spans="1:4" x14ac:dyDescent="0.25">
      <c r="A2066" s="415" t="s">
        <v>3348</v>
      </c>
      <c r="B2066" s="202">
        <v>17675</v>
      </c>
      <c r="C2066" s="204">
        <v>16</v>
      </c>
      <c r="D2066" s="416">
        <v>8</v>
      </c>
    </row>
    <row r="2067" spans="1:4" x14ac:dyDescent="0.25">
      <c r="A2067" s="415" t="s">
        <v>3349</v>
      </c>
      <c r="B2067" s="202">
        <v>21082</v>
      </c>
      <c r="C2067" s="204">
        <v>9</v>
      </c>
      <c r="D2067" s="416">
        <v>9</v>
      </c>
    </row>
    <row r="2068" spans="1:4" x14ac:dyDescent="0.25">
      <c r="A2068" s="415" t="s">
        <v>3350</v>
      </c>
      <c r="B2068" s="202">
        <v>28537</v>
      </c>
      <c r="C2068" s="204">
        <v>30</v>
      </c>
      <c r="D2068" s="416">
        <v>10</v>
      </c>
    </row>
    <row r="2069" spans="1:4" x14ac:dyDescent="0.25">
      <c r="A2069" s="415" t="s">
        <v>3351</v>
      </c>
      <c r="B2069" s="202">
        <v>19292</v>
      </c>
      <c r="C2069" s="204">
        <v>20</v>
      </c>
      <c r="D2069" s="416">
        <v>0</v>
      </c>
    </row>
    <row r="2070" spans="1:4" x14ac:dyDescent="0.25">
      <c r="A2070" s="415" t="s">
        <v>3352</v>
      </c>
      <c r="B2070" s="202">
        <v>29246</v>
      </c>
      <c r="C2070" s="204">
        <v>40</v>
      </c>
      <c r="D2070" s="416">
        <v>0</v>
      </c>
    </row>
    <row r="2071" spans="1:4" x14ac:dyDescent="0.25">
      <c r="A2071" s="415" t="s">
        <v>3353</v>
      </c>
      <c r="B2071" s="202">
        <v>10127</v>
      </c>
      <c r="C2071" s="204">
        <v>2</v>
      </c>
      <c r="D2071" s="416">
        <v>2</v>
      </c>
    </row>
    <row r="2072" spans="1:4" x14ac:dyDescent="0.25">
      <c r="A2072" s="415" t="s">
        <v>3354</v>
      </c>
      <c r="B2072" s="202">
        <v>17519</v>
      </c>
      <c r="C2072" s="204">
        <v>7</v>
      </c>
      <c r="D2072" s="416">
        <v>0</v>
      </c>
    </row>
    <row r="2073" spans="1:4" x14ac:dyDescent="0.25">
      <c r="A2073" s="415" t="s">
        <v>3355</v>
      </c>
      <c r="B2073" s="202">
        <v>27718</v>
      </c>
      <c r="C2073" s="204">
        <v>23</v>
      </c>
      <c r="D2073" s="416">
        <v>18</v>
      </c>
    </row>
    <row r="2074" spans="1:4" x14ac:dyDescent="0.25">
      <c r="A2074" s="415" t="s">
        <v>3356</v>
      </c>
      <c r="B2074" s="202">
        <v>27035</v>
      </c>
      <c r="C2074" s="204">
        <v>475</v>
      </c>
      <c r="D2074" s="416">
        <v>242</v>
      </c>
    </row>
    <row r="2075" spans="1:4" x14ac:dyDescent="0.25">
      <c r="A2075" s="415" t="s">
        <v>3357</v>
      </c>
      <c r="B2075" s="202">
        <v>29784</v>
      </c>
      <c r="C2075" s="204">
        <v>17</v>
      </c>
      <c r="D2075" s="416">
        <v>13</v>
      </c>
    </row>
    <row r="2076" spans="1:4" x14ac:dyDescent="0.25">
      <c r="A2076" s="415" t="s">
        <v>3358</v>
      </c>
      <c r="B2076" s="202">
        <v>27976</v>
      </c>
      <c r="C2076" s="204">
        <v>95</v>
      </c>
      <c r="D2076" s="416">
        <v>29</v>
      </c>
    </row>
    <row r="2077" spans="1:4" x14ac:dyDescent="0.25">
      <c r="A2077" s="415" t="s">
        <v>3359</v>
      </c>
      <c r="B2077" s="202">
        <v>23692</v>
      </c>
      <c r="C2077" s="204">
        <v>55</v>
      </c>
      <c r="D2077" s="416">
        <v>48</v>
      </c>
    </row>
    <row r="2078" spans="1:4" x14ac:dyDescent="0.25">
      <c r="A2078" s="415" t="s">
        <v>3360</v>
      </c>
      <c r="B2078" s="202">
        <v>15557</v>
      </c>
      <c r="C2078" s="204">
        <v>27</v>
      </c>
      <c r="D2078" s="416">
        <v>10</v>
      </c>
    </row>
    <row r="2079" spans="1:4" x14ac:dyDescent="0.25">
      <c r="A2079" s="415" t="s">
        <v>3361</v>
      </c>
      <c r="B2079" s="202">
        <v>13010</v>
      </c>
      <c r="C2079" s="204">
        <v>10</v>
      </c>
      <c r="D2079" s="416">
        <v>4</v>
      </c>
    </row>
    <row r="2080" spans="1:4" x14ac:dyDescent="0.25">
      <c r="A2080" s="415" t="s">
        <v>3362</v>
      </c>
      <c r="B2080" s="202">
        <v>20896</v>
      </c>
      <c r="C2080" s="204">
        <v>42</v>
      </c>
      <c r="D2080" s="416">
        <v>42</v>
      </c>
    </row>
    <row r="2081" spans="1:4" x14ac:dyDescent="0.25">
      <c r="A2081" s="415" t="s">
        <v>3363</v>
      </c>
      <c r="B2081" s="202">
        <v>13207</v>
      </c>
      <c r="C2081" s="204">
        <v>16</v>
      </c>
      <c r="D2081" s="416">
        <v>8</v>
      </c>
    </row>
    <row r="2082" spans="1:4" x14ac:dyDescent="0.25">
      <c r="A2082" s="415" t="s">
        <v>3364</v>
      </c>
      <c r="B2082" s="202">
        <v>24572</v>
      </c>
      <c r="C2082" s="204">
        <v>264</v>
      </c>
      <c r="D2082" s="416">
        <v>238</v>
      </c>
    </row>
    <row r="2083" spans="1:4" x14ac:dyDescent="0.25">
      <c r="A2083" s="415" t="s">
        <v>3365</v>
      </c>
      <c r="B2083" s="202">
        <v>24146</v>
      </c>
      <c r="C2083" s="204">
        <v>60</v>
      </c>
      <c r="D2083" s="416">
        <v>60</v>
      </c>
    </row>
    <row r="2084" spans="1:4" x14ac:dyDescent="0.25">
      <c r="A2084" s="415" t="s">
        <v>3366</v>
      </c>
      <c r="B2084" s="202">
        <v>24655</v>
      </c>
      <c r="C2084" s="204">
        <v>60</v>
      </c>
      <c r="D2084" s="416">
        <v>40</v>
      </c>
    </row>
    <row r="2085" spans="1:4" x14ac:dyDescent="0.25">
      <c r="A2085" s="415" t="s">
        <v>3367</v>
      </c>
      <c r="B2085" s="202">
        <v>22086</v>
      </c>
      <c r="C2085" s="204">
        <v>900</v>
      </c>
      <c r="D2085" s="416">
        <v>840</v>
      </c>
    </row>
    <row r="2086" spans="1:4" x14ac:dyDescent="0.25">
      <c r="A2086" s="415" t="s">
        <v>3368</v>
      </c>
      <c r="B2086" s="202">
        <v>23582</v>
      </c>
      <c r="C2086" s="204">
        <v>220</v>
      </c>
      <c r="D2086" s="416">
        <v>220</v>
      </c>
    </row>
    <row r="2087" spans="1:4" x14ac:dyDescent="0.25">
      <c r="A2087" s="415" t="s">
        <v>3369</v>
      </c>
      <c r="B2087" s="202">
        <v>11489</v>
      </c>
      <c r="C2087" s="204">
        <v>5</v>
      </c>
      <c r="D2087" s="416">
        <v>5</v>
      </c>
    </row>
    <row r="2088" spans="1:4" x14ac:dyDescent="0.25">
      <c r="A2088" s="415" t="s">
        <v>3370</v>
      </c>
      <c r="B2088" s="202">
        <v>24992</v>
      </c>
      <c r="C2088" s="204">
        <v>33</v>
      </c>
      <c r="D2088" s="416">
        <v>0</v>
      </c>
    </row>
    <row r="2089" spans="1:4" x14ac:dyDescent="0.25">
      <c r="A2089" s="415" t="s">
        <v>3371</v>
      </c>
      <c r="B2089" s="202">
        <v>27737</v>
      </c>
      <c r="C2089" s="204">
        <v>5</v>
      </c>
      <c r="D2089" s="416">
        <v>5</v>
      </c>
    </row>
    <row r="2090" spans="1:4" x14ac:dyDescent="0.25">
      <c r="A2090" s="415" t="s">
        <v>3372</v>
      </c>
      <c r="B2090" s="202">
        <v>18098</v>
      </c>
      <c r="C2090" s="204">
        <v>62</v>
      </c>
      <c r="D2090" s="416">
        <v>14</v>
      </c>
    </row>
    <row r="2091" spans="1:4" x14ac:dyDescent="0.25">
      <c r="A2091" s="415" t="s">
        <v>3373</v>
      </c>
      <c r="B2091" s="202">
        <v>20160</v>
      </c>
      <c r="C2091" s="204">
        <v>60</v>
      </c>
      <c r="D2091" s="416">
        <v>0</v>
      </c>
    </row>
    <row r="2092" spans="1:4" x14ac:dyDescent="0.25">
      <c r="A2092" s="415" t="s">
        <v>3374</v>
      </c>
      <c r="B2092" s="202">
        <v>18679</v>
      </c>
      <c r="C2092" s="203">
        <v>1200</v>
      </c>
      <c r="D2092" s="417">
        <v>1060</v>
      </c>
    </row>
    <row r="2093" spans="1:4" x14ac:dyDescent="0.25">
      <c r="A2093" s="415" t="s">
        <v>3375</v>
      </c>
      <c r="B2093" s="202">
        <v>20463</v>
      </c>
      <c r="C2093" s="204">
        <v>90</v>
      </c>
      <c r="D2093" s="416">
        <v>60</v>
      </c>
    </row>
    <row r="2094" spans="1:4" x14ac:dyDescent="0.25">
      <c r="A2094" s="415" t="s">
        <v>3376</v>
      </c>
      <c r="B2094" s="202">
        <v>12039</v>
      </c>
      <c r="C2094" s="204">
        <v>52</v>
      </c>
      <c r="D2094" s="416">
        <v>0</v>
      </c>
    </row>
    <row r="2095" spans="1:4" x14ac:dyDescent="0.25">
      <c r="A2095" s="415" t="s">
        <v>3377</v>
      </c>
      <c r="B2095" s="202">
        <v>20097</v>
      </c>
      <c r="C2095" s="204">
        <v>100</v>
      </c>
      <c r="D2095" s="416">
        <v>80</v>
      </c>
    </row>
    <row r="2096" spans="1:4" x14ac:dyDescent="0.25">
      <c r="A2096" s="415" t="s">
        <v>3378</v>
      </c>
      <c r="B2096" s="202">
        <v>18817</v>
      </c>
      <c r="C2096" s="204">
        <v>110</v>
      </c>
      <c r="D2096" s="416">
        <v>110</v>
      </c>
    </row>
    <row r="2097" spans="1:4" x14ac:dyDescent="0.25">
      <c r="A2097" s="415" t="s">
        <v>3379</v>
      </c>
      <c r="B2097" s="202">
        <v>26692</v>
      </c>
      <c r="C2097" s="204">
        <v>171</v>
      </c>
      <c r="D2097" s="416">
        <v>171</v>
      </c>
    </row>
    <row r="2098" spans="1:4" x14ac:dyDescent="0.25">
      <c r="A2098" s="415" t="s">
        <v>3380</v>
      </c>
      <c r="B2098" s="202">
        <v>29666</v>
      </c>
      <c r="C2098" s="204">
        <v>713</v>
      </c>
      <c r="D2098" s="416">
        <v>739</v>
      </c>
    </row>
    <row r="2099" spans="1:4" x14ac:dyDescent="0.25">
      <c r="A2099" s="415" t="s">
        <v>3381</v>
      </c>
      <c r="B2099" s="202">
        <v>24665</v>
      </c>
      <c r="C2099" s="203">
        <v>1030</v>
      </c>
      <c r="D2099" s="417">
        <v>1030</v>
      </c>
    </row>
    <row r="2100" spans="1:4" x14ac:dyDescent="0.25">
      <c r="A2100" s="415" t="s">
        <v>3382</v>
      </c>
      <c r="B2100" s="202">
        <v>12563</v>
      </c>
      <c r="C2100" s="204">
        <v>36</v>
      </c>
      <c r="D2100" s="416">
        <v>31</v>
      </c>
    </row>
    <row r="2101" spans="1:4" x14ac:dyDescent="0.25">
      <c r="A2101" s="415" t="s">
        <v>3383</v>
      </c>
      <c r="B2101" s="202">
        <v>19997</v>
      </c>
      <c r="C2101" s="204">
        <v>227</v>
      </c>
      <c r="D2101" s="416">
        <v>103</v>
      </c>
    </row>
    <row r="2102" spans="1:4" x14ac:dyDescent="0.25">
      <c r="A2102" s="415" t="s">
        <v>3384</v>
      </c>
      <c r="B2102" s="202">
        <v>29467</v>
      </c>
      <c r="C2102" s="204">
        <v>186</v>
      </c>
      <c r="D2102" s="416">
        <v>77</v>
      </c>
    </row>
    <row r="2103" spans="1:4" x14ac:dyDescent="0.25">
      <c r="A2103" s="415" t="s">
        <v>3385</v>
      </c>
      <c r="B2103" s="202">
        <v>11622</v>
      </c>
      <c r="C2103" s="204">
        <v>242</v>
      </c>
      <c r="D2103" s="416">
        <v>109</v>
      </c>
    </row>
    <row r="2104" spans="1:4" x14ac:dyDescent="0.25">
      <c r="A2104" s="415" t="s">
        <v>3386</v>
      </c>
      <c r="B2104" s="202">
        <v>15955</v>
      </c>
      <c r="C2104" s="204">
        <v>261</v>
      </c>
      <c r="D2104" s="416">
        <v>21</v>
      </c>
    </row>
    <row r="2105" spans="1:4" x14ac:dyDescent="0.25">
      <c r="A2105" s="415" t="s">
        <v>3387</v>
      </c>
      <c r="B2105" s="202">
        <v>11609</v>
      </c>
      <c r="C2105" s="204">
        <v>505</v>
      </c>
      <c r="D2105" s="416">
        <v>152</v>
      </c>
    </row>
    <row r="2106" spans="1:4" x14ac:dyDescent="0.25">
      <c r="A2106" s="415" t="s">
        <v>3388</v>
      </c>
      <c r="B2106" s="202">
        <v>11350</v>
      </c>
      <c r="C2106" s="204">
        <v>215</v>
      </c>
      <c r="D2106" s="416">
        <v>116</v>
      </c>
    </row>
    <row r="2107" spans="1:4" x14ac:dyDescent="0.25">
      <c r="A2107" s="415" t="s">
        <v>3389</v>
      </c>
      <c r="B2107" s="202">
        <v>28073</v>
      </c>
      <c r="C2107" s="204">
        <v>164</v>
      </c>
      <c r="D2107" s="416">
        <v>38</v>
      </c>
    </row>
    <row r="2108" spans="1:4" x14ac:dyDescent="0.25">
      <c r="A2108" s="415" t="s">
        <v>3390</v>
      </c>
      <c r="B2108" s="202">
        <v>17831</v>
      </c>
      <c r="C2108" s="204">
        <v>8</v>
      </c>
      <c r="D2108" s="416">
        <v>0</v>
      </c>
    </row>
    <row r="2109" spans="1:4" x14ac:dyDescent="0.25">
      <c r="A2109" s="415" t="s">
        <v>3391</v>
      </c>
      <c r="B2109" s="202">
        <v>16087</v>
      </c>
      <c r="C2109" s="204">
        <v>19</v>
      </c>
      <c r="D2109" s="416">
        <v>19</v>
      </c>
    </row>
    <row r="2110" spans="1:4" x14ac:dyDescent="0.25">
      <c r="A2110" s="415" t="s">
        <v>3392</v>
      </c>
      <c r="B2110" s="202">
        <v>17793</v>
      </c>
      <c r="C2110" s="204">
        <v>3</v>
      </c>
      <c r="D2110" s="416">
        <v>3</v>
      </c>
    </row>
    <row r="2111" spans="1:4" x14ac:dyDescent="0.25">
      <c r="A2111" s="415" t="s">
        <v>3393</v>
      </c>
      <c r="B2111" s="202">
        <v>19039</v>
      </c>
      <c r="C2111" s="204">
        <v>88</v>
      </c>
      <c r="D2111" s="416">
        <v>60</v>
      </c>
    </row>
    <row r="2112" spans="1:4" x14ac:dyDescent="0.25">
      <c r="A2112" s="415" t="s">
        <v>3394</v>
      </c>
      <c r="B2112" s="202">
        <v>15713</v>
      </c>
      <c r="C2112" s="204">
        <v>50</v>
      </c>
      <c r="D2112" s="416">
        <v>28</v>
      </c>
    </row>
    <row r="2113" spans="1:4" x14ac:dyDescent="0.25">
      <c r="A2113" s="415" t="s">
        <v>3395</v>
      </c>
      <c r="B2113" s="202">
        <v>29874</v>
      </c>
      <c r="C2113" s="204">
        <v>13</v>
      </c>
      <c r="D2113" s="416">
        <v>1</v>
      </c>
    </row>
    <row r="2114" spans="1:4" x14ac:dyDescent="0.25">
      <c r="A2114" s="415" t="s">
        <v>3396</v>
      </c>
      <c r="B2114" s="202">
        <v>15528</v>
      </c>
      <c r="C2114" s="204">
        <v>94</v>
      </c>
      <c r="D2114" s="416">
        <v>76</v>
      </c>
    </row>
    <row r="2115" spans="1:4" x14ac:dyDescent="0.25">
      <c r="A2115" s="415" t="s">
        <v>3397</v>
      </c>
      <c r="B2115" s="202">
        <v>15069</v>
      </c>
      <c r="C2115" s="204">
        <v>806</v>
      </c>
      <c r="D2115" s="416">
        <v>679</v>
      </c>
    </row>
    <row r="2116" spans="1:4" x14ac:dyDescent="0.25">
      <c r="A2116" s="415" t="s">
        <v>3398</v>
      </c>
      <c r="B2116" s="202">
        <v>17834</v>
      </c>
      <c r="C2116" s="204">
        <v>300</v>
      </c>
      <c r="D2116" s="416">
        <v>250</v>
      </c>
    </row>
    <row r="2117" spans="1:4" x14ac:dyDescent="0.25">
      <c r="A2117" s="415" t="s">
        <v>3399</v>
      </c>
      <c r="B2117" s="202">
        <v>15850</v>
      </c>
      <c r="C2117" s="204">
        <v>469</v>
      </c>
      <c r="D2117" s="416">
        <v>459</v>
      </c>
    </row>
    <row r="2118" spans="1:4" x14ac:dyDescent="0.25">
      <c r="A2118" s="415" t="s">
        <v>3400</v>
      </c>
      <c r="B2118" s="202">
        <v>26029</v>
      </c>
      <c r="C2118" s="204">
        <v>17</v>
      </c>
      <c r="D2118" s="416">
        <v>5</v>
      </c>
    </row>
    <row r="2119" spans="1:4" x14ac:dyDescent="0.25">
      <c r="A2119" s="415" t="s">
        <v>3401</v>
      </c>
      <c r="B2119" s="202">
        <v>20058</v>
      </c>
      <c r="C2119" s="204">
        <v>31</v>
      </c>
      <c r="D2119" s="416">
        <v>22</v>
      </c>
    </row>
    <row r="2120" spans="1:4" x14ac:dyDescent="0.25">
      <c r="A2120" s="415" t="s">
        <v>3402</v>
      </c>
      <c r="B2120" s="202">
        <v>10648</v>
      </c>
      <c r="C2120" s="204">
        <v>2</v>
      </c>
      <c r="D2120" s="416">
        <v>2</v>
      </c>
    </row>
    <row r="2121" spans="1:4" x14ac:dyDescent="0.25">
      <c r="A2121" s="415" t="s">
        <v>3403</v>
      </c>
      <c r="B2121" s="202">
        <v>21889</v>
      </c>
      <c r="C2121" s="204">
        <v>110</v>
      </c>
      <c r="D2121" s="416">
        <v>3</v>
      </c>
    </row>
    <row r="2122" spans="1:4" x14ac:dyDescent="0.25">
      <c r="A2122" s="415" t="s">
        <v>3404</v>
      </c>
      <c r="B2122" s="202">
        <v>17327</v>
      </c>
      <c r="C2122" s="204">
        <v>22</v>
      </c>
      <c r="D2122" s="416">
        <v>20</v>
      </c>
    </row>
    <row r="2123" spans="1:4" x14ac:dyDescent="0.25">
      <c r="A2123" s="415" t="s">
        <v>3405</v>
      </c>
      <c r="B2123" s="202">
        <v>24141</v>
      </c>
      <c r="C2123" s="204">
        <v>10</v>
      </c>
      <c r="D2123" s="416">
        <v>0</v>
      </c>
    </row>
    <row r="2124" spans="1:4" x14ac:dyDescent="0.25">
      <c r="A2124" s="415" t="s">
        <v>3406</v>
      </c>
      <c r="B2124" s="202">
        <v>10079</v>
      </c>
      <c r="C2124" s="204">
        <v>7</v>
      </c>
      <c r="D2124" s="416">
        <v>5</v>
      </c>
    </row>
    <row r="2125" spans="1:4" x14ac:dyDescent="0.25">
      <c r="A2125" s="415" t="s">
        <v>3407</v>
      </c>
      <c r="B2125" s="202">
        <v>17819</v>
      </c>
      <c r="C2125" s="204">
        <v>8</v>
      </c>
      <c r="D2125" s="416">
        <v>4</v>
      </c>
    </row>
    <row r="2126" spans="1:4" x14ac:dyDescent="0.25">
      <c r="A2126" s="415" t="s">
        <v>3408</v>
      </c>
      <c r="B2126" s="202">
        <v>21054</v>
      </c>
      <c r="C2126" s="204">
        <v>9</v>
      </c>
      <c r="D2126" s="416">
        <v>9</v>
      </c>
    </row>
    <row r="2127" spans="1:4" x14ac:dyDescent="0.25">
      <c r="A2127" s="415" t="s">
        <v>3409</v>
      </c>
      <c r="B2127" s="202">
        <v>17721</v>
      </c>
      <c r="C2127" s="204">
        <v>19</v>
      </c>
      <c r="D2127" s="416">
        <v>11</v>
      </c>
    </row>
    <row r="2128" spans="1:4" x14ac:dyDescent="0.25">
      <c r="A2128" s="415" t="s">
        <v>3410</v>
      </c>
      <c r="B2128" s="202">
        <v>22767</v>
      </c>
      <c r="C2128" s="204">
        <v>46</v>
      </c>
      <c r="D2128" s="416">
        <v>10</v>
      </c>
    </row>
    <row r="2129" spans="1:4" x14ac:dyDescent="0.25">
      <c r="A2129" s="415" t="s">
        <v>3411</v>
      </c>
      <c r="B2129" s="202">
        <v>18956</v>
      </c>
      <c r="C2129" s="204">
        <v>11</v>
      </c>
      <c r="D2129" s="416">
        <v>11</v>
      </c>
    </row>
    <row r="2130" spans="1:4" x14ac:dyDescent="0.25">
      <c r="A2130" s="415" t="s">
        <v>3412</v>
      </c>
      <c r="B2130" s="202">
        <v>28217</v>
      </c>
      <c r="C2130" s="204">
        <v>271</v>
      </c>
      <c r="D2130" s="416">
        <v>193</v>
      </c>
    </row>
    <row r="2131" spans="1:4" x14ac:dyDescent="0.25">
      <c r="A2131" s="415" t="s">
        <v>3413</v>
      </c>
      <c r="B2131" s="202">
        <v>19458</v>
      </c>
      <c r="C2131" s="204">
        <v>67</v>
      </c>
      <c r="D2131" s="416">
        <v>29</v>
      </c>
    </row>
    <row r="2132" spans="1:4" x14ac:dyDescent="0.25">
      <c r="A2132" s="415" t="s">
        <v>3414</v>
      </c>
      <c r="B2132" s="202">
        <v>10766</v>
      </c>
      <c r="C2132" s="204">
        <v>121</v>
      </c>
      <c r="D2132" s="416">
        <v>39</v>
      </c>
    </row>
    <row r="2133" spans="1:4" x14ac:dyDescent="0.25">
      <c r="A2133" s="415" t="s">
        <v>3415</v>
      </c>
      <c r="B2133" s="202">
        <v>17711</v>
      </c>
      <c r="C2133" s="204">
        <v>48</v>
      </c>
      <c r="D2133" s="416">
        <v>0</v>
      </c>
    </row>
    <row r="2134" spans="1:4" x14ac:dyDescent="0.25">
      <c r="A2134" s="415" t="s">
        <v>3416</v>
      </c>
      <c r="B2134" s="202">
        <v>24377</v>
      </c>
      <c r="C2134" s="204">
        <v>48</v>
      </c>
      <c r="D2134" s="416">
        <v>48</v>
      </c>
    </row>
    <row r="2135" spans="1:4" x14ac:dyDescent="0.25">
      <c r="A2135" s="415" t="s">
        <v>3417</v>
      </c>
      <c r="B2135" s="202">
        <v>15799</v>
      </c>
      <c r="C2135" s="204">
        <v>60</v>
      </c>
      <c r="D2135" s="416">
        <v>40</v>
      </c>
    </row>
    <row r="2136" spans="1:4" x14ac:dyDescent="0.25">
      <c r="A2136" s="415" t="s">
        <v>3418</v>
      </c>
      <c r="B2136" s="202">
        <v>25859</v>
      </c>
      <c r="C2136" s="203">
        <v>1680</v>
      </c>
      <c r="D2136" s="417">
        <v>1620</v>
      </c>
    </row>
    <row r="2137" spans="1:4" x14ac:dyDescent="0.25">
      <c r="A2137" s="415" t="s">
        <v>3419</v>
      </c>
      <c r="B2137" s="202">
        <v>29235</v>
      </c>
      <c r="C2137" s="204">
        <v>200</v>
      </c>
      <c r="D2137" s="416">
        <v>100</v>
      </c>
    </row>
    <row r="2138" spans="1:4" x14ac:dyDescent="0.25">
      <c r="A2138" s="415" t="s">
        <v>3420</v>
      </c>
      <c r="B2138" s="202">
        <v>27742</v>
      </c>
      <c r="C2138" s="204">
        <v>30</v>
      </c>
      <c r="D2138" s="416">
        <v>30</v>
      </c>
    </row>
    <row r="2139" spans="1:4" x14ac:dyDescent="0.25">
      <c r="A2139" s="415" t="s">
        <v>3421</v>
      </c>
      <c r="B2139" s="202">
        <v>13296</v>
      </c>
      <c r="C2139" s="204">
        <v>11</v>
      </c>
      <c r="D2139" s="416">
        <v>2</v>
      </c>
    </row>
    <row r="2140" spans="1:4" x14ac:dyDescent="0.25">
      <c r="A2140" s="415" t="s">
        <v>3422</v>
      </c>
      <c r="B2140" s="202">
        <v>29275</v>
      </c>
      <c r="C2140" s="204">
        <v>10</v>
      </c>
      <c r="D2140" s="416">
        <v>6</v>
      </c>
    </row>
    <row r="2141" spans="1:4" x14ac:dyDescent="0.25">
      <c r="A2141" s="415" t="s">
        <v>3423</v>
      </c>
      <c r="B2141" s="202">
        <v>21909</v>
      </c>
      <c r="C2141" s="204">
        <v>10</v>
      </c>
      <c r="D2141" s="416">
        <v>0</v>
      </c>
    </row>
    <row r="2142" spans="1:4" x14ac:dyDescent="0.25">
      <c r="A2142" s="415" t="s">
        <v>3424</v>
      </c>
      <c r="B2142" s="202">
        <v>15481</v>
      </c>
      <c r="C2142" s="204">
        <v>84</v>
      </c>
      <c r="D2142" s="416">
        <v>5</v>
      </c>
    </row>
    <row r="2143" spans="1:4" x14ac:dyDescent="0.25">
      <c r="A2143" s="415" t="s">
        <v>3425</v>
      </c>
      <c r="B2143" s="202">
        <v>27642</v>
      </c>
      <c r="C2143" s="204">
        <v>2</v>
      </c>
      <c r="D2143" s="416">
        <v>0</v>
      </c>
    </row>
    <row r="2144" spans="1:4" x14ac:dyDescent="0.25">
      <c r="A2144" s="415" t="s">
        <v>3426</v>
      </c>
      <c r="B2144" s="202">
        <v>10398</v>
      </c>
      <c r="C2144" s="203">
        <v>1080</v>
      </c>
      <c r="D2144" s="416">
        <v>960</v>
      </c>
    </row>
    <row r="2145" spans="1:4" x14ac:dyDescent="0.25">
      <c r="A2145" s="415" t="s">
        <v>3427</v>
      </c>
      <c r="B2145" s="202">
        <v>17208</v>
      </c>
      <c r="C2145" s="204">
        <v>50</v>
      </c>
      <c r="D2145" s="416">
        <v>50</v>
      </c>
    </row>
    <row r="2146" spans="1:4" x14ac:dyDescent="0.25">
      <c r="A2146" s="415" t="s">
        <v>3428</v>
      </c>
      <c r="B2146" s="202">
        <v>28152</v>
      </c>
      <c r="C2146" s="204">
        <v>30</v>
      </c>
      <c r="D2146" s="416">
        <v>13</v>
      </c>
    </row>
    <row r="2147" spans="1:4" x14ac:dyDescent="0.25">
      <c r="A2147" s="415" t="s">
        <v>3429</v>
      </c>
      <c r="B2147" s="202">
        <v>24369</v>
      </c>
      <c r="C2147" s="204">
        <v>1</v>
      </c>
      <c r="D2147" s="416">
        <v>0</v>
      </c>
    </row>
    <row r="2148" spans="1:4" x14ac:dyDescent="0.25">
      <c r="A2148" s="415" t="s">
        <v>3430</v>
      </c>
      <c r="B2148" s="202">
        <v>21322</v>
      </c>
      <c r="C2148" s="204">
        <v>130</v>
      </c>
      <c r="D2148" s="416">
        <v>130</v>
      </c>
    </row>
    <row r="2149" spans="1:4" x14ac:dyDescent="0.25">
      <c r="A2149" s="415" t="s">
        <v>3431</v>
      </c>
      <c r="B2149" s="202">
        <v>15828</v>
      </c>
      <c r="C2149" s="204">
        <v>131</v>
      </c>
      <c r="D2149" s="416">
        <v>134</v>
      </c>
    </row>
    <row r="2150" spans="1:4" x14ac:dyDescent="0.25">
      <c r="A2150" s="415" t="s">
        <v>3432</v>
      </c>
      <c r="B2150" s="202">
        <v>25069</v>
      </c>
      <c r="C2150" s="204">
        <v>562</v>
      </c>
      <c r="D2150" s="416">
        <v>562</v>
      </c>
    </row>
    <row r="2151" spans="1:4" x14ac:dyDescent="0.25">
      <c r="A2151" s="415" t="s">
        <v>3433</v>
      </c>
      <c r="B2151" s="202">
        <v>28675</v>
      </c>
      <c r="C2151" s="203">
        <v>1140</v>
      </c>
      <c r="D2151" s="417">
        <v>1140</v>
      </c>
    </row>
    <row r="2152" spans="1:4" x14ac:dyDescent="0.25">
      <c r="A2152" s="415" t="s">
        <v>3434</v>
      </c>
      <c r="B2152" s="202">
        <v>24874</v>
      </c>
      <c r="C2152" s="204">
        <v>54</v>
      </c>
      <c r="D2152" s="416">
        <v>39</v>
      </c>
    </row>
    <row r="2153" spans="1:4" x14ac:dyDescent="0.25">
      <c r="A2153" s="415" t="s">
        <v>3435</v>
      </c>
      <c r="B2153" s="202">
        <v>20293</v>
      </c>
      <c r="C2153" s="204">
        <v>136</v>
      </c>
      <c r="D2153" s="416">
        <v>17</v>
      </c>
    </row>
    <row r="2154" spans="1:4" x14ac:dyDescent="0.25">
      <c r="A2154" s="415" t="s">
        <v>3436</v>
      </c>
      <c r="B2154" s="202">
        <v>20457</v>
      </c>
      <c r="C2154" s="204">
        <v>172</v>
      </c>
      <c r="D2154" s="416">
        <v>153</v>
      </c>
    </row>
    <row r="2155" spans="1:4" x14ac:dyDescent="0.25">
      <c r="A2155" s="415" t="s">
        <v>3437</v>
      </c>
      <c r="B2155" s="202">
        <v>16307</v>
      </c>
      <c r="C2155" s="204">
        <v>252</v>
      </c>
      <c r="D2155" s="416">
        <v>123</v>
      </c>
    </row>
    <row r="2156" spans="1:4" x14ac:dyDescent="0.25">
      <c r="A2156" s="415" t="s">
        <v>3438</v>
      </c>
      <c r="B2156" s="202">
        <v>22640</v>
      </c>
      <c r="C2156" s="204">
        <v>258</v>
      </c>
      <c r="D2156" s="416">
        <v>0</v>
      </c>
    </row>
    <row r="2157" spans="1:4" x14ac:dyDescent="0.25">
      <c r="A2157" s="415" t="s">
        <v>3439</v>
      </c>
      <c r="B2157" s="202">
        <v>14072</v>
      </c>
      <c r="C2157" s="204">
        <v>503</v>
      </c>
      <c r="D2157" s="416">
        <v>210</v>
      </c>
    </row>
    <row r="2158" spans="1:4" x14ac:dyDescent="0.25">
      <c r="A2158" s="415" t="s">
        <v>3388</v>
      </c>
      <c r="B2158" s="202">
        <v>10831</v>
      </c>
      <c r="C2158" s="204">
        <v>195</v>
      </c>
      <c r="D2158" s="416">
        <v>51</v>
      </c>
    </row>
    <row r="2159" spans="1:4" x14ac:dyDescent="0.25">
      <c r="A2159" s="415" t="s">
        <v>3389</v>
      </c>
      <c r="B2159" s="202">
        <v>15160</v>
      </c>
      <c r="C2159" s="204">
        <v>73</v>
      </c>
      <c r="D2159" s="416">
        <v>2</v>
      </c>
    </row>
    <row r="2160" spans="1:4" x14ac:dyDescent="0.25">
      <c r="A2160" s="415" t="s">
        <v>3391</v>
      </c>
      <c r="B2160" s="202">
        <v>25637</v>
      </c>
      <c r="C2160" s="204">
        <v>14</v>
      </c>
      <c r="D2160" s="416">
        <v>9</v>
      </c>
    </row>
    <row r="2161" spans="1:4" x14ac:dyDescent="0.25">
      <c r="A2161" s="415" t="s">
        <v>3392</v>
      </c>
      <c r="B2161" s="202">
        <v>14862</v>
      </c>
      <c r="C2161" s="204">
        <v>6</v>
      </c>
      <c r="D2161" s="416">
        <v>5</v>
      </c>
    </row>
    <row r="2162" spans="1:4" x14ac:dyDescent="0.25">
      <c r="A2162" s="415" t="s">
        <v>3393</v>
      </c>
      <c r="B2162" s="202">
        <v>20959</v>
      </c>
      <c r="C2162" s="204">
        <v>187</v>
      </c>
      <c r="D2162" s="416">
        <v>31</v>
      </c>
    </row>
    <row r="2163" spans="1:4" x14ac:dyDescent="0.25">
      <c r="A2163" s="415" t="s">
        <v>3394</v>
      </c>
      <c r="B2163" s="202">
        <v>12975</v>
      </c>
      <c r="C2163" s="204">
        <v>50</v>
      </c>
      <c r="D2163" s="416">
        <v>49</v>
      </c>
    </row>
    <row r="2164" spans="1:4" x14ac:dyDescent="0.25">
      <c r="A2164" s="415" t="s">
        <v>3440</v>
      </c>
      <c r="B2164" s="202">
        <v>19395</v>
      </c>
      <c r="C2164" s="204">
        <v>12</v>
      </c>
      <c r="D2164" s="416">
        <v>0</v>
      </c>
    </row>
    <row r="2165" spans="1:4" x14ac:dyDescent="0.25">
      <c r="A2165" s="415" t="s">
        <v>3441</v>
      </c>
      <c r="B2165" s="202">
        <v>16700</v>
      </c>
      <c r="C2165" s="204">
        <v>82</v>
      </c>
      <c r="D2165" s="416">
        <v>0</v>
      </c>
    </row>
    <row r="2166" spans="1:4" x14ac:dyDescent="0.25">
      <c r="A2166" s="415" t="s">
        <v>3442</v>
      </c>
      <c r="B2166" s="202">
        <v>23342</v>
      </c>
      <c r="C2166" s="204">
        <v>560</v>
      </c>
      <c r="D2166" s="416">
        <v>233</v>
      </c>
    </row>
    <row r="2167" spans="1:4" x14ac:dyDescent="0.25">
      <c r="A2167" s="415" t="s">
        <v>3443</v>
      </c>
      <c r="B2167" s="202">
        <v>17172</v>
      </c>
      <c r="C2167" s="204">
        <v>308</v>
      </c>
      <c r="D2167" s="416">
        <v>270</v>
      </c>
    </row>
    <row r="2168" spans="1:4" x14ac:dyDescent="0.25">
      <c r="A2168" s="415" t="s">
        <v>3444</v>
      </c>
      <c r="B2168" s="202">
        <v>26196</v>
      </c>
      <c r="C2168" s="204">
        <v>567</v>
      </c>
      <c r="D2168" s="416">
        <v>538</v>
      </c>
    </row>
    <row r="2169" spans="1:4" x14ac:dyDescent="0.25">
      <c r="A2169" s="415" t="s">
        <v>3445</v>
      </c>
      <c r="B2169" s="202">
        <v>11331</v>
      </c>
      <c r="C2169" s="204">
        <v>18</v>
      </c>
      <c r="D2169" s="416">
        <v>4</v>
      </c>
    </row>
    <row r="2170" spans="1:4" x14ac:dyDescent="0.25">
      <c r="A2170" s="415" t="s">
        <v>3446</v>
      </c>
      <c r="B2170" s="202">
        <v>10455</v>
      </c>
      <c r="C2170" s="204">
        <v>35</v>
      </c>
      <c r="D2170" s="416">
        <v>2</v>
      </c>
    </row>
    <row r="2171" spans="1:4" x14ac:dyDescent="0.25">
      <c r="A2171" s="415" t="s">
        <v>3447</v>
      </c>
      <c r="B2171" s="202">
        <v>21313</v>
      </c>
      <c r="C2171" s="204">
        <v>2</v>
      </c>
      <c r="D2171" s="416">
        <v>2</v>
      </c>
    </row>
    <row r="2172" spans="1:4" x14ac:dyDescent="0.25">
      <c r="A2172" s="415" t="s">
        <v>3448</v>
      </c>
      <c r="B2172" s="202">
        <v>12628</v>
      </c>
      <c r="C2172" s="204">
        <v>154</v>
      </c>
      <c r="D2172" s="416">
        <v>0</v>
      </c>
    </row>
    <row r="2173" spans="1:4" x14ac:dyDescent="0.25">
      <c r="A2173" s="415" t="s">
        <v>3449</v>
      </c>
      <c r="B2173" s="202">
        <v>24080</v>
      </c>
      <c r="C2173" s="204">
        <v>22</v>
      </c>
      <c r="D2173" s="416">
        <v>20</v>
      </c>
    </row>
    <row r="2174" spans="1:4" x14ac:dyDescent="0.25">
      <c r="A2174" s="415" t="s">
        <v>3406</v>
      </c>
      <c r="B2174" s="202">
        <v>16836</v>
      </c>
      <c r="C2174" s="204">
        <v>5</v>
      </c>
      <c r="D2174" s="416">
        <v>5</v>
      </c>
    </row>
    <row r="2175" spans="1:4" x14ac:dyDescent="0.25">
      <c r="A2175" s="415" t="s">
        <v>3450</v>
      </c>
      <c r="B2175" s="202">
        <v>14280</v>
      </c>
      <c r="C2175" s="204">
        <v>410</v>
      </c>
      <c r="D2175" s="416">
        <v>410</v>
      </c>
    </row>
    <row r="2176" spans="1:4" x14ac:dyDescent="0.25">
      <c r="A2176" s="415" t="s">
        <v>3451</v>
      </c>
      <c r="B2176" s="202">
        <v>17804</v>
      </c>
      <c r="C2176" s="203">
        <v>3800</v>
      </c>
      <c r="D2176" s="417">
        <v>3760</v>
      </c>
    </row>
    <row r="2177" spans="1:4" x14ac:dyDescent="0.25">
      <c r="A2177" s="415" t="s">
        <v>3452</v>
      </c>
      <c r="B2177" s="202">
        <v>10531</v>
      </c>
      <c r="C2177" s="204">
        <v>418</v>
      </c>
      <c r="D2177" s="416">
        <v>129</v>
      </c>
    </row>
    <row r="2178" spans="1:4" x14ac:dyDescent="0.25">
      <c r="A2178" s="415" t="s">
        <v>3453</v>
      </c>
      <c r="B2178" s="202">
        <v>12756</v>
      </c>
      <c r="C2178" s="204">
        <v>10</v>
      </c>
      <c r="D2178" s="416">
        <v>0</v>
      </c>
    </row>
    <row r="2179" spans="1:4" x14ac:dyDescent="0.25">
      <c r="A2179" s="415" t="s">
        <v>3454</v>
      </c>
      <c r="B2179" s="202">
        <v>23369</v>
      </c>
      <c r="C2179" s="204">
        <v>215</v>
      </c>
      <c r="D2179" s="416">
        <v>80</v>
      </c>
    </row>
    <row r="2180" spans="1:4" x14ac:dyDescent="0.25">
      <c r="A2180" s="415" t="s">
        <v>3455</v>
      </c>
      <c r="B2180" s="202">
        <v>25446</v>
      </c>
      <c r="C2180" s="204">
        <v>50</v>
      </c>
      <c r="D2180" s="416">
        <v>50</v>
      </c>
    </row>
    <row r="2181" spans="1:4" x14ac:dyDescent="0.25">
      <c r="A2181" s="415" t="s">
        <v>3456</v>
      </c>
      <c r="B2181" s="202">
        <v>22128</v>
      </c>
      <c r="C2181" s="204">
        <v>12</v>
      </c>
      <c r="D2181" s="416">
        <v>8</v>
      </c>
    </row>
    <row r="2182" spans="1:4" x14ac:dyDescent="0.25">
      <c r="A2182" s="415" t="s">
        <v>3457</v>
      </c>
      <c r="B2182" s="202">
        <v>25393</v>
      </c>
      <c r="C2182" s="204">
        <v>9</v>
      </c>
      <c r="D2182" s="416">
        <v>9</v>
      </c>
    </row>
    <row r="2183" spans="1:4" x14ac:dyDescent="0.25">
      <c r="A2183" s="415" t="s">
        <v>3458</v>
      </c>
      <c r="B2183" s="202">
        <v>23167</v>
      </c>
      <c r="C2183" s="204">
        <v>37</v>
      </c>
      <c r="D2183" s="416">
        <v>27</v>
      </c>
    </row>
    <row r="2184" spans="1:4" x14ac:dyDescent="0.25">
      <c r="A2184" s="415" t="s">
        <v>3459</v>
      </c>
      <c r="B2184" s="202">
        <v>25030</v>
      </c>
      <c r="C2184" s="204">
        <v>40</v>
      </c>
      <c r="D2184" s="416">
        <v>40</v>
      </c>
    </row>
    <row r="2185" spans="1:4" x14ac:dyDescent="0.25">
      <c r="A2185" s="415" t="s">
        <v>2597</v>
      </c>
      <c r="B2185" s="202">
        <v>19680</v>
      </c>
      <c r="C2185" s="204">
        <v>20</v>
      </c>
      <c r="D2185" s="416">
        <v>7</v>
      </c>
    </row>
    <row r="2186" spans="1:4" x14ac:dyDescent="0.25">
      <c r="A2186" s="415" t="s">
        <v>3460</v>
      </c>
      <c r="B2186" s="202">
        <v>19136</v>
      </c>
      <c r="C2186" s="204">
        <v>2</v>
      </c>
      <c r="D2186" s="416">
        <v>2</v>
      </c>
    </row>
    <row r="2187" spans="1:4" x14ac:dyDescent="0.25">
      <c r="A2187" s="415" t="s">
        <v>3201</v>
      </c>
      <c r="B2187" s="202">
        <v>18129</v>
      </c>
      <c r="C2187" s="204">
        <v>161</v>
      </c>
      <c r="D2187" s="416">
        <v>131</v>
      </c>
    </row>
    <row r="2188" spans="1:4" x14ac:dyDescent="0.25">
      <c r="A2188" s="415" t="s">
        <v>3461</v>
      </c>
      <c r="B2188" s="202">
        <v>15401</v>
      </c>
      <c r="C2188" s="204">
        <v>32</v>
      </c>
      <c r="D2188" s="416">
        <v>12</v>
      </c>
    </row>
    <row r="2189" spans="1:4" x14ac:dyDescent="0.25">
      <c r="A2189" s="415" t="s">
        <v>3462</v>
      </c>
      <c r="B2189" s="202">
        <v>23095</v>
      </c>
      <c r="C2189" s="204">
        <v>202</v>
      </c>
      <c r="D2189" s="416">
        <v>2</v>
      </c>
    </row>
    <row r="2190" spans="1:4" x14ac:dyDescent="0.25">
      <c r="A2190" s="415" t="s">
        <v>3463</v>
      </c>
      <c r="B2190" s="202">
        <v>27954</v>
      </c>
      <c r="C2190" s="204">
        <v>50</v>
      </c>
      <c r="D2190" s="416">
        <v>0</v>
      </c>
    </row>
    <row r="2191" spans="1:4" x14ac:dyDescent="0.25">
      <c r="A2191" s="415" t="s">
        <v>3464</v>
      </c>
      <c r="B2191" s="202">
        <v>19594</v>
      </c>
      <c r="C2191" s="204">
        <v>25</v>
      </c>
      <c r="D2191" s="416">
        <v>0</v>
      </c>
    </row>
    <row r="2192" spans="1:4" x14ac:dyDescent="0.25">
      <c r="A2192" s="415" t="s">
        <v>3465</v>
      </c>
      <c r="B2192" s="202">
        <v>13010</v>
      </c>
      <c r="C2192" s="204">
        <v>20</v>
      </c>
      <c r="D2192" s="416">
        <v>7</v>
      </c>
    </row>
    <row r="2193" spans="1:4" x14ac:dyDescent="0.25">
      <c r="A2193" s="415" t="s">
        <v>3466</v>
      </c>
      <c r="B2193" s="202">
        <v>20531</v>
      </c>
      <c r="C2193" s="204">
        <v>16</v>
      </c>
      <c r="D2193" s="416">
        <v>16</v>
      </c>
    </row>
    <row r="2194" spans="1:4" x14ac:dyDescent="0.25">
      <c r="A2194" s="415" t="s">
        <v>3467</v>
      </c>
      <c r="B2194" s="202">
        <v>25871</v>
      </c>
      <c r="C2194" s="204">
        <v>31</v>
      </c>
      <c r="D2194" s="416">
        <v>30</v>
      </c>
    </row>
    <row r="2195" spans="1:4" x14ac:dyDescent="0.25">
      <c r="A2195" s="415" t="s">
        <v>3468</v>
      </c>
      <c r="B2195" s="202">
        <v>28365</v>
      </c>
      <c r="C2195" s="204">
        <v>144</v>
      </c>
      <c r="D2195" s="416">
        <v>94</v>
      </c>
    </row>
    <row r="2196" spans="1:4" x14ac:dyDescent="0.25">
      <c r="A2196" s="415" t="s">
        <v>3469</v>
      </c>
      <c r="B2196" s="202">
        <v>28948</v>
      </c>
      <c r="C2196" s="204">
        <v>391</v>
      </c>
      <c r="D2196" s="416">
        <v>355</v>
      </c>
    </row>
    <row r="2197" spans="1:4" x14ac:dyDescent="0.25">
      <c r="A2197" s="415" t="s">
        <v>3470</v>
      </c>
      <c r="B2197" s="202">
        <v>26284</v>
      </c>
      <c r="C2197" s="204">
        <v>350</v>
      </c>
      <c r="D2197" s="416">
        <v>320</v>
      </c>
    </row>
    <row r="2198" spans="1:4" x14ac:dyDescent="0.25">
      <c r="A2198" s="415" t="s">
        <v>3471</v>
      </c>
      <c r="B2198" s="202">
        <v>13149</v>
      </c>
      <c r="C2198" s="204">
        <v>14</v>
      </c>
      <c r="D2198" s="416">
        <v>1</v>
      </c>
    </row>
    <row r="2199" spans="1:4" x14ac:dyDescent="0.25">
      <c r="A2199" s="415" t="s">
        <v>3472</v>
      </c>
      <c r="B2199" s="202">
        <v>18636</v>
      </c>
      <c r="C2199" s="204">
        <v>55</v>
      </c>
      <c r="D2199" s="416">
        <v>40</v>
      </c>
    </row>
    <row r="2200" spans="1:4" x14ac:dyDescent="0.25">
      <c r="A2200" s="415" t="s">
        <v>3473</v>
      </c>
      <c r="B2200" s="202">
        <v>12773</v>
      </c>
      <c r="C2200" s="204">
        <v>229</v>
      </c>
      <c r="D2200" s="416">
        <v>73</v>
      </c>
    </row>
    <row r="2201" spans="1:4" x14ac:dyDescent="0.25">
      <c r="A2201" s="415" t="s">
        <v>3474</v>
      </c>
      <c r="B2201" s="202">
        <v>27129</v>
      </c>
      <c r="C2201" s="204">
        <v>48</v>
      </c>
      <c r="D2201" s="416">
        <v>4</v>
      </c>
    </row>
    <row r="2202" spans="1:4" x14ac:dyDescent="0.25">
      <c r="A2202" s="415" t="s">
        <v>3475</v>
      </c>
      <c r="B2202" s="202">
        <v>16020</v>
      </c>
      <c r="C2202" s="204">
        <v>66</v>
      </c>
      <c r="D2202" s="416">
        <v>3</v>
      </c>
    </row>
    <row r="2203" spans="1:4" x14ac:dyDescent="0.25">
      <c r="A2203" s="415" t="s">
        <v>3476</v>
      </c>
      <c r="B2203" s="202">
        <v>24064</v>
      </c>
      <c r="C2203" s="204">
        <v>335</v>
      </c>
      <c r="D2203" s="416">
        <v>32</v>
      </c>
    </row>
    <row r="2204" spans="1:4" x14ac:dyDescent="0.25">
      <c r="A2204" s="415" t="s">
        <v>3477</v>
      </c>
      <c r="B2204" s="202">
        <v>21865</v>
      </c>
      <c r="C2204" s="204">
        <v>4</v>
      </c>
      <c r="D2204" s="416">
        <v>4</v>
      </c>
    </row>
    <row r="2205" spans="1:4" x14ac:dyDescent="0.25">
      <c r="A2205" s="415" t="s">
        <v>3478</v>
      </c>
      <c r="B2205" s="202">
        <v>25090</v>
      </c>
      <c r="C2205" s="204">
        <v>10</v>
      </c>
      <c r="D2205" s="416">
        <v>3</v>
      </c>
    </row>
    <row r="2206" spans="1:4" x14ac:dyDescent="0.25">
      <c r="A2206" s="415" t="s">
        <v>3479</v>
      </c>
      <c r="B2206" s="202">
        <v>10819</v>
      </c>
      <c r="C2206" s="204">
        <v>513</v>
      </c>
      <c r="D2206" s="416">
        <v>1</v>
      </c>
    </row>
    <row r="2207" spans="1:4" x14ac:dyDescent="0.25">
      <c r="A2207" s="415" t="s">
        <v>3480</v>
      </c>
      <c r="B2207" s="202">
        <v>11952</v>
      </c>
      <c r="C2207" s="204">
        <v>149</v>
      </c>
      <c r="D2207" s="416">
        <v>71</v>
      </c>
    </row>
    <row r="2208" spans="1:4" x14ac:dyDescent="0.25">
      <c r="A2208" s="415" t="s">
        <v>3481</v>
      </c>
      <c r="B2208" s="202">
        <v>19608</v>
      </c>
      <c r="C2208" s="204">
        <v>58</v>
      </c>
      <c r="D2208" s="416">
        <v>22</v>
      </c>
    </row>
    <row r="2209" spans="1:4" x14ac:dyDescent="0.25">
      <c r="A2209" s="415" t="s">
        <v>3482</v>
      </c>
      <c r="B2209" s="202">
        <v>21333</v>
      </c>
      <c r="C2209" s="204">
        <v>154</v>
      </c>
      <c r="D2209" s="416">
        <v>100</v>
      </c>
    </row>
    <row r="2210" spans="1:4" x14ac:dyDescent="0.25">
      <c r="A2210" s="415" t="s">
        <v>3483</v>
      </c>
      <c r="B2210" s="202">
        <v>18480</v>
      </c>
      <c r="C2210" s="204">
        <v>60</v>
      </c>
      <c r="D2210" s="416">
        <v>16</v>
      </c>
    </row>
    <row r="2211" spans="1:4" x14ac:dyDescent="0.25">
      <c r="A2211" s="415" t="s">
        <v>3484</v>
      </c>
      <c r="B2211" s="202">
        <v>28527</v>
      </c>
      <c r="C2211" s="204">
        <v>1</v>
      </c>
      <c r="D2211" s="416">
        <v>1</v>
      </c>
    </row>
    <row r="2212" spans="1:4" x14ac:dyDescent="0.25">
      <c r="A2212" s="415" t="s">
        <v>3485</v>
      </c>
      <c r="B2212" s="202">
        <v>26429</v>
      </c>
      <c r="C2212" s="204">
        <v>4</v>
      </c>
      <c r="D2212" s="416">
        <v>0</v>
      </c>
    </row>
    <row r="2213" spans="1:4" x14ac:dyDescent="0.25">
      <c r="A2213" s="415" t="s">
        <v>3486</v>
      </c>
      <c r="B2213" s="202">
        <v>10565</v>
      </c>
      <c r="C2213" s="204">
        <v>56</v>
      </c>
      <c r="D2213" s="416">
        <v>42</v>
      </c>
    </row>
    <row r="2214" spans="1:4" x14ac:dyDescent="0.25">
      <c r="A2214" s="415" t="s">
        <v>3487</v>
      </c>
      <c r="B2214" s="202">
        <v>22096</v>
      </c>
      <c r="C2214" s="204">
        <v>17</v>
      </c>
      <c r="D2214" s="416">
        <v>13</v>
      </c>
    </row>
    <row r="2215" spans="1:4" x14ac:dyDescent="0.25">
      <c r="A2215" s="415" t="s">
        <v>3488</v>
      </c>
      <c r="B2215" s="202">
        <v>27462</v>
      </c>
      <c r="C2215" s="204">
        <v>30</v>
      </c>
      <c r="D2215" s="416">
        <v>24</v>
      </c>
    </row>
    <row r="2216" spans="1:4" x14ac:dyDescent="0.25">
      <c r="A2216" s="415" t="s">
        <v>3489</v>
      </c>
      <c r="B2216" s="202">
        <v>21124</v>
      </c>
      <c r="C2216" s="204">
        <v>28</v>
      </c>
      <c r="D2216" s="416">
        <v>28</v>
      </c>
    </row>
    <row r="2217" spans="1:4" x14ac:dyDescent="0.25">
      <c r="A2217" s="415" t="s">
        <v>3490</v>
      </c>
      <c r="B2217" s="202">
        <v>16808</v>
      </c>
      <c r="C2217" s="204">
        <v>32</v>
      </c>
      <c r="D2217" s="416">
        <v>24</v>
      </c>
    </row>
    <row r="2218" spans="1:4" x14ac:dyDescent="0.25">
      <c r="A2218" s="415" t="s">
        <v>3491</v>
      </c>
      <c r="B2218" s="202">
        <v>26841</v>
      </c>
      <c r="C2218" s="204">
        <v>24</v>
      </c>
      <c r="D2218" s="416">
        <v>0</v>
      </c>
    </row>
    <row r="2219" spans="1:4" x14ac:dyDescent="0.25">
      <c r="A2219" s="415" t="s">
        <v>3492</v>
      </c>
      <c r="B2219" s="202">
        <v>20971</v>
      </c>
      <c r="C2219" s="204">
        <v>179</v>
      </c>
      <c r="D2219" s="416">
        <v>81</v>
      </c>
    </row>
    <row r="2220" spans="1:4" x14ac:dyDescent="0.25">
      <c r="A2220" s="415" t="s">
        <v>3493</v>
      </c>
      <c r="B2220" s="202">
        <v>26185</v>
      </c>
      <c r="C2220" s="204">
        <v>2</v>
      </c>
      <c r="D2220" s="416">
        <v>2</v>
      </c>
    </row>
    <row r="2221" spans="1:4" x14ac:dyDescent="0.25">
      <c r="A2221" s="415" t="s">
        <v>3494</v>
      </c>
      <c r="B2221" s="202">
        <v>22550</v>
      </c>
      <c r="C2221" s="204">
        <v>51</v>
      </c>
      <c r="D2221" s="416">
        <v>10</v>
      </c>
    </row>
    <row r="2222" spans="1:4" x14ac:dyDescent="0.25">
      <c r="A2222" s="415" t="s">
        <v>3495</v>
      </c>
      <c r="B2222" s="202">
        <v>19021</v>
      </c>
      <c r="C2222" s="204">
        <v>4</v>
      </c>
      <c r="D2222" s="416">
        <v>4</v>
      </c>
    </row>
    <row r="2223" spans="1:4" x14ac:dyDescent="0.25">
      <c r="A2223" s="415" t="s">
        <v>3496</v>
      </c>
      <c r="B2223" s="202">
        <v>23248</v>
      </c>
      <c r="C2223" s="204">
        <v>35</v>
      </c>
      <c r="D2223" s="416">
        <v>0</v>
      </c>
    </row>
    <row r="2224" spans="1:4" x14ac:dyDescent="0.25">
      <c r="A2224" s="415" t="s">
        <v>3497</v>
      </c>
      <c r="B2224" s="202">
        <v>21984</v>
      </c>
      <c r="C2224" s="204">
        <v>7</v>
      </c>
      <c r="D2224" s="416">
        <v>5</v>
      </c>
    </row>
    <row r="2225" spans="1:4" x14ac:dyDescent="0.25">
      <c r="A2225" s="415" t="s">
        <v>3498</v>
      </c>
      <c r="B2225" s="202">
        <v>13251</v>
      </c>
      <c r="C2225" s="204">
        <v>139</v>
      </c>
      <c r="D2225" s="416">
        <v>114</v>
      </c>
    </row>
    <row r="2226" spans="1:4" x14ac:dyDescent="0.25">
      <c r="A2226" s="415" t="s">
        <v>3499</v>
      </c>
      <c r="B2226" s="202">
        <v>24148</v>
      </c>
      <c r="C2226" s="204">
        <v>456</v>
      </c>
      <c r="D2226" s="416">
        <v>375</v>
      </c>
    </row>
    <row r="2227" spans="1:4" x14ac:dyDescent="0.25">
      <c r="A2227" s="415" t="s">
        <v>3500</v>
      </c>
      <c r="B2227" s="202">
        <v>20451</v>
      </c>
      <c r="C2227" s="204">
        <v>460</v>
      </c>
      <c r="D2227" s="416">
        <v>460</v>
      </c>
    </row>
    <row r="2228" spans="1:4" x14ac:dyDescent="0.25">
      <c r="A2228" s="415" t="s">
        <v>3501</v>
      </c>
      <c r="B2228" s="202">
        <v>26231</v>
      </c>
      <c r="C2228" s="204">
        <v>27</v>
      </c>
      <c r="D2228" s="416">
        <v>4</v>
      </c>
    </row>
    <row r="2229" spans="1:4" x14ac:dyDescent="0.25">
      <c r="A2229" s="415" t="s">
        <v>3502</v>
      </c>
      <c r="B2229" s="202">
        <v>22264</v>
      </c>
      <c r="C2229" s="204">
        <v>99</v>
      </c>
      <c r="D2229" s="416">
        <v>44</v>
      </c>
    </row>
    <row r="2230" spans="1:4" x14ac:dyDescent="0.25">
      <c r="A2230" s="415" t="s">
        <v>3503</v>
      </c>
      <c r="B2230" s="202">
        <v>24945</v>
      </c>
      <c r="C2230" s="204">
        <v>327</v>
      </c>
      <c r="D2230" s="416">
        <v>0</v>
      </c>
    </row>
    <row r="2231" spans="1:4" x14ac:dyDescent="0.25">
      <c r="A2231" s="415" t="s">
        <v>3504</v>
      </c>
      <c r="B2231" s="202">
        <v>26207</v>
      </c>
      <c r="C2231" s="204">
        <v>84</v>
      </c>
      <c r="D2231" s="416">
        <v>12</v>
      </c>
    </row>
    <row r="2232" spans="1:4" x14ac:dyDescent="0.25">
      <c r="A2232" s="415" t="s">
        <v>3505</v>
      </c>
      <c r="B2232" s="202">
        <v>18159</v>
      </c>
      <c r="C2232" s="204">
        <v>88</v>
      </c>
      <c r="D2232" s="416">
        <v>1</v>
      </c>
    </row>
    <row r="2233" spans="1:4" x14ac:dyDescent="0.25">
      <c r="A2233" s="415" t="s">
        <v>3506</v>
      </c>
      <c r="B2233" s="202">
        <v>16738</v>
      </c>
      <c r="C2233" s="204">
        <v>314</v>
      </c>
      <c r="D2233" s="416">
        <v>28</v>
      </c>
    </row>
    <row r="2234" spans="1:4" x14ac:dyDescent="0.25">
      <c r="A2234" s="415" t="s">
        <v>3507</v>
      </c>
      <c r="B2234" s="202">
        <v>20143</v>
      </c>
      <c r="C2234" s="204">
        <v>13</v>
      </c>
      <c r="D2234" s="416">
        <v>13</v>
      </c>
    </row>
    <row r="2235" spans="1:4" x14ac:dyDescent="0.25">
      <c r="A2235" s="415" t="s">
        <v>3508</v>
      </c>
      <c r="B2235" s="202">
        <v>23394</v>
      </c>
      <c r="C2235" s="204">
        <v>5</v>
      </c>
      <c r="D2235" s="416">
        <v>5</v>
      </c>
    </row>
    <row r="2236" spans="1:4" x14ac:dyDescent="0.25">
      <c r="A2236" s="415" t="s">
        <v>3509</v>
      </c>
      <c r="B2236" s="202">
        <v>18515</v>
      </c>
      <c r="C2236" s="204">
        <v>490</v>
      </c>
      <c r="D2236" s="416">
        <v>137</v>
      </c>
    </row>
    <row r="2237" spans="1:4" x14ac:dyDescent="0.25">
      <c r="A2237" s="415" t="s">
        <v>3510</v>
      </c>
      <c r="B2237" s="202">
        <v>16491</v>
      </c>
      <c r="C2237" s="204">
        <v>165</v>
      </c>
      <c r="D2237" s="416">
        <v>7</v>
      </c>
    </row>
    <row r="2238" spans="1:4" x14ac:dyDescent="0.25">
      <c r="A2238" s="415" t="s">
        <v>3511</v>
      </c>
      <c r="B2238" s="202">
        <v>10508</v>
      </c>
      <c r="C2238" s="204">
        <v>43</v>
      </c>
      <c r="D2238" s="416">
        <v>33</v>
      </c>
    </row>
    <row r="2239" spans="1:4" x14ac:dyDescent="0.25">
      <c r="A2239" s="415" t="s">
        <v>3512</v>
      </c>
      <c r="B2239" s="202">
        <v>26265</v>
      </c>
      <c r="C2239" s="204">
        <v>151</v>
      </c>
      <c r="D2239" s="416">
        <v>137</v>
      </c>
    </row>
    <row r="2240" spans="1:4" x14ac:dyDescent="0.25">
      <c r="A2240" s="415" t="s">
        <v>3513</v>
      </c>
      <c r="B2240" s="202">
        <v>22559</v>
      </c>
      <c r="C2240" s="204">
        <v>34</v>
      </c>
      <c r="D2240" s="416">
        <v>20</v>
      </c>
    </row>
    <row r="2241" spans="1:4" x14ac:dyDescent="0.25">
      <c r="A2241" s="415" t="s">
        <v>3514</v>
      </c>
      <c r="B2241" s="202">
        <v>22186</v>
      </c>
      <c r="C2241" s="204">
        <v>1</v>
      </c>
      <c r="D2241" s="416">
        <v>1</v>
      </c>
    </row>
    <row r="2242" spans="1:4" x14ac:dyDescent="0.25">
      <c r="A2242" s="415" t="s">
        <v>3515</v>
      </c>
      <c r="B2242" s="202">
        <v>14752</v>
      </c>
      <c r="C2242" s="204">
        <v>14</v>
      </c>
      <c r="D2242" s="416">
        <v>10</v>
      </c>
    </row>
    <row r="2243" spans="1:4" x14ac:dyDescent="0.25">
      <c r="A2243" s="415" t="s">
        <v>3086</v>
      </c>
      <c r="B2243" s="202">
        <v>25136</v>
      </c>
      <c r="C2243" s="204">
        <v>66</v>
      </c>
      <c r="D2243" s="416">
        <v>7</v>
      </c>
    </row>
    <row r="2244" spans="1:4" x14ac:dyDescent="0.25">
      <c r="A2244" s="415" t="s">
        <v>3516</v>
      </c>
      <c r="B2244" s="202">
        <v>20456</v>
      </c>
      <c r="C2244" s="204">
        <v>26</v>
      </c>
      <c r="D2244" s="416">
        <v>0</v>
      </c>
    </row>
    <row r="2245" spans="1:4" x14ac:dyDescent="0.25">
      <c r="A2245" s="415" t="s">
        <v>3517</v>
      </c>
      <c r="B2245" s="202">
        <v>15996</v>
      </c>
      <c r="C2245" s="204">
        <v>140</v>
      </c>
      <c r="D2245" s="416">
        <v>100</v>
      </c>
    </row>
    <row r="2246" spans="1:4" x14ac:dyDescent="0.25">
      <c r="A2246" s="415" t="s">
        <v>2901</v>
      </c>
      <c r="B2246" s="202">
        <v>26870</v>
      </c>
      <c r="C2246" s="204">
        <v>14</v>
      </c>
      <c r="D2246" s="416">
        <v>14</v>
      </c>
    </row>
    <row r="2247" spans="1:4" x14ac:dyDescent="0.25">
      <c r="A2247" s="415" t="s">
        <v>3518</v>
      </c>
      <c r="B2247" s="202">
        <v>26099</v>
      </c>
      <c r="C2247" s="204">
        <v>8</v>
      </c>
      <c r="D2247" s="416">
        <v>5</v>
      </c>
    </row>
    <row r="2248" spans="1:4" x14ac:dyDescent="0.25">
      <c r="A2248" s="415" t="s">
        <v>2902</v>
      </c>
      <c r="B2248" s="202">
        <v>27596</v>
      </c>
      <c r="C2248" s="204">
        <v>5</v>
      </c>
      <c r="D2248" s="416">
        <v>5</v>
      </c>
    </row>
    <row r="2249" spans="1:4" x14ac:dyDescent="0.25">
      <c r="A2249" s="415" t="s">
        <v>3519</v>
      </c>
      <c r="B2249" s="202">
        <v>28156</v>
      </c>
      <c r="C2249" s="204">
        <v>42</v>
      </c>
      <c r="D2249" s="416">
        <v>22</v>
      </c>
    </row>
    <row r="2250" spans="1:4" x14ac:dyDescent="0.25">
      <c r="A2250" s="415" t="s">
        <v>3520</v>
      </c>
      <c r="B2250" s="202">
        <v>15708</v>
      </c>
      <c r="C2250" s="204">
        <v>82</v>
      </c>
      <c r="D2250" s="416">
        <v>42</v>
      </c>
    </row>
    <row r="2251" spans="1:4" x14ac:dyDescent="0.25">
      <c r="A2251" s="415" t="s">
        <v>2907</v>
      </c>
      <c r="B2251" s="202">
        <v>22050</v>
      </c>
      <c r="C2251" s="204">
        <v>146</v>
      </c>
      <c r="D2251" s="416">
        <v>0</v>
      </c>
    </row>
    <row r="2252" spans="1:4" x14ac:dyDescent="0.25">
      <c r="A2252" s="415" t="s">
        <v>3521</v>
      </c>
      <c r="B2252" s="202">
        <v>21330</v>
      </c>
      <c r="C2252" s="204">
        <v>87</v>
      </c>
      <c r="D2252" s="416">
        <v>0</v>
      </c>
    </row>
    <row r="2253" spans="1:4" x14ac:dyDescent="0.25">
      <c r="A2253" s="415" t="s">
        <v>3522</v>
      </c>
      <c r="B2253" s="202">
        <v>10361</v>
      </c>
      <c r="C2253" s="204">
        <v>117</v>
      </c>
      <c r="D2253" s="416">
        <v>6</v>
      </c>
    </row>
    <row r="2254" spans="1:4" x14ac:dyDescent="0.25">
      <c r="A2254" s="415" t="s">
        <v>3523</v>
      </c>
      <c r="B2254" s="202">
        <v>23642</v>
      </c>
      <c r="C2254" s="204">
        <v>277</v>
      </c>
      <c r="D2254" s="416">
        <v>218</v>
      </c>
    </row>
    <row r="2255" spans="1:4" x14ac:dyDescent="0.25">
      <c r="A2255" s="415" t="s">
        <v>3524</v>
      </c>
      <c r="B2255" s="202">
        <v>16033</v>
      </c>
      <c r="C2255" s="204">
        <v>33</v>
      </c>
      <c r="D2255" s="416">
        <v>32</v>
      </c>
    </row>
    <row r="2256" spans="1:4" x14ac:dyDescent="0.25">
      <c r="A2256" s="415" t="s">
        <v>3525</v>
      </c>
      <c r="B2256" s="202">
        <v>19379</v>
      </c>
      <c r="C2256" s="204">
        <v>11</v>
      </c>
      <c r="D2256" s="416">
        <v>6</v>
      </c>
    </row>
    <row r="2257" spans="1:4" x14ac:dyDescent="0.25">
      <c r="A2257" s="415" t="s">
        <v>3526</v>
      </c>
      <c r="B2257" s="202">
        <v>23380</v>
      </c>
      <c r="C2257" s="204">
        <v>28</v>
      </c>
      <c r="D2257" s="416">
        <v>23</v>
      </c>
    </row>
    <row r="2258" spans="1:4" x14ac:dyDescent="0.25">
      <c r="A2258" s="415" t="s">
        <v>3527</v>
      </c>
      <c r="B2258" s="202">
        <v>27991</v>
      </c>
      <c r="C2258" s="204">
        <v>4</v>
      </c>
      <c r="D2258" s="416">
        <v>4</v>
      </c>
    </row>
    <row r="2259" spans="1:4" x14ac:dyDescent="0.25">
      <c r="A2259" s="415" t="s">
        <v>3528</v>
      </c>
      <c r="B2259" s="202">
        <v>28261</v>
      </c>
      <c r="C2259" s="204">
        <v>544</v>
      </c>
      <c r="D2259" s="416">
        <v>528</v>
      </c>
    </row>
    <row r="2260" spans="1:4" x14ac:dyDescent="0.25">
      <c r="A2260" s="415" t="s">
        <v>3529</v>
      </c>
      <c r="B2260" s="202">
        <v>12004</v>
      </c>
      <c r="C2260" s="204">
        <v>107</v>
      </c>
      <c r="D2260" s="416">
        <v>107</v>
      </c>
    </row>
    <row r="2261" spans="1:4" x14ac:dyDescent="0.25">
      <c r="A2261" s="415" t="s">
        <v>3530</v>
      </c>
      <c r="B2261" s="202">
        <v>17715</v>
      </c>
      <c r="C2261" s="204">
        <v>72</v>
      </c>
      <c r="D2261" s="416">
        <v>61</v>
      </c>
    </row>
    <row r="2262" spans="1:4" x14ac:dyDescent="0.25">
      <c r="A2262" s="415" t="s">
        <v>3531</v>
      </c>
      <c r="B2262" s="202">
        <v>23607</v>
      </c>
      <c r="C2262" s="204">
        <v>35</v>
      </c>
      <c r="D2262" s="416">
        <v>0</v>
      </c>
    </row>
    <row r="2263" spans="1:4" x14ac:dyDescent="0.25">
      <c r="A2263" s="415" t="s">
        <v>3532</v>
      </c>
      <c r="B2263" s="202">
        <v>19674</v>
      </c>
      <c r="C2263" s="204">
        <v>755</v>
      </c>
      <c r="D2263" s="416">
        <v>513</v>
      </c>
    </row>
    <row r="2264" spans="1:4" x14ac:dyDescent="0.25">
      <c r="A2264" s="415" t="s">
        <v>3533</v>
      </c>
      <c r="B2264" s="202">
        <v>19210</v>
      </c>
      <c r="C2264" s="204">
        <v>649</v>
      </c>
      <c r="D2264" s="416">
        <v>506</v>
      </c>
    </row>
    <row r="2265" spans="1:4" x14ac:dyDescent="0.25">
      <c r="A2265" s="415" t="s">
        <v>3534</v>
      </c>
      <c r="B2265" s="202">
        <v>29582</v>
      </c>
      <c r="C2265" s="204">
        <v>42</v>
      </c>
      <c r="D2265" s="416">
        <v>12</v>
      </c>
    </row>
    <row r="2266" spans="1:4" x14ac:dyDescent="0.25">
      <c r="A2266" s="415" t="s">
        <v>3535</v>
      </c>
      <c r="B2266" s="202">
        <v>21258</v>
      </c>
      <c r="C2266" s="204">
        <v>2</v>
      </c>
      <c r="D2266" s="416">
        <v>1</v>
      </c>
    </row>
    <row r="2267" spans="1:4" x14ac:dyDescent="0.25">
      <c r="A2267" s="415" t="s">
        <v>3536</v>
      </c>
      <c r="B2267" s="202">
        <v>29133</v>
      </c>
      <c r="C2267" s="204">
        <v>322</v>
      </c>
      <c r="D2267" s="416">
        <v>309</v>
      </c>
    </row>
    <row r="2268" spans="1:4" x14ac:dyDescent="0.25">
      <c r="A2268" s="415" t="s">
        <v>3537</v>
      </c>
      <c r="B2268" s="202">
        <v>18813</v>
      </c>
      <c r="C2268" s="204">
        <v>391</v>
      </c>
      <c r="D2268" s="416">
        <v>0</v>
      </c>
    </row>
    <row r="2269" spans="1:4" x14ac:dyDescent="0.25">
      <c r="A2269" s="415" t="s">
        <v>3538</v>
      </c>
      <c r="B2269" s="202">
        <v>27413</v>
      </c>
      <c r="C2269" s="204">
        <v>164</v>
      </c>
      <c r="D2269" s="416">
        <v>7</v>
      </c>
    </row>
    <row r="2270" spans="1:4" x14ac:dyDescent="0.25">
      <c r="A2270" s="415" t="s">
        <v>3539</v>
      </c>
      <c r="B2270" s="202">
        <v>20160</v>
      </c>
      <c r="C2270" s="204">
        <v>39</v>
      </c>
      <c r="D2270" s="416">
        <v>19</v>
      </c>
    </row>
    <row r="2271" spans="1:4" x14ac:dyDescent="0.25">
      <c r="A2271" s="415" t="s">
        <v>3540</v>
      </c>
      <c r="B2271" s="202">
        <v>23551</v>
      </c>
      <c r="C2271" s="204">
        <v>482</v>
      </c>
      <c r="D2271" s="416">
        <v>344</v>
      </c>
    </row>
    <row r="2272" spans="1:4" x14ac:dyDescent="0.25">
      <c r="A2272" s="415" t="s">
        <v>3541</v>
      </c>
      <c r="B2272" s="202">
        <v>18169</v>
      </c>
      <c r="C2272" s="204">
        <v>3</v>
      </c>
      <c r="D2272" s="416">
        <v>3</v>
      </c>
    </row>
    <row r="2273" spans="1:4" x14ac:dyDescent="0.25">
      <c r="A2273" s="415" t="s">
        <v>3542</v>
      </c>
      <c r="B2273" s="202">
        <v>26674</v>
      </c>
      <c r="C2273" s="204">
        <v>1</v>
      </c>
      <c r="D2273" s="416">
        <v>1</v>
      </c>
    </row>
    <row r="2274" spans="1:4" x14ac:dyDescent="0.25">
      <c r="A2274" s="415" t="s">
        <v>3543</v>
      </c>
      <c r="B2274" s="202">
        <v>24380</v>
      </c>
      <c r="C2274" s="204">
        <v>282</v>
      </c>
      <c r="D2274" s="416">
        <v>4</v>
      </c>
    </row>
    <row r="2275" spans="1:4" x14ac:dyDescent="0.25">
      <c r="A2275" s="415" t="s">
        <v>3544</v>
      </c>
      <c r="B2275" s="202">
        <v>28569</v>
      </c>
      <c r="C2275" s="204">
        <v>10</v>
      </c>
      <c r="D2275" s="416">
        <v>0</v>
      </c>
    </row>
    <row r="2276" spans="1:4" x14ac:dyDescent="0.25">
      <c r="A2276" s="415" t="s">
        <v>3545</v>
      </c>
      <c r="B2276" s="202">
        <v>19908</v>
      </c>
      <c r="C2276" s="204">
        <v>20</v>
      </c>
      <c r="D2276" s="416">
        <v>0</v>
      </c>
    </row>
    <row r="2277" spans="1:4" x14ac:dyDescent="0.25">
      <c r="A2277" s="415" t="s">
        <v>3546</v>
      </c>
      <c r="B2277" s="202">
        <v>20500</v>
      </c>
      <c r="C2277" s="204">
        <v>135</v>
      </c>
      <c r="D2277" s="416">
        <v>19</v>
      </c>
    </row>
    <row r="2278" spans="1:4" x14ac:dyDescent="0.25">
      <c r="A2278" s="415" t="s">
        <v>3547</v>
      </c>
      <c r="B2278" s="202">
        <v>29919</v>
      </c>
      <c r="C2278" s="204">
        <v>2</v>
      </c>
      <c r="D2278" s="416">
        <v>2</v>
      </c>
    </row>
    <row r="2279" spans="1:4" x14ac:dyDescent="0.25">
      <c r="A2279" s="415" t="s">
        <v>3548</v>
      </c>
      <c r="B2279" s="202">
        <v>21361</v>
      </c>
      <c r="C2279" s="204">
        <v>1</v>
      </c>
      <c r="D2279" s="416">
        <v>1</v>
      </c>
    </row>
    <row r="2280" spans="1:4" x14ac:dyDescent="0.25">
      <c r="A2280" s="415" t="s">
        <v>3549</v>
      </c>
      <c r="B2280" s="202">
        <v>12270</v>
      </c>
      <c r="C2280" s="204">
        <v>26</v>
      </c>
      <c r="D2280" s="416">
        <v>26</v>
      </c>
    </row>
    <row r="2281" spans="1:4" x14ac:dyDescent="0.25">
      <c r="A2281" s="415" t="s">
        <v>3550</v>
      </c>
      <c r="B2281" s="202">
        <v>11221</v>
      </c>
      <c r="C2281" s="204">
        <v>26</v>
      </c>
      <c r="D2281" s="416">
        <v>26</v>
      </c>
    </row>
    <row r="2282" spans="1:4" x14ac:dyDescent="0.25">
      <c r="A2282" s="415" t="s">
        <v>3551</v>
      </c>
      <c r="B2282" s="202">
        <v>23315</v>
      </c>
      <c r="C2282" s="204">
        <v>7</v>
      </c>
      <c r="D2282" s="416">
        <v>5</v>
      </c>
    </row>
    <row r="2283" spans="1:4" x14ac:dyDescent="0.25">
      <c r="A2283" s="415" t="s">
        <v>3552</v>
      </c>
      <c r="B2283" s="202">
        <v>29327</v>
      </c>
      <c r="C2283" s="204">
        <v>1</v>
      </c>
      <c r="D2283" s="416">
        <v>0</v>
      </c>
    </row>
    <row r="2284" spans="1:4" x14ac:dyDescent="0.25">
      <c r="A2284" s="415" t="s">
        <v>3553</v>
      </c>
      <c r="B2284" s="202">
        <v>23617</v>
      </c>
      <c r="C2284" s="204">
        <v>26</v>
      </c>
      <c r="D2284" s="416">
        <v>24</v>
      </c>
    </row>
    <row r="2285" spans="1:4" x14ac:dyDescent="0.25">
      <c r="A2285" s="415" t="s">
        <v>3554</v>
      </c>
      <c r="B2285" s="202">
        <v>25598</v>
      </c>
      <c r="C2285" s="204">
        <v>36</v>
      </c>
      <c r="D2285" s="416">
        <v>0</v>
      </c>
    </row>
    <row r="2286" spans="1:4" x14ac:dyDescent="0.25">
      <c r="A2286" s="415" t="s">
        <v>3555</v>
      </c>
      <c r="B2286" s="202">
        <v>14187</v>
      </c>
      <c r="C2286" s="204">
        <v>25</v>
      </c>
      <c r="D2286" s="416">
        <v>7</v>
      </c>
    </row>
    <row r="2287" spans="1:4" x14ac:dyDescent="0.25">
      <c r="A2287" s="415" t="s">
        <v>3556</v>
      </c>
      <c r="B2287" s="202">
        <v>25401</v>
      </c>
      <c r="C2287" s="204">
        <v>1</v>
      </c>
      <c r="D2287" s="416">
        <v>0</v>
      </c>
    </row>
    <row r="2288" spans="1:4" x14ac:dyDescent="0.25">
      <c r="A2288" s="415" t="s">
        <v>3557</v>
      </c>
      <c r="B2288" s="202">
        <v>27828</v>
      </c>
      <c r="C2288" s="204">
        <v>68</v>
      </c>
      <c r="D2288" s="416">
        <v>0</v>
      </c>
    </row>
    <row r="2289" spans="1:4" x14ac:dyDescent="0.25">
      <c r="A2289" s="415" t="s">
        <v>3558</v>
      </c>
      <c r="B2289" s="202">
        <v>10871</v>
      </c>
      <c r="C2289" s="204">
        <v>65</v>
      </c>
      <c r="D2289" s="416">
        <v>52</v>
      </c>
    </row>
    <row r="2290" spans="1:4" x14ac:dyDescent="0.25">
      <c r="A2290" s="415" t="s">
        <v>3559</v>
      </c>
      <c r="B2290" s="202">
        <v>17853</v>
      </c>
      <c r="C2290" s="204">
        <v>50</v>
      </c>
      <c r="D2290" s="416">
        <v>2</v>
      </c>
    </row>
    <row r="2291" spans="1:4" x14ac:dyDescent="0.25">
      <c r="A2291" s="415" t="s">
        <v>3560</v>
      </c>
      <c r="B2291" s="202">
        <v>26141</v>
      </c>
      <c r="C2291" s="204">
        <v>12</v>
      </c>
      <c r="D2291" s="416">
        <v>1</v>
      </c>
    </row>
    <row r="2292" spans="1:4" x14ac:dyDescent="0.25">
      <c r="A2292" s="415" t="s">
        <v>3561</v>
      </c>
      <c r="B2292" s="202">
        <v>15487</v>
      </c>
      <c r="C2292" s="204">
        <v>78</v>
      </c>
      <c r="D2292" s="416">
        <v>25</v>
      </c>
    </row>
    <row r="2293" spans="1:4" x14ac:dyDescent="0.25">
      <c r="A2293" s="415" t="s">
        <v>3562</v>
      </c>
      <c r="B2293" s="202">
        <v>15646</v>
      </c>
      <c r="C2293" s="204">
        <v>4</v>
      </c>
      <c r="D2293" s="416">
        <v>3</v>
      </c>
    </row>
    <row r="2294" spans="1:4" x14ac:dyDescent="0.25">
      <c r="A2294" s="415" t="s">
        <v>3563</v>
      </c>
      <c r="B2294" s="202">
        <v>29677</v>
      </c>
      <c r="C2294" s="204">
        <v>147</v>
      </c>
      <c r="D2294" s="416">
        <v>126</v>
      </c>
    </row>
    <row r="2295" spans="1:4" x14ac:dyDescent="0.25">
      <c r="A2295" s="415" t="s">
        <v>3564</v>
      </c>
      <c r="B2295" s="202">
        <v>18515</v>
      </c>
      <c r="C2295" s="204">
        <v>2</v>
      </c>
      <c r="D2295" s="416">
        <v>1</v>
      </c>
    </row>
    <row r="2296" spans="1:4" x14ac:dyDescent="0.25">
      <c r="A2296" s="415" t="s">
        <v>3565</v>
      </c>
      <c r="B2296" s="202">
        <v>15855</v>
      </c>
      <c r="C2296" s="204">
        <v>4</v>
      </c>
      <c r="D2296" s="416">
        <v>0</v>
      </c>
    </row>
    <row r="2297" spans="1:4" x14ac:dyDescent="0.25">
      <c r="A2297" s="415" t="s">
        <v>3566</v>
      </c>
      <c r="B2297" s="202">
        <v>21526</v>
      </c>
      <c r="C2297" s="204">
        <v>52</v>
      </c>
      <c r="D2297" s="416">
        <v>3</v>
      </c>
    </row>
    <row r="2298" spans="1:4" x14ac:dyDescent="0.25">
      <c r="A2298" s="415" t="s">
        <v>3567</v>
      </c>
      <c r="B2298" s="202">
        <v>22327</v>
      </c>
      <c r="C2298" s="204">
        <v>1</v>
      </c>
      <c r="D2298" s="416">
        <v>0</v>
      </c>
    </row>
    <row r="2299" spans="1:4" x14ac:dyDescent="0.25">
      <c r="A2299" s="415" t="s">
        <v>3568</v>
      </c>
      <c r="B2299" s="202">
        <v>28780</v>
      </c>
      <c r="C2299" s="204">
        <v>6</v>
      </c>
      <c r="D2299" s="416">
        <v>6</v>
      </c>
    </row>
    <row r="2300" spans="1:4" x14ac:dyDescent="0.25">
      <c r="A2300" s="415" t="s">
        <v>3569</v>
      </c>
      <c r="B2300" s="202">
        <v>20246</v>
      </c>
      <c r="C2300" s="204">
        <v>3</v>
      </c>
      <c r="D2300" s="416">
        <v>1</v>
      </c>
    </row>
    <row r="2301" spans="1:4" x14ac:dyDescent="0.25">
      <c r="A2301" s="415" t="s">
        <v>3570</v>
      </c>
      <c r="B2301" s="202">
        <v>16153</v>
      </c>
      <c r="C2301" s="204">
        <v>2</v>
      </c>
      <c r="D2301" s="416">
        <v>2</v>
      </c>
    </row>
    <row r="2302" spans="1:4" x14ac:dyDescent="0.25">
      <c r="A2302" s="415" t="s">
        <v>3571</v>
      </c>
      <c r="B2302" s="202">
        <v>23467</v>
      </c>
      <c r="C2302" s="204">
        <v>33</v>
      </c>
      <c r="D2302" s="416">
        <v>12</v>
      </c>
    </row>
    <row r="2303" spans="1:4" x14ac:dyDescent="0.25">
      <c r="A2303" s="415" t="s">
        <v>3572</v>
      </c>
      <c r="B2303" s="202">
        <v>16749</v>
      </c>
      <c r="C2303" s="204">
        <v>86</v>
      </c>
      <c r="D2303" s="416">
        <v>16</v>
      </c>
    </row>
    <row r="2304" spans="1:4" x14ac:dyDescent="0.25">
      <c r="A2304" s="415" t="s">
        <v>3573</v>
      </c>
      <c r="B2304" s="202">
        <v>14270</v>
      </c>
      <c r="C2304" s="204">
        <v>2</v>
      </c>
      <c r="D2304" s="416">
        <v>2</v>
      </c>
    </row>
    <row r="2305" spans="1:4" x14ac:dyDescent="0.25">
      <c r="A2305" s="415" t="s">
        <v>3574</v>
      </c>
      <c r="B2305" s="202">
        <v>17063</v>
      </c>
      <c r="C2305" s="204">
        <v>261</v>
      </c>
      <c r="D2305" s="416">
        <v>32</v>
      </c>
    </row>
    <row r="2306" spans="1:4" x14ac:dyDescent="0.25">
      <c r="A2306" s="415" t="s">
        <v>3575</v>
      </c>
      <c r="B2306" s="202">
        <v>27433</v>
      </c>
      <c r="C2306" s="204">
        <v>75</v>
      </c>
      <c r="D2306" s="416">
        <v>10</v>
      </c>
    </row>
    <row r="2307" spans="1:4" x14ac:dyDescent="0.25">
      <c r="A2307" s="415" t="s">
        <v>3576</v>
      </c>
      <c r="B2307" s="202">
        <v>20253</v>
      </c>
      <c r="C2307" s="204">
        <v>182</v>
      </c>
      <c r="D2307" s="416">
        <v>164</v>
      </c>
    </row>
    <row r="2308" spans="1:4" x14ac:dyDescent="0.25">
      <c r="A2308" s="415" t="s">
        <v>3577</v>
      </c>
      <c r="B2308" s="202">
        <v>10095</v>
      </c>
      <c r="C2308" s="204">
        <v>82</v>
      </c>
      <c r="D2308" s="416">
        <v>62</v>
      </c>
    </row>
    <row r="2309" spans="1:4" x14ac:dyDescent="0.25">
      <c r="A2309" s="415" t="s">
        <v>3578</v>
      </c>
      <c r="B2309" s="202">
        <v>21335</v>
      </c>
      <c r="C2309" s="204">
        <v>176</v>
      </c>
      <c r="D2309" s="416">
        <v>172</v>
      </c>
    </row>
    <row r="2310" spans="1:4" x14ac:dyDescent="0.25">
      <c r="A2310" s="415" t="s">
        <v>3579</v>
      </c>
      <c r="B2310" s="202">
        <v>29538</v>
      </c>
      <c r="C2310" s="204">
        <v>10</v>
      </c>
      <c r="D2310" s="416">
        <v>5</v>
      </c>
    </row>
    <row r="2311" spans="1:4" x14ac:dyDescent="0.25">
      <c r="A2311" s="415" t="s">
        <v>3580</v>
      </c>
      <c r="B2311" s="202">
        <v>26069</v>
      </c>
      <c r="C2311" s="204">
        <v>63</v>
      </c>
      <c r="D2311" s="416">
        <v>61</v>
      </c>
    </row>
    <row r="2312" spans="1:4" x14ac:dyDescent="0.25">
      <c r="A2312" s="415" t="s">
        <v>3581</v>
      </c>
      <c r="B2312" s="202">
        <v>28610</v>
      </c>
      <c r="C2312" s="204">
        <v>65</v>
      </c>
      <c r="D2312" s="416">
        <v>0</v>
      </c>
    </row>
    <row r="2313" spans="1:4" x14ac:dyDescent="0.25">
      <c r="A2313" s="415" t="s">
        <v>3582</v>
      </c>
      <c r="B2313" s="202">
        <v>18034</v>
      </c>
      <c r="C2313" s="204">
        <v>77</v>
      </c>
      <c r="D2313" s="416">
        <v>1</v>
      </c>
    </row>
    <row r="2314" spans="1:4" x14ac:dyDescent="0.25">
      <c r="A2314" s="415" t="s">
        <v>3583</v>
      </c>
      <c r="B2314" s="202">
        <v>11979</v>
      </c>
      <c r="C2314" s="204">
        <v>5</v>
      </c>
      <c r="D2314" s="416">
        <v>0</v>
      </c>
    </row>
    <row r="2315" spans="1:4" x14ac:dyDescent="0.25">
      <c r="A2315" s="415" t="s">
        <v>3584</v>
      </c>
      <c r="B2315" s="202">
        <v>17777</v>
      </c>
      <c r="C2315" s="204">
        <v>25</v>
      </c>
      <c r="D2315" s="416">
        <v>0</v>
      </c>
    </row>
    <row r="2316" spans="1:4" x14ac:dyDescent="0.25">
      <c r="A2316" s="415" t="s">
        <v>3585</v>
      </c>
      <c r="B2316" s="202">
        <v>12336</v>
      </c>
      <c r="C2316" s="204">
        <v>49</v>
      </c>
      <c r="D2316" s="416">
        <v>39</v>
      </c>
    </row>
    <row r="2317" spans="1:4" x14ac:dyDescent="0.25">
      <c r="A2317" s="415" t="s">
        <v>3586</v>
      </c>
      <c r="B2317" s="202">
        <v>14935</v>
      </c>
      <c r="C2317" s="204">
        <v>315</v>
      </c>
      <c r="D2317" s="416">
        <v>315</v>
      </c>
    </row>
    <row r="2318" spans="1:4" x14ac:dyDescent="0.25">
      <c r="A2318" s="415" t="s">
        <v>3587</v>
      </c>
      <c r="B2318" s="202">
        <v>22216</v>
      </c>
      <c r="C2318" s="204">
        <v>90</v>
      </c>
      <c r="D2318" s="416">
        <v>70</v>
      </c>
    </row>
    <row r="2319" spans="1:4" x14ac:dyDescent="0.25">
      <c r="A2319" s="415" t="s">
        <v>3588</v>
      </c>
      <c r="B2319" s="202">
        <v>25645</v>
      </c>
      <c r="C2319" s="204">
        <v>50</v>
      </c>
      <c r="D2319" s="416">
        <v>50</v>
      </c>
    </row>
    <row r="2320" spans="1:4" x14ac:dyDescent="0.25">
      <c r="A2320" s="415" t="s">
        <v>3589</v>
      </c>
      <c r="B2320" s="202">
        <v>24120</v>
      </c>
      <c r="C2320" s="204">
        <v>96</v>
      </c>
      <c r="D2320" s="416">
        <v>96</v>
      </c>
    </row>
    <row r="2321" spans="1:4" x14ac:dyDescent="0.25">
      <c r="A2321" s="415" t="s">
        <v>3590</v>
      </c>
      <c r="B2321" s="202">
        <v>13245</v>
      </c>
      <c r="C2321" s="204">
        <v>564</v>
      </c>
      <c r="D2321" s="416">
        <v>512</v>
      </c>
    </row>
    <row r="2322" spans="1:4" x14ac:dyDescent="0.25">
      <c r="A2322" s="415" t="s">
        <v>3591</v>
      </c>
      <c r="B2322" s="202">
        <v>14108</v>
      </c>
      <c r="C2322" s="204">
        <v>263</v>
      </c>
      <c r="D2322" s="416">
        <v>244</v>
      </c>
    </row>
    <row r="2323" spans="1:4" x14ac:dyDescent="0.25">
      <c r="A2323" s="415" t="s">
        <v>3592</v>
      </c>
      <c r="B2323" s="202">
        <v>27684</v>
      </c>
      <c r="C2323" s="204">
        <v>13</v>
      </c>
      <c r="D2323" s="416">
        <v>10</v>
      </c>
    </row>
    <row r="2324" spans="1:4" x14ac:dyDescent="0.25">
      <c r="A2324" s="415" t="s">
        <v>3593</v>
      </c>
      <c r="B2324" s="202">
        <v>15563</v>
      </c>
      <c r="C2324" s="204">
        <v>13</v>
      </c>
      <c r="D2324" s="416">
        <v>3</v>
      </c>
    </row>
    <row r="2325" spans="1:4" x14ac:dyDescent="0.25">
      <c r="A2325" s="415" t="s">
        <v>3594</v>
      </c>
      <c r="B2325" s="202">
        <v>28324</v>
      </c>
      <c r="C2325" s="204">
        <v>1</v>
      </c>
      <c r="D2325" s="416">
        <v>1</v>
      </c>
    </row>
    <row r="2326" spans="1:4" x14ac:dyDescent="0.25">
      <c r="A2326" s="415" t="s">
        <v>3595</v>
      </c>
      <c r="B2326" s="202">
        <v>19282</v>
      </c>
      <c r="C2326" s="204">
        <v>11</v>
      </c>
      <c r="D2326" s="416">
        <v>0</v>
      </c>
    </row>
    <row r="2327" spans="1:4" x14ac:dyDescent="0.25">
      <c r="A2327" s="415" t="s">
        <v>3596</v>
      </c>
      <c r="B2327" s="202">
        <v>16926</v>
      </c>
      <c r="C2327" s="204">
        <v>8</v>
      </c>
      <c r="D2327" s="416">
        <v>3</v>
      </c>
    </row>
    <row r="2328" spans="1:4" x14ac:dyDescent="0.25">
      <c r="A2328" s="415" t="s">
        <v>3597</v>
      </c>
      <c r="B2328" s="202">
        <v>17012</v>
      </c>
      <c r="C2328" s="204">
        <v>22</v>
      </c>
      <c r="D2328" s="416">
        <v>22</v>
      </c>
    </row>
    <row r="2329" spans="1:4" x14ac:dyDescent="0.25">
      <c r="A2329" s="415" t="s">
        <v>3598</v>
      </c>
      <c r="B2329" s="202">
        <v>22224</v>
      </c>
      <c r="C2329" s="204">
        <v>45</v>
      </c>
      <c r="D2329" s="416">
        <v>32</v>
      </c>
    </row>
    <row r="2330" spans="1:4" x14ac:dyDescent="0.25">
      <c r="A2330" s="415" t="s">
        <v>3599</v>
      </c>
      <c r="B2330" s="202">
        <v>27563</v>
      </c>
      <c r="C2330" s="204">
        <v>5</v>
      </c>
      <c r="D2330" s="416">
        <v>5</v>
      </c>
    </row>
    <row r="2331" spans="1:4" x14ac:dyDescent="0.25">
      <c r="A2331" s="415" t="s">
        <v>3600</v>
      </c>
      <c r="B2331" s="202">
        <v>15305</v>
      </c>
      <c r="C2331" s="204">
        <v>30</v>
      </c>
      <c r="D2331" s="416">
        <v>0</v>
      </c>
    </row>
    <row r="2332" spans="1:4" x14ac:dyDescent="0.25">
      <c r="A2332" s="415" t="s">
        <v>3601</v>
      </c>
      <c r="B2332" s="202">
        <v>18657</v>
      </c>
      <c r="C2332" s="204">
        <v>855</v>
      </c>
      <c r="D2332" s="416">
        <v>657</v>
      </c>
    </row>
    <row r="2333" spans="1:4" x14ac:dyDescent="0.25">
      <c r="A2333" s="415" t="s">
        <v>3602</v>
      </c>
      <c r="B2333" s="202">
        <v>10833</v>
      </c>
      <c r="C2333" s="204">
        <v>18</v>
      </c>
      <c r="D2333" s="416">
        <v>5</v>
      </c>
    </row>
    <row r="2334" spans="1:4" x14ac:dyDescent="0.25">
      <c r="A2334" s="415" t="s">
        <v>3603</v>
      </c>
      <c r="B2334" s="202">
        <v>29028</v>
      </c>
      <c r="C2334" s="204">
        <v>72</v>
      </c>
      <c r="D2334" s="416">
        <v>57</v>
      </c>
    </row>
    <row r="2335" spans="1:4" x14ac:dyDescent="0.25">
      <c r="A2335" s="415" t="s">
        <v>3604</v>
      </c>
      <c r="B2335" s="202">
        <v>10952</v>
      </c>
      <c r="C2335" s="204">
        <v>59</v>
      </c>
      <c r="D2335" s="416">
        <v>36</v>
      </c>
    </row>
    <row r="2336" spans="1:4" x14ac:dyDescent="0.25">
      <c r="A2336" s="415" t="s">
        <v>3605</v>
      </c>
      <c r="B2336" s="202">
        <v>20990</v>
      </c>
      <c r="C2336" s="204">
        <v>42</v>
      </c>
      <c r="D2336" s="416">
        <v>42</v>
      </c>
    </row>
    <row r="2337" spans="1:4" x14ac:dyDescent="0.25">
      <c r="A2337" s="415" t="s">
        <v>3606</v>
      </c>
      <c r="B2337" s="202">
        <v>28919</v>
      </c>
      <c r="C2337" s="204">
        <v>82</v>
      </c>
      <c r="D2337" s="416">
        <v>0</v>
      </c>
    </row>
    <row r="2338" spans="1:4" x14ac:dyDescent="0.25">
      <c r="A2338" s="415" t="s">
        <v>1824</v>
      </c>
      <c r="B2338" s="202">
        <v>22989</v>
      </c>
      <c r="C2338" s="204">
        <v>404</v>
      </c>
      <c r="D2338" s="416">
        <v>21</v>
      </c>
    </row>
    <row r="2339" spans="1:4" x14ac:dyDescent="0.25">
      <c r="A2339" s="415" t="s">
        <v>1825</v>
      </c>
      <c r="B2339" s="202">
        <v>13634</v>
      </c>
      <c r="C2339" s="204">
        <v>5</v>
      </c>
      <c r="D2339" s="416">
        <v>5</v>
      </c>
    </row>
    <row r="2340" spans="1:4" x14ac:dyDescent="0.25">
      <c r="A2340" s="415" t="s">
        <v>3607</v>
      </c>
      <c r="B2340" s="202">
        <v>27230</v>
      </c>
      <c r="C2340" s="204">
        <v>80</v>
      </c>
      <c r="D2340" s="416">
        <v>5</v>
      </c>
    </row>
    <row r="2341" spans="1:4" x14ac:dyDescent="0.25">
      <c r="A2341" s="415" t="s">
        <v>3608</v>
      </c>
      <c r="B2341" s="202">
        <v>24107</v>
      </c>
      <c r="C2341" s="204">
        <v>19</v>
      </c>
      <c r="D2341" s="416">
        <v>19</v>
      </c>
    </row>
    <row r="2342" spans="1:4" x14ac:dyDescent="0.25">
      <c r="A2342" s="415" t="s">
        <v>3609</v>
      </c>
      <c r="B2342" s="202">
        <v>21487</v>
      </c>
      <c r="C2342" s="204">
        <v>5</v>
      </c>
      <c r="D2342" s="416">
        <v>0</v>
      </c>
    </row>
    <row r="2343" spans="1:4" x14ac:dyDescent="0.25">
      <c r="A2343" s="415" t="s">
        <v>3610</v>
      </c>
      <c r="B2343" s="202">
        <v>12841</v>
      </c>
      <c r="C2343" s="204">
        <v>6</v>
      </c>
      <c r="D2343" s="416">
        <v>6</v>
      </c>
    </row>
    <row r="2344" spans="1:4" x14ac:dyDescent="0.25">
      <c r="A2344" s="415" t="s">
        <v>3611</v>
      </c>
      <c r="B2344" s="202">
        <v>14637</v>
      </c>
      <c r="C2344" s="204">
        <v>50</v>
      </c>
      <c r="D2344" s="416">
        <v>40</v>
      </c>
    </row>
    <row r="2345" spans="1:4" x14ac:dyDescent="0.25">
      <c r="A2345" s="415" t="s">
        <v>3612</v>
      </c>
      <c r="B2345" s="202">
        <v>14278</v>
      </c>
      <c r="C2345" s="204">
        <v>15</v>
      </c>
      <c r="D2345" s="416">
        <v>5</v>
      </c>
    </row>
    <row r="2346" spans="1:4" x14ac:dyDescent="0.25">
      <c r="A2346" s="415" t="s">
        <v>3613</v>
      </c>
      <c r="B2346" s="202">
        <v>28184</v>
      </c>
      <c r="C2346" s="204">
        <v>111</v>
      </c>
      <c r="D2346" s="416">
        <v>110</v>
      </c>
    </row>
    <row r="2347" spans="1:4" x14ac:dyDescent="0.25">
      <c r="A2347" s="415" t="s">
        <v>3614</v>
      </c>
      <c r="B2347" s="202">
        <v>10136</v>
      </c>
      <c r="C2347" s="204">
        <v>5</v>
      </c>
      <c r="D2347" s="416">
        <v>0</v>
      </c>
    </row>
    <row r="2348" spans="1:4" x14ac:dyDescent="0.25">
      <c r="A2348" s="415" t="s">
        <v>3615</v>
      </c>
      <c r="B2348" s="202">
        <v>17480</v>
      </c>
      <c r="C2348" s="204">
        <v>70</v>
      </c>
      <c r="D2348" s="416">
        <v>50</v>
      </c>
    </row>
    <row r="2349" spans="1:4" x14ac:dyDescent="0.25">
      <c r="A2349" s="415" t="s">
        <v>3616</v>
      </c>
      <c r="B2349" s="202">
        <v>20523</v>
      </c>
      <c r="C2349" s="204">
        <v>70</v>
      </c>
      <c r="D2349" s="416">
        <v>70</v>
      </c>
    </row>
    <row r="2350" spans="1:4" x14ac:dyDescent="0.25">
      <c r="A2350" s="415" t="s">
        <v>3617</v>
      </c>
      <c r="B2350" s="202">
        <v>10596</v>
      </c>
      <c r="C2350" s="204">
        <v>15</v>
      </c>
      <c r="D2350" s="416">
        <v>0</v>
      </c>
    </row>
    <row r="2351" spans="1:4" x14ac:dyDescent="0.25">
      <c r="A2351" s="415" t="s">
        <v>3618</v>
      </c>
      <c r="B2351" s="202">
        <v>23792</v>
      </c>
      <c r="C2351" s="204">
        <v>9</v>
      </c>
      <c r="D2351" s="416">
        <v>4</v>
      </c>
    </row>
    <row r="2352" spans="1:4" x14ac:dyDescent="0.25">
      <c r="A2352" s="415" t="s">
        <v>3619</v>
      </c>
      <c r="B2352" s="202">
        <v>24216</v>
      </c>
      <c r="C2352" s="204">
        <v>10</v>
      </c>
      <c r="D2352" s="416">
        <v>0</v>
      </c>
    </row>
    <row r="2353" spans="1:4" x14ac:dyDescent="0.25">
      <c r="A2353" s="415" t="s">
        <v>3620</v>
      </c>
      <c r="B2353" s="202">
        <v>21938</v>
      </c>
      <c r="C2353" s="204">
        <v>60</v>
      </c>
      <c r="D2353" s="416">
        <v>60</v>
      </c>
    </row>
    <row r="2354" spans="1:4" x14ac:dyDescent="0.25">
      <c r="A2354" s="415" t="s">
        <v>3621</v>
      </c>
      <c r="B2354" s="202">
        <v>11402</v>
      </c>
      <c r="C2354" s="204">
        <v>530</v>
      </c>
      <c r="D2354" s="416">
        <v>70</v>
      </c>
    </row>
    <row r="2355" spans="1:4" x14ac:dyDescent="0.25">
      <c r="A2355" s="415" t="s">
        <v>3622</v>
      </c>
      <c r="B2355" s="202">
        <v>29772</v>
      </c>
      <c r="C2355" s="204">
        <v>140</v>
      </c>
      <c r="D2355" s="416">
        <v>140</v>
      </c>
    </row>
    <row r="2356" spans="1:4" x14ac:dyDescent="0.25">
      <c r="A2356" s="415" t="s">
        <v>3623</v>
      </c>
      <c r="B2356" s="202">
        <v>16701</v>
      </c>
      <c r="C2356" s="203">
        <v>1710</v>
      </c>
      <c r="D2356" s="417">
        <v>1260</v>
      </c>
    </row>
    <row r="2357" spans="1:4" x14ac:dyDescent="0.25">
      <c r="A2357" s="415" t="s">
        <v>3624</v>
      </c>
      <c r="B2357" s="202">
        <v>10074</v>
      </c>
      <c r="C2357" s="203">
        <v>3940</v>
      </c>
      <c r="D2357" s="417">
        <v>3920</v>
      </c>
    </row>
    <row r="2358" spans="1:4" x14ac:dyDescent="0.25">
      <c r="A2358" s="415" t="s">
        <v>3625</v>
      </c>
      <c r="B2358" s="202">
        <v>11159</v>
      </c>
      <c r="C2358" s="204">
        <v>100</v>
      </c>
      <c r="D2358" s="416">
        <v>100</v>
      </c>
    </row>
    <row r="2359" spans="1:4" x14ac:dyDescent="0.25">
      <c r="A2359" s="415" t="s">
        <v>3626</v>
      </c>
      <c r="B2359" s="202">
        <v>14449</v>
      </c>
      <c r="C2359" s="204">
        <v>860</v>
      </c>
      <c r="D2359" s="416">
        <v>0</v>
      </c>
    </row>
    <row r="2360" spans="1:4" x14ac:dyDescent="0.25">
      <c r="A2360" s="415" t="s">
        <v>3627</v>
      </c>
      <c r="B2360" s="202">
        <v>27367</v>
      </c>
      <c r="C2360" s="203">
        <v>1240</v>
      </c>
      <c r="D2360" s="416">
        <v>800</v>
      </c>
    </row>
    <row r="2361" spans="1:4" x14ac:dyDescent="0.25">
      <c r="A2361" s="415" t="s">
        <v>3628</v>
      </c>
      <c r="B2361" s="202">
        <v>15831</v>
      </c>
      <c r="C2361" s="204">
        <v>380</v>
      </c>
      <c r="D2361" s="416">
        <v>380</v>
      </c>
    </row>
    <row r="2362" spans="1:4" x14ac:dyDescent="0.25">
      <c r="A2362" s="415" t="s">
        <v>3629</v>
      </c>
      <c r="B2362" s="202">
        <v>27124</v>
      </c>
      <c r="C2362" s="204">
        <v>120</v>
      </c>
      <c r="D2362" s="416">
        <v>0</v>
      </c>
    </row>
    <row r="2363" spans="1:4" x14ac:dyDescent="0.25">
      <c r="A2363" s="415" t="s">
        <v>3630</v>
      </c>
      <c r="B2363" s="202">
        <v>11255</v>
      </c>
      <c r="C2363" s="204">
        <v>400</v>
      </c>
      <c r="D2363" s="416">
        <v>400</v>
      </c>
    </row>
    <row r="2364" spans="1:4" x14ac:dyDescent="0.25">
      <c r="A2364" s="415" t="s">
        <v>3631</v>
      </c>
      <c r="B2364" s="202">
        <v>13478</v>
      </c>
      <c r="C2364" s="203">
        <v>13960</v>
      </c>
      <c r="D2364" s="417">
        <v>11880</v>
      </c>
    </row>
    <row r="2365" spans="1:4" x14ac:dyDescent="0.25">
      <c r="A2365" s="415" t="s">
        <v>3632</v>
      </c>
      <c r="B2365" s="202">
        <v>26004</v>
      </c>
      <c r="C2365" s="203">
        <v>5520</v>
      </c>
      <c r="D2365" s="417">
        <v>5100</v>
      </c>
    </row>
    <row r="2366" spans="1:4" x14ac:dyDescent="0.25">
      <c r="A2366" s="415" t="s">
        <v>3633</v>
      </c>
      <c r="B2366" s="202">
        <v>14866</v>
      </c>
      <c r="C2366" s="203">
        <v>8080</v>
      </c>
      <c r="D2366" s="417">
        <v>8000</v>
      </c>
    </row>
    <row r="2367" spans="1:4" x14ac:dyDescent="0.25">
      <c r="A2367" s="415" t="s">
        <v>3634</v>
      </c>
      <c r="B2367" s="202">
        <v>24805</v>
      </c>
      <c r="C2367" s="203">
        <v>2800</v>
      </c>
      <c r="D2367" s="417">
        <v>2860</v>
      </c>
    </row>
    <row r="2368" spans="1:4" x14ac:dyDescent="0.25">
      <c r="A2368" s="415" t="s">
        <v>3635</v>
      </c>
      <c r="B2368" s="202">
        <v>14395</v>
      </c>
      <c r="C2368" s="203">
        <v>1240</v>
      </c>
      <c r="D2368" s="416">
        <v>400</v>
      </c>
    </row>
    <row r="2369" spans="1:4" x14ac:dyDescent="0.25">
      <c r="A2369" s="415" t="s">
        <v>3636</v>
      </c>
      <c r="B2369" s="202">
        <v>21460</v>
      </c>
      <c r="C2369" s="204">
        <v>480</v>
      </c>
      <c r="D2369" s="416">
        <v>0</v>
      </c>
    </row>
    <row r="2370" spans="1:4" x14ac:dyDescent="0.25">
      <c r="A2370" s="415" t="s">
        <v>3637</v>
      </c>
      <c r="B2370" s="202">
        <v>13314</v>
      </c>
      <c r="C2370" s="204">
        <v>50</v>
      </c>
      <c r="D2370" s="416">
        <v>0</v>
      </c>
    </row>
    <row r="2371" spans="1:4" x14ac:dyDescent="0.25">
      <c r="A2371" s="415" t="s">
        <v>3638</v>
      </c>
      <c r="B2371" s="202">
        <v>11231</v>
      </c>
      <c r="C2371" s="204">
        <v>135</v>
      </c>
      <c r="D2371" s="416">
        <v>46</v>
      </c>
    </row>
    <row r="2372" spans="1:4" x14ac:dyDescent="0.25">
      <c r="A2372" s="415" t="s">
        <v>3639</v>
      </c>
      <c r="B2372" s="202">
        <v>22468</v>
      </c>
      <c r="C2372" s="203">
        <v>1000</v>
      </c>
      <c r="D2372" s="416">
        <v>980</v>
      </c>
    </row>
    <row r="2373" spans="1:4" x14ac:dyDescent="0.25">
      <c r="A2373" s="415" t="s">
        <v>3640</v>
      </c>
      <c r="B2373" s="202">
        <v>10069</v>
      </c>
      <c r="C2373" s="204">
        <v>60</v>
      </c>
      <c r="D2373" s="416">
        <v>0</v>
      </c>
    </row>
    <row r="2374" spans="1:4" x14ac:dyDescent="0.25">
      <c r="A2374" s="415" t="s">
        <v>3641</v>
      </c>
      <c r="B2374" s="202">
        <v>25847</v>
      </c>
      <c r="C2374" s="204">
        <v>40</v>
      </c>
      <c r="D2374" s="416">
        <v>20</v>
      </c>
    </row>
    <row r="2375" spans="1:4" x14ac:dyDescent="0.25">
      <c r="A2375" s="415" t="s">
        <v>3642</v>
      </c>
      <c r="B2375" s="202">
        <v>17629</v>
      </c>
      <c r="C2375" s="203">
        <v>2664</v>
      </c>
      <c r="D2375" s="417">
        <v>2392</v>
      </c>
    </row>
    <row r="2376" spans="1:4" x14ac:dyDescent="0.25">
      <c r="A2376" s="415" t="s">
        <v>3643</v>
      </c>
      <c r="B2376" s="202">
        <v>14303</v>
      </c>
      <c r="C2376" s="204">
        <v>500</v>
      </c>
      <c r="D2376" s="416">
        <v>500</v>
      </c>
    </row>
    <row r="2377" spans="1:4" x14ac:dyDescent="0.25">
      <c r="A2377" s="415" t="s">
        <v>3644</v>
      </c>
      <c r="B2377" s="202">
        <v>15161</v>
      </c>
      <c r="C2377" s="204">
        <v>14</v>
      </c>
      <c r="D2377" s="416">
        <v>0</v>
      </c>
    </row>
    <row r="2378" spans="1:4" x14ac:dyDescent="0.25">
      <c r="A2378" s="415" t="s">
        <v>3645</v>
      </c>
      <c r="B2378" s="202">
        <v>29480</v>
      </c>
      <c r="C2378" s="204">
        <v>20</v>
      </c>
      <c r="D2378" s="416">
        <v>0</v>
      </c>
    </row>
    <row r="2379" spans="1:4" x14ac:dyDescent="0.25">
      <c r="A2379" s="415" t="s">
        <v>3646</v>
      </c>
      <c r="B2379" s="202">
        <v>14625</v>
      </c>
      <c r="C2379" s="203">
        <v>2120</v>
      </c>
      <c r="D2379" s="416">
        <v>980</v>
      </c>
    </row>
    <row r="2380" spans="1:4" x14ac:dyDescent="0.25">
      <c r="A2380" s="415" t="s">
        <v>3647</v>
      </c>
      <c r="B2380" s="202">
        <v>16292</v>
      </c>
      <c r="C2380" s="204">
        <v>560</v>
      </c>
      <c r="D2380" s="416">
        <v>500</v>
      </c>
    </row>
    <row r="2381" spans="1:4" x14ac:dyDescent="0.25">
      <c r="A2381" s="415" t="s">
        <v>3648</v>
      </c>
      <c r="B2381" s="202">
        <v>16657</v>
      </c>
      <c r="C2381" s="204">
        <v>3</v>
      </c>
      <c r="D2381" s="416">
        <v>2</v>
      </c>
    </row>
    <row r="2382" spans="1:4" x14ac:dyDescent="0.25">
      <c r="A2382" s="415" t="s">
        <v>3649</v>
      </c>
      <c r="B2382" s="202">
        <v>28917</v>
      </c>
      <c r="C2382" s="204">
        <v>10</v>
      </c>
      <c r="D2382" s="416">
        <v>0</v>
      </c>
    </row>
    <row r="2383" spans="1:4" x14ac:dyDescent="0.25">
      <c r="A2383" s="415" t="s">
        <v>3650</v>
      </c>
      <c r="B2383" s="202">
        <v>21576</v>
      </c>
      <c r="C2383" s="204">
        <v>10</v>
      </c>
      <c r="D2383" s="416">
        <v>0</v>
      </c>
    </row>
    <row r="2384" spans="1:4" x14ac:dyDescent="0.25">
      <c r="A2384" s="415" t="s">
        <v>3651</v>
      </c>
      <c r="B2384" s="202">
        <v>16750</v>
      </c>
      <c r="C2384" s="204">
        <v>478</v>
      </c>
      <c r="D2384" s="416">
        <v>445</v>
      </c>
    </row>
    <row r="2385" spans="1:4" x14ac:dyDescent="0.25">
      <c r="A2385" s="415" t="s">
        <v>3652</v>
      </c>
      <c r="B2385" s="202">
        <v>21047</v>
      </c>
      <c r="C2385" s="204">
        <v>149</v>
      </c>
      <c r="D2385" s="416">
        <v>149</v>
      </c>
    </row>
    <row r="2386" spans="1:4" x14ac:dyDescent="0.25">
      <c r="A2386" s="415" t="s">
        <v>3653</v>
      </c>
      <c r="B2386" s="202">
        <v>18675</v>
      </c>
      <c r="C2386" s="204">
        <v>970</v>
      </c>
      <c r="D2386" s="416">
        <v>820</v>
      </c>
    </row>
    <row r="2387" spans="1:4" x14ac:dyDescent="0.25">
      <c r="A2387" s="415" t="s">
        <v>3654</v>
      </c>
      <c r="B2387" s="202">
        <v>23918</v>
      </c>
      <c r="C2387" s="203">
        <v>1009</v>
      </c>
      <c r="D2387" s="416">
        <v>901</v>
      </c>
    </row>
    <row r="2388" spans="1:4" x14ac:dyDescent="0.25">
      <c r="A2388" s="415" t="s">
        <v>3655</v>
      </c>
      <c r="B2388" s="202">
        <v>29735</v>
      </c>
      <c r="C2388" s="203">
        <v>1180</v>
      </c>
      <c r="D2388" s="417">
        <v>1060</v>
      </c>
    </row>
    <row r="2389" spans="1:4" x14ac:dyDescent="0.25">
      <c r="A2389" s="415" t="s">
        <v>3656</v>
      </c>
      <c r="B2389" s="202">
        <v>26662</v>
      </c>
      <c r="C2389" s="204">
        <v>55</v>
      </c>
      <c r="D2389" s="416">
        <v>55</v>
      </c>
    </row>
    <row r="2390" spans="1:4" x14ac:dyDescent="0.25">
      <c r="A2390" s="415" t="s">
        <v>3657</v>
      </c>
      <c r="B2390" s="202">
        <v>25677</v>
      </c>
      <c r="C2390" s="204">
        <v>10</v>
      </c>
      <c r="D2390" s="416">
        <v>10</v>
      </c>
    </row>
    <row r="2391" spans="1:4" x14ac:dyDescent="0.25">
      <c r="A2391" s="415" t="s">
        <v>3658</v>
      </c>
      <c r="B2391" s="202">
        <v>11428</v>
      </c>
      <c r="C2391" s="204">
        <v>49</v>
      </c>
      <c r="D2391" s="416">
        <v>47</v>
      </c>
    </row>
    <row r="2392" spans="1:4" x14ac:dyDescent="0.25">
      <c r="A2392" s="415" t="s">
        <v>3659</v>
      </c>
      <c r="B2392" s="202">
        <v>27213</v>
      </c>
      <c r="C2392" s="204">
        <v>282</v>
      </c>
      <c r="D2392" s="416">
        <v>209</v>
      </c>
    </row>
    <row r="2393" spans="1:4" x14ac:dyDescent="0.25">
      <c r="A2393" s="415" t="s">
        <v>3660</v>
      </c>
      <c r="B2393" s="202">
        <v>10442</v>
      </c>
      <c r="C2393" s="204">
        <v>226</v>
      </c>
      <c r="D2393" s="416">
        <v>208</v>
      </c>
    </row>
    <row r="2394" spans="1:4" x14ac:dyDescent="0.25">
      <c r="A2394" s="415" t="s">
        <v>3661</v>
      </c>
      <c r="B2394" s="202">
        <v>21845</v>
      </c>
      <c r="C2394" s="204">
        <v>23</v>
      </c>
      <c r="D2394" s="416">
        <v>3</v>
      </c>
    </row>
    <row r="2395" spans="1:4" x14ac:dyDescent="0.25">
      <c r="A2395" s="415" t="s">
        <v>3662</v>
      </c>
      <c r="B2395" s="202">
        <v>20591</v>
      </c>
      <c r="C2395" s="204">
        <v>61</v>
      </c>
      <c r="D2395" s="416">
        <v>57</v>
      </c>
    </row>
    <row r="2396" spans="1:4" x14ac:dyDescent="0.25">
      <c r="A2396" s="415" t="s">
        <v>3663</v>
      </c>
      <c r="B2396" s="202">
        <v>12985</v>
      </c>
      <c r="C2396" s="204">
        <v>44</v>
      </c>
      <c r="D2396" s="416">
        <v>11</v>
      </c>
    </row>
    <row r="2397" spans="1:4" x14ac:dyDescent="0.25">
      <c r="A2397" s="415" t="s">
        <v>3664</v>
      </c>
      <c r="B2397" s="202">
        <v>18444</v>
      </c>
      <c r="C2397" s="204">
        <v>108</v>
      </c>
      <c r="D2397" s="416">
        <v>88</v>
      </c>
    </row>
    <row r="2398" spans="1:4" x14ac:dyDescent="0.25">
      <c r="A2398" s="415" t="s">
        <v>3665</v>
      </c>
      <c r="B2398" s="202">
        <v>10202</v>
      </c>
      <c r="C2398" s="204">
        <v>31</v>
      </c>
      <c r="D2398" s="416">
        <v>31</v>
      </c>
    </row>
    <row r="2399" spans="1:4" x14ac:dyDescent="0.25">
      <c r="A2399" s="415" t="s">
        <v>3666</v>
      </c>
      <c r="B2399" s="202">
        <v>20186</v>
      </c>
      <c r="C2399" s="204">
        <v>51</v>
      </c>
      <c r="D2399" s="416">
        <v>51</v>
      </c>
    </row>
    <row r="2400" spans="1:4" x14ac:dyDescent="0.25">
      <c r="A2400" s="415" t="s">
        <v>3667</v>
      </c>
      <c r="B2400" s="202">
        <v>26518</v>
      </c>
      <c r="C2400" s="204">
        <v>117</v>
      </c>
      <c r="D2400" s="416">
        <v>114</v>
      </c>
    </row>
    <row r="2401" spans="1:4" x14ac:dyDescent="0.25">
      <c r="A2401" s="415" t="s">
        <v>3668</v>
      </c>
      <c r="B2401" s="202">
        <v>16111</v>
      </c>
      <c r="C2401" s="204">
        <v>44</v>
      </c>
      <c r="D2401" s="416">
        <v>42</v>
      </c>
    </row>
    <row r="2402" spans="1:4" x14ac:dyDescent="0.25">
      <c r="A2402" s="415" t="s">
        <v>3669</v>
      </c>
      <c r="B2402" s="202">
        <v>21509</v>
      </c>
      <c r="C2402" s="204">
        <v>146</v>
      </c>
      <c r="D2402" s="416">
        <v>129</v>
      </c>
    </row>
    <row r="2403" spans="1:4" x14ac:dyDescent="0.25">
      <c r="A2403" s="415" t="s">
        <v>3670</v>
      </c>
      <c r="B2403" s="202">
        <v>12207</v>
      </c>
      <c r="C2403" s="204">
        <v>47</v>
      </c>
      <c r="D2403" s="416">
        <v>35</v>
      </c>
    </row>
    <row r="2404" spans="1:4" x14ac:dyDescent="0.25">
      <c r="A2404" s="415" t="s">
        <v>3671</v>
      </c>
      <c r="B2404" s="202">
        <v>19886</v>
      </c>
      <c r="C2404" s="204">
        <v>293</v>
      </c>
      <c r="D2404" s="416">
        <v>291</v>
      </c>
    </row>
    <row r="2405" spans="1:4" x14ac:dyDescent="0.25">
      <c r="A2405" s="415" t="s">
        <v>3672</v>
      </c>
      <c r="B2405" s="202">
        <v>14196</v>
      </c>
      <c r="C2405" s="204">
        <v>22</v>
      </c>
      <c r="D2405" s="416">
        <v>22</v>
      </c>
    </row>
    <row r="2406" spans="1:4" x14ac:dyDescent="0.25">
      <c r="A2406" s="415" t="s">
        <v>3673</v>
      </c>
      <c r="B2406" s="202">
        <v>12617</v>
      </c>
      <c r="C2406" s="203">
        <v>1475</v>
      </c>
      <c r="D2406" s="417">
        <v>1390</v>
      </c>
    </row>
    <row r="2407" spans="1:4" x14ac:dyDescent="0.25">
      <c r="A2407" s="415" t="s">
        <v>3674</v>
      </c>
      <c r="B2407" s="202">
        <v>15823</v>
      </c>
      <c r="C2407" s="204">
        <v>299</v>
      </c>
      <c r="D2407" s="416">
        <v>219</v>
      </c>
    </row>
    <row r="2408" spans="1:4" x14ac:dyDescent="0.25">
      <c r="A2408" s="415" t="s">
        <v>3675</v>
      </c>
      <c r="B2408" s="202">
        <v>18384</v>
      </c>
      <c r="C2408" s="204">
        <v>215</v>
      </c>
      <c r="D2408" s="416">
        <v>167</v>
      </c>
    </row>
    <row r="2409" spans="1:4" x14ac:dyDescent="0.25">
      <c r="A2409" s="415" t="s">
        <v>3676</v>
      </c>
      <c r="B2409" s="202">
        <v>23026</v>
      </c>
      <c r="C2409" s="204">
        <v>423</v>
      </c>
      <c r="D2409" s="416">
        <v>395</v>
      </c>
    </row>
    <row r="2410" spans="1:4" x14ac:dyDescent="0.25">
      <c r="A2410" s="415" t="s">
        <v>3677</v>
      </c>
      <c r="B2410" s="202">
        <v>26079</v>
      </c>
      <c r="C2410" s="204">
        <v>106</v>
      </c>
      <c r="D2410" s="416">
        <v>81</v>
      </c>
    </row>
    <row r="2411" spans="1:4" x14ac:dyDescent="0.25">
      <c r="A2411" s="415" t="s">
        <v>3678</v>
      </c>
      <c r="B2411" s="202">
        <v>29117</v>
      </c>
      <c r="C2411" s="204">
        <v>593</v>
      </c>
      <c r="D2411" s="416">
        <v>297</v>
      </c>
    </row>
    <row r="2412" spans="1:4" x14ac:dyDescent="0.25">
      <c r="A2412" s="415" t="s">
        <v>3679</v>
      </c>
      <c r="B2412" s="202">
        <v>10048</v>
      </c>
      <c r="C2412" s="203">
        <v>1151</v>
      </c>
      <c r="D2412" s="416">
        <v>976</v>
      </c>
    </row>
    <row r="2413" spans="1:4" x14ac:dyDescent="0.25">
      <c r="A2413" s="415" t="s">
        <v>3680</v>
      </c>
      <c r="B2413" s="202">
        <v>20717</v>
      </c>
      <c r="C2413" s="204">
        <v>54</v>
      </c>
      <c r="D2413" s="416">
        <v>42</v>
      </c>
    </row>
    <row r="2414" spans="1:4" x14ac:dyDescent="0.25">
      <c r="A2414" s="415" t="s">
        <v>3681</v>
      </c>
      <c r="B2414" s="202">
        <v>23606</v>
      </c>
      <c r="C2414" s="204">
        <v>260</v>
      </c>
      <c r="D2414" s="416">
        <v>206</v>
      </c>
    </row>
    <row r="2415" spans="1:4" x14ac:dyDescent="0.25">
      <c r="A2415" s="415" t="s">
        <v>3682</v>
      </c>
      <c r="B2415" s="202">
        <v>27009</v>
      </c>
      <c r="C2415" s="204">
        <v>34</v>
      </c>
      <c r="D2415" s="416">
        <v>27</v>
      </c>
    </row>
    <row r="2416" spans="1:4" x14ac:dyDescent="0.25">
      <c r="A2416" s="415" t="s">
        <v>3683</v>
      </c>
      <c r="B2416" s="202">
        <v>18737</v>
      </c>
      <c r="C2416" s="204">
        <v>142</v>
      </c>
      <c r="D2416" s="416">
        <v>109</v>
      </c>
    </row>
    <row r="2417" spans="1:4" x14ac:dyDescent="0.25">
      <c r="A2417" s="415" t="s">
        <v>3684</v>
      </c>
      <c r="B2417" s="202">
        <v>27917</v>
      </c>
      <c r="C2417" s="204">
        <v>143</v>
      </c>
      <c r="D2417" s="416">
        <v>134</v>
      </c>
    </row>
    <row r="2418" spans="1:4" x14ac:dyDescent="0.25">
      <c r="A2418" s="415" t="s">
        <v>3685</v>
      </c>
      <c r="B2418" s="202">
        <v>25486</v>
      </c>
      <c r="C2418" s="204">
        <v>315</v>
      </c>
      <c r="D2418" s="416">
        <v>298</v>
      </c>
    </row>
    <row r="2419" spans="1:4" x14ac:dyDescent="0.25">
      <c r="A2419" s="415" t="s">
        <v>3686</v>
      </c>
      <c r="B2419" s="202">
        <v>16209</v>
      </c>
      <c r="C2419" s="204">
        <v>35</v>
      </c>
      <c r="D2419" s="416">
        <v>31</v>
      </c>
    </row>
    <row r="2420" spans="1:4" x14ac:dyDescent="0.25">
      <c r="A2420" s="415" t="s">
        <v>3687</v>
      </c>
      <c r="B2420" s="202">
        <v>20674</v>
      </c>
      <c r="C2420" s="204">
        <v>45</v>
      </c>
      <c r="D2420" s="416">
        <v>44</v>
      </c>
    </row>
    <row r="2421" spans="1:4" x14ac:dyDescent="0.25">
      <c r="A2421" s="415" t="s">
        <v>3688</v>
      </c>
      <c r="B2421" s="202">
        <v>24111</v>
      </c>
      <c r="C2421" s="204">
        <v>389</v>
      </c>
      <c r="D2421" s="416">
        <v>240</v>
      </c>
    </row>
    <row r="2422" spans="1:4" x14ac:dyDescent="0.25">
      <c r="A2422" s="415" t="s">
        <v>3689</v>
      </c>
      <c r="B2422" s="202">
        <v>25087</v>
      </c>
      <c r="C2422" s="204">
        <v>322</v>
      </c>
      <c r="D2422" s="416">
        <v>318</v>
      </c>
    </row>
    <row r="2423" spans="1:4" x14ac:dyDescent="0.25">
      <c r="A2423" s="415" t="s">
        <v>3690</v>
      </c>
      <c r="B2423" s="202">
        <v>28657</v>
      </c>
      <c r="C2423" s="204">
        <v>89</v>
      </c>
      <c r="D2423" s="416">
        <v>81</v>
      </c>
    </row>
    <row r="2424" spans="1:4" x14ac:dyDescent="0.25">
      <c r="A2424" s="415" t="s">
        <v>3691</v>
      </c>
      <c r="B2424" s="202">
        <v>29771</v>
      </c>
      <c r="C2424" s="204">
        <v>10</v>
      </c>
      <c r="D2424" s="416">
        <v>10</v>
      </c>
    </row>
    <row r="2425" spans="1:4" x14ac:dyDescent="0.25">
      <c r="A2425" s="415" t="s">
        <v>3692</v>
      </c>
      <c r="B2425" s="202">
        <v>16378</v>
      </c>
      <c r="C2425" s="204">
        <v>35</v>
      </c>
      <c r="D2425" s="416">
        <v>7</v>
      </c>
    </row>
    <row r="2426" spans="1:4" x14ac:dyDescent="0.25">
      <c r="A2426" s="415" t="s">
        <v>3693</v>
      </c>
      <c r="B2426" s="202">
        <v>14808</v>
      </c>
      <c r="C2426" s="204">
        <v>1</v>
      </c>
      <c r="D2426" s="416">
        <v>1</v>
      </c>
    </row>
    <row r="2427" spans="1:4" x14ac:dyDescent="0.25">
      <c r="A2427" s="415" t="s">
        <v>3694</v>
      </c>
      <c r="B2427" s="202">
        <v>14779</v>
      </c>
      <c r="C2427" s="204">
        <v>10</v>
      </c>
      <c r="D2427" s="416">
        <v>0</v>
      </c>
    </row>
    <row r="2428" spans="1:4" x14ac:dyDescent="0.25">
      <c r="A2428" s="415" t="s">
        <v>3695</v>
      </c>
      <c r="B2428" s="202">
        <v>25696</v>
      </c>
      <c r="C2428" s="204">
        <v>10</v>
      </c>
      <c r="D2428" s="416">
        <v>0</v>
      </c>
    </row>
    <row r="2429" spans="1:4" x14ac:dyDescent="0.25">
      <c r="A2429" s="415" t="s">
        <v>3095</v>
      </c>
      <c r="B2429" s="202">
        <v>10374</v>
      </c>
      <c r="C2429" s="204">
        <v>119</v>
      </c>
      <c r="D2429" s="416">
        <v>119</v>
      </c>
    </row>
    <row r="2430" spans="1:4" x14ac:dyDescent="0.25">
      <c r="A2430" s="415" t="s">
        <v>3220</v>
      </c>
      <c r="B2430" s="202">
        <v>26758</v>
      </c>
      <c r="C2430" s="204">
        <v>379</v>
      </c>
      <c r="D2430" s="416">
        <v>369</v>
      </c>
    </row>
    <row r="2431" spans="1:4" x14ac:dyDescent="0.25">
      <c r="A2431" s="415" t="s">
        <v>3696</v>
      </c>
      <c r="B2431" s="202">
        <v>23834</v>
      </c>
      <c r="C2431" s="203">
        <v>1050</v>
      </c>
      <c r="D2431" s="416">
        <v>950</v>
      </c>
    </row>
    <row r="2432" spans="1:4" x14ac:dyDescent="0.25">
      <c r="A2432" s="415" t="s">
        <v>3697</v>
      </c>
      <c r="B2432" s="202">
        <v>15202</v>
      </c>
      <c r="C2432" s="204">
        <v>462</v>
      </c>
      <c r="D2432" s="416">
        <v>462</v>
      </c>
    </row>
    <row r="2433" spans="1:4" x14ac:dyDescent="0.25">
      <c r="A2433" s="415" t="s">
        <v>3097</v>
      </c>
      <c r="B2433" s="202">
        <v>16578</v>
      </c>
      <c r="C2433" s="204">
        <v>14</v>
      </c>
      <c r="D2433" s="416">
        <v>12</v>
      </c>
    </row>
    <row r="2434" spans="1:4" x14ac:dyDescent="0.25">
      <c r="A2434" s="415" t="s">
        <v>3698</v>
      </c>
      <c r="B2434" s="202">
        <v>23574</v>
      </c>
      <c r="C2434" s="204">
        <v>1</v>
      </c>
      <c r="D2434" s="416">
        <v>0</v>
      </c>
    </row>
    <row r="2435" spans="1:4" x14ac:dyDescent="0.25">
      <c r="A2435" s="415" t="s">
        <v>1492</v>
      </c>
      <c r="B2435" s="202">
        <v>10579</v>
      </c>
      <c r="C2435" s="204">
        <v>2</v>
      </c>
      <c r="D2435" s="416">
        <v>2</v>
      </c>
    </row>
    <row r="2436" spans="1:4" x14ac:dyDescent="0.25">
      <c r="A2436" s="415" t="s">
        <v>3699</v>
      </c>
      <c r="B2436" s="202">
        <v>15721</v>
      </c>
      <c r="C2436" s="204">
        <v>6</v>
      </c>
      <c r="D2436" s="416">
        <v>6</v>
      </c>
    </row>
    <row r="2437" spans="1:4" x14ac:dyDescent="0.25">
      <c r="A2437" s="415" t="s">
        <v>3101</v>
      </c>
      <c r="B2437" s="202">
        <v>28655</v>
      </c>
      <c r="C2437" s="204">
        <v>68</v>
      </c>
      <c r="D2437" s="416">
        <v>61</v>
      </c>
    </row>
    <row r="2438" spans="1:4" x14ac:dyDescent="0.25">
      <c r="A2438" s="415" t="s">
        <v>3700</v>
      </c>
      <c r="B2438" s="202">
        <v>21085</v>
      </c>
      <c r="C2438" s="204">
        <v>21</v>
      </c>
      <c r="D2438" s="416">
        <v>10</v>
      </c>
    </row>
    <row r="2439" spans="1:4" x14ac:dyDescent="0.25">
      <c r="A2439" s="415" t="s">
        <v>3229</v>
      </c>
      <c r="B2439" s="202">
        <v>28487</v>
      </c>
      <c r="C2439" s="204">
        <v>40</v>
      </c>
      <c r="D2439" s="416">
        <v>40</v>
      </c>
    </row>
    <row r="2440" spans="1:4" x14ac:dyDescent="0.25">
      <c r="A2440" s="415" t="s">
        <v>3230</v>
      </c>
      <c r="B2440" s="202">
        <v>26250</v>
      </c>
      <c r="C2440" s="204">
        <v>46</v>
      </c>
      <c r="D2440" s="416">
        <v>45</v>
      </c>
    </row>
    <row r="2441" spans="1:4" x14ac:dyDescent="0.25">
      <c r="A2441" s="415" t="s">
        <v>1637</v>
      </c>
      <c r="B2441" s="202">
        <v>21893</v>
      </c>
      <c r="C2441" s="204">
        <v>482</v>
      </c>
      <c r="D2441" s="416">
        <v>469</v>
      </c>
    </row>
    <row r="2442" spans="1:4" x14ac:dyDescent="0.25">
      <c r="A2442" s="415" t="s">
        <v>2037</v>
      </c>
      <c r="B2442" s="202">
        <v>22602</v>
      </c>
      <c r="C2442" s="204">
        <v>10</v>
      </c>
      <c r="D2442" s="416">
        <v>10</v>
      </c>
    </row>
    <row r="2443" spans="1:4" x14ac:dyDescent="0.25">
      <c r="A2443" s="415" t="s">
        <v>1638</v>
      </c>
      <c r="B2443" s="202">
        <v>20483</v>
      </c>
      <c r="C2443" s="204">
        <v>30</v>
      </c>
      <c r="D2443" s="416">
        <v>30</v>
      </c>
    </row>
    <row r="2444" spans="1:4" x14ac:dyDescent="0.25">
      <c r="A2444" s="415" t="s">
        <v>1496</v>
      </c>
      <c r="B2444" s="202">
        <v>29061</v>
      </c>
      <c r="C2444" s="204">
        <v>15</v>
      </c>
      <c r="D2444" s="416">
        <v>15</v>
      </c>
    </row>
    <row r="2445" spans="1:4" x14ac:dyDescent="0.25">
      <c r="A2445" s="415" t="s">
        <v>3701</v>
      </c>
      <c r="B2445" s="202">
        <v>18210</v>
      </c>
      <c r="C2445" s="204">
        <v>24</v>
      </c>
      <c r="D2445" s="416">
        <v>20</v>
      </c>
    </row>
    <row r="2446" spans="1:4" x14ac:dyDescent="0.25">
      <c r="A2446" s="415" t="s">
        <v>3702</v>
      </c>
      <c r="B2446" s="202">
        <v>13848</v>
      </c>
      <c r="C2446" s="204">
        <v>34</v>
      </c>
      <c r="D2446" s="416">
        <v>30</v>
      </c>
    </row>
    <row r="2447" spans="1:4" x14ac:dyDescent="0.25">
      <c r="A2447" s="415" t="s">
        <v>1497</v>
      </c>
      <c r="B2447" s="202">
        <v>28572</v>
      </c>
      <c r="C2447" s="204">
        <v>9</v>
      </c>
      <c r="D2447" s="416">
        <v>4</v>
      </c>
    </row>
    <row r="2448" spans="1:4" x14ac:dyDescent="0.25">
      <c r="A2448" s="415" t="s">
        <v>2042</v>
      </c>
      <c r="B2448" s="202">
        <v>28513</v>
      </c>
      <c r="C2448" s="204">
        <v>15</v>
      </c>
      <c r="D2448" s="416">
        <v>0</v>
      </c>
    </row>
    <row r="2449" spans="1:4" x14ac:dyDescent="0.25">
      <c r="A2449" s="415" t="s">
        <v>2043</v>
      </c>
      <c r="B2449" s="202">
        <v>25615</v>
      </c>
      <c r="C2449" s="204">
        <v>11</v>
      </c>
      <c r="D2449" s="416">
        <v>10</v>
      </c>
    </row>
    <row r="2450" spans="1:4" x14ac:dyDescent="0.25">
      <c r="A2450" s="415" t="s">
        <v>1498</v>
      </c>
      <c r="B2450" s="202">
        <v>24063</v>
      </c>
      <c r="C2450" s="204">
        <v>102</v>
      </c>
      <c r="D2450" s="416">
        <v>99</v>
      </c>
    </row>
    <row r="2451" spans="1:4" x14ac:dyDescent="0.25">
      <c r="A2451" s="415" t="s">
        <v>3105</v>
      </c>
      <c r="B2451" s="202">
        <v>10553</v>
      </c>
      <c r="C2451" s="204">
        <v>1</v>
      </c>
      <c r="D2451" s="416">
        <v>1</v>
      </c>
    </row>
    <row r="2452" spans="1:4" x14ac:dyDescent="0.25">
      <c r="A2452" s="415" t="s">
        <v>3245</v>
      </c>
      <c r="B2452" s="202">
        <v>17036</v>
      </c>
      <c r="C2452" s="204">
        <v>62</v>
      </c>
      <c r="D2452" s="416">
        <v>61</v>
      </c>
    </row>
    <row r="2453" spans="1:4" x14ac:dyDescent="0.25">
      <c r="A2453" s="415" t="s">
        <v>3703</v>
      </c>
      <c r="B2453" s="202">
        <v>15837</v>
      </c>
      <c r="C2453" s="204">
        <v>74</v>
      </c>
      <c r="D2453" s="416">
        <v>66</v>
      </c>
    </row>
    <row r="2454" spans="1:4" x14ac:dyDescent="0.25">
      <c r="A2454" s="415" t="s">
        <v>2050</v>
      </c>
      <c r="B2454" s="202">
        <v>25386</v>
      </c>
      <c r="C2454" s="204">
        <v>7</v>
      </c>
      <c r="D2454" s="416">
        <v>7</v>
      </c>
    </row>
    <row r="2455" spans="1:4" x14ac:dyDescent="0.25">
      <c r="A2455" s="415" t="s">
        <v>3704</v>
      </c>
      <c r="B2455" s="202">
        <v>25565</v>
      </c>
      <c r="C2455" s="204">
        <v>3</v>
      </c>
      <c r="D2455" s="416">
        <v>0</v>
      </c>
    </row>
    <row r="2456" spans="1:4" x14ac:dyDescent="0.25">
      <c r="A2456" s="415" t="s">
        <v>3705</v>
      </c>
      <c r="B2456" s="202">
        <v>14266</v>
      </c>
      <c r="C2456" s="204">
        <v>2</v>
      </c>
      <c r="D2456" s="416">
        <v>0</v>
      </c>
    </row>
    <row r="2457" spans="1:4" x14ac:dyDescent="0.25">
      <c r="A2457" s="415" t="s">
        <v>3706</v>
      </c>
      <c r="B2457" s="202">
        <v>10836</v>
      </c>
      <c r="C2457" s="204">
        <v>10</v>
      </c>
      <c r="D2457" s="416">
        <v>10</v>
      </c>
    </row>
    <row r="2458" spans="1:4" x14ac:dyDescent="0.25">
      <c r="A2458" s="415" t="s">
        <v>3707</v>
      </c>
      <c r="B2458" s="202">
        <v>26412</v>
      </c>
      <c r="C2458" s="204">
        <v>20</v>
      </c>
      <c r="D2458" s="416">
        <v>0</v>
      </c>
    </row>
    <row r="2459" spans="1:4" x14ac:dyDescent="0.25">
      <c r="A2459" s="415" t="s">
        <v>3708</v>
      </c>
      <c r="B2459" s="202">
        <v>22991</v>
      </c>
      <c r="C2459" s="204">
        <v>140</v>
      </c>
      <c r="D2459" s="416">
        <v>140</v>
      </c>
    </row>
    <row r="2460" spans="1:4" x14ac:dyDescent="0.25">
      <c r="A2460" s="415" t="s">
        <v>3709</v>
      </c>
      <c r="B2460" s="202">
        <v>15194</v>
      </c>
      <c r="C2460" s="204">
        <v>10</v>
      </c>
      <c r="D2460" s="416">
        <v>0</v>
      </c>
    </row>
    <row r="2461" spans="1:4" x14ac:dyDescent="0.25">
      <c r="A2461" s="415" t="s">
        <v>3710</v>
      </c>
      <c r="B2461" s="202">
        <v>22225</v>
      </c>
      <c r="C2461" s="204">
        <v>10</v>
      </c>
      <c r="D2461" s="416">
        <v>10</v>
      </c>
    </row>
    <row r="2462" spans="1:4" x14ac:dyDescent="0.25">
      <c r="A2462" s="415" t="s">
        <v>3711</v>
      </c>
      <c r="B2462" s="202">
        <v>26191</v>
      </c>
      <c r="C2462" s="204">
        <v>200</v>
      </c>
      <c r="D2462" s="416">
        <v>105</v>
      </c>
    </row>
    <row r="2463" spans="1:4" x14ac:dyDescent="0.25">
      <c r="A2463" s="415" t="s">
        <v>2680</v>
      </c>
      <c r="B2463" s="202">
        <v>13301</v>
      </c>
      <c r="C2463" s="204">
        <v>20</v>
      </c>
      <c r="D2463" s="416">
        <v>20</v>
      </c>
    </row>
    <row r="2464" spans="1:4" x14ac:dyDescent="0.25">
      <c r="A2464" s="415" t="s">
        <v>3712</v>
      </c>
      <c r="B2464" s="202">
        <v>17341</v>
      </c>
      <c r="C2464" s="204">
        <v>10</v>
      </c>
      <c r="D2464" s="416">
        <v>10</v>
      </c>
    </row>
    <row r="2465" spans="1:4" x14ac:dyDescent="0.25">
      <c r="A2465" s="415" t="s">
        <v>3713</v>
      </c>
      <c r="B2465" s="202">
        <v>13960</v>
      </c>
      <c r="C2465" s="204">
        <v>40</v>
      </c>
      <c r="D2465" s="416">
        <v>25</v>
      </c>
    </row>
    <row r="2466" spans="1:4" x14ac:dyDescent="0.25">
      <c r="A2466" s="415" t="s">
        <v>3714</v>
      </c>
      <c r="B2466" s="202">
        <v>19113</v>
      </c>
      <c r="C2466" s="204">
        <v>25</v>
      </c>
      <c r="D2466" s="416">
        <v>0</v>
      </c>
    </row>
    <row r="2467" spans="1:4" x14ac:dyDescent="0.25">
      <c r="A2467" s="415" t="s">
        <v>3715</v>
      </c>
      <c r="B2467" s="202">
        <v>16648</v>
      </c>
      <c r="C2467" s="204">
        <v>20</v>
      </c>
      <c r="D2467" s="416">
        <v>0</v>
      </c>
    </row>
    <row r="2468" spans="1:4" x14ac:dyDescent="0.25">
      <c r="A2468" s="415" t="s">
        <v>3716</v>
      </c>
      <c r="B2468" s="202">
        <v>14967</v>
      </c>
      <c r="C2468" s="204">
        <v>80</v>
      </c>
      <c r="D2468" s="416">
        <v>0</v>
      </c>
    </row>
    <row r="2469" spans="1:4" x14ac:dyDescent="0.25">
      <c r="A2469" s="415" t="s">
        <v>3717</v>
      </c>
      <c r="B2469" s="202">
        <v>17316</v>
      </c>
      <c r="C2469" s="204">
        <v>195</v>
      </c>
      <c r="D2469" s="416">
        <v>0</v>
      </c>
    </row>
    <row r="2470" spans="1:4" x14ac:dyDescent="0.25">
      <c r="A2470" s="415" t="s">
        <v>3718</v>
      </c>
      <c r="B2470" s="202">
        <v>10228</v>
      </c>
      <c r="C2470" s="204">
        <v>20</v>
      </c>
      <c r="D2470" s="416">
        <v>20</v>
      </c>
    </row>
    <row r="2471" spans="1:4" x14ac:dyDescent="0.25">
      <c r="A2471" s="415" t="s">
        <v>3719</v>
      </c>
      <c r="B2471" s="202">
        <v>14720</v>
      </c>
      <c r="C2471" s="204">
        <v>100</v>
      </c>
      <c r="D2471" s="416">
        <v>100</v>
      </c>
    </row>
    <row r="2472" spans="1:4" x14ac:dyDescent="0.25">
      <c r="A2472" s="415" t="s">
        <v>3720</v>
      </c>
      <c r="B2472" s="202">
        <v>25948</v>
      </c>
      <c r="C2472" s="204">
        <v>10</v>
      </c>
      <c r="D2472" s="416">
        <v>0</v>
      </c>
    </row>
    <row r="2473" spans="1:4" x14ac:dyDescent="0.25">
      <c r="A2473" s="415" t="s">
        <v>3721</v>
      </c>
      <c r="B2473" s="202">
        <v>12387</v>
      </c>
      <c r="C2473" s="204">
        <v>10</v>
      </c>
      <c r="D2473" s="416">
        <v>10</v>
      </c>
    </row>
    <row r="2474" spans="1:4" x14ac:dyDescent="0.25">
      <c r="A2474" s="415" t="s">
        <v>3722</v>
      </c>
      <c r="B2474" s="202">
        <v>26257</v>
      </c>
      <c r="C2474" s="204">
        <v>45</v>
      </c>
      <c r="D2474" s="416">
        <v>40</v>
      </c>
    </row>
    <row r="2475" spans="1:4" x14ac:dyDescent="0.25">
      <c r="A2475" s="415" t="s">
        <v>3723</v>
      </c>
      <c r="B2475" s="202">
        <v>13065</v>
      </c>
      <c r="C2475" s="204">
        <v>30</v>
      </c>
      <c r="D2475" s="416">
        <v>0</v>
      </c>
    </row>
    <row r="2476" spans="1:4" x14ac:dyDescent="0.25">
      <c r="A2476" s="415" t="s">
        <v>3724</v>
      </c>
      <c r="B2476" s="202">
        <v>29826</v>
      </c>
      <c r="C2476" s="204">
        <v>178</v>
      </c>
      <c r="D2476" s="416">
        <v>133</v>
      </c>
    </row>
    <row r="2477" spans="1:4" x14ac:dyDescent="0.25">
      <c r="A2477" s="415" t="s">
        <v>3725</v>
      </c>
      <c r="B2477" s="202">
        <v>10353</v>
      </c>
      <c r="C2477" s="204">
        <v>315</v>
      </c>
      <c r="D2477" s="416">
        <v>246</v>
      </c>
    </row>
    <row r="2478" spans="1:4" x14ac:dyDescent="0.25">
      <c r="A2478" s="415" t="s">
        <v>3726</v>
      </c>
      <c r="B2478" s="202">
        <v>20303</v>
      </c>
      <c r="C2478" s="204">
        <v>5</v>
      </c>
      <c r="D2478" s="416">
        <v>5</v>
      </c>
    </row>
    <row r="2479" spans="1:4" x14ac:dyDescent="0.25">
      <c r="A2479" s="415" t="s">
        <v>3727</v>
      </c>
      <c r="B2479" s="202">
        <v>15337</v>
      </c>
      <c r="C2479" s="204">
        <v>4</v>
      </c>
      <c r="D2479" s="416">
        <v>0</v>
      </c>
    </row>
    <row r="2480" spans="1:4" x14ac:dyDescent="0.25">
      <c r="A2480" s="415" t="s">
        <v>3728</v>
      </c>
      <c r="B2480" s="202">
        <v>21573</v>
      </c>
      <c r="C2480" s="204">
        <v>10</v>
      </c>
      <c r="D2480" s="416">
        <v>0</v>
      </c>
    </row>
    <row r="2481" spans="1:4" x14ac:dyDescent="0.25">
      <c r="A2481" s="415" t="s">
        <v>3729</v>
      </c>
      <c r="B2481" s="202">
        <v>21241</v>
      </c>
      <c r="C2481" s="204">
        <v>10</v>
      </c>
      <c r="D2481" s="416">
        <v>0</v>
      </c>
    </row>
    <row r="2482" spans="1:4" x14ac:dyDescent="0.25">
      <c r="A2482" s="415" t="s">
        <v>3730</v>
      </c>
      <c r="B2482" s="202">
        <v>27325</v>
      </c>
      <c r="C2482" s="204">
        <v>3</v>
      </c>
      <c r="D2482" s="416">
        <v>3</v>
      </c>
    </row>
    <row r="2483" spans="1:4" x14ac:dyDescent="0.25">
      <c r="A2483" s="415" t="s">
        <v>3731</v>
      </c>
      <c r="B2483" s="202">
        <v>12754</v>
      </c>
      <c r="C2483" s="204">
        <v>1</v>
      </c>
      <c r="D2483" s="416">
        <v>1</v>
      </c>
    </row>
    <row r="2484" spans="1:4" x14ac:dyDescent="0.25">
      <c r="A2484" s="415" t="s">
        <v>3732</v>
      </c>
      <c r="B2484" s="202">
        <v>23257</v>
      </c>
      <c r="C2484" s="204">
        <v>7</v>
      </c>
      <c r="D2484" s="416">
        <v>7</v>
      </c>
    </row>
    <row r="2485" spans="1:4" x14ac:dyDescent="0.25">
      <c r="A2485" s="415" t="s">
        <v>3733</v>
      </c>
      <c r="B2485" s="202">
        <v>25161</v>
      </c>
      <c r="C2485" s="204">
        <v>68</v>
      </c>
      <c r="D2485" s="416">
        <v>68</v>
      </c>
    </row>
    <row r="2486" spans="1:4" x14ac:dyDescent="0.25">
      <c r="A2486" s="415" t="s">
        <v>3337</v>
      </c>
      <c r="B2486" s="202">
        <v>18793</v>
      </c>
      <c r="C2486" s="204">
        <v>4</v>
      </c>
      <c r="D2486" s="416">
        <v>4</v>
      </c>
    </row>
    <row r="2487" spans="1:4" x14ac:dyDescent="0.25">
      <c r="A2487" s="415" t="s">
        <v>3734</v>
      </c>
      <c r="B2487" s="202">
        <v>22427</v>
      </c>
      <c r="C2487" s="203">
        <v>1896</v>
      </c>
      <c r="D2487" s="417">
        <v>1847</v>
      </c>
    </row>
    <row r="2488" spans="1:4" x14ac:dyDescent="0.25">
      <c r="A2488" s="415" t="s">
        <v>3735</v>
      </c>
      <c r="B2488" s="202">
        <v>22637</v>
      </c>
      <c r="C2488" s="204">
        <v>431</v>
      </c>
      <c r="D2488" s="416">
        <v>330</v>
      </c>
    </row>
    <row r="2489" spans="1:4" x14ac:dyDescent="0.25">
      <c r="A2489" s="415" t="s">
        <v>3736</v>
      </c>
      <c r="B2489" s="202">
        <v>18284</v>
      </c>
      <c r="C2489" s="204">
        <v>28</v>
      </c>
      <c r="D2489" s="416">
        <v>14</v>
      </c>
    </row>
    <row r="2490" spans="1:4" x14ac:dyDescent="0.25">
      <c r="A2490" s="415" t="s">
        <v>3339</v>
      </c>
      <c r="B2490" s="202">
        <v>17041</v>
      </c>
      <c r="C2490" s="204">
        <v>30</v>
      </c>
      <c r="D2490" s="416">
        <v>24</v>
      </c>
    </row>
    <row r="2491" spans="1:4" x14ac:dyDescent="0.25">
      <c r="A2491" s="415" t="s">
        <v>3737</v>
      </c>
      <c r="B2491" s="202">
        <v>19737</v>
      </c>
      <c r="C2491" s="204">
        <v>34</v>
      </c>
      <c r="D2491" s="416">
        <v>34</v>
      </c>
    </row>
    <row r="2492" spans="1:4" x14ac:dyDescent="0.25">
      <c r="A2492" s="415" t="s">
        <v>3738</v>
      </c>
      <c r="B2492" s="202">
        <v>19215</v>
      </c>
      <c r="C2492" s="204">
        <v>86</v>
      </c>
      <c r="D2492" s="416">
        <v>55</v>
      </c>
    </row>
    <row r="2493" spans="1:4" x14ac:dyDescent="0.25">
      <c r="A2493" s="415" t="s">
        <v>3739</v>
      </c>
      <c r="B2493" s="202">
        <v>10856</v>
      </c>
      <c r="C2493" s="204">
        <v>56</v>
      </c>
      <c r="D2493" s="416">
        <v>36</v>
      </c>
    </row>
    <row r="2494" spans="1:4" x14ac:dyDescent="0.25">
      <c r="A2494" s="415" t="s">
        <v>3740</v>
      </c>
      <c r="B2494" s="202">
        <v>16203</v>
      </c>
      <c r="C2494" s="204">
        <v>344</v>
      </c>
      <c r="D2494" s="416">
        <v>336</v>
      </c>
    </row>
    <row r="2495" spans="1:4" x14ac:dyDescent="0.25">
      <c r="A2495" s="415" t="s">
        <v>3741</v>
      </c>
      <c r="B2495" s="202">
        <v>28255</v>
      </c>
      <c r="C2495" s="204">
        <v>2</v>
      </c>
      <c r="D2495" s="416">
        <v>2</v>
      </c>
    </row>
    <row r="2496" spans="1:4" x14ac:dyDescent="0.25">
      <c r="A2496" s="415" t="s">
        <v>3742</v>
      </c>
      <c r="B2496" s="202">
        <v>23563</v>
      </c>
      <c r="C2496" s="204">
        <v>86</v>
      </c>
      <c r="D2496" s="416">
        <v>62</v>
      </c>
    </row>
    <row r="2497" spans="1:4" x14ac:dyDescent="0.25">
      <c r="A2497" s="415" t="s">
        <v>3743</v>
      </c>
      <c r="B2497" s="202">
        <v>18880</v>
      </c>
      <c r="C2497" s="204">
        <v>231</v>
      </c>
      <c r="D2497" s="416">
        <v>190</v>
      </c>
    </row>
    <row r="2498" spans="1:4" x14ac:dyDescent="0.25">
      <c r="A2498" s="415" t="s">
        <v>3744</v>
      </c>
      <c r="B2498" s="202">
        <v>27178</v>
      </c>
      <c r="C2498" s="204">
        <v>4</v>
      </c>
      <c r="D2498" s="416">
        <v>4</v>
      </c>
    </row>
    <row r="2499" spans="1:4" x14ac:dyDescent="0.25">
      <c r="A2499" s="415" t="s">
        <v>3745</v>
      </c>
      <c r="B2499" s="202">
        <v>11378</v>
      </c>
      <c r="C2499" s="204">
        <v>407</v>
      </c>
      <c r="D2499" s="416">
        <v>297</v>
      </c>
    </row>
    <row r="2500" spans="1:4" x14ac:dyDescent="0.25">
      <c r="A2500" s="415" t="s">
        <v>3746</v>
      </c>
      <c r="B2500" s="202">
        <v>16040</v>
      </c>
      <c r="C2500" s="204">
        <v>16</v>
      </c>
      <c r="D2500" s="416">
        <v>11</v>
      </c>
    </row>
    <row r="2501" spans="1:4" x14ac:dyDescent="0.25">
      <c r="A2501" s="415" t="s">
        <v>3747</v>
      </c>
      <c r="B2501" s="202">
        <v>12467</v>
      </c>
      <c r="C2501" s="204">
        <v>2</v>
      </c>
      <c r="D2501" s="416">
        <v>2</v>
      </c>
    </row>
    <row r="2502" spans="1:4" x14ac:dyDescent="0.25">
      <c r="A2502" s="415" t="s">
        <v>3748</v>
      </c>
      <c r="B2502" s="202">
        <v>14777</v>
      </c>
      <c r="C2502" s="204">
        <v>3</v>
      </c>
      <c r="D2502" s="416">
        <v>3</v>
      </c>
    </row>
    <row r="2503" spans="1:4" x14ac:dyDescent="0.25">
      <c r="A2503" s="415" t="s">
        <v>3749</v>
      </c>
      <c r="B2503" s="202">
        <v>16425</v>
      </c>
      <c r="C2503" s="204">
        <v>5</v>
      </c>
      <c r="D2503" s="416">
        <v>3</v>
      </c>
    </row>
    <row r="2504" spans="1:4" x14ac:dyDescent="0.25">
      <c r="A2504" s="415" t="s">
        <v>3750</v>
      </c>
      <c r="B2504" s="202">
        <v>18098</v>
      </c>
      <c r="C2504" s="204">
        <v>136</v>
      </c>
      <c r="D2504" s="416">
        <v>52</v>
      </c>
    </row>
    <row r="2505" spans="1:4" x14ac:dyDescent="0.25">
      <c r="A2505" s="415" t="s">
        <v>3751</v>
      </c>
      <c r="B2505" s="202">
        <v>29891</v>
      </c>
      <c r="C2505" s="204">
        <v>316</v>
      </c>
      <c r="D2505" s="416">
        <v>248</v>
      </c>
    </row>
    <row r="2506" spans="1:4" x14ac:dyDescent="0.25">
      <c r="A2506" s="415" t="s">
        <v>3752</v>
      </c>
      <c r="B2506" s="202">
        <v>17488</v>
      </c>
      <c r="C2506" s="204">
        <v>15</v>
      </c>
      <c r="D2506" s="416">
        <v>5</v>
      </c>
    </row>
    <row r="2507" spans="1:4" x14ac:dyDescent="0.25">
      <c r="A2507" s="415" t="s">
        <v>3753</v>
      </c>
      <c r="B2507" s="202">
        <v>28542</v>
      </c>
      <c r="C2507" s="204">
        <v>604</v>
      </c>
      <c r="D2507" s="416">
        <v>588</v>
      </c>
    </row>
    <row r="2508" spans="1:4" x14ac:dyDescent="0.25">
      <c r="A2508" s="415" t="s">
        <v>3754</v>
      </c>
      <c r="B2508" s="202">
        <v>20054</v>
      </c>
      <c r="C2508" s="204">
        <v>166</v>
      </c>
      <c r="D2508" s="416">
        <v>166</v>
      </c>
    </row>
    <row r="2509" spans="1:4" x14ac:dyDescent="0.25">
      <c r="A2509" s="415" t="s">
        <v>3755</v>
      </c>
      <c r="B2509" s="202">
        <v>29595</v>
      </c>
      <c r="C2509" s="204">
        <v>30</v>
      </c>
      <c r="D2509" s="416">
        <v>17</v>
      </c>
    </row>
    <row r="2510" spans="1:4" x14ac:dyDescent="0.25">
      <c r="A2510" s="415" t="s">
        <v>3756</v>
      </c>
      <c r="B2510" s="202">
        <v>21575</v>
      </c>
      <c r="C2510" s="204">
        <v>9</v>
      </c>
      <c r="D2510" s="416">
        <v>0</v>
      </c>
    </row>
    <row r="2511" spans="1:4" x14ac:dyDescent="0.25">
      <c r="A2511" s="415" t="s">
        <v>3757</v>
      </c>
      <c r="B2511" s="202">
        <v>12599</v>
      </c>
      <c r="C2511" s="204">
        <v>22</v>
      </c>
      <c r="D2511" s="416">
        <v>14</v>
      </c>
    </row>
    <row r="2512" spans="1:4" x14ac:dyDescent="0.25">
      <c r="A2512" s="415" t="s">
        <v>3758</v>
      </c>
      <c r="B2512" s="202">
        <v>28840</v>
      </c>
      <c r="C2512" s="204">
        <v>35</v>
      </c>
      <c r="D2512" s="416">
        <v>7</v>
      </c>
    </row>
    <row r="2513" spans="1:4" x14ac:dyDescent="0.25">
      <c r="A2513" s="415" t="s">
        <v>3759</v>
      </c>
      <c r="B2513" s="202">
        <v>16684</v>
      </c>
      <c r="C2513" s="204">
        <v>15</v>
      </c>
      <c r="D2513" s="416">
        <v>15</v>
      </c>
    </row>
    <row r="2514" spans="1:4" x14ac:dyDescent="0.25">
      <c r="A2514" s="415" t="s">
        <v>3760</v>
      </c>
      <c r="B2514" s="202">
        <v>29746</v>
      </c>
      <c r="C2514" s="204">
        <v>6</v>
      </c>
      <c r="D2514" s="416">
        <v>6</v>
      </c>
    </row>
    <row r="2515" spans="1:4" x14ac:dyDescent="0.25">
      <c r="A2515" s="415" t="s">
        <v>1513</v>
      </c>
      <c r="B2515" s="202">
        <v>19393</v>
      </c>
      <c r="C2515" s="204">
        <v>22</v>
      </c>
      <c r="D2515" s="416">
        <v>22</v>
      </c>
    </row>
    <row r="2516" spans="1:4" x14ac:dyDescent="0.25">
      <c r="A2516" s="415" t="s">
        <v>3761</v>
      </c>
      <c r="B2516" s="202">
        <v>11178</v>
      </c>
      <c r="C2516" s="204">
        <v>33</v>
      </c>
      <c r="D2516" s="416">
        <v>33</v>
      </c>
    </row>
    <row r="2517" spans="1:4" x14ac:dyDescent="0.25">
      <c r="A2517" s="415" t="s">
        <v>1660</v>
      </c>
      <c r="B2517" s="202">
        <v>23115</v>
      </c>
      <c r="C2517" s="204">
        <v>13</v>
      </c>
      <c r="D2517" s="416">
        <v>13</v>
      </c>
    </row>
    <row r="2518" spans="1:4" x14ac:dyDescent="0.25">
      <c r="A2518" s="415" t="s">
        <v>3762</v>
      </c>
      <c r="B2518" s="202">
        <v>15704</v>
      </c>
      <c r="C2518" s="204">
        <v>90</v>
      </c>
      <c r="D2518" s="416">
        <v>68</v>
      </c>
    </row>
    <row r="2519" spans="1:4" x14ac:dyDescent="0.25">
      <c r="A2519" s="415" t="s">
        <v>3763</v>
      </c>
      <c r="B2519" s="202">
        <v>11161</v>
      </c>
      <c r="C2519" s="204">
        <v>95</v>
      </c>
      <c r="D2519" s="416">
        <v>86</v>
      </c>
    </row>
    <row r="2520" spans="1:4" x14ac:dyDescent="0.25">
      <c r="A2520" s="415" t="s">
        <v>3764</v>
      </c>
      <c r="B2520" s="202">
        <v>18570</v>
      </c>
      <c r="C2520" s="204">
        <v>845</v>
      </c>
      <c r="D2520" s="416">
        <v>586</v>
      </c>
    </row>
    <row r="2521" spans="1:4" x14ac:dyDescent="0.25">
      <c r="A2521" s="415" t="s">
        <v>1516</v>
      </c>
      <c r="B2521" s="202">
        <v>27337</v>
      </c>
      <c r="C2521" s="204">
        <v>107</v>
      </c>
      <c r="D2521" s="416">
        <v>81</v>
      </c>
    </row>
    <row r="2522" spans="1:4" x14ac:dyDescent="0.25">
      <c r="A2522" s="415" t="s">
        <v>3765</v>
      </c>
      <c r="B2522" s="202">
        <v>11973</v>
      </c>
      <c r="C2522" s="204">
        <v>35</v>
      </c>
      <c r="D2522" s="416">
        <v>28</v>
      </c>
    </row>
    <row r="2523" spans="1:4" x14ac:dyDescent="0.25">
      <c r="A2523" s="415" t="s">
        <v>1662</v>
      </c>
      <c r="B2523" s="202">
        <v>23191</v>
      </c>
      <c r="C2523" s="204">
        <v>86</v>
      </c>
      <c r="D2523" s="416">
        <v>82</v>
      </c>
    </row>
    <row r="2524" spans="1:4" x14ac:dyDescent="0.25">
      <c r="A2524" s="415" t="s">
        <v>3766</v>
      </c>
      <c r="B2524" s="202">
        <v>19011</v>
      </c>
      <c r="C2524" s="204">
        <v>116</v>
      </c>
      <c r="D2524" s="416">
        <v>94</v>
      </c>
    </row>
    <row r="2525" spans="1:4" x14ac:dyDescent="0.25">
      <c r="A2525" s="415" t="s">
        <v>3767</v>
      </c>
      <c r="B2525" s="202">
        <v>15004</v>
      </c>
      <c r="C2525" s="204">
        <v>60</v>
      </c>
      <c r="D2525" s="416">
        <v>52</v>
      </c>
    </row>
    <row r="2526" spans="1:4" x14ac:dyDescent="0.25">
      <c r="A2526" s="415" t="s">
        <v>3768</v>
      </c>
      <c r="B2526" s="202">
        <v>22464</v>
      </c>
      <c r="C2526" s="204">
        <v>136</v>
      </c>
      <c r="D2526" s="416">
        <v>123</v>
      </c>
    </row>
    <row r="2527" spans="1:4" x14ac:dyDescent="0.25">
      <c r="A2527" s="415" t="s">
        <v>1521</v>
      </c>
      <c r="B2527" s="202">
        <v>22085</v>
      </c>
      <c r="C2527" s="204">
        <v>524</v>
      </c>
      <c r="D2527" s="416">
        <v>366</v>
      </c>
    </row>
    <row r="2528" spans="1:4" x14ac:dyDescent="0.25">
      <c r="A2528" s="415" t="s">
        <v>1522</v>
      </c>
      <c r="B2528" s="202">
        <v>26373</v>
      </c>
      <c r="C2528" s="204">
        <v>41</v>
      </c>
      <c r="D2528" s="416">
        <v>26</v>
      </c>
    </row>
    <row r="2529" spans="1:4" x14ac:dyDescent="0.25">
      <c r="A2529" s="415" t="s">
        <v>3769</v>
      </c>
      <c r="B2529" s="202">
        <v>26792</v>
      </c>
      <c r="C2529" s="204">
        <v>10</v>
      </c>
      <c r="D2529" s="416">
        <v>9</v>
      </c>
    </row>
    <row r="2530" spans="1:4" x14ac:dyDescent="0.25">
      <c r="A2530" s="415" t="s">
        <v>3770</v>
      </c>
      <c r="B2530" s="202">
        <v>17659</v>
      </c>
      <c r="C2530" s="204">
        <v>4</v>
      </c>
      <c r="D2530" s="416">
        <v>4</v>
      </c>
    </row>
    <row r="2531" spans="1:4" x14ac:dyDescent="0.25">
      <c r="A2531" s="415" t="s">
        <v>3771</v>
      </c>
      <c r="B2531" s="202">
        <v>14111</v>
      </c>
      <c r="C2531" s="204">
        <v>87</v>
      </c>
      <c r="D2531" s="416">
        <v>43</v>
      </c>
    </row>
    <row r="2532" spans="1:4" x14ac:dyDescent="0.25">
      <c r="A2532" s="415" t="s">
        <v>3772</v>
      </c>
      <c r="B2532" s="202">
        <v>18985</v>
      </c>
      <c r="C2532" s="204">
        <v>63</v>
      </c>
      <c r="D2532" s="416">
        <v>62</v>
      </c>
    </row>
    <row r="2533" spans="1:4" x14ac:dyDescent="0.25">
      <c r="A2533" s="415" t="s">
        <v>3773</v>
      </c>
      <c r="B2533" s="202">
        <v>14031</v>
      </c>
      <c r="C2533" s="204">
        <v>10</v>
      </c>
      <c r="D2533" s="416">
        <v>5</v>
      </c>
    </row>
    <row r="2534" spans="1:4" x14ac:dyDescent="0.25">
      <c r="A2534" s="415" t="s">
        <v>3774</v>
      </c>
      <c r="B2534" s="202">
        <v>16632</v>
      </c>
      <c r="C2534" s="204">
        <v>1</v>
      </c>
      <c r="D2534" s="416">
        <v>1</v>
      </c>
    </row>
    <row r="2535" spans="1:4" x14ac:dyDescent="0.25">
      <c r="A2535" s="415" t="s">
        <v>3775</v>
      </c>
      <c r="B2535" s="202">
        <v>29022</v>
      </c>
      <c r="C2535" s="204">
        <v>97</v>
      </c>
      <c r="D2535" s="416">
        <v>95</v>
      </c>
    </row>
    <row r="2536" spans="1:4" x14ac:dyDescent="0.25">
      <c r="A2536" s="415" t="s">
        <v>1667</v>
      </c>
      <c r="B2536" s="202">
        <v>29192</v>
      </c>
      <c r="C2536" s="204">
        <v>45</v>
      </c>
      <c r="D2536" s="416">
        <v>40</v>
      </c>
    </row>
    <row r="2537" spans="1:4" x14ac:dyDescent="0.25">
      <c r="A2537" s="415" t="s">
        <v>1523</v>
      </c>
      <c r="B2537" s="202">
        <v>22125</v>
      </c>
      <c r="C2537" s="204">
        <v>37</v>
      </c>
      <c r="D2537" s="416">
        <v>36</v>
      </c>
    </row>
    <row r="2538" spans="1:4" x14ac:dyDescent="0.25">
      <c r="A2538" s="415" t="s">
        <v>1668</v>
      </c>
      <c r="B2538" s="202">
        <v>29617</v>
      </c>
      <c r="C2538" s="204">
        <v>3</v>
      </c>
      <c r="D2538" s="416">
        <v>3</v>
      </c>
    </row>
    <row r="2539" spans="1:4" x14ac:dyDescent="0.25">
      <c r="A2539" s="415" t="s">
        <v>3776</v>
      </c>
      <c r="B2539" s="202">
        <v>18316</v>
      </c>
      <c r="C2539" s="204">
        <v>13</v>
      </c>
      <c r="D2539" s="416">
        <v>8</v>
      </c>
    </row>
    <row r="2540" spans="1:4" x14ac:dyDescent="0.25">
      <c r="A2540" s="415" t="s">
        <v>3777</v>
      </c>
      <c r="B2540" s="202">
        <v>28285</v>
      </c>
      <c r="C2540" s="204">
        <v>2</v>
      </c>
      <c r="D2540" s="416">
        <v>2</v>
      </c>
    </row>
    <row r="2541" spans="1:4" x14ac:dyDescent="0.25">
      <c r="A2541" s="415" t="s">
        <v>3778</v>
      </c>
      <c r="B2541" s="202">
        <v>14245</v>
      </c>
      <c r="C2541" s="204">
        <v>45</v>
      </c>
      <c r="D2541" s="416">
        <v>45</v>
      </c>
    </row>
    <row r="2542" spans="1:4" x14ac:dyDescent="0.25">
      <c r="A2542" s="415" t="s">
        <v>3779</v>
      </c>
      <c r="B2542" s="202">
        <v>10117</v>
      </c>
      <c r="C2542" s="204">
        <v>1</v>
      </c>
      <c r="D2542" s="416">
        <v>1</v>
      </c>
    </row>
    <row r="2543" spans="1:4" x14ac:dyDescent="0.25">
      <c r="A2543" s="415" t="s">
        <v>2141</v>
      </c>
      <c r="B2543" s="202">
        <v>15561</v>
      </c>
      <c r="C2543" s="204">
        <v>190</v>
      </c>
      <c r="D2543" s="416">
        <v>185</v>
      </c>
    </row>
    <row r="2544" spans="1:4" x14ac:dyDescent="0.25">
      <c r="A2544" s="415" t="s">
        <v>3780</v>
      </c>
      <c r="B2544" s="202">
        <v>27135</v>
      </c>
      <c r="C2544" s="204">
        <v>459</v>
      </c>
      <c r="D2544" s="416">
        <v>441</v>
      </c>
    </row>
    <row r="2545" spans="1:4" x14ac:dyDescent="0.25">
      <c r="A2545" s="415" t="s">
        <v>3781</v>
      </c>
      <c r="B2545" s="202">
        <v>29547</v>
      </c>
      <c r="C2545" s="204">
        <v>18</v>
      </c>
      <c r="D2545" s="416">
        <v>18</v>
      </c>
    </row>
    <row r="2546" spans="1:4" x14ac:dyDescent="0.25">
      <c r="A2546" s="415" t="s">
        <v>3782</v>
      </c>
      <c r="B2546" s="202">
        <v>15520</v>
      </c>
      <c r="C2546" s="203">
        <v>9380</v>
      </c>
      <c r="D2546" s="417">
        <v>5360</v>
      </c>
    </row>
    <row r="2547" spans="1:4" x14ac:dyDescent="0.25">
      <c r="A2547" s="415" t="s">
        <v>3783</v>
      </c>
      <c r="B2547" s="202">
        <v>21439</v>
      </c>
      <c r="C2547" s="204">
        <v>96</v>
      </c>
      <c r="D2547" s="416">
        <v>66</v>
      </c>
    </row>
    <row r="2548" spans="1:4" x14ac:dyDescent="0.25">
      <c r="A2548" s="415" t="s">
        <v>3784</v>
      </c>
      <c r="B2548" s="202">
        <v>19326</v>
      </c>
      <c r="C2548" s="203">
        <v>3790</v>
      </c>
      <c r="D2548" s="417">
        <v>2800</v>
      </c>
    </row>
    <row r="2549" spans="1:4" x14ac:dyDescent="0.25">
      <c r="A2549" s="415" t="s">
        <v>3785</v>
      </c>
      <c r="B2549" s="202">
        <v>15498</v>
      </c>
      <c r="C2549" s="204">
        <v>14</v>
      </c>
      <c r="D2549" s="416">
        <v>0</v>
      </c>
    </row>
    <row r="2550" spans="1:4" x14ac:dyDescent="0.25">
      <c r="A2550" s="415" t="s">
        <v>3786</v>
      </c>
      <c r="B2550" s="202">
        <v>25415</v>
      </c>
      <c r="C2550" s="204">
        <v>8</v>
      </c>
      <c r="D2550" s="416">
        <v>8</v>
      </c>
    </row>
    <row r="2551" spans="1:4" x14ac:dyDescent="0.25">
      <c r="A2551" s="415" t="s">
        <v>3787</v>
      </c>
      <c r="B2551" s="202">
        <v>18654</v>
      </c>
      <c r="C2551" s="204">
        <v>4</v>
      </c>
      <c r="D2551" s="416">
        <v>0</v>
      </c>
    </row>
    <row r="2552" spans="1:4" x14ac:dyDescent="0.25">
      <c r="A2552" s="415" t="s">
        <v>3788</v>
      </c>
      <c r="B2552" s="202">
        <v>10702</v>
      </c>
      <c r="C2552" s="204">
        <v>55</v>
      </c>
      <c r="D2552" s="416">
        <v>55</v>
      </c>
    </row>
    <row r="2553" spans="1:4" x14ac:dyDescent="0.25">
      <c r="A2553" s="415" t="s">
        <v>3789</v>
      </c>
      <c r="B2553" s="202">
        <v>20436</v>
      </c>
      <c r="C2553" s="204">
        <v>120</v>
      </c>
      <c r="D2553" s="416">
        <v>117</v>
      </c>
    </row>
    <row r="2554" spans="1:4" x14ac:dyDescent="0.25">
      <c r="A2554" s="415" t="s">
        <v>3790</v>
      </c>
      <c r="B2554" s="202">
        <v>27242</v>
      </c>
      <c r="C2554" s="204">
        <v>151</v>
      </c>
      <c r="D2554" s="416">
        <v>141</v>
      </c>
    </row>
    <row r="2555" spans="1:4" x14ac:dyDescent="0.25">
      <c r="A2555" s="415" t="s">
        <v>3791</v>
      </c>
      <c r="B2555" s="202">
        <v>17279</v>
      </c>
      <c r="C2555" s="204">
        <v>10</v>
      </c>
      <c r="D2555" s="416">
        <v>0</v>
      </c>
    </row>
    <row r="2556" spans="1:4" x14ac:dyDescent="0.25">
      <c r="A2556" s="415" t="s">
        <v>3792</v>
      </c>
      <c r="B2556" s="202">
        <v>14645</v>
      </c>
      <c r="C2556" s="204">
        <v>3</v>
      </c>
      <c r="D2556" s="416">
        <v>3</v>
      </c>
    </row>
    <row r="2557" spans="1:4" x14ac:dyDescent="0.25">
      <c r="A2557" s="415" t="s">
        <v>3793</v>
      </c>
      <c r="B2557" s="202">
        <v>24588</v>
      </c>
      <c r="C2557" s="204">
        <v>1</v>
      </c>
      <c r="D2557" s="416">
        <v>0</v>
      </c>
    </row>
    <row r="2558" spans="1:4" x14ac:dyDescent="0.25">
      <c r="A2558" s="415" t="s">
        <v>3794</v>
      </c>
      <c r="B2558" s="202">
        <v>29357</v>
      </c>
      <c r="C2558" s="203">
        <v>1380</v>
      </c>
      <c r="D2558" s="417">
        <v>1330</v>
      </c>
    </row>
    <row r="2559" spans="1:4" x14ac:dyDescent="0.25">
      <c r="A2559" s="415" t="s">
        <v>3795</v>
      </c>
      <c r="B2559" s="202">
        <v>19198</v>
      </c>
      <c r="C2559" s="204">
        <v>225</v>
      </c>
      <c r="D2559" s="416">
        <v>120</v>
      </c>
    </row>
    <row r="2560" spans="1:4" x14ac:dyDescent="0.25">
      <c r="A2560" s="415" t="s">
        <v>2555</v>
      </c>
      <c r="B2560" s="202">
        <v>16557</v>
      </c>
      <c r="C2560" s="204">
        <v>32</v>
      </c>
      <c r="D2560" s="416">
        <v>11</v>
      </c>
    </row>
    <row r="2561" spans="1:4" x14ac:dyDescent="0.25">
      <c r="A2561" s="415" t="s">
        <v>2557</v>
      </c>
      <c r="B2561" s="202">
        <v>17705</v>
      </c>
      <c r="C2561" s="204">
        <v>916</v>
      </c>
      <c r="D2561" s="416">
        <v>820</v>
      </c>
    </row>
    <row r="2562" spans="1:4" x14ac:dyDescent="0.25">
      <c r="A2562" s="415" t="s">
        <v>2561</v>
      </c>
      <c r="B2562" s="202">
        <v>11209</v>
      </c>
      <c r="C2562" s="204">
        <v>170</v>
      </c>
      <c r="D2562" s="416">
        <v>129</v>
      </c>
    </row>
    <row r="2563" spans="1:4" x14ac:dyDescent="0.25">
      <c r="A2563" s="415" t="s">
        <v>3796</v>
      </c>
      <c r="B2563" s="202">
        <v>13796</v>
      </c>
      <c r="C2563" s="204">
        <v>36</v>
      </c>
      <c r="D2563" s="416">
        <v>31</v>
      </c>
    </row>
    <row r="2564" spans="1:4" x14ac:dyDescent="0.25">
      <c r="A2564" s="415" t="s">
        <v>3797</v>
      </c>
      <c r="B2564" s="202">
        <v>26340</v>
      </c>
      <c r="C2564" s="204">
        <v>15</v>
      </c>
      <c r="D2564" s="416">
        <v>10</v>
      </c>
    </row>
    <row r="2565" spans="1:4" x14ac:dyDescent="0.25">
      <c r="A2565" s="415" t="s">
        <v>3798</v>
      </c>
      <c r="B2565" s="202">
        <v>16107</v>
      </c>
      <c r="C2565" s="204">
        <v>135</v>
      </c>
      <c r="D2565" s="416">
        <v>77</v>
      </c>
    </row>
    <row r="2566" spans="1:4" x14ac:dyDescent="0.25">
      <c r="A2566" s="415" t="s">
        <v>2568</v>
      </c>
      <c r="B2566" s="202">
        <v>13809</v>
      </c>
      <c r="C2566" s="204">
        <v>345</v>
      </c>
      <c r="D2566" s="416">
        <v>225</v>
      </c>
    </row>
    <row r="2567" spans="1:4" x14ac:dyDescent="0.25">
      <c r="A2567" s="415" t="s">
        <v>3799</v>
      </c>
      <c r="B2567" s="202">
        <v>16998</v>
      </c>
      <c r="C2567" s="204">
        <v>2</v>
      </c>
      <c r="D2567" s="416">
        <v>2</v>
      </c>
    </row>
    <row r="2568" spans="1:4" x14ac:dyDescent="0.25">
      <c r="A2568" s="415" t="s">
        <v>3800</v>
      </c>
      <c r="B2568" s="202">
        <v>19409</v>
      </c>
      <c r="C2568" s="204">
        <v>375</v>
      </c>
      <c r="D2568" s="416">
        <v>350</v>
      </c>
    </row>
    <row r="2569" spans="1:4" x14ac:dyDescent="0.25">
      <c r="A2569" s="415" t="s">
        <v>3801</v>
      </c>
      <c r="B2569" s="202">
        <v>10238</v>
      </c>
      <c r="C2569" s="204">
        <v>35</v>
      </c>
      <c r="D2569" s="416">
        <v>35</v>
      </c>
    </row>
    <row r="2570" spans="1:4" x14ac:dyDescent="0.25">
      <c r="A2570" s="415" t="s">
        <v>3802</v>
      </c>
      <c r="B2570" s="202">
        <v>20557</v>
      </c>
      <c r="C2570" s="204">
        <v>50</v>
      </c>
      <c r="D2570" s="416">
        <v>50</v>
      </c>
    </row>
    <row r="2571" spans="1:4" x14ac:dyDescent="0.25">
      <c r="A2571" s="415" t="s">
        <v>3803</v>
      </c>
      <c r="B2571" s="202">
        <v>21694</v>
      </c>
      <c r="C2571" s="204">
        <v>73</v>
      </c>
      <c r="D2571" s="416">
        <v>73</v>
      </c>
    </row>
    <row r="2572" spans="1:4" x14ac:dyDescent="0.25">
      <c r="A2572" s="415" t="s">
        <v>3350</v>
      </c>
      <c r="B2572" s="202">
        <v>13840</v>
      </c>
      <c r="C2572" s="204">
        <v>15</v>
      </c>
      <c r="D2572" s="416">
        <v>15</v>
      </c>
    </row>
    <row r="2573" spans="1:4" x14ac:dyDescent="0.25">
      <c r="A2573" s="415" t="s">
        <v>3804</v>
      </c>
      <c r="B2573" s="202">
        <v>15522</v>
      </c>
      <c r="C2573" s="204">
        <v>84</v>
      </c>
      <c r="D2573" s="416">
        <v>84</v>
      </c>
    </row>
    <row r="2574" spans="1:4" x14ac:dyDescent="0.25">
      <c r="A2574" s="415" t="s">
        <v>3805</v>
      </c>
      <c r="B2574" s="202">
        <v>12801</v>
      </c>
      <c r="C2574" s="204">
        <v>7</v>
      </c>
      <c r="D2574" s="416">
        <v>6</v>
      </c>
    </row>
    <row r="2575" spans="1:4" x14ac:dyDescent="0.25">
      <c r="A2575" s="415" t="s">
        <v>3806</v>
      </c>
      <c r="B2575" s="202">
        <v>11921</v>
      </c>
      <c r="C2575" s="204">
        <v>13</v>
      </c>
      <c r="D2575" s="416">
        <v>13</v>
      </c>
    </row>
    <row r="2576" spans="1:4" x14ac:dyDescent="0.25">
      <c r="A2576" s="415" t="s">
        <v>3807</v>
      </c>
      <c r="B2576" s="202">
        <v>16545</v>
      </c>
      <c r="C2576" s="204">
        <v>400</v>
      </c>
      <c r="D2576" s="416">
        <v>390</v>
      </c>
    </row>
    <row r="2577" spans="1:4" x14ac:dyDescent="0.25">
      <c r="A2577" s="415" t="s">
        <v>3808</v>
      </c>
      <c r="B2577" s="202">
        <v>19327</v>
      </c>
      <c r="C2577" s="204">
        <v>140</v>
      </c>
      <c r="D2577" s="416">
        <v>115</v>
      </c>
    </row>
    <row r="2578" spans="1:4" x14ac:dyDescent="0.25">
      <c r="A2578" s="415" t="s">
        <v>1930</v>
      </c>
      <c r="B2578" s="202">
        <v>21012</v>
      </c>
      <c r="C2578" s="204">
        <v>900</v>
      </c>
      <c r="D2578" s="416">
        <v>390</v>
      </c>
    </row>
    <row r="2579" spans="1:4" x14ac:dyDescent="0.25">
      <c r="A2579" s="415" t="s">
        <v>3809</v>
      </c>
      <c r="B2579" s="202">
        <v>15640</v>
      </c>
      <c r="C2579" s="204">
        <v>415</v>
      </c>
      <c r="D2579" s="416">
        <v>235</v>
      </c>
    </row>
    <row r="2580" spans="1:4" x14ac:dyDescent="0.25">
      <c r="A2580" s="415" t="s">
        <v>3810</v>
      </c>
      <c r="B2580" s="202">
        <v>20740</v>
      </c>
      <c r="C2580" s="203">
        <v>1080</v>
      </c>
      <c r="D2580" s="416">
        <v>820</v>
      </c>
    </row>
    <row r="2581" spans="1:4" x14ac:dyDescent="0.25">
      <c r="A2581" s="415" t="s">
        <v>3811</v>
      </c>
      <c r="B2581" s="202">
        <v>21134</v>
      </c>
      <c r="C2581" s="204">
        <v>40</v>
      </c>
      <c r="D2581" s="416">
        <v>40</v>
      </c>
    </row>
    <row r="2582" spans="1:4" x14ac:dyDescent="0.25">
      <c r="A2582" s="415" t="s">
        <v>3812</v>
      </c>
      <c r="B2582" s="202">
        <v>11641</v>
      </c>
      <c r="C2582" s="204">
        <v>110</v>
      </c>
      <c r="D2582" s="416">
        <v>80</v>
      </c>
    </row>
    <row r="2583" spans="1:4" x14ac:dyDescent="0.25">
      <c r="A2583" s="415" t="s">
        <v>3813</v>
      </c>
      <c r="B2583" s="202">
        <v>29798</v>
      </c>
      <c r="C2583" s="204">
        <v>615</v>
      </c>
      <c r="D2583" s="416">
        <v>546</v>
      </c>
    </row>
    <row r="2584" spans="1:4" x14ac:dyDescent="0.25">
      <c r="A2584" s="415" t="s">
        <v>3814</v>
      </c>
      <c r="B2584" s="202">
        <v>27166</v>
      </c>
      <c r="C2584" s="204">
        <v>761</v>
      </c>
      <c r="D2584" s="416">
        <v>518</v>
      </c>
    </row>
    <row r="2585" spans="1:4" x14ac:dyDescent="0.25">
      <c r="A2585" s="415" t="s">
        <v>3815</v>
      </c>
      <c r="B2585" s="202">
        <v>25456</v>
      </c>
      <c r="C2585" s="204">
        <v>387</v>
      </c>
      <c r="D2585" s="416">
        <v>354</v>
      </c>
    </row>
    <row r="2586" spans="1:4" x14ac:dyDescent="0.25">
      <c r="A2586" s="415" t="s">
        <v>3816</v>
      </c>
      <c r="B2586" s="202">
        <v>17777</v>
      </c>
      <c r="C2586" s="204">
        <v>59</v>
      </c>
      <c r="D2586" s="416">
        <v>41</v>
      </c>
    </row>
    <row r="2587" spans="1:4" x14ac:dyDescent="0.25">
      <c r="A2587" s="415" t="s">
        <v>3817</v>
      </c>
      <c r="B2587" s="202">
        <v>18735</v>
      </c>
      <c r="C2587" s="204">
        <v>168</v>
      </c>
      <c r="D2587" s="416">
        <v>149</v>
      </c>
    </row>
    <row r="2588" spans="1:4" x14ac:dyDescent="0.25">
      <c r="A2588" s="415" t="s">
        <v>3818</v>
      </c>
      <c r="B2588" s="202">
        <v>28185</v>
      </c>
      <c r="C2588" s="204">
        <v>471</v>
      </c>
      <c r="D2588" s="416">
        <v>227</v>
      </c>
    </row>
    <row r="2589" spans="1:4" x14ac:dyDescent="0.25">
      <c r="A2589" s="415" t="s">
        <v>3819</v>
      </c>
      <c r="B2589" s="202">
        <v>21187</v>
      </c>
      <c r="C2589" s="204">
        <v>477</v>
      </c>
      <c r="D2589" s="416">
        <v>0</v>
      </c>
    </row>
    <row r="2590" spans="1:4" x14ac:dyDescent="0.25">
      <c r="A2590" s="415" t="s">
        <v>3820</v>
      </c>
      <c r="B2590" s="202">
        <v>23325</v>
      </c>
      <c r="C2590" s="203">
        <v>39970</v>
      </c>
      <c r="D2590" s="417">
        <v>2645</v>
      </c>
    </row>
    <row r="2591" spans="1:4" x14ac:dyDescent="0.25">
      <c r="A2591" s="415" t="s">
        <v>3821</v>
      </c>
      <c r="B2591" s="202">
        <v>14054</v>
      </c>
      <c r="C2591" s="204">
        <v>940</v>
      </c>
      <c r="D2591" s="416">
        <v>840</v>
      </c>
    </row>
    <row r="2592" spans="1:4" x14ac:dyDescent="0.25">
      <c r="A2592" s="415" t="s">
        <v>3822</v>
      </c>
      <c r="B2592" s="202">
        <v>22199</v>
      </c>
      <c r="C2592" s="204">
        <v>858</v>
      </c>
      <c r="D2592" s="416">
        <v>633</v>
      </c>
    </row>
    <row r="2593" spans="1:4" x14ac:dyDescent="0.25">
      <c r="A2593" s="415" t="s">
        <v>3823</v>
      </c>
      <c r="B2593" s="202">
        <v>29935</v>
      </c>
      <c r="C2593" s="204">
        <v>860</v>
      </c>
      <c r="D2593" s="416">
        <v>740</v>
      </c>
    </row>
    <row r="2594" spans="1:4" x14ac:dyDescent="0.25">
      <c r="A2594" s="415" t="s">
        <v>3824</v>
      </c>
      <c r="B2594" s="202">
        <v>18559</v>
      </c>
      <c r="C2594" s="204">
        <v>446</v>
      </c>
      <c r="D2594" s="416">
        <v>400</v>
      </c>
    </row>
    <row r="2595" spans="1:4" x14ac:dyDescent="0.25">
      <c r="A2595" s="415" t="s">
        <v>3825</v>
      </c>
      <c r="B2595" s="202">
        <v>17667</v>
      </c>
      <c r="C2595" s="204">
        <v>20</v>
      </c>
      <c r="D2595" s="416">
        <v>20</v>
      </c>
    </row>
    <row r="2596" spans="1:4" x14ac:dyDescent="0.25">
      <c r="A2596" s="415" t="s">
        <v>3826</v>
      </c>
      <c r="B2596" s="202">
        <v>24059</v>
      </c>
      <c r="C2596" s="204">
        <v>399</v>
      </c>
      <c r="D2596" s="416">
        <v>300</v>
      </c>
    </row>
    <row r="2597" spans="1:4" x14ac:dyDescent="0.25">
      <c r="A2597" s="415" t="s">
        <v>3827</v>
      </c>
      <c r="B2597" s="202">
        <v>24477</v>
      </c>
      <c r="C2597" s="204">
        <v>426</v>
      </c>
      <c r="D2597" s="416">
        <v>329</v>
      </c>
    </row>
    <row r="2598" spans="1:4" x14ac:dyDescent="0.25">
      <c r="A2598" s="415" t="s">
        <v>3828</v>
      </c>
      <c r="B2598" s="202">
        <v>14243</v>
      </c>
      <c r="C2598" s="204">
        <v>457</v>
      </c>
      <c r="D2598" s="416">
        <v>395</v>
      </c>
    </row>
    <row r="2599" spans="1:4" x14ac:dyDescent="0.25">
      <c r="A2599" s="415" t="s">
        <v>3829</v>
      </c>
      <c r="B2599" s="202">
        <v>12848</v>
      </c>
      <c r="C2599" s="204">
        <v>439</v>
      </c>
      <c r="D2599" s="416">
        <v>367</v>
      </c>
    </row>
    <row r="2600" spans="1:4" x14ac:dyDescent="0.25">
      <c r="A2600" s="415" t="s">
        <v>3830</v>
      </c>
      <c r="B2600" s="202">
        <v>14589</v>
      </c>
      <c r="C2600" s="203">
        <v>6421</v>
      </c>
      <c r="D2600" s="417">
        <v>5823</v>
      </c>
    </row>
    <row r="2601" spans="1:4" x14ac:dyDescent="0.25">
      <c r="A2601" s="415" t="s">
        <v>3831</v>
      </c>
      <c r="B2601" s="202">
        <v>13618</v>
      </c>
      <c r="C2601" s="203">
        <v>3299</v>
      </c>
      <c r="D2601" s="417">
        <v>3139</v>
      </c>
    </row>
    <row r="2602" spans="1:4" x14ac:dyDescent="0.25">
      <c r="A2602" s="415" t="s">
        <v>3832</v>
      </c>
      <c r="B2602" s="202">
        <v>19282</v>
      </c>
      <c r="C2602" s="204">
        <v>43</v>
      </c>
      <c r="D2602" s="416">
        <v>5</v>
      </c>
    </row>
    <row r="2603" spans="1:4" x14ac:dyDescent="0.25">
      <c r="A2603" s="415" t="s">
        <v>3833</v>
      </c>
      <c r="B2603" s="202">
        <v>20764</v>
      </c>
      <c r="C2603" s="204">
        <v>2</v>
      </c>
      <c r="D2603" s="416">
        <v>2</v>
      </c>
    </row>
    <row r="2604" spans="1:4" x14ac:dyDescent="0.25">
      <c r="A2604" s="415" t="s">
        <v>3694</v>
      </c>
      <c r="B2604" s="202">
        <v>22647</v>
      </c>
      <c r="C2604" s="204">
        <v>4</v>
      </c>
      <c r="D2604" s="416">
        <v>0</v>
      </c>
    </row>
    <row r="2605" spans="1:4" x14ac:dyDescent="0.25">
      <c r="A2605" s="415" t="s">
        <v>3834</v>
      </c>
      <c r="B2605" s="202">
        <v>26738</v>
      </c>
      <c r="C2605" s="204">
        <v>4</v>
      </c>
      <c r="D2605" s="416">
        <v>0</v>
      </c>
    </row>
    <row r="2606" spans="1:4" x14ac:dyDescent="0.25">
      <c r="A2606" s="415" t="s">
        <v>3695</v>
      </c>
      <c r="B2606" s="202">
        <v>11192</v>
      </c>
      <c r="C2606" s="204">
        <v>4</v>
      </c>
      <c r="D2606" s="416">
        <v>0</v>
      </c>
    </row>
    <row r="2607" spans="1:4" x14ac:dyDescent="0.25">
      <c r="A2607" s="415" t="s">
        <v>3835</v>
      </c>
      <c r="B2607" s="202">
        <v>27269</v>
      </c>
      <c r="C2607" s="204">
        <v>4</v>
      </c>
      <c r="D2607" s="416">
        <v>0</v>
      </c>
    </row>
    <row r="2608" spans="1:4" x14ac:dyDescent="0.25">
      <c r="A2608" s="415" t="s">
        <v>3836</v>
      </c>
      <c r="B2608" s="202">
        <v>28093</v>
      </c>
      <c r="C2608" s="204">
        <v>59</v>
      </c>
      <c r="D2608" s="416">
        <v>47</v>
      </c>
    </row>
    <row r="2609" spans="1:4" x14ac:dyDescent="0.25">
      <c r="A2609" s="415" t="s">
        <v>3837</v>
      </c>
      <c r="B2609" s="202">
        <v>13490</v>
      </c>
      <c r="C2609" s="204">
        <v>128</v>
      </c>
      <c r="D2609" s="416">
        <v>83</v>
      </c>
    </row>
    <row r="2610" spans="1:4" x14ac:dyDescent="0.25">
      <c r="A2610" s="415" t="s">
        <v>3222</v>
      </c>
      <c r="B2610" s="202">
        <v>19671</v>
      </c>
      <c r="C2610" s="204">
        <v>28</v>
      </c>
      <c r="D2610" s="416">
        <v>18</v>
      </c>
    </row>
    <row r="2611" spans="1:4" x14ac:dyDescent="0.25">
      <c r="A2611" s="415" t="s">
        <v>1834</v>
      </c>
      <c r="B2611" s="202">
        <v>16307</v>
      </c>
      <c r="C2611" s="204">
        <v>18</v>
      </c>
      <c r="D2611" s="416">
        <v>18</v>
      </c>
    </row>
    <row r="2612" spans="1:4" x14ac:dyDescent="0.25">
      <c r="A2612" s="415" t="s">
        <v>3838</v>
      </c>
      <c r="B2612" s="202">
        <v>20654</v>
      </c>
      <c r="C2612" s="204">
        <v>8</v>
      </c>
      <c r="D2612" s="416">
        <v>5</v>
      </c>
    </row>
    <row r="2613" spans="1:4" x14ac:dyDescent="0.25">
      <c r="A2613" s="415" t="s">
        <v>3839</v>
      </c>
      <c r="B2613" s="202">
        <v>11585</v>
      </c>
      <c r="C2613" s="204">
        <v>20</v>
      </c>
      <c r="D2613" s="416">
        <v>14</v>
      </c>
    </row>
    <row r="2614" spans="1:4" x14ac:dyDescent="0.25">
      <c r="A2614" s="415" t="s">
        <v>3698</v>
      </c>
      <c r="B2614" s="202">
        <v>24265</v>
      </c>
      <c r="C2614" s="204">
        <v>7</v>
      </c>
      <c r="D2614" s="416">
        <v>7</v>
      </c>
    </row>
    <row r="2615" spans="1:4" x14ac:dyDescent="0.25">
      <c r="A2615" s="415" t="s">
        <v>2031</v>
      </c>
      <c r="B2615" s="202">
        <v>23988</v>
      </c>
      <c r="C2615" s="204">
        <v>1</v>
      </c>
      <c r="D2615" s="416">
        <v>0</v>
      </c>
    </row>
    <row r="2616" spans="1:4" x14ac:dyDescent="0.25">
      <c r="A2616" s="415" t="s">
        <v>3840</v>
      </c>
      <c r="B2616" s="202">
        <v>12813</v>
      </c>
      <c r="C2616" s="204">
        <v>20</v>
      </c>
      <c r="D2616" s="416">
        <v>5</v>
      </c>
    </row>
    <row r="2617" spans="1:4" x14ac:dyDescent="0.25">
      <c r="A2617" s="415" t="s">
        <v>3699</v>
      </c>
      <c r="B2617" s="202">
        <v>24691</v>
      </c>
      <c r="C2617" s="204">
        <v>13</v>
      </c>
      <c r="D2617" s="416">
        <v>13</v>
      </c>
    </row>
    <row r="2618" spans="1:4" x14ac:dyDescent="0.25">
      <c r="A2618" s="415" t="s">
        <v>3841</v>
      </c>
      <c r="B2618" s="202">
        <v>22837</v>
      </c>
      <c r="C2618" s="204">
        <v>3</v>
      </c>
      <c r="D2618" s="416">
        <v>3</v>
      </c>
    </row>
    <row r="2619" spans="1:4" x14ac:dyDescent="0.25">
      <c r="A2619" s="415" t="s">
        <v>3842</v>
      </c>
      <c r="B2619" s="202">
        <v>13460</v>
      </c>
      <c r="C2619" s="204">
        <v>10</v>
      </c>
      <c r="D2619" s="416">
        <v>8</v>
      </c>
    </row>
    <row r="2620" spans="1:4" x14ac:dyDescent="0.25">
      <c r="A2620" s="415" t="s">
        <v>3290</v>
      </c>
      <c r="B2620" s="202">
        <v>20439</v>
      </c>
      <c r="C2620" s="204">
        <v>46</v>
      </c>
      <c r="D2620" s="416">
        <v>18</v>
      </c>
    </row>
    <row r="2621" spans="1:4" x14ac:dyDescent="0.25">
      <c r="A2621" s="415" t="s">
        <v>3232</v>
      </c>
      <c r="B2621" s="202">
        <v>15178</v>
      </c>
      <c r="C2621" s="204">
        <v>17</v>
      </c>
      <c r="D2621" s="416">
        <v>14</v>
      </c>
    </row>
    <row r="2622" spans="1:4" x14ac:dyDescent="0.25">
      <c r="A2622" s="415" t="s">
        <v>3291</v>
      </c>
      <c r="B2622" s="202">
        <v>24702</v>
      </c>
      <c r="C2622" s="204">
        <v>64</v>
      </c>
      <c r="D2622" s="416">
        <v>25</v>
      </c>
    </row>
    <row r="2623" spans="1:4" x14ac:dyDescent="0.25">
      <c r="A2623" s="415" t="s">
        <v>3843</v>
      </c>
      <c r="B2623" s="202">
        <v>17045</v>
      </c>
      <c r="C2623" s="204">
        <v>29</v>
      </c>
      <c r="D2623" s="416">
        <v>19</v>
      </c>
    </row>
    <row r="2624" spans="1:4" x14ac:dyDescent="0.25">
      <c r="A2624" s="415" t="s">
        <v>3844</v>
      </c>
      <c r="B2624" s="202">
        <v>23293</v>
      </c>
      <c r="C2624" s="204">
        <v>133</v>
      </c>
      <c r="D2624" s="416">
        <v>0</v>
      </c>
    </row>
    <row r="2625" spans="1:4" x14ac:dyDescent="0.25">
      <c r="A2625" s="415" t="s">
        <v>2037</v>
      </c>
      <c r="B2625" s="202">
        <v>12494</v>
      </c>
      <c r="C2625" s="204">
        <v>95</v>
      </c>
      <c r="D2625" s="416">
        <v>63</v>
      </c>
    </row>
    <row r="2626" spans="1:4" x14ac:dyDescent="0.25">
      <c r="A2626" s="415" t="s">
        <v>3845</v>
      </c>
      <c r="B2626" s="202">
        <v>16202</v>
      </c>
      <c r="C2626" s="204">
        <v>55</v>
      </c>
      <c r="D2626" s="416">
        <v>0</v>
      </c>
    </row>
    <row r="2627" spans="1:4" x14ac:dyDescent="0.25">
      <c r="A2627" s="415" t="s">
        <v>3846</v>
      </c>
      <c r="B2627" s="202">
        <v>20365</v>
      </c>
      <c r="C2627" s="204">
        <v>20</v>
      </c>
      <c r="D2627" s="416">
        <v>13</v>
      </c>
    </row>
    <row r="2628" spans="1:4" x14ac:dyDescent="0.25">
      <c r="A2628" s="415" t="s">
        <v>3847</v>
      </c>
      <c r="B2628" s="202">
        <v>19869</v>
      </c>
      <c r="C2628" s="204">
        <v>5</v>
      </c>
      <c r="D2628" s="416">
        <v>0</v>
      </c>
    </row>
    <row r="2629" spans="1:4" x14ac:dyDescent="0.25">
      <c r="A2629" s="415" t="s">
        <v>3848</v>
      </c>
      <c r="B2629" s="202">
        <v>14268</v>
      </c>
      <c r="C2629" s="204">
        <v>36</v>
      </c>
      <c r="D2629" s="416">
        <v>22</v>
      </c>
    </row>
    <row r="2630" spans="1:4" x14ac:dyDescent="0.25">
      <c r="A2630" s="415" t="s">
        <v>3849</v>
      </c>
      <c r="B2630" s="202">
        <v>23120</v>
      </c>
      <c r="C2630" s="204">
        <v>1</v>
      </c>
      <c r="D2630" s="416">
        <v>0</v>
      </c>
    </row>
    <row r="2631" spans="1:4" x14ac:dyDescent="0.25">
      <c r="A2631" s="415" t="s">
        <v>3850</v>
      </c>
      <c r="B2631" s="202">
        <v>29545</v>
      </c>
      <c r="C2631" s="204">
        <v>53</v>
      </c>
      <c r="D2631" s="416">
        <v>2</v>
      </c>
    </row>
    <row r="2632" spans="1:4" x14ac:dyDescent="0.25">
      <c r="A2632" s="415" t="s">
        <v>3851</v>
      </c>
      <c r="B2632" s="202">
        <v>11886</v>
      </c>
      <c r="C2632" s="204">
        <v>29</v>
      </c>
      <c r="D2632" s="416">
        <v>6</v>
      </c>
    </row>
    <row r="2633" spans="1:4" x14ac:dyDescent="0.25">
      <c r="A2633" s="415" t="s">
        <v>3852</v>
      </c>
      <c r="B2633" s="202">
        <v>11400</v>
      </c>
      <c r="C2633" s="204">
        <v>64</v>
      </c>
      <c r="D2633" s="416">
        <v>0</v>
      </c>
    </row>
    <row r="2634" spans="1:4" x14ac:dyDescent="0.25">
      <c r="A2634" s="415" t="s">
        <v>3853</v>
      </c>
      <c r="B2634" s="202">
        <v>15041</v>
      </c>
      <c r="C2634" s="204">
        <v>45</v>
      </c>
      <c r="D2634" s="416">
        <v>11</v>
      </c>
    </row>
    <row r="2635" spans="1:4" x14ac:dyDescent="0.25">
      <c r="A2635" s="415" t="s">
        <v>3854</v>
      </c>
      <c r="B2635" s="202">
        <v>28584</v>
      </c>
      <c r="C2635" s="204">
        <v>2</v>
      </c>
      <c r="D2635" s="416">
        <v>0</v>
      </c>
    </row>
    <row r="2636" spans="1:4" x14ac:dyDescent="0.25">
      <c r="A2636" s="415" t="s">
        <v>2042</v>
      </c>
      <c r="B2636" s="202">
        <v>29294</v>
      </c>
      <c r="C2636" s="204">
        <v>125</v>
      </c>
      <c r="D2636" s="416">
        <v>88</v>
      </c>
    </row>
    <row r="2637" spans="1:4" x14ac:dyDescent="0.25">
      <c r="A2637" s="415" t="s">
        <v>3855</v>
      </c>
      <c r="B2637" s="202">
        <v>27777</v>
      </c>
      <c r="C2637" s="204">
        <v>7</v>
      </c>
      <c r="D2637" s="416">
        <v>2</v>
      </c>
    </row>
    <row r="2638" spans="1:4" x14ac:dyDescent="0.25">
      <c r="A2638" s="415" t="s">
        <v>3856</v>
      </c>
      <c r="B2638" s="202">
        <v>27175</v>
      </c>
      <c r="C2638" s="204">
        <v>9</v>
      </c>
      <c r="D2638" s="416">
        <v>0</v>
      </c>
    </row>
    <row r="2639" spans="1:4" x14ac:dyDescent="0.25">
      <c r="A2639" s="415" t="s">
        <v>3857</v>
      </c>
      <c r="B2639" s="202">
        <v>15362</v>
      </c>
      <c r="C2639" s="204">
        <v>7</v>
      </c>
      <c r="D2639" s="416">
        <v>7</v>
      </c>
    </row>
    <row r="2640" spans="1:4" x14ac:dyDescent="0.25">
      <c r="A2640" s="415" t="s">
        <v>2043</v>
      </c>
      <c r="B2640" s="202">
        <v>17691</v>
      </c>
      <c r="C2640" s="204">
        <v>70</v>
      </c>
      <c r="D2640" s="416">
        <v>31</v>
      </c>
    </row>
    <row r="2641" spans="1:4" x14ac:dyDescent="0.25">
      <c r="A2641" s="415" t="s">
        <v>2044</v>
      </c>
      <c r="B2641" s="202">
        <v>27308</v>
      </c>
      <c r="C2641" s="204">
        <v>35</v>
      </c>
      <c r="D2641" s="416">
        <v>7</v>
      </c>
    </row>
    <row r="2642" spans="1:4" x14ac:dyDescent="0.25">
      <c r="A2642" s="415" t="s">
        <v>3858</v>
      </c>
      <c r="B2642" s="202">
        <v>17991</v>
      </c>
      <c r="C2642" s="204">
        <v>96</v>
      </c>
      <c r="D2642" s="416">
        <v>85</v>
      </c>
    </row>
    <row r="2643" spans="1:4" x14ac:dyDescent="0.25">
      <c r="A2643" s="415" t="s">
        <v>3859</v>
      </c>
      <c r="B2643" s="202">
        <v>27373</v>
      </c>
      <c r="C2643" s="204">
        <v>22</v>
      </c>
      <c r="D2643" s="416">
        <v>10</v>
      </c>
    </row>
    <row r="2644" spans="1:4" x14ac:dyDescent="0.25">
      <c r="A2644" s="415" t="s">
        <v>3243</v>
      </c>
      <c r="B2644" s="202">
        <v>25425</v>
      </c>
      <c r="C2644" s="204">
        <v>9</v>
      </c>
      <c r="D2644" s="416">
        <v>0</v>
      </c>
    </row>
    <row r="2645" spans="1:4" x14ac:dyDescent="0.25">
      <c r="A2645" s="415" t="s">
        <v>2047</v>
      </c>
      <c r="B2645" s="202">
        <v>13171</v>
      </c>
      <c r="C2645" s="204">
        <v>27</v>
      </c>
      <c r="D2645" s="416">
        <v>3</v>
      </c>
    </row>
    <row r="2646" spans="1:4" x14ac:dyDescent="0.25">
      <c r="A2646" s="415" t="s">
        <v>3245</v>
      </c>
      <c r="B2646" s="202">
        <v>25913</v>
      </c>
      <c r="C2646" s="204">
        <v>68</v>
      </c>
      <c r="D2646" s="416">
        <v>22</v>
      </c>
    </row>
    <row r="2647" spans="1:4" x14ac:dyDescent="0.25">
      <c r="A2647" s="415" t="s">
        <v>3860</v>
      </c>
      <c r="B2647" s="202">
        <v>23810</v>
      </c>
      <c r="C2647" s="204">
        <v>38</v>
      </c>
      <c r="D2647" s="416">
        <v>28</v>
      </c>
    </row>
    <row r="2648" spans="1:4" x14ac:dyDescent="0.25">
      <c r="A2648" s="415" t="s">
        <v>3861</v>
      </c>
      <c r="B2648" s="202">
        <v>15639</v>
      </c>
      <c r="C2648" s="204">
        <v>65</v>
      </c>
      <c r="D2648" s="416">
        <v>62</v>
      </c>
    </row>
    <row r="2649" spans="1:4" x14ac:dyDescent="0.25">
      <c r="A2649" s="415" t="s">
        <v>3862</v>
      </c>
      <c r="B2649" s="202">
        <v>12009</v>
      </c>
      <c r="C2649" s="204">
        <v>15</v>
      </c>
      <c r="D2649" s="416">
        <v>15</v>
      </c>
    </row>
    <row r="2650" spans="1:4" x14ac:dyDescent="0.25">
      <c r="A2650" s="415" t="s">
        <v>3863</v>
      </c>
      <c r="B2650" s="202">
        <v>29827</v>
      </c>
      <c r="C2650" s="204">
        <v>14</v>
      </c>
      <c r="D2650" s="416">
        <v>11</v>
      </c>
    </row>
    <row r="2651" spans="1:4" x14ac:dyDescent="0.25">
      <c r="A2651" s="415" t="s">
        <v>3864</v>
      </c>
      <c r="B2651" s="202">
        <v>22477</v>
      </c>
      <c r="C2651" s="204">
        <v>20</v>
      </c>
      <c r="D2651" s="416">
        <v>14</v>
      </c>
    </row>
    <row r="2652" spans="1:4" x14ac:dyDescent="0.25">
      <c r="A2652" s="415" t="s">
        <v>3107</v>
      </c>
      <c r="B2652" s="202">
        <v>14966</v>
      </c>
      <c r="C2652" s="204">
        <v>12</v>
      </c>
      <c r="D2652" s="416">
        <v>0</v>
      </c>
    </row>
    <row r="2653" spans="1:4" x14ac:dyDescent="0.25">
      <c r="A2653" s="415" t="s">
        <v>3865</v>
      </c>
      <c r="B2653" s="202">
        <v>22673</v>
      </c>
      <c r="C2653" s="204">
        <v>9</v>
      </c>
      <c r="D2653" s="416">
        <v>8</v>
      </c>
    </row>
    <row r="2654" spans="1:4" x14ac:dyDescent="0.25">
      <c r="A2654" s="415" t="s">
        <v>3866</v>
      </c>
      <c r="B2654" s="202">
        <v>28936</v>
      </c>
      <c r="C2654" s="204">
        <v>15</v>
      </c>
      <c r="D2654" s="416">
        <v>13</v>
      </c>
    </row>
    <row r="2655" spans="1:4" x14ac:dyDescent="0.25">
      <c r="A2655" s="415" t="s">
        <v>3867</v>
      </c>
      <c r="B2655" s="202">
        <v>17025</v>
      </c>
      <c r="C2655" s="204">
        <v>57</v>
      </c>
      <c r="D2655" s="416">
        <v>29</v>
      </c>
    </row>
    <row r="2656" spans="1:4" x14ac:dyDescent="0.25">
      <c r="A2656" s="415" t="s">
        <v>3868</v>
      </c>
      <c r="B2656" s="202">
        <v>15669</v>
      </c>
      <c r="C2656" s="204">
        <v>6</v>
      </c>
      <c r="D2656" s="416">
        <v>0</v>
      </c>
    </row>
    <row r="2657" spans="1:4" x14ac:dyDescent="0.25">
      <c r="A2657" s="415" t="s">
        <v>3869</v>
      </c>
      <c r="B2657" s="202">
        <v>17009</v>
      </c>
      <c r="C2657" s="204">
        <v>5</v>
      </c>
      <c r="D2657" s="416">
        <v>3</v>
      </c>
    </row>
    <row r="2658" spans="1:4" x14ac:dyDescent="0.25">
      <c r="A2658" s="415" t="s">
        <v>3109</v>
      </c>
      <c r="B2658" s="202">
        <v>11088</v>
      </c>
      <c r="C2658" s="204">
        <v>10</v>
      </c>
      <c r="D2658" s="416">
        <v>7</v>
      </c>
    </row>
    <row r="2659" spans="1:4" x14ac:dyDescent="0.25">
      <c r="A2659" s="415" t="s">
        <v>3870</v>
      </c>
      <c r="B2659" s="202">
        <v>20819</v>
      </c>
      <c r="C2659" s="204">
        <v>20</v>
      </c>
      <c r="D2659" s="416">
        <v>0</v>
      </c>
    </row>
    <row r="2660" spans="1:4" x14ac:dyDescent="0.25">
      <c r="A2660" s="415" t="s">
        <v>3871</v>
      </c>
      <c r="B2660" s="202">
        <v>27917</v>
      </c>
      <c r="C2660" s="204">
        <v>50</v>
      </c>
      <c r="D2660" s="416">
        <v>0</v>
      </c>
    </row>
    <row r="2661" spans="1:4" x14ac:dyDescent="0.25">
      <c r="A2661" s="415" t="s">
        <v>3872</v>
      </c>
      <c r="B2661" s="202">
        <v>13573</v>
      </c>
      <c r="C2661" s="204">
        <v>10</v>
      </c>
      <c r="D2661" s="416">
        <v>10</v>
      </c>
    </row>
    <row r="2662" spans="1:4" x14ac:dyDescent="0.25">
      <c r="A2662" s="415" t="s">
        <v>3873</v>
      </c>
      <c r="B2662" s="202">
        <v>15500</v>
      </c>
      <c r="C2662" s="204">
        <v>14</v>
      </c>
      <c r="D2662" s="416">
        <v>5</v>
      </c>
    </row>
    <row r="2663" spans="1:4" x14ac:dyDescent="0.25">
      <c r="A2663" s="415" t="s">
        <v>3874</v>
      </c>
      <c r="B2663" s="202">
        <v>26829</v>
      </c>
      <c r="C2663" s="204">
        <v>13</v>
      </c>
      <c r="D2663" s="416">
        <v>0</v>
      </c>
    </row>
    <row r="2664" spans="1:4" x14ac:dyDescent="0.25">
      <c r="A2664" s="415" t="s">
        <v>2246</v>
      </c>
      <c r="B2664" s="202">
        <v>14997</v>
      </c>
      <c r="C2664" s="204">
        <v>3</v>
      </c>
      <c r="D2664" s="416">
        <v>0</v>
      </c>
    </row>
    <row r="2665" spans="1:4" x14ac:dyDescent="0.25">
      <c r="A2665" s="415" t="s">
        <v>3875</v>
      </c>
      <c r="B2665" s="202">
        <v>10424</v>
      </c>
      <c r="C2665" s="204">
        <v>3</v>
      </c>
      <c r="D2665" s="416">
        <v>0</v>
      </c>
    </row>
    <row r="2666" spans="1:4" x14ac:dyDescent="0.25">
      <c r="A2666" s="415" t="s">
        <v>3876</v>
      </c>
      <c r="B2666" s="202">
        <v>24856</v>
      </c>
      <c r="C2666" s="204">
        <v>2</v>
      </c>
      <c r="D2666" s="416">
        <v>2</v>
      </c>
    </row>
    <row r="2667" spans="1:4" x14ac:dyDescent="0.25">
      <c r="A2667" s="415" t="s">
        <v>3877</v>
      </c>
      <c r="B2667" s="202">
        <v>12694</v>
      </c>
      <c r="C2667" s="204">
        <v>1</v>
      </c>
      <c r="D2667" s="416">
        <v>1</v>
      </c>
    </row>
    <row r="2668" spans="1:4" x14ac:dyDescent="0.25">
      <c r="A2668" s="415" t="s">
        <v>3878</v>
      </c>
      <c r="B2668" s="202">
        <v>20574</v>
      </c>
      <c r="C2668" s="204">
        <v>2</v>
      </c>
      <c r="D2668" s="416">
        <v>2</v>
      </c>
    </row>
    <row r="2669" spans="1:4" x14ac:dyDescent="0.25">
      <c r="A2669" s="415" t="s">
        <v>3119</v>
      </c>
      <c r="B2669" s="202">
        <v>13224</v>
      </c>
      <c r="C2669" s="204">
        <v>2</v>
      </c>
      <c r="D2669" s="416">
        <v>0</v>
      </c>
    </row>
    <row r="2670" spans="1:4" x14ac:dyDescent="0.25">
      <c r="A2670" s="415" t="s">
        <v>3879</v>
      </c>
      <c r="B2670" s="202">
        <v>25248</v>
      </c>
      <c r="C2670" s="204">
        <v>19</v>
      </c>
      <c r="D2670" s="416">
        <v>19</v>
      </c>
    </row>
    <row r="2671" spans="1:4" x14ac:dyDescent="0.25">
      <c r="A2671" s="415" t="s">
        <v>3322</v>
      </c>
      <c r="B2671" s="202">
        <v>11076</v>
      </c>
      <c r="C2671" s="204">
        <v>108</v>
      </c>
      <c r="D2671" s="416">
        <v>95</v>
      </c>
    </row>
    <row r="2672" spans="1:4" x14ac:dyDescent="0.25">
      <c r="A2672" s="415" t="s">
        <v>3880</v>
      </c>
      <c r="B2672" s="202">
        <v>25816</v>
      </c>
      <c r="C2672" s="204">
        <v>196</v>
      </c>
      <c r="D2672" s="416">
        <v>171</v>
      </c>
    </row>
    <row r="2673" spans="1:4" x14ac:dyDescent="0.25">
      <c r="A2673" s="415" t="s">
        <v>3881</v>
      </c>
      <c r="B2673" s="202">
        <v>19148</v>
      </c>
      <c r="C2673" s="204">
        <v>106</v>
      </c>
      <c r="D2673" s="416">
        <v>0</v>
      </c>
    </row>
    <row r="2674" spans="1:4" x14ac:dyDescent="0.25">
      <c r="A2674" s="415" t="s">
        <v>3882</v>
      </c>
      <c r="B2674" s="202">
        <v>13837</v>
      </c>
      <c r="C2674" s="204">
        <v>2</v>
      </c>
      <c r="D2674" s="416">
        <v>0</v>
      </c>
    </row>
    <row r="2675" spans="1:4" x14ac:dyDescent="0.25">
      <c r="A2675" s="415" t="s">
        <v>3883</v>
      </c>
      <c r="B2675" s="202">
        <v>14160</v>
      </c>
      <c r="C2675" s="204">
        <v>34</v>
      </c>
      <c r="D2675" s="416">
        <v>25</v>
      </c>
    </row>
    <row r="2676" spans="1:4" x14ac:dyDescent="0.25">
      <c r="A2676" s="415" t="s">
        <v>3884</v>
      </c>
      <c r="B2676" s="202">
        <v>21791</v>
      </c>
      <c r="C2676" s="204">
        <v>8</v>
      </c>
      <c r="D2676" s="416">
        <v>6</v>
      </c>
    </row>
    <row r="2677" spans="1:4" x14ac:dyDescent="0.25">
      <c r="A2677" s="415" t="s">
        <v>3885</v>
      </c>
      <c r="B2677" s="202">
        <v>15805</v>
      </c>
      <c r="C2677" s="204">
        <v>1</v>
      </c>
      <c r="D2677" s="416">
        <v>1</v>
      </c>
    </row>
    <row r="2678" spans="1:4" x14ac:dyDescent="0.25">
      <c r="A2678" s="415" t="s">
        <v>3886</v>
      </c>
      <c r="B2678" s="202">
        <v>17270</v>
      </c>
      <c r="C2678" s="204">
        <v>14</v>
      </c>
      <c r="D2678" s="416">
        <v>14</v>
      </c>
    </row>
    <row r="2679" spans="1:4" x14ac:dyDescent="0.25">
      <c r="A2679" s="415" t="s">
        <v>3887</v>
      </c>
      <c r="B2679" s="202">
        <v>26726</v>
      </c>
      <c r="C2679" s="204">
        <v>8</v>
      </c>
      <c r="D2679" s="416">
        <v>8</v>
      </c>
    </row>
    <row r="2680" spans="1:4" x14ac:dyDescent="0.25">
      <c r="A2680" s="415" t="s">
        <v>3888</v>
      </c>
      <c r="B2680" s="202">
        <v>20289</v>
      </c>
      <c r="C2680" s="204">
        <v>17</v>
      </c>
      <c r="D2680" s="416">
        <v>17</v>
      </c>
    </row>
    <row r="2681" spans="1:4" x14ac:dyDescent="0.25">
      <c r="A2681" s="415" t="s">
        <v>3889</v>
      </c>
      <c r="B2681" s="202">
        <v>14720</v>
      </c>
      <c r="C2681" s="204">
        <v>1</v>
      </c>
      <c r="D2681" s="416">
        <v>1</v>
      </c>
    </row>
    <row r="2682" spans="1:4" x14ac:dyDescent="0.25">
      <c r="A2682" s="415" t="s">
        <v>3890</v>
      </c>
      <c r="B2682" s="202">
        <v>25281</v>
      </c>
      <c r="C2682" s="204">
        <v>2</v>
      </c>
      <c r="D2682" s="416">
        <v>0</v>
      </c>
    </row>
    <row r="2683" spans="1:4" x14ac:dyDescent="0.25">
      <c r="A2683" s="415" t="s">
        <v>3891</v>
      </c>
      <c r="B2683" s="202">
        <v>13280</v>
      </c>
      <c r="C2683" s="204">
        <v>5</v>
      </c>
      <c r="D2683" s="416">
        <v>4</v>
      </c>
    </row>
    <row r="2684" spans="1:4" x14ac:dyDescent="0.25">
      <c r="A2684" s="415" t="s">
        <v>3892</v>
      </c>
      <c r="B2684" s="202">
        <v>14928</v>
      </c>
      <c r="C2684" s="204">
        <v>17</v>
      </c>
      <c r="D2684" s="416">
        <v>16</v>
      </c>
    </row>
    <row r="2685" spans="1:4" x14ac:dyDescent="0.25">
      <c r="A2685" s="415" t="s">
        <v>3893</v>
      </c>
      <c r="B2685" s="202">
        <v>29401</v>
      </c>
      <c r="C2685" s="204">
        <v>5</v>
      </c>
      <c r="D2685" s="416">
        <v>5</v>
      </c>
    </row>
    <row r="2686" spans="1:4" x14ac:dyDescent="0.25">
      <c r="A2686" s="415" t="s">
        <v>3761</v>
      </c>
      <c r="B2686" s="202">
        <v>13824</v>
      </c>
      <c r="C2686" s="204">
        <v>3</v>
      </c>
      <c r="D2686" s="416">
        <v>0</v>
      </c>
    </row>
    <row r="2687" spans="1:4" x14ac:dyDescent="0.25">
      <c r="A2687" s="415" t="s">
        <v>3894</v>
      </c>
      <c r="B2687" s="202">
        <v>12380</v>
      </c>
      <c r="C2687" s="204">
        <v>5</v>
      </c>
      <c r="D2687" s="416">
        <v>0</v>
      </c>
    </row>
    <row r="2688" spans="1:4" x14ac:dyDescent="0.25">
      <c r="A2688" s="415" t="s">
        <v>1661</v>
      </c>
      <c r="B2688" s="202">
        <v>16211</v>
      </c>
      <c r="C2688" s="204">
        <v>4</v>
      </c>
      <c r="D2688" s="416">
        <v>0</v>
      </c>
    </row>
    <row r="2689" spans="1:4" x14ac:dyDescent="0.25">
      <c r="A2689" s="415" t="s">
        <v>3763</v>
      </c>
      <c r="B2689" s="202">
        <v>19235</v>
      </c>
      <c r="C2689" s="204">
        <v>35</v>
      </c>
      <c r="D2689" s="416">
        <v>9</v>
      </c>
    </row>
    <row r="2690" spans="1:4" x14ac:dyDescent="0.25">
      <c r="A2690" s="415" t="s">
        <v>3895</v>
      </c>
      <c r="B2690" s="202">
        <v>10702</v>
      </c>
      <c r="C2690" s="204">
        <v>2</v>
      </c>
      <c r="D2690" s="416">
        <v>2</v>
      </c>
    </row>
    <row r="2691" spans="1:4" x14ac:dyDescent="0.25">
      <c r="A2691" s="415" t="s">
        <v>3896</v>
      </c>
      <c r="B2691" s="202">
        <v>15569</v>
      </c>
      <c r="C2691" s="204">
        <v>38</v>
      </c>
      <c r="D2691" s="416">
        <v>3</v>
      </c>
    </row>
    <row r="2692" spans="1:4" x14ac:dyDescent="0.25">
      <c r="A2692" s="415" t="s">
        <v>3897</v>
      </c>
      <c r="B2692" s="202">
        <v>29592</v>
      </c>
      <c r="C2692" s="204">
        <v>29</v>
      </c>
      <c r="D2692" s="416">
        <v>22</v>
      </c>
    </row>
    <row r="2693" spans="1:4" x14ac:dyDescent="0.25">
      <c r="A2693" s="415" t="s">
        <v>3898</v>
      </c>
      <c r="B2693" s="202">
        <v>18789</v>
      </c>
      <c r="C2693" s="204">
        <v>5</v>
      </c>
      <c r="D2693" s="416">
        <v>5</v>
      </c>
    </row>
    <row r="2694" spans="1:4" x14ac:dyDescent="0.25">
      <c r="A2694" s="415" t="s">
        <v>3899</v>
      </c>
      <c r="B2694" s="202">
        <v>10200</v>
      </c>
      <c r="C2694" s="204">
        <v>2</v>
      </c>
      <c r="D2694" s="416">
        <v>2</v>
      </c>
    </row>
    <row r="2695" spans="1:4" x14ac:dyDescent="0.25">
      <c r="A2695" s="415" t="s">
        <v>3766</v>
      </c>
      <c r="B2695" s="202">
        <v>18690</v>
      </c>
      <c r="C2695" s="204">
        <v>23</v>
      </c>
      <c r="D2695" s="416">
        <v>0</v>
      </c>
    </row>
    <row r="2696" spans="1:4" x14ac:dyDescent="0.25">
      <c r="A2696" s="415" t="s">
        <v>3900</v>
      </c>
      <c r="B2696" s="202">
        <v>28736</v>
      </c>
      <c r="C2696" s="204">
        <v>7</v>
      </c>
      <c r="D2696" s="416">
        <v>0</v>
      </c>
    </row>
    <row r="2697" spans="1:4" x14ac:dyDescent="0.25">
      <c r="A2697" s="415" t="s">
        <v>3901</v>
      </c>
      <c r="B2697" s="202">
        <v>18964</v>
      </c>
      <c r="C2697" s="204">
        <v>10</v>
      </c>
      <c r="D2697" s="416">
        <v>9</v>
      </c>
    </row>
    <row r="2698" spans="1:4" x14ac:dyDescent="0.25">
      <c r="A2698" s="415" t="s">
        <v>3902</v>
      </c>
      <c r="B2698" s="202">
        <v>12491</v>
      </c>
      <c r="C2698" s="204">
        <v>1</v>
      </c>
      <c r="D2698" s="416">
        <v>1</v>
      </c>
    </row>
    <row r="2699" spans="1:4" x14ac:dyDescent="0.25">
      <c r="A2699" s="415" t="s">
        <v>3903</v>
      </c>
      <c r="B2699" s="202">
        <v>28100</v>
      </c>
      <c r="C2699" s="204">
        <v>38</v>
      </c>
      <c r="D2699" s="416">
        <v>9</v>
      </c>
    </row>
    <row r="2700" spans="1:4" x14ac:dyDescent="0.25">
      <c r="A2700" s="415" t="s">
        <v>3904</v>
      </c>
      <c r="B2700" s="202">
        <v>10348</v>
      </c>
      <c r="C2700" s="204">
        <v>22</v>
      </c>
      <c r="D2700" s="416">
        <v>0</v>
      </c>
    </row>
    <row r="2701" spans="1:4" x14ac:dyDescent="0.25">
      <c r="A2701" s="415" t="s">
        <v>3905</v>
      </c>
      <c r="B2701" s="202">
        <v>10434</v>
      </c>
      <c r="C2701" s="204">
        <v>2</v>
      </c>
      <c r="D2701" s="416">
        <v>0</v>
      </c>
    </row>
    <row r="2702" spans="1:4" x14ac:dyDescent="0.25">
      <c r="A2702" s="415" t="s">
        <v>1521</v>
      </c>
      <c r="B2702" s="202">
        <v>19760</v>
      </c>
      <c r="C2702" s="204">
        <v>9</v>
      </c>
      <c r="D2702" s="416">
        <v>9</v>
      </c>
    </row>
    <row r="2703" spans="1:4" x14ac:dyDescent="0.25">
      <c r="A2703" s="415" t="s">
        <v>3906</v>
      </c>
      <c r="B2703" s="202">
        <v>18137</v>
      </c>
      <c r="C2703" s="204">
        <v>30</v>
      </c>
      <c r="D2703" s="416">
        <v>6</v>
      </c>
    </row>
    <row r="2704" spans="1:4" x14ac:dyDescent="0.25">
      <c r="A2704" s="415" t="s">
        <v>3769</v>
      </c>
      <c r="B2704" s="202">
        <v>24576</v>
      </c>
      <c r="C2704" s="204">
        <v>4</v>
      </c>
      <c r="D2704" s="416">
        <v>0</v>
      </c>
    </row>
    <row r="2705" spans="1:4" x14ac:dyDescent="0.25">
      <c r="A2705" s="415" t="s">
        <v>3907</v>
      </c>
      <c r="B2705" s="202">
        <v>20934</v>
      </c>
      <c r="C2705" s="204">
        <v>2</v>
      </c>
      <c r="D2705" s="416">
        <v>2</v>
      </c>
    </row>
    <row r="2706" spans="1:4" x14ac:dyDescent="0.25">
      <c r="A2706" s="415" t="s">
        <v>3908</v>
      </c>
      <c r="B2706" s="202">
        <v>23930</v>
      </c>
      <c r="C2706" s="204">
        <v>7</v>
      </c>
      <c r="D2706" s="416">
        <v>6</v>
      </c>
    </row>
    <row r="2707" spans="1:4" x14ac:dyDescent="0.25">
      <c r="A2707" s="415" t="s">
        <v>3909</v>
      </c>
      <c r="B2707" s="202">
        <v>10438</v>
      </c>
      <c r="C2707" s="204">
        <v>2</v>
      </c>
      <c r="D2707" s="416">
        <v>2</v>
      </c>
    </row>
    <row r="2708" spans="1:4" x14ac:dyDescent="0.25">
      <c r="A2708" s="415" t="s">
        <v>3779</v>
      </c>
      <c r="B2708" s="202">
        <v>16277</v>
      </c>
      <c r="C2708" s="204">
        <v>1</v>
      </c>
      <c r="D2708" s="416">
        <v>1</v>
      </c>
    </row>
    <row r="2709" spans="1:4" x14ac:dyDescent="0.25">
      <c r="A2709" s="415" t="s">
        <v>3910</v>
      </c>
      <c r="B2709" s="202">
        <v>13589</v>
      </c>
      <c r="C2709" s="204">
        <v>2</v>
      </c>
      <c r="D2709" s="416">
        <v>1</v>
      </c>
    </row>
    <row r="2710" spans="1:4" x14ac:dyDescent="0.25">
      <c r="A2710" s="415" t="s">
        <v>3911</v>
      </c>
      <c r="B2710" s="202">
        <v>17314</v>
      </c>
      <c r="C2710" s="204">
        <v>2</v>
      </c>
      <c r="D2710" s="416">
        <v>0</v>
      </c>
    </row>
    <row r="2711" spans="1:4" x14ac:dyDescent="0.25">
      <c r="A2711" s="415" t="s">
        <v>3912</v>
      </c>
      <c r="B2711" s="202">
        <v>29624</v>
      </c>
      <c r="C2711" s="204">
        <v>2</v>
      </c>
      <c r="D2711" s="416">
        <v>0</v>
      </c>
    </row>
    <row r="2712" spans="1:4" x14ac:dyDescent="0.25">
      <c r="A2712" s="415" t="s">
        <v>3913</v>
      </c>
      <c r="B2712" s="202">
        <v>11163</v>
      </c>
      <c r="C2712" s="204">
        <v>2</v>
      </c>
      <c r="D2712" s="416">
        <v>0</v>
      </c>
    </row>
    <row r="2713" spans="1:4" x14ac:dyDescent="0.25">
      <c r="A2713" s="415" t="s">
        <v>3914</v>
      </c>
      <c r="B2713" s="202">
        <v>24407</v>
      </c>
      <c r="C2713" s="204">
        <v>2</v>
      </c>
      <c r="D2713" s="416">
        <v>2</v>
      </c>
    </row>
    <row r="2714" spans="1:4" x14ac:dyDescent="0.25">
      <c r="A2714" s="415" t="s">
        <v>3915</v>
      </c>
      <c r="B2714" s="202">
        <v>15183</v>
      </c>
      <c r="C2714" s="204">
        <v>69</v>
      </c>
      <c r="D2714" s="416">
        <v>68</v>
      </c>
    </row>
    <row r="2715" spans="1:4" x14ac:dyDescent="0.25">
      <c r="A2715" s="415" t="s">
        <v>3916</v>
      </c>
      <c r="B2715" s="202">
        <v>21513</v>
      </c>
      <c r="C2715" s="204">
        <v>39</v>
      </c>
      <c r="D2715" s="416">
        <v>39</v>
      </c>
    </row>
    <row r="2716" spans="1:4" x14ac:dyDescent="0.25">
      <c r="A2716" s="415" t="s">
        <v>3917</v>
      </c>
      <c r="B2716" s="202">
        <v>29232</v>
      </c>
      <c r="C2716" s="204">
        <v>100</v>
      </c>
      <c r="D2716" s="416">
        <v>78</v>
      </c>
    </row>
    <row r="2717" spans="1:4" x14ac:dyDescent="0.25">
      <c r="A2717" s="415" t="s">
        <v>3918</v>
      </c>
      <c r="B2717" s="202">
        <v>19999</v>
      </c>
      <c r="C2717" s="204">
        <v>6</v>
      </c>
      <c r="D2717" s="416">
        <v>6</v>
      </c>
    </row>
    <row r="2718" spans="1:4" x14ac:dyDescent="0.25">
      <c r="A2718" s="415" t="s">
        <v>3780</v>
      </c>
      <c r="B2718" s="202">
        <v>18118</v>
      </c>
      <c r="C2718" s="204">
        <v>8</v>
      </c>
      <c r="D2718" s="416">
        <v>8</v>
      </c>
    </row>
    <row r="2719" spans="1:4" x14ac:dyDescent="0.25">
      <c r="A2719" s="415" t="s">
        <v>3919</v>
      </c>
      <c r="B2719" s="202">
        <v>16123</v>
      </c>
      <c r="C2719" s="204">
        <v>4</v>
      </c>
      <c r="D2719" s="416">
        <v>0</v>
      </c>
    </row>
    <row r="2720" spans="1:4" x14ac:dyDescent="0.25">
      <c r="A2720" s="415" t="s">
        <v>3920</v>
      </c>
      <c r="B2720" s="202">
        <v>12429</v>
      </c>
      <c r="C2720" s="204">
        <v>13</v>
      </c>
      <c r="D2720" s="416">
        <v>0</v>
      </c>
    </row>
    <row r="2721" spans="1:4" x14ac:dyDescent="0.25">
      <c r="A2721" s="415" t="s">
        <v>3781</v>
      </c>
      <c r="B2721" s="202">
        <v>25699</v>
      </c>
      <c r="C2721" s="204">
        <v>17</v>
      </c>
      <c r="D2721" s="416">
        <v>3</v>
      </c>
    </row>
    <row r="2722" spans="1:4" x14ac:dyDescent="0.25">
      <c r="A2722" s="415" t="s">
        <v>3921</v>
      </c>
      <c r="B2722" s="202">
        <v>23981</v>
      </c>
      <c r="C2722" s="204">
        <v>12</v>
      </c>
      <c r="D2722" s="416">
        <v>11</v>
      </c>
    </row>
    <row r="2723" spans="1:4" x14ac:dyDescent="0.25">
      <c r="A2723" s="415" t="s">
        <v>3922</v>
      </c>
      <c r="B2723" s="202">
        <v>15880</v>
      </c>
      <c r="C2723" s="204">
        <v>4</v>
      </c>
      <c r="D2723" s="416">
        <v>3</v>
      </c>
    </row>
    <row r="2724" spans="1:4" x14ac:dyDescent="0.25">
      <c r="A2724" s="415" t="s">
        <v>3923</v>
      </c>
      <c r="B2724" s="202">
        <v>17002</v>
      </c>
      <c r="C2724" s="204">
        <v>5</v>
      </c>
      <c r="D2724" s="416">
        <v>3</v>
      </c>
    </row>
    <row r="2725" spans="1:4" x14ac:dyDescent="0.25">
      <c r="A2725" s="415" t="s">
        <v>3924</v>
      </c>
      <c r="B2725" s="202">
        <v>22030</v>
      </c>
      <c r="C2725" s="204">
        <v>17</v>
      </c>
      <c r="D2725" s="416">
        <v>7</v>
      </c>
    </row>
    <row r="2726" spans="1:4" x14ac:dyDescent="0.25">
      <c r="A2726" s="415" t="s">
        <v>3925</v>
      </c>
      <c r="B2726" s="202">
        <v>17885</v>
      </c>
      <c r="C2726" s="204">
        <v>2</v>
      </c>
      <c r="D2726" s="416">
        <v>1</v>
      </c>
    </row>
    <row r="2727" spans="1:4" x14ac:dyDescent="0.25">
      <c r="A2727" s="415" t="s">
        <v>3926</v>
      </c>
      <c r="B2727" s="202">
        <v>13396</v>
      </c>
      <c r="C2727" s="204">
        <v>6</v>
      </c>
      <c r="D2727" s="416">
        <v>0</v>
      </c>
    </row>
    <row r="2728" spans="1:4" x14ac:dyDescent="0.25">
      <c r="A2728" s="415" t="s">
        <v>3186</v>
      </c>
      <c r="B2728" s="202">
        <v>18036</v>
      </c>
      <c r="C2728" s="204">
        <v>14</v>
      </c>
      <c r="D2728" s="416">
        <v>2</v>
      </c>
    </row>
    <row r="2729" spans="1:4" x14ac:dyDescent="0.25">
      <c r="A2729" s="415" t="s">
        <v>3927</v>
      </c>
      <c r="B2729" s="202">
        <v>17754</v>
      </c>
      <c r="C2729" s="204">
        <v>4</v>
      </c>
      <c r="D2729" s="416">
        <v>0</v>
      </c>
    </row>
    <row r="2730" spans="1:4" x14ac:dyDescent="0.25">
      <c r="A2730" s="415" t="s">
        <v>3928</v>
      </c>
      <c r="B2730" s="202">
        <v>14444</v>
      </c>
      <c r="C2730" s="204">
        <v>13</v>
      </c>
      <c r="D2730" s="416">
        <v>5</v>
      </c>
    </row>
    <row r="2731" spans="1:4" x14ac:dyDescent="0.25">
      <c r="A2731" s="415" t="s">
        <v>3929</v>
      </c>
      <c r="B2731" s="202">
        <v>11788</v>
      </c>
      <c r="C2731" s="204">
        <v>3</v>
      </c>
      <c r="D2731" s="416">
        <v>2</v>
      </c>
    </row>
    <row r="2732" spans="1:4" x14ac:dyDescent="0.25">
      <c r="A2732" s="415" t="s">
        <v>3930</v>
      </c>
      <c r="B2732" s="202">
        <v>20989</v>
      </c>
      <c r="C2732" s="204">
        <v>20</v>
      </c>
      <c r="D2732" s="416">
        <v>0</v>
      </c>
    </row>
    <row r="2733" spans="1:4" x14ac:dyDescent="0.25">
      <c r="A2733" s="415" t="s">
        <v>3931</v>
      </c>
      <c r="B2733" s="202">
        <v>27455</v>
      </c>
      <c r="C2733" s="204">
        <v>2</v>
      </c>
      <c r="D2733" s="416">
        <v>2</v>
      </c>
    </row>
    <row r="2734" spans="1:4" x14ac:dyDescent="0.25">
      <c r="A2734" s="415" t="s">
        <v>3932</v>
      </c>
      <c r="B2734" s="202">
        <v>23977</v>
      </c>
      <c r="C2734" s="204">
        <v>6</v>
      </c>
      <c r="D2734" s="416">
        <v>0</v>
      </c>
    </row>
    <row r="2735" spans="1:4" x14ac:dyDescent="0.25">
      <c r="A2735" s="415" t="s">
        <v>3933</v>
      </c>
      <c r="B2735" s="202">
        <v>15887</v>
      </c>
      <c r="C2735" s="204">
        <v>11</v>
      </c>
      <c r="D2735" s="416">
        <v>1</v>
      </c>
    </row>
    <row r="2736" spans="1:4" x14ac:dyDescent="0.25">
      <c r="A2736" s="415" t="s">
        <v>3934</v>
      </c>
      <c r="B2736" s="202">
        <v>16654</v>
      </c>
      <c r="C2736" s="204">
        <v>9</v>
      </c>
      <c r="D2736" s="416">
        <v>4</v>
      </c>
    </row>
    <row r="2737" spans="1:4" x14ac:dyDescent="0.25">
      <c r="A2737" s="415" t="s">
        <v>3935</v>
      </c>
      <c r="B2737" s="202">
        <v>23915</v>
      </c>
      <c r="C2737" s="204">
        <v>6</v>
      </c>
      <c r="D2737" s="416">
        <v>1</v>
      </c>
    </row>
    <row r="2738" spans="1:4" x14ac:dyDescent="0.25">
      <c r="A2738" s="415" t="s">
        <v>3936</v>
      </c>
      <c r="B2738" s="202">
        <v>21606</v>
      </c>
      <c r="C2738" s="204">
        <v>3</v>
      </c>
      <c r="D2738" s="416">
        <v>1</v>
      </c>
    </row>
    <row r="2739" spans="1:4" x14ac:dyDescent="0.25">
      <c r="A2739" s="415" t="s">
        <v>3937</v>
      </c>
      <c r="B2739" s="202">
        <v>16122</v>
      </c>
      <c r="C2739" s="204">
        <v>10</v>
      </c>
      <c r="D2739" s="416">
        <v>0</v>
      </c>
    </row>
    <row r="2740" spans="1:4" x14ac:dyDescent="0.25">
      <c r="A2740" s="415" t="s">
        <v>2094</v>
      </c>
      <c r="B2740" s="202">
        <v>28539</v>
      </c>
      <c r="C2740" s="204">
        <v>141</v>
      </c>
      <c r="D2740" s="416">
        <v>22</v>
      </c>
    </row>
    <row r="2741" spans="1:4" x14ac:dyDescent="0.25">
      <c r="A2741" s="415" t="s">
        <v>3938</v>
      </c>
      <c r="B2741" s="202">
        <v>11383</v>
      </c>
      <c r="C2741" s="204">
        <v>162</v>
      </c>
      <c r="D2741" s="416">
        <v>103</v>
      </c>
    </row>
    <row r="2742" spans="1:4" x14ac:dyDescent="0.25">
      <c r="A2742" s="415" t="s">
        <v>3939</v>
      </c>
      <c r="B2742" s="202">
        <v>23595</v>
      </c>
      <c r="C2742" s="204">
        <v>14</v>
      </c>
      <c r="D2742" s="416">
        <v>2</v>
      </c>
    </row>
    <row r="2743" spans="1:4" x14ac:dyDescent="0.25">
      <c r="A2743" s="415" t="s">
        <v>3940</v>
      </c>
      <c r="B2743" s="202">
        <v>15536</v>
      </c>
      <c r="C2743" s="204">
        <v>81</v>
      </c>
      <c r="D2743" s="416">
        <v>70</v>
      </c>
    </row>
    <row r="2744" spans="1:4" x14ac:dyDescent="0.25">
      <c r="A2744" s="415" t="s">
        <v>3941</v>
      </c>
      <c r="B2744" s="202">
        <v>11676</v>
      </c>
      <c r="C2744" s="204">
        <v>2</v>
      </c>
      <c r="D2744" s="416">
        <v>2</v>
      </c>
    </row>
    <row r="2745" spans="1:4" x14ac:dyDescent="0.25">
      <c r="A2745" s="415" t="s">
        <v>3942</v>
      </c>
      <c r="B2745" s="202">
        <v>23067</v>
      </c>
      <c r="C2745" s="204">
        <v>142</v>
      </c>
      <c r="D2745" s="416">
        <v>122</v>
      </c>
    </row>
    <row r="2746" spans="1:4" x14ac:dyDescent="0.25">
      <c r="A2746" s="415" t="s">
        <v>3943</v>
      </c>
      <c r="B2746" s="202">
        <v>17122</v>
      </c>
      <c r="C2746" s="204">
        <v>73</v>
      </c>
      <c r="D2746" s="416">
        <v>32</v>
      </c>
    </row>
    <row r="2747" spans="1:4" x14ac:dyDescent="0.25">
      <c r="A2747" s="415" t="s">
        <v>3944</v>
      </c>
      <c r="B2747" s="202">
        <v>23712</v>
      </c>
      <c r="C2747" s="204">
        <v>51</v>
      </c>
      <c r="D2747" s="416">
        <v>0</v>
      </c>
    </row>
    <row r="2748" spans="1:4" x14ac:dyDescent="0.25">
      <c r="A2748" s="415" t="s">
        <v>3945</v>
      </c>
      <c r="B2748" s="202">
        <v>17790</v>
      </c>
      <c r="C2748" s="204">
        <v>9</v>
      </c>
      <c r="D2748" s="416">
        <v>5</v>
      </c>
    </row>
    <row r="2749" spans="1:4" x14ac:dyDescent="0.25">
      <c r="A2749" s="415" t="s">
        <v>3946</v>
      </c>
      <c r="B2749" s="202">
        <v>14881</v>
      </c>
      <c r="C2749" s="204">
        <v>177</v>
      </c>
      <c r="D2749" s="416">
        <v>164</v>
      </c>
    </row>
    <row r="2750" spans="1:4" x14ac:dyDescent="0.25">
      <c r="A2750" s="415" t="s">
        <v>3947</v>
      </c>
      <c r="B2750" s="202">
        <v>15031</v>
      </c>
      <c r="C2750" s="204">
        <v>45</v>
      </c>
      <c r="D2750" s="416">
        <v>26</v>
      </c>
    </row>
    <row r="2751" spans="1:4" x14ac:dyDescent="0.25">
      <c r="A2751" s="415" t="s">
        <v>3948</v>
      </c>
      <c r="B2751" s="202">
        <v>14974</v>
      </c>
      <c r="C2751" s="204">
        <v>286</v>
      </c>
      <c r="D2751" s="416">
        <v>141</v>
      </c>
    </row>
    <row r="2752" spans="1:4" x14ac:dyDescent="0.25">
      <c r="A2752" s="415" t="s">
        <v>3949</v>
      </c>
      <c r="B2752" s="202">
        <v>15662</v>
      </c>
      <c r="C2752" s="204">
        <v>71</v>
      </c>
      <c r="D2752" s="416">
        <v>23</v>
      </c>
    </row>
    <row r="2753" spans="1:4" x14ac:dyDescent="0.25">
      <c r="A2753" s="415" t="s">
        <v>3950</v>
      </c>
      <c r="B2753" s="202">
        <v>12214</v>
      </c>
      <c r="C2753" s="204">
        <v>14</v>
      </c>
      <c r="D2753" s="416">
        <v>3</v>
      </c>
    </row>
    <row r="2754" spans="1:4" x14ac:dyDescent="0.25">
      <c r="A2754" s="415" t="s">
        <v>3951</v>
      </c>
      <c r="B2754" s="202">
        <v>26966</v>
      </c>
      <c r="C2754" s="204">
        <v>2</v>
      </c>
      <c r="D2754" s="416">
        <v>0</v>
      </c>
    </row>
    <row r="2755" spans="1:4" x14ac:dyDescent="0.25">
      <c r="A2755" s="415" t="s">
        <v>3952</v>
      </c>
      <c r="B2755" s="202">
        <v>19358</v>
      </c>
      <c r="C2755" s="204">
        <v>198</v>
      </c>
      <c r="D2755" s="416">
        <v>50</v>
      </c>
    </row>
    <row r="2756" spans="1:4" x14ac:dyDescent="0.25">
      <c r="A2756" s="415" t="s">
        <v>3953</v>
      </c>
      <c r="B2756" s="202">
        <v>16326</v>
      </c>
      <c r="C2756" s="204">
        <v>18</v>
      </c>
      <c r="D2756" s="416">
        <v>5</v>
      </c>
    </row>
    <row r="2757" spans="1:4" x14ac:dyDescent="0.25">
      <c r="A2757" s="415" t="s">
        <v>3954</v>
      </c>
      <c r="B2757" s="202">
        <v>14185</v>
      </c>
      <c r="C2757" s="204">
        <v>20</v>
      </c>
      <c r="D2757" s="416">
        <v>0</v>
      </c>
    </row>
    <row r="2758" spans="1:4" x14ac:dyDescent="0.25">
      <c r="A2758" s="415" t="s">
        <v>3955</v>
      </c>
      <c r="B2758" s="202">
        <v>11350</v>
      </c>
      <c r="C2758" s="204">
        <v>7</v>
      </c>
      <c r="D2758" s="416">
        <v>2</v>
      </c>
    </row>
    <row r="2759" spans="1:4" x14ac:dyDescent="0.25">
      <c r="A2759" s="415" t="s">
        <v>3956</v>
      </c>
      <c r="B2759" s="202">
        <v>26167</v>
      </c>
      <c r="C2759" s="204">
        <v>59</v>
      </c>
      <c r="D2759" s="416">
        <v>25</v>
      </c>
    </row>
    <row r="2760" spans="1:4" x14ac:dyDescent="0.25">
      <c r="A2760" s="415" t="s">
        <v>3957</v>
      </c>
      <c r="B2760" s="202">
        <v>22260</v>
      </c>
      <c r="C2760" s="204">
        <v>19</v>
      </c>
      <c r="D2760" s="416">
        <v>18</v>
      </c>
    </row>
    <row r="2761" spans="1:4" x14ac:dyDescent="0.25">
      <c r="A2761" s="415" t="s">
        <v>3958</v>
      </c>
      <c r="B2761" s="202">
        <v>13385</v>
      </c>
      <c r="C2761" s="204">
        <v>12</v>
      </c>
      <c r="D2761" s="416">
        <v>4</v>
      </c>
    </row>
    <row r="2762" spans="1:4" x14ac:dyDescent="0.25">
      <c r="A2762" s="415" t="s">
        <v>3959</v>
      </c>
      <c r="B2762" s="202">
        <v>18030</v>
      </c>
      <c r="C2762" s="204">
        <v>31</v>
      </c>
      <c r="D2762" s="416">
        <v>30</v>
      </c>
    </row>
    <row r="2763" spans="1:4" x14ac:dyDescent="0.25">
      <c r="A2763" s="415" t="s">
        <v>3960</v>
      </c>
      <c r="B2763" s="202">
        <v>23015</v>
      </c>
      <c r="C2763" s="204">
        <v>10</v>
      </c>
      <c r="D2763" s="416">
        <v>0</v>
      </c>
    </row>
    <row r="2764" spans="1:4" x14ac:dyDescent="0.25">
      <c r="A2764" s="415" t="s">
        <v>3961</v>
      </c>
      <c r="B2764" s="202">
        <v>25448</v>
      </c>
      <c r="C2764" s="204">
        <v>6</v>
      </c>
      <c r="D2764" s="416">
        <v>6</v>
      </c>
    </row>
    <row r="2765" spans="1:4" x14ac:dyDescent="0.25">
      <c r="A2765" s="415" t="s">
        <v>3962</v>
      </c>
      <c r="B2765" s="202">
        <v>15079</v>
      </c>
      <c r="C2765" s="204">
        <v>4</v>
      </c>
      <c r="D2765" s="416">
        <v>3</v>
      </c>
    </row>
    <row r="2766" spans="1:4" x14ac:dyDescent="0.25">
      <c r="A2766" s="415" t="s">
        <v>2158</v>
      </c>
      <c r="B2766" s="202">
        <v>18272</v>
      </c>
      <c r="C2766" s="204">
        <v>45</v>
      </c>
      <c r="D2766" s="416">
        <v>0</v>
      </c>
    </row>
    <row r="2767" spans="1:4" x14ac:dyDescent="0.25">
      <c r="A2767" s="415" t="s">
        <v>3963</v>
      </c>
      <c r="B2767" s="202">
        <v>15649</v>
      </c>
      <c r="C2767" s="204">
        <v>51</v>
      </c>
      <c r="D2767" s="416">
        <v>0</v>
      </c>
    </row>
    <row r="2768" spans="1:4" x14ac:dyDescent="0.25">
      <c r="A2768" s="415" t="s">
        <v>3964</v>
      </c>
      <c r="B2768" s="202">
        <v>13963</v>
      </c>
      <c r="C2768" s="204">
        <v>29</v>
      </c>
      <c r="D2768" s="416">
        <v>14</v>
      </c>
    </row>
    <row r="2769" spans="1:4" x14ac:dyDescent="0.25">
      <c r="A2769" s="415" t="s">
        <v>3965</v>
      </c>
      <c r="B2769" s="202">
        <v>28747</v>
      </c>
      <c r="C2769" s="204">
        <v>7</v>
      </c>
      <c r="D2769" s="416">
        <v>0</v>
      </c>
    </row>
    <row r="2770" spans="1:4" x14ac:dyDescent="0.25">
      <c r="A2770" s="415" t="s">
        <v>3966</v>
      </c>
      <c r="B2770" s="202">
        <v>14695</v>
      </c>
      <c r="C2770" s="204">
        <v>33</v>
      </c>
      <c r="D2770" s="416">
        <v>1</v>
      </c>
    </row>
    <row r="2771" spans="1:4" x14ac:dyDescent="0.25">
      <c r="A2771" s="415" t="s">
        <v>3967</v>
      </c>
      <c r="B2771" s="202">
        <v>15405</v>
      </c>
      <c r="C2771" s="204">
        <v>3</v>
      </c>
      <c r="D2771" s="416">
        <v>3</v>
      </c>
    </row>
    <row r="2772" spans="1:4" x14ac:dyDescent="0.25">
      <c r="A2772" s="415" t="s">
        <v>3968</v>
      </c>
      <c r="B2772" s="202">
        <v>23627</v>
      </c>
      <c r="C2772" s="204">
        <v>53</v>
      </c>
      <c r="D2772" s="416">
        <v>35</v>
      </c>
    </row>
    <row r="2773" spans="1:4" x14ac:dyDescent="0.25">
      <c r="A2773" s="415" t="s">
        <v>3969</v>
      </c>
      <c r="B2773" s="202">
        <v>22991</v>
      </c>
      <c r="C2773" s="204">
        <v>31</v>
      </c>
      <c r="D2773" s="416">
        <v>13</v>
      </c>
    </row>
    <row r="2774" spans="1:4" x14ac:dyDescent="0.25">
      <c r="A2774" s="415" t="s">
        <v>3970</v>
      </c>
      <c r="B2774" s="202">
        <v>19279</v>
      </c>
      <c r="C2774" s="204">
        <v>14</v>
      </c>
      <c r="D2774" s="416">
        <v>2</v>
      </c>
    </row>
    <row r="2775" spans="1:4" x14ac:dyDescent="0.25">
      <c r="A2775" s="415" t="s">
        <v>3971</v>
      </c>
      <c r="B2775" s="202">
        <v>22069</v>
      </c>
      <c r="C2775" s="204">
        <v>6</v>
      </c>
      <c r="D2775" s="416">
        <v>6</v>
      </c>
    </row>
    <row r="2776" spans="1:4" x14ac:dyDescent="0.25">
      <c r="A2776" s="415" t="s">
        <v>3972</v>
      </c>
      <c r="B2776" s="202">
        <v>25415</v>
      </c>
      <c r="C2776" s="204">
        <v>4</v>
      </c>
      <c r="D2776" s="416">
        <v>3</v>
      </c>
    </row>
    <row r="2777" spans="1:4" x14ac:dyDescent="0.25">
      <c r="A2777" s="415" t="s">
        <v>3973</v>
      </c>
      <c r="B2777" s="202">
        <v>25922</v>
      </c>
      <c r="C2777" s="204">
        <v>10</v>
      </c>
      <c r="D2777" s="416">
        <v>5</v>
      </c>
    </row>
    <row r="2778" spans="1:4" x14ac:dyDescent="0.25">
      <c r="A2778" s="415" t="s">
        <v>3974</v>
      </c>
      <c r="B2778" s="202">
        <v>25380</v>
      </c>
      <c r="C2778" s="204">
        <v>5</v>
      </c>
      <c r="D2778" s="416">
        <v>5</v>
      </c>
    </row>
    <row r="2779" spans="1:4" x14ac:dyDescent="0.25">
      <c r="A2779" s="415" t="s">
        <v>3975</v>
      </c>
      <c r="B2779" s="202">
        <v>19926</v>
      </c>
      <c r="C2779" s="204">
        <v>10</v>
      </c>
      <c r="D2779" s="416">
        <v>0</v>
      </c>
    </row>
    <row r="2780" spans="1:4" x14ac:dyDescent="0.25">
      <c r="A2780" s="415" t="s">
        <v>3976</v>
      </c>
      <c r="B2780" s="202">
        <v>26331</v>
      </c>
      <c r="C2780" s="204">
        <v>50</v>
      </c>
      <c r="D2780" s="416">
        <v>0</v>
      </c>
    </row>
    <row r="2781" spans="1:4" x14ac:dyDescent="0.25">
      <c r="A2781" s="415" t="s">
        <v>3977</v>
      </c>
      <c r="B2781" s="202">
        <v>10684</v>
      </c>
      <c r="C2781" s="204">
        <v>5</v>
      </c>
      <c r="D2781" s="416">
        <v>5</v>
      </c>
    </row>
    <row r="2782" spans="1:4" x14ac:dyDescent="0.25">
      <c r="A2782" s="415" t="s">
        <v>3978</v>
      </c>
      <c r="B2782" s="202">
        <v>12982</v>
      </c>
      <c r="C2782" s="204">
        <v>150</v>
      </c>
      <c r="D2782" s="416">
        <v>135</v>
      </c>
    </row>
    <row r="2783" spans="1:4" x14ac:dyDescent="0.25">
      <c r="A2783" s="415" t="s">
        <v>3979</v>
      </c>
      <c r="B2783" s="202">
        <v>19821</v>
      </c>
      <c r="C2783" s="204">
        <v>4</v>
      </c>
      <c r="D2783" s="416">
        <v>0</v>
      </c>
    </row>
    <row r="2784" spans="1:4" x14ac:dyDescent="0.25">
      <c r="A2784" s="415" t="s">
        <v>3980</v>
      </c>
      <c r="B2784" s="202">
        <v>11057</v>
      </c>
      <c r="C2784" s="204">
        <v>33</v>
      </c>
      <c r="D2784" s="416">
        <v>10</v>
      </c>
    </row>
    <row r="2785" spans="1:4" x14ac:dyDescent="0.25">
      <c r="A2785" s="415" t="s">
        <v>3981</v>
      </c>
      <c r="B2785" s="202">
        <v>20051</v>
      </c>
      <c r="C2785" s="204">
        <v>3</v>
      </c>
      <c r="D2785" s="416">
        <v>2</v>
      </c>
    </row>
    <row r="2786" spans="1:4" x14ac:dyDescent="0.25">
      <c r="A2786" s="415" t="s">
        <v>3982</v>
      </c>
      <c r="B2786" s="202">
        <v>22261</v>
      </c>
      <c r="C2786" s="204">
        <v>306</v>
      </c>
      <c r="D2786" s="416">
        <v>303</v>
      </c>
    </row>
    <row r="2787" spans="1:4" x14ac:dyDescent="0.25">
      <c r="A2787" s="415" t="s">
        <v>3983</v>
      </c>
      <c r="B2787" s="202">
        <v>26114</v>
      </c>
      <c r="C2787" s="204">
        <v>480</v>
      </c>
      <c r="D2787" s="416">
        <v>450</v>
      </c>
    </row>
    <row r="2788" spans="1:4" x14ac:dyDescent="0.25">
      <c r="A2788" s="415" t="s">
        <v>3984</v>
      </c>
      <c r="B2788" s="202">
        <v>19029</v>
      </c>
      <c r="C2788" s="204">
        <v>2</v>
      </c>
      <c r="D2788" s="416">
        <v>0</v>
      </c>
    </row>
    <row r="2789" spans="1:4" x14ac:dyDescent="0.25">
      <c r="A2789" s="415" t="s">
        <v>3985</v>
      </c>
      <c r="B2789" s="202">
        <v>19058</v>
      </c>
      <c r="C2789" s="204">
        <v>8</v>
      </c>
      <c r="D2789" s="416">
        <v>6</v>
      </c>
    </row>
    <row r="2790" spans="1:4" x14ac:dyDescent="0.25">
      <c r="A2790" s="415" t="s">
        <v>3986</v>
      </c>
      <c r="B2790" s="202">
        <v>27123</v>
      </c>
      <c r="C2790" s="204">
        <v>2</v>
      </c>
      <c r="D2790" s="416">
        <v>2</v>
      </c>
    </row>
    <row r="2791" spans="1:4" x14ac:dyDescent="0.25">
      <c r="A2791" s="415" t="s">
        <v>3987</v>
      </c>
      <c r="B2791" s="202">
        <v>10261</v>
      </c>
      <c r="C2791" s="204">
        <v>12</v>
      </c>
      <c r="D2791" s="416">
        <v>12</v>
      </c>
    </row>
    <row r="2792" spans="1:4" x14ac:dyDescent="0.25">
      <c r="A2792" s="415" t="s">
        <v>3988</v>
      </c>
      <c r="B2792" s="202">
        <v>13228</v>
      </c>
      <c r="C2792" s="204">
        <v>4</v>
      </c>
      <c r="D2792" s="416">
        <v>4</v>
      </c>
    </row>
    <row r="2793" spans="1:4" x14ac:dyDescent="0.25">
      <c r="A2793" s="415" t="s">
        <v>3989</v>
      </c>
      <c r="B2793" s="202">
        <v>19038</v>
      </c>
      <c r="C2793" s="204">
        <v>2</v>
      </c>
      <c r="D2793" s="416">
        <v>0</v>
      </c>
    </row>
    <row r="2794" spans="1:4" x14ac:dyDescent="0.25">
      <c r="A2794" s="415" t="s">
        <v>3990</v>
      </c>
      <c r="B2794" s="202">
        <v>17940</v>
      </c>
      <c r="C2794" s="204">
        <v>2</v>
      </c>
      <c r="D2794" s="416">
        <v>0</v>
      </c>
    </row>
    <row r="2795" spans="1:4" x14ac:dyDescent="0.25">
      <c r="A2795" s="415" t="s">
        <v>3991</v>
      </c>
      <c r="B2795" s="202">
        <v>28141</v>
      </c>
      <c r="C2795" s="204">
        <v>2</v>
      </c>
      <c r="D2795" s="416">
        <v>0</v>
      </c>
    </row>
    <row r="2796" spans="1:4" x14ac:dyDescent="0.25">
      <c r="A2796" s="415" t="s">
        <v>3992</v>
      </c>
      <c r="B2796" s="202">
        <v>27724</v>
      </c>
      <c r="C2796" s="204">
        <v>1</v>
      </c>
      <c r="D2796" s="416">
        <v>0</v>
      </c>
    </row>
    <row r="2797" spans="1:4" x14ac:dyDescent="0.25">
      <c r="A2797" s="415" t="s">
        <v>3993</v>
      </c>
      <c r="B2797" s="202">
        <v>26366</v>
      </c>
      <c r="C2797" s="204">
        <v>1</v>
      </c>
      <c r="D2797" s="416">
        <v>0</v>
      </c>
    </row>
    <row r="2798" spans="1:4" x14ac:dyDescent="0.25">
      <c r="A2798" s="415" t="s">
        <v>3994</v>
      </c>
      <c r="B2798" s="202">
        <v>10313</v>
      </c>
      <c r="C2798" s="204">
        <v>19</v>
      </c>
      <c r="D2798" s="416">
        <v>14</v>
      </c>
    </row>
    <row r="2799" spans="1:4" x14ac:dyDescent="0.25">
      <c r="A2799" s="415" t="s">
        <v>3995</v>
      </c>
      <c r="B2799" s="202">
        <v>12950</v>
      </c>
      <c r="C2799" s="204">
        <v>12</v>
      </c>
      <c r="D2799" s="416">
        <v>7</v>
      </c>
    </row>
    <row r="2800" spans="1:4" x14ac:dyDescent="0.25">
      <c r="A2800" s="415" t="s">
        <v>3996</v>
      </c>
      <c r="B2800" s="202">
        <v>21621</v>
      </c>
      <c r="C2800" s="204">
        <v>20</v>
      </c>
      <c r="D2800" s="416">
        <v>20</v>
      </c>
    </row>
    <row r="2801" spans="1:4" x14ac:dyDescent="0.25">
      <c r="A2801" s="415" t="s">
        <v>3997</v>
      </c>
      <c r="B2801" s="202">
        <v>29214</v>
      </c>
      <c r="C2801" s="204">
        <v>4</v>
      </c>
      <c r="D2801" s="416">
        <v>4</v>
      </c>
    </row>
    <row r="2802" spans="1:4" x14ac:dyDescent="0.25">
      <c r="A2802" s="415" t="s">
        <v>2986</v>
      </c>
      <c r="B2802" s="202">
        <v>24396</v>
      </c>
      <c r="C2802" s="204">
        <v>15</v>
      </c>
      <c r="D2802" s="416">
        <v>0</v>
      </c>
    </row>
    <row r="2803" spans="1:4" x14ac:dyDescent="0.25">
      <c r="A2803" s="415" t="s">
        <v>3998</v>
      </c>
      <c r="B2803" s="202">
        <v>20086</v>
      </c>
      <c r="C2803" s="204">
        <v>6</v>
      </c>
      <c r="D2803" s="416">
        <v>0</v>
      </c>
    </row>
    <row r="2804" spans="1:4" x14ac:dyDescent="0.25">
      <c r="A2804" s="415" t="s">
        <v>3999</v>
      </c>
      <c r="B2804" s="202">
        <v>23807</v>
      </c>
      <c r="C2804" s="204">
        <v>8</v>
      </c>
      <c r="D2804" s="416">
        <v>1</v>
      </c>
    </row>
    <row r="2805" spans="1:4" x14ac:dyDescent="0.25">
      <c r="A2805" s="415" t="s">
        <v>4000</v>
      </c>
      <c r="B2805" s="202">
        <v>13477</v>
      </c>
      <c r="C2805" s="204">
        <v>9</v>
      </c>
      <c r="D2805" s="416">
        <v>7</v>
      </c>
    </row>
    <row r="2806" spans="1:4" x14ac:dyDescent="0.25">
      <c r="A2806" s="415" t="s">
        <v>4001</v>
      </c>
      <c r="B2806" s="202">
        <v>13530</v>
      </c>
      <c r="C2806" s="204">
        <v>24</v>
      </c>
      <c r="D2806" s="416">
        <v>0</v>
      </c>
    </row>
    <row r="2807" spans="1:4" x14ac:dyDescent="0.25">
      <c r="A2807" s="415" t="s">
        <v>3895</v>
      </c>
      <c r="B2807" s="202">
        <v>15740</v>
      </c>
      <c r="C2807" s="204">
        <v>3</v>
      </c>
      <c r="D2807" s="416">
        <v>3</v>
      </c>
    </row>
    <row r="2808" spans="1:4" x14ac:dyDescent="0.25">
      <c r="A2808" s="415" t="s">
        <v>4002</v>
      </c>
      <c r="B2808" s="202">
        <v>15676</v>
      </c>
      <c r="C2808" s="204">
        <v>25</v>
      </c>
      <c r="D2808" s="416">
        <v>10</v>
      </c>
    </row>
    <row r="2809" spans="1:4" x14ac:dyDescent="0.25">
      <c r="A2809" s="415" t="s">
        <v>4003</v>
      </c>
      <c r="B2809" s="202">
        <v>19522</v>
      </c>
      <c r="C2809" s="204">
        <v>32</v>
      </c>
      <c r="D2809" s="416">
        <v>4</v>
      </c>
    </row>
    <row r="2810" spans="1:4" x14ac:dyDescent="0.25">
      <c r="A2810" s="415" t="s">
        <v>4004</v>
      </c>
      <c r="B2810" s="202">
        <v>26489</v>
      </c>
      <c r="C2810" s="204">
        <v>14</v>
      </c>
      <c r="D2810" s="416">
        <v>14</v>
      </c>
    </row>
    <row r="2811" spans="1:4" x14ac:dyDescent="0.25">
      <c r="A2811" s="415" t="s">
        <v>4005</v>
      </c>
      <c r="B2811" s="202">
        <v>26594</v>
      </c>
      <c r="C2811" s="204">
        <v>13</v>
      </c>
      <c r="D2811" s="416">
        <v>11</v>
      </c>
    </row>
    <row r="2812" spans="1:4" x14ac:dyDescent="0.25">
      <c r="A2812" s="415" t="s">
        <v>2507</v>
      </c>
      <c r="B2812" s="202">
        <v>23586</v>
      </c>
      <c r="C2812" s="204">
        <v>7</v>
      </c>
      <c r="D2812" s="416">
        <v>0</v>
      </c>
    </row>
    <row r="2813" spans="1:4" x14ac:dyDescent="0.25">
      <c r="A2813" s="415" t="s">
        <v>4006</v>
      </c>
      <c r="B2813" s="202">
        <v>20120</v>
      </c>
      <c r="C2813" s="204">
        <v>3</v>
      </c>
      <c r="D2813" s="416">
        <v>0</v>
      </c>
    </row>
    <row r="2814" spans="1:4" x14ac:dyDescent="0.25">
      <c r="A2814" s="415" t="s">
        <v>4007</v>
      </c>
      <c r="B2814" s="202">
        <v>12745</v>
      </c>
      <c r="C2814" s="204">
        <v>3</v>
      </c>
      <c r="D2814" s="416">
        <v>0</v>
      </c>
    </row>
    <row r="2815" spans="1:4" x14ac:dyDescent="0.25">
      <c r="A2815" s="415" t="s">
        <v>4008</v>
      </c>
      <c r="B2815" s="202">
        <v>22467</v>
      </c>
      <c r="C2815" s="204">
        <v>5</v>
      </c>
      <c r="D2815" s="416">
        <v>5</v>
      </c>
    </row>
    <row r="2816" spans="1:4" x14ac:dyDescent="0.25">
      <c r="A2816" s="415" t="s">
        <v>2509</v>
      </c>
      <c r="B2816" s="202">
        <v>12259</v>
      </c>
      <c r="C2816" s="204">
        <v>28</v>
      </c>
      <c r="D2816" s="416">
        <v>1</v>
      </c>
    </row>
    <row r="2817" spans="1:4" x14ac:dyDescent="0.25">
      <c r="A2817" s="415" t="s">
        <v>4009</v>
      </c>
      <c r="B2817" s="202">
        <v>15785</v>
      </c>
      <c r="C2817" s="204">
        <v>2</v>
      </c>
      <c r="D2817" s="416">
        <v>0</v>
      </c>
    </row>
    <row r="2818" spans="1:4" x14ac:dyDescent="0.25">
      <c r="A2818" s="415" t="s">
        <v>4010</v>
      </c>
      <c r="B2818" s="202">
        <v>22771</v>
      </c>
      <c r="C2818" s="204">
        <v>2</v>
      </c>
      <c r="D2818" s="416">
        <v>2</v>
      </c>
    </row>
    <row r="2819" spans="1:4" x14ac:dyDescent="0.25">
      <c r="A2819" s="415" t="s">
        <v>4011</v>
      </c>
      <c r="B2819" s="202">
        <v>14183</v>
      </c>
      <c r="C2819" s="204">
        <v>3</v>
      </c>
      <c r="D2819" s="416">
        <v>3</v>
      </c>
    </row>
    <row r="2820" spans="1:4" x14ac:dyDescent="0.25">
      <c r="A2820" s="415" t="s">
        <v>4012</v>
      </c>
      <c r="B2820" s="202">
        <v>20854</v>
      </c>
      <c r="C2820" s="204">
        <v>27</v>
      </c>
      <c r="D2820" s="416">
        <v>20</v>
      </c>
    </row>
    <row r="2821" spans="1:4" x14ac:dyDescent="0.25">
      <c r="A2821" s="415" t="s">
        <v>4013</v>
      </c>
      <c r="B2821" s="202">
        <v>13594</v>
      </c>
      <c r="C2821" s="204">
        <v>4</v>
      </c>
      <c r="D2821" s="416">
        <v>4</v>
      </c>
    </row>
    <row r="2822" spans="1:4" x14ac:dyDescent="0.25">
      <c r="A2822" s="415" t="s">
        <v>4014</v>
      </c>
      <c r="B2822" s="202">
        <v>19468</v>
      </c>
      <c r="C2822" s="204">
        <v>40</v>
      </c>
      <c r="D2822" s="416">
        <v>10</v>
      </c>
    </row>
    <row r="2823" spans="1:4" x14ac:dyDescent="0.25">
      <c r="A2823" s="415" t="s">
        <v>4015</v>
      </c>
      <c r="B2823" s="202">
        <v>27113</v>
      </c>
      <c r="C2823" s="204">
        <v>13</v>
      </c>
      <c r="D2823" s="416">
        <v>1</v>
      </c>
    </row>
    <row r="2824" spans="1:4" x14ac:dyDescent="0.25">
      <c r="A2824" s="415" t="s">
        <v>4016</v>
      </c>
      <c r="B2824" s="202">
        <v>14971</v>
      </c>
      <c r="C2824" s="204">
        <v>1</v>
      </c>
      <c r="D2824" s="416">
        <v>0</v>
      </c>
    </row>
    <row r="2825" spans="1:4" x14ac:dyDescent="0.25">
      <c r="A2825" s="415" t="s">
        <v>3069</v>
      </c>
      <c r="B2825" s="202">
        <v>24241</v>
      </c>
      <c r="C2825" s="204">
        <v>3</v>
      </c>
      <c r="D2825" s="416">
        <v>2</v>
      </c>
    </row>
    <row r="2826" spans="1:4" x14ac:dyDescent="0.25">
      <c r="A2826" s="415" t="s">
        <v>4017</v>
      </c>
      <c r="B2826" s="202">
        <v>19976</v>
      </c>
      <c r="C2826" s="204">
        <v>3</v>
      </c>
      <c r="D2826" s="416">
        <v>2</v>
      </c>
    </row>
    <row r="2827" spans="1:4" x14ac:dyDescent="0.25">
      <c r="A2827" s="415" t="s">
        <v>4018</v>
      </c>
      <c r="B2827" s="202">
        <v>10310</v>
      </c>
      <c r="C2827" s="204">
        <v>21</v>
      </c>
      <c r="D2827" s="416">
        <v>16</v>
      </c>
    </row>
    <row r="2828" spans="1:4" x14ac:dyDescent="0.25">
      <c r="A2828" s="415" t="s">
        <v>3916</v>
      </c>
      <c r="B2828" s="202">
        <v>23373</v>
      </c>
      <c r="C2828" s="204">
        <v>41</v>
      </c>
      <c r="D2828" s="416">
        <v>41</v>
      </c>
    </row>
    <row r="2829" spans="1:4" x14ac:dyDescent="0.25">
      <c r="A2829" s="415" t="s">
        <v>4019</v>
      </c>
      <c r="B2829" s="202">
        <v>11307</v>
      </c>
      <c r="C2829" s="204">
        <v>68</v>
      </c>
      <c r="D2829" s="416">
        <v>67</v>
      </c>
    </row>
    <row r="2830" spans="1:4" x14ac:dyDescent="0.25">
      <c r="A2830" s="415" t="s">
        <v>4020</v>
      </c>
      <c r="B2830" s="202">
        <v>22306</v>
      </c>
      <c r="C2830" s="204">
        <v>166</v>
      </c>
      <c r="D2830" s="416">
        <v>150</v>
      </c>
    </row>
    <row r="2831" spans="1:4" x14ac:dyDescent="0.25">
      <c r="A2831" s="415" t="s">
        <v>4021</v>
      </c>
      <c r="B2831" s="202">
        <v>27311</v>
      </c>
      <c r="C2831" s="204">
        <v>1</v>
      </c>
      <c r="D2831" s="416">
        <v>1</v>
      </c>
    </row>
    <row r="2832" spans="1:4" x14ac:dyDescent="0.25">
      <c r="A2832" s="415" t="s">
        <v>4022</v>
      </c>
      <c r="B2832" s="202">
        <v>18993</v>
      </c>
      <c r="C2832" s="204">
        <v>3</v>
      </c>
      <c r="D2832" s="416">
        <v>3</v>
      </c>
    </row>
    <row r="2833" spans="1:4" x14ac:dyDescent="0.25">
      <c r="A2833" s="415" t="s">
        <v>4023</v>
      </c>
      <c r="B2833" s="202">
        <v>22765</v>
      </c>
      <c r="C2833" s="204">
        <v>2</v>
      </c>
      <c r="D2833" s="416">
        <v>2</v>
      </c>
    </row>
    <row r="2834" spans="1:4" x14ac:dyDescent="0.25">
      <c r="A2834" s="415" t="s">
        <v>4024</v>
      </c>
      <c r="B2834" s="202">
        <v>16529</v>
      </c>
      <c r="C2834" s="204">
        <v>14</v>
      </c>
      <c r="D2834" s="416">
        <v>14</v>
      </c>
    </row>
    <row r="2835" spans="1:4" x14ac:dyDescent="0.25">
      <c r="A2835" s="415" t="s">
        <v>4025</v>
      </c>
      <c r="B2835" s="202">
        <v>22499</v>
      </c>
      <c r="C2835" s="204">
        <v>20</v>
      </c>
      <c r="D2835" s="416">
        <v>10</v>
      </c>
    </row>
    <row r="2836" spans="1:4" x14ac:dyDescent="0.25">
      <c r="A2836" s="415" t="s">
        <v>4026</v>
      </c>
      <c r="B2836" s="202">
        <v>23598</v>
      </c>
      <c r="C2836" s="204">
        <v>12</v>
      </c>
      <c r="D2836" s="416">
        <v>12</v>
      </c>
    </row>
    <row r="2837" spans="1:4" x14ac:dyDescent="0.25">
      <c r="A2837" s="415" t="s">
        <v>4027</v>
      </c>
      <c r="B2837" s="202">
        <v>26617</v>
      </c>
      <c r="C2837" s="204">
        <v>46</v>
      </c>
      <c r="D2837" s="416">
        <v>38</v>
      </c>
    </row>
    <row r="2838" spans="1:4" x14ac:dyDescent="0.25">
      <c r="A2838" s="415" t="s">
        <v>4028</v>
      </c>
      <c r="B2838" s="202">
        <v>15551</v>
      </c>
      <c r="C2838" s="204">
        <v>33</v>
      </c>
      <c r="D2838" s="416">
        <v>0</v>
      </c>
    </row>
    <row r="2839" spans="1:4" x14ac:dyDescent="0.25">
      <c r="A2839" s="415" t="s">
        <v>4029</v>
      </c>
      <c r="B2839" s="202">
        <v>15873</v>
      </c>
      <c r="C2839" s="204">
        <v>126</v>
      </c>
      <c r="D2839" s="416">
        <v>7</v>
      </c>
    </row>
    <row r="2840" spans="1:4" x14ac:dyDescent="0.25">
      <c r="A2840" s="415" t="s">
        <v>4030</v>
      </c>
      <c r="B2840" s="202">
        <v>19743</v>
      </c>
      <c r="C2840" s="204">
        <v>6</v>
      </c>
      <c r="D2840" s="416">
        <v>0</v>
      </c>
    </row>
    <row r="2841" spans="1:4" x14ac:dyDescent="0.25">
      <c r="A2841" s="415" t="s">
        <v>4031</v>
      </c>
      <c r="B2841" s="202">
        <v>21823</v>
      </c>
      <c r="C2841" s="204">
        <v>10</v>
      </c>
      <c r="D2841" s="416">
        <v>0</v>
      </c>
    </row>
    <row r="2842" spans="1:4" x14ac:dyDescent="0.25">
      <c r="A2842" s="415" t="s">
        <v>4032</v>
      </c>
      <c r="B2842" s="202">
        <v>25478</v>
      </c>
      <c r="C2842" s="204">
        <v>2</v>
      </c>
      <c r="D2842" s="416">
        <v>2</v>
      </c>
    </row>
    <row r="2843" spans="1:4" x14ac:dyDescent="0.25">
      <c r="A2843" s="415" t="s">
        <v>4033</v>
      </c>
      <c r="B2843" s="202">
        <v>14349</v>
      </c>
      <c r="C2843" s="204">
        <v>6</v>
      </c>
      <c r="D2843" s="416">
        <v>0</v>
      </c>
    </row>
    <row r="2844" spans="1:4" x14ac:dyDescent="0.25">
      <c r="A2844" s="415" t="s">
        <v>4034</v>
      </c>
      <c r="B2844" s="202">
        <v>24962</v>
      </c>
      <c r="C2844" s="204">
        <v>2</v>
      </c>
      <c r="D2844" s="416">
        <v>0</v>
      </c>
    </row>
    <row r="2845" spans="1:4" x14ac:dyDescent="0.25">
      <c r="A2845" s="415" t="s">
        <v>4035</v>
      </c>
      <c r="B2845" s="202">
        <v>29885</v>
      </c>
      <c r="C2845" s="204">
        <v>3</v>
      </c>
      <c r="D2845" s="416">
        <v>0</v>
      </c>
    </row>
    <row r="2846" spans="1:4" x14ac:dyDescent="0.25">
      <c r="A2846" s="415" t="s">
        <v>4036</v>
      </c>
      <c r="B2846" s="202">
        <v>20098</v>
      </c>
      <c r="C2846" s="204">
        <v>2</v>
      </c>
      <c r="D2846" s="416">
        <v>2</v>
      </c>
    </row>
    <row r="2847" spans="1:4" x14ac:dyDescent="0.25">
      <c r="A2847" s="415" t="s">
        <v>4037</v>
      </c>
      <c r="B2847" s="202">
        <v>23070</v>
      </c>
      <c r="C2847" s="204">
        <v>70</v>
      </c>
      <c r="D2847" s="416">
        <v>0</v>
      </c>
    </row>
    <row r="2848" spans="1:4" x14ac:dyDescent="0.25">
      <c r="A2848" s="415" t="s">
        <v>4038</v>
      </c>
      <c r="B2848" s="202">
        <v>23367</v>
      </c>
      <c r="C2848" s="204">
        <v>33</v>
      </c>
      <c r="D2848" s="416">
        <v>10</v>
      </c>
    </row>
    <row r="2849" spans="1:4" x14ac:dyDescent="0.25">
      <c r="A2849" s="415" t="s">
        <v>4039</v>
      </c>
      <c r="B2849" s="202">
        <v>24367</v>
      </c>
      <c r="C2849" s="204">
        <v>25</v>
      </c>
      <c r="D2849" s="416">
        <v>16</v>
      </c>
    </row>
    <row r="2850" spans="1:4" x14ac:dyDescent="0.25">
      <c r="A2850" s="415" t="s">
        <v>4040</v>
      </c>
      <c r="B2850" s="202">
        <v>29037</v>
      </c>
      <c r="C2850" s="204">
        <v>2</v>
      </c>
      <c r="D2850" s="416">
        <v>2</v>
      </c>
    </row>
    <row r="2851" spans="1:4" x14ac:dyDescent="0.25">
      <c r="A2851" s="415" t="s">
        <v>4041</v>
      </c>
      <c r="B2851" s="202">
        <v>10283</v>
      </c>
      <c r="C2851" s="204">
        <v>1</v>
      </c>
      <c r="D2851" s="416">
        <v>1</v>
      </c>
    </row>
    <row r="2852" spans="1:4" x14ac:dyDescent="0.25">
      <c r="A2852" s="415" t="s">
        <v>4042</v>
      </c>
      <c r="B2852" s="202">
        <v>25750</v>
      </c>
      <c r="C2852" s="204">
        <v>1</v>
      </c>
      <c r="D2852" s="416">
        <v>0</v>
      </c>
    </row>
    <row r="2853" spans="1:4" x14ac:dyDescent="0.25">
      <c r="A2853" s="415" t="s">
        <v>4043</v>
      </c>
      <c r="B2853" s="202">
        <v>18415</v>
      </c>
      <c r="C2853" s="204">
        <v>90</v>
      </c>
      <c r="D2853" s="416">
        <v>0</v>
      </c>
    </row>
    <row r="2854" spans="1:4" x14ac:dyDescent="0.25">
      <c r="A2854" s="415" t="s">
        <v>4044</v>
      </c>
      <c r="B2854" s="202">
        <v>20529</v>
      </c>
      <c r="C2854" s="204">
        <v>73</v>
      </c>
      <c r="D2854" s="416">
        <v>1</v>
      </c>
    </row>
    <row r="2855" spans="1:4" x14ac:dyDescent="0.25">
      <c r="A2855" s="415" t="s">
        <v>4045</v>
      </c>
      <c r="B2855" s="202">
        <v>17553</v>
      </c>
      <c r="C2855" s="204">
        <v>4</v>
      </c>
      <c r="D2855" s="416">
        <v>0</v>
      </c>
    </row>
    <row r="2856" spans="1:4" x14ac:dyDescent="0.25">
      <c r="A2856" s="415" t="s">
        <v>4046</v>
      </c>
      <c r="B2856" s="202">
        <v>26739</v>
      </c>
      <c r="C2856" s="204">
        <v>1</v>
      </c>
      <c r="D2856" s="416">
        <v>1</v>
      </c>
    </row>
    <row r="2857" spans="1:4" x14ac:dyDescent="0.25">
      <c r="A2857" s="415" t="s">
        <v>4047</v>
      </c>
      <c r="B2857" s="202">
        <v>28638</v>
      </c>
      <c r="C2857" s="204">
        <v>3</v>
      </c>
      <c r="D2857" s="416">
        <v>0</v>
      </c>
    </row>
    <row r="2858" spans="1:4" x14ac:dyDescent="0.25">
      <c r="A2858" s="415" t="s">
        <v>4048</v>
      </c>
      <c r="B2858" s="202">
        <v>13575</v>
      </c>
      <c r="C2858" s="204">
        <v>9</v>
      </c>
      <c r="D2858" s="416">
        <v>9</v>
      </c>
    </row>
    <row r="2859" spans="1:4" x14ac:dyDescent="0.25">
      <c r="A2859" s="415" t="s">
        <v>4049</v>
      </c>
      <c r="B2859" s="202">
        <v>10424</v>
      </c>
      <c r="C2859" s="204">
        <v>20</v>
      </c>
      <c r="D2859" s="416">
        <v>16</v>
      </c>
    </row>
    <row r="2860" spans="1:4" x14ac:dyDescent="0.25">
      <c r="A2860" s="415" t="s">
        <v>4050</v>
      </c>
      <c r="B2860" s="202">
        <v>20654</v>
      </c>
      <c r="C2860" s="204">
        <v>2</v>
      </c>
      <c r="D2860" s="416">
        <v>2</v>
      </c>
    </row>
    <row r="2861" spans="1:4" x14ac:dyDescent="0.25">
      <c r="A2861" s="415" t="s">
        <v>4051</v>
      </c>
      <c r="B2861" s="202">
        <v>10187</v>
      </c>
      <c r="C2861" s="204">
        <v>1</v>
      </c>
      <c r="D2861" s="416">
        <v>1</v>
      </c>
    </row>
    <row r="2862" spans="1:4" x14ac:dyDescent="0.25">
      <c r="A2862" s="415" t="s">
        <v>4052</v>
      </c>
      <c r="B2862" s="202">
        <v>18498</v>
      </c>
      <c r="C2862" s="204">
        <v>12</v>
      </c>
      <c r="D2862" s="416">
        <v>12</v>
      </c>
    </row>
    <row r="2863" spans="1:4" x14ac:dyDescent="0.25">
      <c r="A2863" s="415" t="s">
        <v>4053</v>
      </c>
      <c r="B2863" s="202">
        <v>29916</v>
      </c>
      <c r="C2863" s="204">
        <v>24</v>
      </c>
      <c r="D2863" s="416">
        <v>20</v>
      </c>
    </row>
    <row r="2864" spans="1:4" x14ac:dyDescent="0.25">
      <c r="A2864" s="415" t="s">
        <v>4054</v>
      </c>
      <c r="B2864" s="202">
        <v>13308</v>
      </c>
      <c r="C2864" s="204">
        <v>5</v>
      </c>
      <c r="D2864" s="416">
        <v>5</v>
      </c>
    </row>
    <row r="2865" spans="1:4" x14ac:dyDescent="0.25">
      <c r="A2865" s="415" t="s">
        <v>4055</v>
      </c>
      <c r="B2865" s="202">
        <v>22202</v>
      </c>
      <c r="C2865" s="204">
        <v>281</v>
      </c>
      <c r="D2865" s="416">
        <v>281</v>
      </c>
    </row>
    <row r="2866" spans="1:4" x14ac:dyDescent="0.25">
      <c r="A2866" s="415" t="s">
        <v>4056</v>
      </c>
      <c r="B2866" s="202">
        <v>13092</v>
      </c>
      <c r="C2866" s="204">
        <v>70</v>
      </c>
      <c r="D2866" s="416">
        <v>67</v>
      </c>
    </row>
    <row r="2867" spans="1:4" x14ac:dyDescent="0.25">
      <c r="A2867" s="415" t="s">
        <v>4057</v>
      </c>
      <c r="B2867" s="202">
        <v>12228</v>
      </c>
      <c r="C2867" s="204">
        <v>6</v>
      </c>
      <c r="D2867" s="416">
        <v>6</v>
      </c>
    </row>
    <row r="2868" spans="1:4" x14ac:dyDescent="0.25">
      <c r="A2868" s="415" t="s">
        <v>4058</v>
      </c>
      <c r="B2868" s="202">
        <v>19851</v>
      </c>
      <c r="C2868" s="204">
        <v>5</v>
      </c>
      <c r="D2868" s="416">
        <v>1</v>
      </c>
    </row>
    <row r="2869" spans="1:4" x14ac:dyDescent="0.25">
      <c r="A2869" s="415" t="s">
        <v>4059</v>
      </c>
      <c r="B2869" s="202">
        <v>23557</v>
      </c>
      <c r="C2869" s="204">
        <v>12</v>
      </c>
      <c r="D2869" s="416">
        <v>12</v>
      </c>
    </row>
    <row r="2870" spans="1:4" x14ac:dyDescent="0.25">
      <c r="A2870" s="415" t="s">
        <v>4060</v>
      </c>
      <c r="B2870" s="202">
        <v>20105</v>
      </c>
      <c r="C2870" s="204">
        <v>159</v>
      </c>
      <c r="D2870" s="416">
        <v>152</v>
      </c>
    </row>
    <row r="2871" spans="1:4" x14ac:dyDescent="0.25">
      <c r="A2871" s="415" t="s">
        <v>4061</v>
      </c>
      <c r="B2871" s="202">
        <v>14427</v>
      </c>
      <c r="C2871" s="204">
        <v>355</v>
      </c>
      <c r="D2871" s="416">
        <v>297</v>
      </c>
    </row>
    <row r="2872" spans="1:4" x14ac:dyDescent="0.25">
      <c r="A2872" s="415" t="s">
        <v>4062</v>
      </c>
      <c r="B2872" s="202">
        <v>14936</v>
      </c>
      <c r="C2872" s="204">
        <v>37</v>
      </c>
      <c r="D2872" s="416">
        <v>32</v>
      </c>
    </row>
    <row r="2873" spans="1:4" x14ac:dyDescent="0.25">
      <c r="A2873" s="415" t="s">
        <v>4063</v>
      </c>
      <c r="B2873" s="202">
        <v>23386</v>
      </c>
      <c r="C2873" s="204">
        <v>7</v>
      </c>
      <c r="D2873" s="416">
        <v>7</v>
      </c>
    </row>
    <row r="2874" spans="1:4" x14ac:dyDescent="0.25">
      <c r="A2874" s="415" t="s">
        <v>4064</v>
      </c>
      <c r="B2874" s="202">
        <v>16643</v>
      </c>
      <c r="C2874" s="204">
        <v>38</v>
      </c>
      <c r="D2874" s="416">
        <v>0</v>
      </c>
    </row>
    <row r="2875" spans="1:4" x14ac:dyDescent="0.25">
      <c r="A2875" s="415" t="s">
        <v>4065</v>
      </c>
      <c r="B2875" s="202">
        <v>21138</v>
      </c>
      <c r="C2875" s="204">
        <v>59</v>
      </c>
      <c r="D2875" s="416">
        <v>54</v>
      </c>
    </row>
    <row r="2876" spans="1:4" x14ac:dyDescent="0.25">
      <c r="A2876" s="415" t="s">
        <v>4066</v>
      </c>
      <c r="B2876" s="202">
        <v>15662</v>
      </c>
      <c r="C2876" s="204">
        <v>52</v>
      </c>
      <c r="D2876" s="416">
        <v>42</v>
      </c>
    </row>
    <row r="2877" spans="1:4" x14ac:dyDescent="0.25">
      <c r="A2877" s="415" t="s">
        <v>4067</v>
      </c>
      <c r="B2877" s="202">
        <v>13245</v>
      </c>
      <c r="C2877" s="204">
        <v>214</v>
      </c>
      <c r="D2877" s="416">
        <v>65</v>
      </c>
    </row>
    <row r="2878" spans="1:4" x14ac:dyDescent="0.25">
      <c r="A2878" s="415" t="s">
        <v>4068</v>
      </c>
      <c r="B2878" s="202">
        <v>26368</v>
      </c>
      <c r="C2878" s="204">
        <v>34</v>
      </c>
      <c r="D2878" s="416">
        <v>8</v>
      </c>
    </row>
    <row r="2879" spans="1:4" x14ac:dyDescent="0.25">
      <c r="A2879" s="415" t="s">
        <v>4069</v>
      </c>
      <c r="B2879" s="202">
        <v>24208</v>
      </c>
      <c r="C2879" s="204">
        <v>271</v>
      </c>
      <c r="D2879" s="416">
        <v>49</v>
      </c>
    </row>
    <row r="2880" spans="1:4" x14ac:dyDescent="0.25">
      <c r="A2880" s="415" t="s">
        <v>4070</v>
      </c>
      <c r="B2880" s="202">
        <v>26612</v>
      </c>
      <c r="C2880" s="204">
        <v>48</v>
      </c>
      <c r="D2880" s="416">
        <v>40</v>
      </c>
    </row>
    <row r="2881" spans="1:4" x14ac:dyDescent="0.25">
      <c r="A2881" s="415" t="s">
        <v>4071</v>
      </c>
      <c r="B2881" s="202">
        <v>24449</v>
      </c>
      <c r="C2881" s="204">
        <v>97</v>
      </c>
      <c r="D2881" s="416">
        <v>19</v>
      </c>
    </row>
    <row r="2882" spans="1:4" x14ac:dyDescent="0.25">
      <c r="A2882" s="415" t="s">
        <v>4072</v>
      </c>
      <c r="B2882" s="202">
        <v>17070</v>
      </c>
      <c r="C2882" s="204">
        <v>4</v>
      </c>
      <c r="D2882" s="416">
        <v>1</v>
      </c>
    </row>
    <row r="2883" spans="1:4" x14ac:dyDescent="0.25">
      <c r="A2883" s="415" t="s">
        <v>4073</v>
      </c>
      <c r="B2883" s="202">
        <v>17532</v>
      </c>
      <c r="C2883" s="204">
        <v>12</v>
      </c>
      <c r="D2883" s="416">
        <v>12</v>
      </c>
    </row>
    <row r="2884" spans="1:4" x14ac:dyDescent="0.25">
      <c r="A2884" s="415" t="s">
        <v>4074</v>
      </c>
      <c r="B2884" s="202">
        <v>16236</v>
      </c>
      <c r="C2884" s="204">
        <v>185</v>
      </c>
      <c r="D2884" s="416">
        <v>65</v>
      </c>
    </row>
    <row r="2885" spans="1:4" x14ac:dyDescent="0.25">
      <c r="A2885" s="415" t="s">
        <v>4075</v>
      </c>
      <c r="B2885" s="202">
        <v>24625</v>
      </c>
      <c r="C2885" s="204">
        <v>17</v>
      </c>
      <c r="D2885" s="416">
        <v>1</v>
      </c>
    </row>
    <row r="2886" spans="1:4" x14ac:dyDescent="0.25">
      <c r="A2886" s="415" t="s">
        <v>4076</v>
      </c>
      <c r="B2886" s="202">
        <v>21533</v>
      </c>
      <c r="C2886" s="204">
        <v>30</v>
      </c>
      <c r="D2886" s="416">
        <v>19</v>
      </c>
    </row>
    <row r="2887" spans="1:4" x14ac:dyDescent="0.25">
      <c r="A2887" s="415" t="s">
        <v>4077</v>
      </c>
      <c r="B2887" s="202">
        <v>16813</v>
      </c>
      <c r="C2887" s="204">
        <v>5</v>
      </c>
      <c r="D2887" s="416">
        <v>3</v>
      </c>
    </row>
    <row r="2888" spans="1:4" x14ac:dyDescent="0.25">
      <c r="A2888" s="415" t="s">
        <v>1419</v>
      </c>
      <c r="B2888" s="202">
        <v>11129</v>
      </c>
      <c r="C2888" s="203">
        <v>5592</v>
      </c>
      <c r="D2888" s="417">
        <v>5412</v>
      </c>
    </row>
    <row r="2889" spans="1:4" x14ac:dyDescent="0.25">
      <c r="A2889" s="415" t="s">
        <v>4078</v>
      </c>
      <c r="B2889" s="202">
        <v>12069</v>
      </c>
      <c r="C2889" s="204">
        <v>20</v>
      </c>
      <c r="D2889" s="416">
        <v>10</v>
      </c>
    </row>
    <row r="2890" spans="1:4" x14ac:dyDescent="0.25">
      <c r="A2890" s="415" t="s">
        <v>4079</v>
      </c>
      <c r="B2890" s="202">
        <v>12604</v>
      </c>
      <c r="C2890" s="204">
        <v>4</v>
      </c>
      <c r="D2890" s="416">
        <v>4</v>
      </c>
    </row>
    <row r="2891" spans="1:4" x14ac:dyDescent="0.25">
      <c r="A2891" s="415" t="s">
        <v>3313</v>
      </c>
      <c r="B2891" s="202">
        <v>23520</v>
      </c>
      <c r="C2891" s="204">
        <v>116</v>
      </c>
      <c r="D2891" s="416">
        <v>72</v>
      </c>
    </row>
    <row r="2892" spans="1:4" x14ac:dyDescent="0.25">
      <c r="A2892" s="415" t="s">
        <v>3113</v>
      </c>
      <c r="B2892" s="202">
        <v>23253</v>
      </c>
      <c r="C2892" s="203">
        <v>4960</v>
      </c>
      <c r="D2892" s="417">
        <v>4680</v>
      </c>
    </row>
    <row r="2893" spans="1:4" x14ac:dyDescent="0.25">
      <c r="A2893" s="415" t="s">
        <v>4080</v>
      </c>
      <c r="B2893" s="202">
        <v>18263</v>
      </c>
      <c r="C2893" s="204">
        <v>28</v>
      </c>
      <c r="D2893" s="416">
        <v>20</v>
      </c>
    </row>
    <row r="2894" spans="1:4" x14ac:dyDescent="0.25">
      <c r="A2894" s="415" t="s">
        <v>4081</v>
      </c>
      <c r="B2894" s="202">
        <v>13432</v>
      </c>
      <c r="C2894" s="204">
        <v>23</v>
      </c>
      <c r="D2894" s="416">
        <v>19</v>
      </c>
    </row>
    <row r="2895" spans="1:4" x14ac:dyDescent="0.25">
      <c r="A2895" s="415" t="s">
        <v>3119</v>
      </c>
      <c r="B2895" s="202">
        <v>24478</v>
      </c>
      <c r="C2895" s="204">
        <v>34</v>
      </c>
      <c r="D2895" s="416">
        <v>0</v>
      </c>
    </row>
    <row r="2896" spans="1:4" x14ac:dyDescent="0.25">
      <c r="A2896" s="415" t="s">
        <v>2668</v>
      </c>
      <c r="B2896" s="202">
        <v>14313</v>
      </c>
      <c r="C2896" s="203">
        <v>4060</v>
      </c>
      <c r="D2896" s="417">
        <v>3800</v>
      </c>
    </row>
    <row r="2897" spans="1:4" x14ac:dyDescent="0.25">
      <c r="A2897" s="415" t="s">
        <v>4082</v>
      </c>
      <c r="B2897" s="202">
        <v>13915</v>
      </c>
      <c r="C2897" s="204">
        <v>231</v>
      </c>
      <c r="D2897" s="416">
        <v>212</v>
      </c>
    </row>
    <row r="2898" spans="1:4" x14ac:dyDescent="0.25">
      <c r="A2898" s="415" t="s">
        <v>2940</v>
      </c>
      <c r="B2898" s="202">
        <v>21120</v>
      </c>
      <c r="C2898" s="204">
        <v>46</v>
      </c>
      <c r="D2898" s="416">
        <v>46</v>
      </c>
    </row>
    <row r="2899" spans="1:4" x14ac:dyDescent="0.25">
      <c r="A2899" s="415" t="s">
        <v>3126</v>
      </c>
      <c r="B2899" s="202">
        <v>25965</v>
      </c>
      <c r="C2899" s="204">
        <v>22</v>
      </c>
      <c r="D2899" s="416">
        <v>22</v>
      </c>
    </row>
    <row r="2900" spans="1:4" x14ac:dyDescent="0.25">
      <c r="A2900" s="415" t="s">
        <v>3127</v>
      </c>
      <c r="B2900" s="202">
        <v>20978</v>
      </c>
      <c r="C2900" s="204">
        <v>44</v>
      </c>
      <c r="D2900" s="416">
        <v>24</v>
      </c>
    </row>
    <row r="2901" spans="1:4" x14ac:dyDescent="0.25">
      <c r="A2901" s="415" t="s">
        <v>3321</v>
      </c>
      <c r="B2901" s="202">
        <v>27591</v>
      </c>
      <c r="C2901" s="204">
        <v>27</v>
      </c>
      <c r="D2901" s="416">
        <v>27</v>
      </c>
    </row>
    <row r="2902" spans="1:4" x14ac:dyDescent="0.25">
      <c r="A2902" s="415" t="s">
        <v>3324</v>
      </c>
      <c r="B2902" s="202">
        <v>16781</v>
      </c>
      <c r="C2902" s="204">
        <v>64</v>
      </c>
      <c r="D2902" s="416">
        <v>34</v>
      </c>
    </row>
    <row r="2903" spans="1:4" x14ac:dyDescent="0.25">
      <c r="A2903" s="415" t="s">
        <v>3145</v>
      </c>
      <c r="B2903" s="202">
        <v>16442</v>
      </c>
      <c r="C2903" s="204">
        <v>3</v>
      </c>
      <c r="D2903" s="416">
        <v>0</v>
      </c>
    </row>
    <row r="2904" spans="1:4" x14ac:dyDescent="0.25">
      <c r="A2904" s="415" t="s">
        <v>4083</v>
      </c>
      <c r="B2904" s="202">
        <v>18781</v>
      </c>
      <c r="C2904" s="204">
        <v>1</v>
      </c>
      <c r="D2904" s="416">
        <v>1</v>
      </c>
    </row>
    <row r="2905" spans="1:4" x14ac:dyDescent="0.25">
      <c r="A2905" s="415" t="s">
        <v>2506</v>
      </c>
      <c r="B2905" s="202">
        <v>18313</v>
      </c>
      <c r="C2905" s="204">
        <v>32</v>
      </c>
      <c r="D2905" s="416">
        <v>32</v>
      </c>
    </row>
    <row r="2906" spans="1:4" x14ac:dyDescent="0.25">
      <c r="A2906" s="415" t="s">
        <v>4084</v>
      </c>
      <c r="B2906" s="202">
        <v>21068</v>
      </c>
      <c r="C2906" s="204">
        <v>97</v>
      </c>
      <c r="D2906" s="416">
        <v>83</v>
      </c>
    </row>
    <row r="2907" spans="1:4" x14ac:dyDescent="0.25">
      <c r="A2907" s="415" t="s">
        <v>4085</v>
      </c>
      <c r="B2907" s="202">
        <v>29012</v>
      </c>
      <c r="C2907" s="203">
        <v>1590</v>
      </c>
      <c r="D2907" s="416">
        <v>880</v>
      </c>
    </row>
    <row r="2908" spans="1:4" x14ac:dyDescent="0.25">
      <c r="A2908" s="415" t="s">
        <v>4086</v>
      </c>
      <c r="B2908" s="202">
        <v>17685</v>
      </c>
      <c r="C2908" s="204">
        <v>34</v>
      </c>
      <c r="D2908" s="416">
        <v>29</v>
      </c>
    </row>
    <row r="2909" spans="1:4" x14ac:dyDescent="0.25">
      <c r="A2909" s="415" t="s">
        <v>4087</v>
      </c>
      <c r="B2909" s="202">
        <v>29545</v>
      </c>
      <c r="C2909" s="204">
        <v>330</v>
      </c>
      <c r="D2909" s="416">
        <v>281</v>
      </c>
    </row>
    <row r="2910" spans="1:4" x14ac:dyDescent="0.25">
      <c r="A2910" s="415" t="s">
        <v>4088</v>
      </c>
      <c r="B2910" s="202">
        <v>20279</v>
      </c>
      <c r="C2910" s="204">
        <v>11</v>
      </c>
      <c r="D2910" s="416">
        <v>9</v>
      </c>
    </row>
    <row r="2911" spans="1:4" x14ac:dyDescent="0.25">
      <c r="A2911" s="415" t="s">
        <v>4089</v>
      </c>
      <c r="B2911" s="202">
        <v>20815</v>
      </c>
      <c r="C2911" s="204">
        <v>5</v>
      </c>
      <c r="D2911" s="416">
        <v>5</v>
      </c>
    </row>
    <row r="2912" spans="1:4" x14ac:dyDescent="0.25">
      <c r="A2912" s="415" t="s">
        <v>4090</v>
      </c>
      <c r="B2912" s="202">
        <v>16434</v>
      </c>
      <c r="C2912" s="204">
        <v>118</v>
      </c>
      <c r="D2912" s="416">
        <v>110</v>
      </c>
    </row>
    <row r="2913" spans="1:4" x14ac:dyDescent="0.25">
      <c r="A2913" s="415" t="s">
        <v>4091</v>
      </c>
      <c r="B2913" s="202">
        <v>17019</v>
      </c>
      <c r="C2913" s="204">
        <v>209</v>
      </c>
      <c r="D2913" s="416">
        <v>188</v>
      </c>
    </row>
    <row r="2914" spans="1:4" x14ac:dyDescent="0.25">
      <c r="A2914" s="415" t="s">
        <v>4092</v>
      </c>
      <c r="B2914" s="202">
        <v>10112</v>
      </c>
      <c r="C2914" s="204">
        <v>31</v>
      </c>
      <c r="D2914" s="416">
        <v>30</v>
      </c>
    </row>
    <row r="2915" spans="1:4" x14ac:dyDescent="0.25">
      <c r="A2915" s="415" t="s">
        <v>4093</v>
      </c>
      <c r="B2915" s="202">
        <v>10119</v>
      </c>
      <c r="C2915" s="204">
        <v>10</v>
      </c>
      <c r="D2915" s="416">
        <v>10</v>
      </c>
    </row>
    <row r="2916" spans="1:4" x14ac:dyDescent="0.25">
      <c r="A2916" s="415" t="s">
        <v>4094</v>
      </c>
      <c r="B2916" s="202">
        <v>18101</v>
      </c>
      <c r="C2916" s="204">
        <v>6</v>
      </c>
      <c r="D2916" s="416">
        <v>6</v>
      </c>
    </row>
    <row r="2917" spans="1:4" x14ac:dyDescent="0.25">
      <c r="A2917" s="415" t="s">
        <v>4095</v>
      </c>
      <c r="B2917" s="202">
        <v>18002</v>
      </c>
      <c r="C2917" s="203">
        <v>3014</v>
      </c>
      <c r="D2917" s="417">
        <v>2397</v>
      </c>
    </row>
    <row r="2918" spans="1:4" x14ac:dyDescent="0.25">
      <c r="A2918" s="415" t="s">
        <v>4096</v>
      </c>
      <c r="B2918" s="202">
        <v>11112</v>
      </c>
      <c r="C2918" s="204">
        <v>72</v>
      </c>
      <c r="D2918" s="416">
        <v>60</v>
      </c>
    </row>
    <row r="2919" spans="1:4" x14ac:dyDescent="0.25">
      <c r="A2919" s="415" t="s">
        <v>4097</v>
      </c>
      <c r="B2919" s="202">
        <v>25469</v>
      </c>
      <c r="C2919" s="204">
        <v>113</v>
      </c>
      <c r="D2919" s="416">
        <v>86</v>
      </c>
    </row>
    <row r="2920" spans="1:4" x14ac:dyDescent="0.25">
      <c r="A2920" s="415" t="s">
        <v>4098</v>
      </c>
      <c r="B2920" s="202">
        <v>21444</v>
      </c>
      <c r="C2920" s="203">
        <v>1079</v>
      </c>
      <c r="D2920" s="416">
        <v>883</v>
      </c>
    </row>
    <row r="2921" spans="1:4" x14ac:dyDescent="0.25">
      <c r="A2921" s="415" t="s">
        <v>4099</v>
      </c>
      <c r="B2921" s="202">
        <v>24371</v>
      </c>
      <c r="C2921" s="204">
        <v>14</v>
      </c>
      <c r="D2921" s="416">
        <v>0</v>
      </c>
    </row>
    <row r="2922" spans="1:4" x14ac:dyDescent="0.25">
      <c r="A2922" s="415" t="s">
        <v>4100</v>
      </c>
      <c r="B2922" s="202">
        <v>24301</v>
      </c>
      <c r="C2922" s="204">
        <v>2</v>
      </c>
      <c r="D2922" s="416">
        <v>0</v>
      </c>
    </row>
    <row r="2923" spans="1:4" x14ac:dyDescent="0.25">
      <c r="A2923" s="415" t="s">
        <v>4101</v>
      </c>
      <c r="B2923" s="202">
        <v>13157</v>
      </c>
      <c r="C2923" s="204">
        <v>22</v>
      </c>
      <c r="D2923" s="416">
        <v>20</v>
      </c>
    </row>
    <row r="2924" spans="1:4" x14ac:dyDescent="0.25">
      <c r="A2924" s="415" t="s">
        <v>4102</v>
      </c>
      <c r="B2924" s="202">
        <v>19938</v>
      </c>
      <c r="C2924" s="204">
        <v>6</v>
      </c>
      <c r="D2924" s="416">
        <v>6</v>
      </c>
    </row>
    <row r="2925" spans="1:4" x14ac:dyDescent="0.25">
      <c r="A2925" s="415" t="s">
        <v>4103</v>
      </c>
      <c r="B2925" s="202">
        <v>19071</v>
      </c>
      <c r="C2925" s="204">
        <v>9</v>
      </c>
      <c r="D2925" s="416">
        <v>9</v>
      </c>
    </row>
    <row r="2926" spans="1:4" x14ac:dyDescent="0.25">
      <c r="A2926" s="415" t="s">
        <v>4104</v>
      </c>
      <c r="B2926" s="202">
        <v>18874</v>
      </c>
      <c r="C2926" s="203">
        <v>2136</v>
      </c>
      <c r="D2926" s="417">
        <v>2076</v>
      </c>
    </row>
    <row r="2927" spans="1:4" x14ac:dyDescent="0.25">
      <c r="A2927" s="415" t="s">
        <v>4105</v>
      </c>
      <c r="B2927" s="202">
        <v>17136</v>
      </c>
      <c r="C2927" s="203">
        <v>1948</v>
      </c>
      <c r="D2927" s="417">
        <v>2076</v>
      </c>
    </row>
    <row r="2928" spans="1:4" x14ac:dyDescent="0.25">
      <c r="A2928" s="415" t="s">
        <v>4106</v>
      </c>
      <c r="B2928" s="202">
        <v>29838</v>
      </c>
      <c r="C2928" s="203">
        <v>1441</v>
      </c>
      <c r="D2928" s="417">
        <v>1392</v>
      </c>
    </row>
    <row r="2929" spans="1:4" x14ac:dyDescent="0.25">
      <c r="A2929" s="415" t="s">
        <v>4107</v>
      </c>
      <c r="B2929" s="202">
        <v>18913</v>
      </c>
      <c r="C2929" s="204">
        <v>4</v>
      </c>
      <c r="D2929" s="416">
        <v>4</v>
      </c>
    </row>
    <row r="2930" spans="1:4" x14ac:dyDescent="0.25">
      <c r="A2930" s="415" t="s">
        <v>4108</v>
      </c>
      <c r="B2930" s="202">
        <v>26750</v>
      </c>
      <c r="C2930" s="204">
        <v>41</v>
      </c>
      <c r="D2930" s="416">
        <v>31</v>
      </c>
    </row>
    <row r="2931" spans="1:4" x14ac:dyDescent="0.25">
      <c r="A2931" s="415" t="s">
        <v>4109</v>
      </c>
      <c r="B2931" s="202">
        <v>27410</v>
      </c>
      <c r="C2931" s="204">
        <v>10</v>
      </c>
      <c r="D2931" s="416">
        <v>10</v>
      </c>
    </row>
    <row r="2932" spans="1:4" x14ac:dyDescent="0.25">
      <c r="A2932" s="415" t="s">
        <v>4110</v>
      </c>
      <c r="B2932" s="202">
        <v>11775</v>
      </c>
      <c r="C2932" s="204">
        <v>54</v>
      </c>
      <c r="D2932" s="416">
        <v>54</v>
      </c>
    </row>
    <row r="2933" spans="1:4" x14ac:dyDescent="0.25">
      <c r="A2933" s="415" t="s">
        <v>4111</v>
      </c>
      <c r="B2933" s="202">
        <v>22050</v>
      </c>
      <c r="C2933" s="204">
        <v>10</v>
      </c>
      <c r="D2933" s="416">
        <v>0</v>
      </c>
    </row>
    <row r="2934" spans="1:4" x14ac:dyDescent="0.25">
      <c r="A2934" s="415" t="s">
        <v>4112</v>
      </c>
      <c r="B2934" s="202">
        <v>25852</v>
      </c>
      <c r="C2934" s="204">
        <v>4</v>
      </c>
      <c r="D2934" s="416">
        <v>4</v>
      </c>
    </row>
    <row r="2935" spans="1:4" x14ac:dyDescent="0.25">
      <c r="A2935" s="415" t="s">
        <v>4113</v>
      </c>
      <c r="B2935" s="202">
        <v>21159</v>
      </c>
      <c r="C2935" s="204">
        <v>105</v>
      </c>
      <c r="D2935" s="416">
        <v>102</v>
      </c>
    </row>
    <row r="2936" spans="1:4" x14ac:dyDescent="0.25">
      <c r="A2936" s="415" t="s">
        <v>4114</v>
      </c>
      <c r="B2936" s="202">
        <v>21550</v>
      </c>
      <c r="C2936" s="204">
        <v>6</v>
      </c>
      <c r="D2936" s="416">
        <v>6</v>
      </c>
    </row>
    <row r="2937" spans="1:4" x14ac:dyDescent="0.25">
      <c r="A2937" s="415" t="s">
        <v>3072</v>
      </c>
      <c r="B2937" s="202">
        <v>18746</v>
      </c>
      <c r="C2937" s="204">
        <v>24</v>
      </c>
      <c r="D2937" s="416">
        <v>13</v>
      </c>
    </row>
    <row r="2938" spans="1:4" x14ac:dyDescent="0.25">
      <c r="A2938" s="415" t="s">
        <v>1966</v>
      </c>
      <c r="B2938" s="202">
        <v>14824</v>
      </c>
      <c r="C2938" s="204">
        <v>2</v>
      </c>
      <c r="D2938" s="416">
        <v>2</v>
      </c>
    </row>
    <row r="2939" spans="1:4" x14ac:dyDescent="0.25">
      <c r="A2939" s="415" t="s">
        <v>4115</v>
      </c>
      <c r="B2939" s="202">
        <v>25131</v>
      </c>
      <c r="C2939" s="204">
        <v>14</v>
      </c>
      <c r="D2939" s="416">
        <v>13</v>
      </c>
    </row>
    <row r="2940" spans="1:4" x14ac:dyDescent="0.25">
      <c r="A2940" s="415" t="s">
        <v>4116</v>
      </c>
      <c r="B2940" s="202">
        <v>24950</v>
      </c>
      <c r="C2940" s="204">
        <v>16</v>
      </c>
      <c r="D2940" s="416">
        <v>16</v>
      </c>
    </row>
    <row r="2941" spans="1:4" x14ac:dyDescent="0.25">
      <c r="A2941" s="415" t="s">
        <v>4117</v>
      </c>
      <c r="B2941" s="202">
        <v>18573</v>
      </c>
      <c r="C2941" s="204">
        <v>19</v>
      </c>
      <c r="D2941" s="416">
        <v>19</v>
      </c>
    </row>
    <row r="2942" spans="1:4" x14ac:dyDescent="0.25">
      <c r="A2942" s="415" t="s">
        <v>1878</v>
      </c>
      <c r="B2942" s="202">
        <v>15294</v>
      </c>
      <c r="C2942" s="204">
        <v>71</v>
      </c>
      <c r="D2942" s="416">
        <v>63</v>
      </c>
    </row>
    <row r="2943" spans="1:4" x14ac:dyDescent="0.25">
      <c r="A2943" s="415" t="s">
        <v>4118</v>
      </c>
      <c r="B2943" s="202">
        <v>20885</v>
      </c>
      <c r="C2943" s="204">
        <v>13</v>
      </c>
      <c r="D2943" s="416">
        <v>13</v>
      </c>
    </row>
    <row r="2944" spans="1:4" x14ac:dyDescent="0.25">
      <c r="A2944" s="415" t="s">
        <v>4119</v>
      </c>
      <c r="B2944" s="202">
        <v>23287</v>
      </c>
      <c r="C2944" s="204">
        <v>22</v>
      </c>
      <c r="D2944" s="416">
        <v>22</v>
      </c>
    </row>
    <row r="2945" spans="1:4" x14ac:dyDescent="0.25">
      <c r="A2945" s="415" t="s">
        <v>4120</v>
      </c>
      <c r="B2945" s="202">
        <v>29500</v>
      </c>
      <c r="C2945" s="204">
        <v>11</v>
      </c>
      <c r="D2945" s="416">
        <v>8</v>
      </c>
    </row>
    <row r="2946" spans="1:4" x14ac:dyDescent="0.25">
      <c r="A2946" s="415" t="s">
        <v>4121</v>
      </c>
      <c r="B2946" s="202">
        <v>13994</v>
      </c>
      <c r="C2946" s="204">
        <v>82</v>
      </c>
      <c r="D2946" s="416">
        <v>35</v>
      </c>
    </row>
    <row r="2947" spans="1:4" x14ac:dyDescent="0.25">
      <c r="A2947" s="415" t="s">
        <v>4122</v>
      </c>
      <c r="B2947" s="202">
        <v>12030</v>
      </c>
      <c r="C2947" s="204">
        <v>34</v>
      </c>
      <c r="D2947" s="416">
        <v>34</v>
      </c>
    </row>
    <row r="2948" spans="1:4" x14ac:dyDescent="0.25">
      <c r="A2948" s="415" t="s">
        <v>4123</v>
      </c>
      <c r="B2948" s="202">
        <v>11535</v>
      </c>
      <c r="C2948" s="204">
        <v>31</v>
      </c>
      <c r="D2948" s="416">
        <v>17</v>
      </c>
    </row>
    <row r="2949" spans="1:4" x14ac:dyDescent="0.25">
      <c r="A2949" s="415" t="s">
        <v>4124</v>
      </c>
      <c r="B2949" s="202">
        <v>20096</v>
      </c>
      <c r="C2949" s="204">
        <v>7</v>
      </c>
      <c r="D2949" s="416">
        <v>7</v>
      </c>
    </row>
    <row r="2950" spans="1:4" x14ac:dyDescent="0.25">
      <c r="A2950" s="415" t="s">
        <v>1879</v>
      </c>
      <c r="B2950" s="202">
        <v>10432</v>
      </c>
      <c r="C2950" s="204">
        <v>66</v>
      </c>
      <c r="D2950" s="416">
        <v>64</v>
      </c>
    </row>
    <row r="2951" spans="1:4" x14ac:dyDescent="0.25">
      <c r="A2951" s="415" t="s">
        <v>4125</v>
      </c>
      <c r="B2951" s="202">
        <v>16385</v>
      </c>
      <c r="C2951" s="204">
        <v>24</v>
      </c>
      <c r="D2951" s="416">
        <v>4</v>
      </c>
    </row>
    <row r="2952" spans="1:4" x14ac:dyDescent="0.25">
      <c r="A2952" s="415" t="s">
        <v>4126</v>
      </c>
      <c r="B2952" s="202">
        <v>30000</v>
      </c>
      <c r="C2952" s="204">
        <v>129</v>
      </c>
      <c r="D2952" s="416">
        <v>63</v>
      </c>
    </row>
    <row r="2953" spans="1:4" x14ac:dyDescent="0.25">
      <c r="A2953" s="415" t="s">
        <v>4127</v>
      </c>
      <c r="B2953" s="202">
        <v>16900</v>
      </c>
      <c r="C2953" s="204">
        <v>34</v>
      </c>
      <c r="D2953" s="416">
        <v>34</v>
      </c>
    </row>
    <row r="2954" spans="1:4" x14ac:dyDescent="0.25">
      <c r="A2954" s="415" t="s">
        <v>4128</v>
      </c>
      <c r="B2954" s="202">
        <v>20543</v>
      </c>
      <c r="C2954" s="204">
        <v>6</v>
      </c>
      <c r="D2954" s="416">
        <v>5</v>
      </c>
    </row>
    <row r="2955" spans="1:4" x14ac:dyDescent="0.25">
      <c r="A2955" s="415" t="s">
        <v>4129</v>
      </c>
      <c r="B2955" s="202">
        <v>25814</v>
      </c>
      <c r="C2955" s="204">
        <v>11</v>
      </c>
      <c r="D2955" s="416">
        <v>2</v>
      </c>
    </row>
    <row r="2956" spans="1:4" x14ac:dyDescent="0.25">
      <c r="A2956" s="415" t="s">
        <v>4130</v>
      </c>
      <c r="B2956" s="202">
        <v>28043</v>
      </c>
      <c r="C2956" s="204">
        <v>5</v>
      </c>
      <c r="D2956" s="416">
        <v>5</v>
      </c>
    </row>
    <row r="2957" spans="1:4" x14ac:dyDescent="0.25">
      <c r="A2957" s="415" t="s">
        <v>4108</v>
      </c>
      <c r="B2957" s="202">
        <v>16495</v>
      </c>
      <c r="C2957" s="204">
        <v>11</v>
      </c>
      <c r="D2957" s="416">
        <v>11</v>
      </c>
    </row>
    <row r="2958" spans="1:4" x14ac:dyDescent="0.25">
      <c r="A2958" s="415" t="s">
        <v>4131</v>
      </c>
      <c r="B2958" s="202">
        <v>11659</v>
      </c>
      <c r="C2958" s="204">
        <v>5</v>
      </c>
      <c r="D2958" s="416">
        <v>5</v>
      </c>
    </row>
    <row r="2959" spans="1:4" x14ac:dyDescent="0.25">
      <c r="A2959" s="415" t="s">
        <v>4132</v>
      </c>
      <c r="B2959" s="202">
        <v>23377</v>
      </c>
      <c r="C2959" s="204">
        <v>54</v>
      </c>
      <c r="D2959" s="416">
        <v>54</v>
      </c>
    </row>
    <row r="2960" spans="1:4" x14ac:dyDescent="0.25">
      <c r="A2960" s="415" t="s">
        <v>4133</v>
      </c>
      <c r="B2960" s="202">
        <v>28810</v>
      </c>
      <c r="C2960" s="204">
        <v>4</v>
      </c>
      <c r="D2960" s="416">
        <v>4</v>
      </c>
    </row>
    <row r="2961" spans="1:4" x14ac:dyDescent="0.25">
      <c r="A2961" s="415" t="s">
        <v>4134</v>
      </c>
      <c r="B2961" s="202">
        <v>20047</v>
      </c>
      <c r="C2961" s="204">
        <v>1</v>
      </c>
      <c r="D2961" s="416">
        <v>0</v>
      </c>
    </row>
    <row r="2962" spans="1:4" x14ac:dyDescent="0.25">
      <c r="A2962" s="415" t="s">
        <v>4112</v>
      </c>
      <c r="B2962" s="202">
        <v>10355</v>
      </c>
      <c r="C2962" s="204">
        <v>1</v>
      </c>
      <c r="D2962" s="416">
        <v>0</v>
      </c>
    </row>
    <row r="2963" spans="1:4" x14ac:dyDescent="0.25">
      <c r="A2963" s="415" t="s">
        <v>4135</v>
      </c>
      <c r="B2963" s="202">
        <v>11204</v>
      </c>
      <c r="C2963" s="204">
        <v>79</v>
      </c>
      <c r="D2963" s="416">
        <v>23</v>
      </c>
    </row>
    <row r="2964" spans="1:4" x14ac:dyDescent="0.25">
      <c r="A2964" s="415" t="s">
        <v>4136</v>
      </c>
      <c r="B2964" s="202">
        <v>23471</v>
      </c>
      <c r="C2964" s="204">
        <v>20</v>
      </c>
      <c r="D2964" s="416">
        <v>20</v>
      </c>
    </row>
    <row r="2965" spans="1:4" x14ac:dyDescent="0.25">
      <c r="A2965" s="415" t="s">
        <v>4137</v>
      </c>
      <c r="B2965" s="202">
        <v>23561</v>
      </c>
      <c r="C2965" s="204">
        <v>42</v>
      </c>
      <c r="D2965" s="416">
        <v>42</v>
      </c>
    </row>
    <row r="2966" spans="1:4" x14ac:dyDescent="0.25">
      <c r="A2966" s="415" t="s">
        <v>4138</v>
      </c>
      <c r="B2966" s="202">
        <v>28767</v>
      </c>
      <c r="C2966" s="204">
        <v>12</v>
      </c>
      <c r="D2966" s="416">
        <v>12</v>
      </c>
    </row>
    <row r="2967" spans="1:4" x14ac:dyDescent="0.25">
      <c r="A2967" s="415" t="s">
        <v>4117</v>
      </c>
      <c r="B2967" s="202">
        <v>22994</v>
      </c>
      <c r="C2967" s="204">
        <v>19</v>
      </c>
      <c r="D2967" s="416">
        <v>19</v>
      </c>
    </row>
    <row r="2968" spans="1:4" x14ac:dyDescent="0.25">
      <c r="A2968" s="415" t="s">
        <v>4139</v>
      </c>
      <c r="B2968" s="202">
        <v>28856</v>
      </c>
      <c r="C2968" s="204">
        <v>51</v>
      </c>
      <c r="D2968" s="416">
        <v>43</v>
      </c>
    </row>
    <row r="2969" spans="1:4" x14ac:dyDescent="0.25">
      <c r="A2969" s="415" t="s">
        <v>4140</v>
      </c>
      <c r="B2969" s="202">
        <v>11954</v>
      </c>
      <c r="C2969" s="204">
        <v>41</v>
      </c>
      <c r="D2969" s="416">
        <v>37</v>
      </c>
    </row>
    <row r="2970" spans="1:4" x14ac:dyDescent="0.25">
      <c r="A2970" s="415" t="s">
        <v>4141</v>
      </c>
      <c r="B2970" s="202">
        <v>19967</v>
      </c>
      <c r="C2970" s="204">
        <v>18</v>
      </c>
      <c r="D2970" s="416">
        <v>18</v>
      </c>
    </row>
    <row r="2971" spans="1:4" x14ac:dyDescent="0.25">
      <c r="A2971" s="415" t="s">
        <v>4142</v>
      </c>
      <c r="B2971" s="202">
        <v>21591</v>
      </c>
      <c r="C2971" s="204">
        <v>3</v>
      </c>
      <c r="D2971" s="416">
        <v>3</v>
      </c>
    </row>
    <row r="2972" spans="1:4" x14ac:dyDescent="0.25">
      <c r="A2972" s="415" t="s">
        <v>4143</v>
      </c>
      <c r="B2972" s="202">
        <v>19834</v>
      </c>
      <c r="C2972" s="204">
        <v>12</v>
      </c>
      <c r="D2972" s="416">
        <v>9</v>
      </c>
    </row>
    <row r="2973" spans="1:4" x14ac:dyDescent="0.25">
      <c r="A2973" s="415" t="s">
        <v>4144</v>
      </c>
      <c r="B2973" s="202">
        <v>26232</v>
      </c>
      <c r="C2973" s="204">
        <v>73</v>
      </c>
      <c r="D2973" s="416">
        <v>71</v>
      </c>
    </row>
    <row r="2974" spans="1:4" x14ac:dyDescent="0.25">
      <c r="A2974" s="415" t="s">
        <v>4145</v>
      </c>
      <c r="B2974" s="202">
        <v>23379</v>
      </c>
      <c r="C2974" s="204">
        <v>28</v>
      </c>
      <c r="D2974" s="416">
        <v>28</v>
      </c>
    </row>
    <row r="2975" spans="1:4" x14ac:dyDescent="0.25">
      <c r="A2975" s="415" t="s">
        <v>4146</v>
      </c>
      <c r="B2975" s="202">
        <v>24022</v>
      </c>
      <c r="C2975" s="204">
        <v>5</v>
      </c>
      <c r="D2975" s="416">
        <v>5</v>
      </c>
    </row>
    <row r="2976" spans="1:4" x14ac:dyDescent="0.25">
      <c r="A2976" s="415" t="s">
        <v>1889</v>
      </c>
      <c r="B2976" s="202">
        <v>12658</v>
      </c>
      <c r="C2976" s="204">
        <v>78</v>
      </c>
      <c r="D2976" s="416">
        <v>77</v>
      </c>
    </row>
    <row r="2977" spans="1:4" x14ac:dyDescent="0.25">
      <c r="A2977" s="415" t="s">
        <v>4147</v>
      </c>
      <c r="B2977" s="202">
        <v>13525</v>
      </c>
      <c r="C2977" s="204">
        <v>110</v>
      </c>
      <c r="D2977" s="416">
        <v>102</v>
      </c>
    </row>
    <row r="2978" spans="1:4" x14ac:dyDescent="0.25">
      <c r="A2978" s="415" t="s">
        <v>4148</v>
      </c>
      <c r="B2978" s="202">
        <v>24235</v>
      </c>
      <c r="C2978" s="204">
        <v>47</v>
      </c>
      <c r="D2978" s="416">
        <v>42</v>
      </c>
    </row>
    <row r="2979" spans="1:4" x14ac:dyDescent="0.25">
      <c r="A2979" s="415" t="s">
        <v>4149</v>
      </c>
      <c r="B2979" s="202">
        <v>20031</v>
      </c>
      <c r="C2979" s="204">
        <v>452</v>
      </c>
      <c r="D2979" s="416">
        <v>451</v>
      </c>
    </row>
    <row r="2980" spans="1:4" x14ac:dyDescent="0.25">
      <c r="A2980" s="415" t="s">
        <v>4150</v>
      </c>
      <c r="B2980" s="202">
        <v>23239</v>
      </c>
      <c r="C2980" s="204">
        <v>1</v>
      </c>
      <c r="D2980" s="416">
        <v>1</v>
      </c>
    </row>
    <row r="2981" spans="1:4" x14ac:dyDescent="0.25">
      <c r="A2981" s="415" t="s">
        <v>4151</v>
      </c>
      <c r="B2981" s="202">
        <v>23380</v>
      </c>
      <c r="C2981" s="204">
        <v>14</v>
      </c>
      <c r="D2981" s="416">
        <v>2</v>
      </c>
    </row>
    <row r="2982" spans="1:4" x14ac:dyDescent="0.25">
      <c r="A2982" s="415" t="s">
        <v>4152</v>
      </c>
      <c r="B2982" s="202">
        <v>17421</v>
      </c>
      <c r="C2982" s="203">
        <v>19150</v>
      </c>
      <c r="D2982" s="417">
        <v>15850</v>
      </c>
    </row>
    <row r="2983" spans="1:4" x14ac:dyDescent="0.25">
      <c r="A2983" s="415" t="s">
        <v>4153</v>
      </c>
      <c r="B2983" s="202">
        <v>13749</v>
      </c>
      <c r="C2983" s="203">
        <v>1050</v>
      </c>
      <c r="D2983" s="416">
        <v>970</v>
      </c>
    </row>
    <row r="2984" spans="1:4" x14ac:dyDescent="0.25">
      <c r="A2984" s="415" t="s">
        <v>4154</v>
      </c>
      <c r="B2984" s="202">
        <v>13829</v>
      </c>
      <c r="C2984" s="204">
        <v>320</v>
      </c>
      <c r="D2984" s="416">
        <v>110</v>
      </c>
    </row>
    <row r="2985" spans="1:4" x14ac:dyDescent="0.25">
      <c r="A2985" s="415" t="s">
        <v>4155</v>
      </c>
      <c r="B2985" s="202">
        <v>22888</v>
      </c>
      <c r="C2985" s="204">
        <v>200</v>
      </c>
      <c r="D2985" s="416">
        <v>120</v>
      </c>
    </row>
    <row r="2986" spans="1:4" x14ac:dyDescent="0.25">
      <c r="A2986" s="415" t="s">
        <v>4156</v>
      </c>
      <c r="B2986" s="202">
        <v>14523</v>
      </c>
      <c r="C2986" s="204">
        <v>930</v>
      </c>
      <c r="D2986" s="416">
        <v>500</v>
      </c>
    </row>
    <row r="2987" spans="1:4" x14ac:dyDescent="0.25">
      <c r="A2987" s="415" t="s">
        <v>4157</v>
      </c>
      <c r="B2987" s="202">
        <v>18402</v>
      </c>
      <c r="C2987" s="203">
        <v>3040</v>
      </c>
      <c r="D2987" s="417">
        <v>2760</v>
      </c>
    </row>
    <row r="2988" spans="1:4" x14ac:dyDescent="0.25">
      <c r="A2988" s="415" t="s">
        <v>4158</v>
      </c>
      <c r="B2988" s="202">
        <v>13300</v>
      </c>
      <c r="C2988" s="204">
        <v>120</v>
      </c>
      <c r="D2988" s="416">
        <v>120</v>
      </c>
    </row>
    <row r="2989" spans="1:4" x14ac:dyDescent="0.25">
      <c r="A2989" s="415" t="s">
        <v>4159</v>
      </c>
      <c r="B2989" s="202">
        <v>24890</v>
      </c>
      <c r="C2989" s="204">
        <v>120</v>
      </c>
      <c r="D2989" s="416">
        <v>120</v>
      </c>
    </row>
    <row r="2990" spans="1:4" x14ac:dyDescent="0.25">
      <c r="A2990" s="415" t="s">
        <v>4160</v>
      </c>
      <c r="B2990" s="202">
        <v>19664</v>
      </c>
      <c r="C2990" s="204">
        <v>20</v>
      </c>
      <c r="D2990" s="416">
        <v>20</v>
      </c>
    </row>
    <row r="2991" spans="1:4" x14ac:dyDescent="0.25">
      <c r="A2991" s="415" t="s">
        <v>4161</v>
      </c>
      <c r="B2991" s="202">
        <v>23987</v>
      </c>
      <c r="C2991" s="204">
        <v>2</v>
      </c>
      <c r="D2991" s="416">
        <v>2</v>
      </c>
    </row>
    <row r="2992" spans="1:4" x14ac:dyDescent="0.25">
      <c r="A2992" s="415" t="s">
        <v>4162</v>
      </c>
      <c r="B2992" s="202">
        <v>18461</v>
      </c>
      <c r="C2992" s="204">
        <v>69</v>
      </c>
      <c r="D2992" s="416">
        <v>59</v>
      </c>
    </row>
    <row r="2993" spans="1:4" x14ac:dyDescent="0.25">
      <c r="A2993" s="415" t="s">
        <v>4163</v>
      </c>
      <c r="B2993" s="202">
        <v>26181</v>
      </c>
      <c r="C2993" s="204">
        <v>10</v>
      </c>
      <c r="D2993" s="416">
        <v>10</v>
      </c>
    </row>
    <row r="2994" spans="1:4" x14ac:dyDescent="0.25">
      <c r="A2994" s="415" t="s">
        <v>4164</v>
      </c>
      <c r="B2994" s="202">
        <v>27579</v>
      </c>
      <c r="C2994" s="204">
        <v>290</v>
      </c>
      <c r="D2994" s="416">
        <v>276</v>
      </c>
    </row>
    <row r="2995" spans="1:4" x14ac:dyDescent="0.25">
      <c r="A2995" s="415" t="s">
        <v>4165</v>
      </c>
      <c r="B2995" s="202">
        <v>17048</v>
      </c>
      <c r="C2995" s="204">
        <v>140</v>
      </c>
      <c r="D2995" s="416">
        <v>100</v>
      </c>
    </row>
    <row r="2996" spans="1:4" x14ac:dyDescent="0.25">
      <c r="A2996" s="415" t="s">
        <v>4166</v>
      </c>
      <c r="B2996" s="202">
        <v>10538</v>
      </c>
      <c r="C2996" s="204">
        <v>150</v>
      </c>
      <c r="D2996" s="416">
        <v>150</v>
      </c>
    </row>
    <row r="2997" spans="1:4" x14ac:dyDescent="0.25">
      <c r="A2997" s="415" t="s">
        <v>4167</v>
      </c>
      <c r="B2997" s="202">
        <v>24135</v>
      </c>
      <c r="C2997" s="204">
        <v>80</v>
      </c>
      <c r="D2997" s="416">
        <v>70</v>
      </c>
    </row>
    <row r="2998" spans="1:4" x14ac:dyDescent="0.25">
      <c r="A2998" s="415" t="s">
        <v>4168</v>
      </c>
      <c r="B2998" s="202">
        <v>10622</v>
      </c>
      <c r="C2998" s="204">
        <v>66</v>
      </c>
      <c r="D2998" s="416">
        <v>41</v>
      </c>
    </row>
    <row r="2999" spans="1:4" x14ac:dyDescent="0.25">
      <c r="A2999" s="415" t="s">
        <v>4169</v>
      </c>
      <c r="B2999" s="202">
        <v>15750</v>
      </c>
      <c r="C2999" s="204">
        <v>10</v>
      </c>
      <c r="D2999" s="416">
        <v>5</v>
      </c>
    </row>
    <row r="3000" spans="1:4" x14ac:dyDescent="0.25">
      <c r="A3000" s="415" t="s">
        <v>4170</v>
      </c>
      <c r="B3000" s="202">
        <v>15661</v>
      </c>
      <c r="C3000" s="203">
        <v>15400</v>
      </c>
      <c r="D3000" s="417">
        <v>15100</v>
      </c>
    </row>
    <row r="3001" spans="1:4" x14ac:dyDescent="0.25">
      <c r="A3001" s="415" t="s">
        <v>4171</v>
      </c>
      <c r="B3001" s="202">
        <v>17646</v>
      </c>
      <c r="C3001" s="204">
        <v>200</v>
      </c>
      <c r="D3001" s="416">
        <v>30</v>
      </c>
    </row>
    <row r="3002" spans="1:4" x14ac:dyDescent="0.25">
      <c r="A3002" s="415" t="s">
        <v>4172</v>
      </c>
      <c r="B3002" s="202">
        <v>17695</v>
      </c>
      <c r="C3002" s="204">
        <v>635</v>
      </c>
      <c r="D3002" s="416">
        <v>205</v>
      </c>
    </row>
    <row r="3003" spans="1:4" x14ac:dyDescent="0.25">
      <c r="A3003" s="415" t="s">
        <v>4173</v>
      </c>
      <c r="B3003" s="202">
        <v>12739</v>
      </c>
      <c r="C3003" s="204">
        <v>10</v>
      </c>
      <c r="D3003" s="416">
        <v>0</v>
      </c>
    </row>
    <row r="3004" spans="1:4" x14ac:dyDescent="0.25">
      <c r="A3004" s="415" t="s">
        <v>4174</v>
      </c>
      <c r="B3004" s="202">
        <v>12847</v>
      </c>
      <c r="C3004" s="204">
        <v>55</v>
      </c>
      <c r="D3004" s="416">
        <v>55</v>
      </c>
    </row>
    <row r="3005" spans="1:4" x14ac:dyDescent="0.25">
      <c r="A3005" s="415" t="s">
        <v>4175</v>
      </c>
      <c r="B3005" s="202">
        <v>11879</v>
      </c>
      <c r="C3005" s="204">
        <v>106</v>
      </c>
      <c r="D3005" s="416">
        <v>88</v>
      </c>
    </row>
    <row r="3006" spans="1:4" x14ac:dyDescent="0.25">
      <c r="A3006" s="415" t="s">
        <v>4176</v>
      </c>
      <c r="B3006" s="202">
        <v>10298</v>
      </c>
      <c r="C3006" s="204">
        <v>5</v>
      </c>
      <c r="D3006" s="416">
        <v>0</v>
      </c>
    </row>
    <row r="3007" spans="1:4" x14ac:dyDescent="0.25">
      <c r="A3007" s="415" t="s">
        <v>4177</v>
      </c>
      <c r="B3007" s="202">
        <v>15035</v>
      </c>
      <c r="C3007" s="204">
        <v>10</v>
      </c>
      <c r="D3007" s="416">
        <v>0</v>
      </c>
    </row>
    <row r="3008" spans="1:4" x14ac:dyDescent="0.25">
      <c r="A3008" s="415" t="s">
        <v>4178</v>
      </c>
      <c r="B3008" s="202">
        <v>20593</v>
      </c>
      <c r="C3008" s="204">
        <v>25</v>
      </c>
      <c r="D3008" s="416">
        <v>25</v>
      </c>
    </row>
    <row r="3009" spans="1:4" x14ac:dyDescent="0.25">
      <c r="A3009" s="415" t="s">
        <v>4179</v>
      </c>
      <c r="B3009" s="202">
        <v>26524</v>
      </c>
      <c r="C3009" s="203">
        <v>7170</v>
      </c>
      <c r="D3009" s="417">
        <v>6900</v>
      </c>
    </row>
    <row r="3010" spans="1:4" x14ac:dyDescent="0.25">
      <c r="A3010" s="415" t="s">
        <v>4180</v>
      </c>
      <c r="B3010" s="202">
        <v>20636</v>
      </c>
      <c r="C3010" s="204">
        <v>309</v>
      </c>
      <c r="D3010" s="416">
        <v>237</v>
      </c>
    </row>
    <row r="3011" spans="1:4" x14ac:dyDescent="0.25">
      <c r="A3011" s="415" t="s">
        <v>4181</v>
      </c>
      <c r="B3011" s="202">
        <v>13963</v>
      </c>
      <c r="C3011" s="204">
        <v>25</v>
      </c>
      <c r="D3011" s="416">
        <v>0</v>
      </c>
    </row>
    <row r="3012" spans="1:4" x14ac:dyDescent="0.25">
      <c r="A3012" s="415" t="s">
        <v>4182</v>
      </c>
      <c r="B3012" s="202">
        <v>27321</v>
      </c>
      <c r="C3012" s="204">
        <v>5</v>
      </c>
      <c r="D3012" s="416">
        <v>0</v>
      </c>
    </row>
    <row r="3013" spans="1:4" x14ac:dyDescent="0.25">
      <c r="A3013" s="415" t="s">
        <v>4183</v>
      </c>
      <c r="B3013" s="202">
        <v>20771</v>
      </c>
      <c r="C3013" s="204">
        <v>19</v>
      </c>
      <c r="D3013" s="416">
        <v>7</v>
      </c>
    </row>
    <row r="3014" spans="1:4" x14ac:dyDescent="0.25">
      <c r="A3014" s="415" t="s">
        <v>4184</v>
      </c>
      <c r="B3014" s="202">
        <v>25696</v>
      </c>
      <c r="C3014" s="203">
        <v>22500</v>
      </c>
      <c r="D3014" s="417">
        <v>20700</v>
      </c>
    </row>
    <row r="3015" spans="1:4" x14ac:dyDescent="0.25">
      <c r="A3015" s="415" t="s">
        <v>4185</v>
      </c>
      <c r="B3015" s="202">
        <v>14007</v>
      </c>
      <c r="C3015" s="203">
        <v>1820</v>
      </c>
      <c r="D3015" s="417">
        <v>1740</v>
      </c>
    </row>
    <row r="3016" spans="1:4" x14ac:dyDescent="0.25">
      <c r="A3016" s="415" t="s">
        <v>4186</v>
      </c>
      <c r="B3016" s="202">
        <v>21220</v>
      </c>
      <c r="C3016" s="203">
        <v>1480</v>
      </c>
      <c r="D3016" s="416">
        <v>760</v>
      </c>
    </row>
    <row r="3017" spans="1:4" x14ac:dyDescent="0.25">
      <c r="A3017" s="415" t="s">
        <v>4187</v>
      </c>
      <c r="B3017" s="202">
        <v>21032</v>
      </c>
      <c r="C3017" s="204">
        <v>448</v>
      </c>
      <c r="D3017" s="416">
        <v>72</v>
      </c>
    </row>
    <row r="3018" spans="1:4" x14ac:dyDescent="0.25">
      <c r="A3018" s="415" t="s">
        <v>4188</v>
      </c>
      <c r="B3018" s="202">
        <v>28231</v>
      </c>
      <c r="C3018" s="203">
        <v>7080</v>
      </c>
      <c r="D3018" s="417">
        <v>5700</v>
      </c>
    </row>
    <row r="3019" spans="1:4" x14ac:dyDescent="0.25">
      <c r="A3019" s="415" t="s">
        <v>4189</v>
      </c>
      <c r="B3019" s="202">
        <v>22104</v>
      </c>
      <c r="C3019" s="203">
        <v>4500</v>
      </c>
      <c r="D3019" s="417">
        <v>3000</v>
      </c>
    </row>
    <row r="3020" spans="1:4" x14ac:dyDescent="0.25">
      <c r="A3020" s="415" t="s">
        <v>2491</v>
      </c>
      <c r="B3020" s="202">
        <v>24468</v>
      </c>
      <c r="C3020" s="203">
        <v>40640</v>
      </c>
      <c r="D3020" s="417">
        <v>29520</v>
      </c>
    </row>
    <row r="3021" spans="1:4" x14ac:dyDescent="0.25">
      <c r="A3021" s="415" t="s">
        <v>2860</v>
      </c>
      <c r="B3021" s="202">
        <v>19046</v>
      </c>
      <c r="C3021" s="204">
        <v>96</v>
      </c>
      <c r="D3021" s="416">
        <v>51</v>
      </c>
    </row>
    <row r="3022" spans="1:4" x14ac:dyDescent="0.25">
      <c r="A3022" s="415" t="s">
        <v>4190</v>
      </c>
      <c r="B3022" s="202">
        <v>13517</v>
      </c>
      <c r="C3022" s="204">
        <v>6</v>
      </c>
      <c r="D3022" s="416">
        <v>6</v>
      </c>
    </row>
    <row r="3023" spans="1:4" x14ac:dyDescent="0.25">
      <c r="A3023" s="415" t="s">
        <v>4191</v>
      </c>
      <c r="B3023" s="202">
        <v>26438</v>
      </c>
      <c r="C3023" s="204">
        <v>3</v>
      </c>
      <c r="D3023" s="416">
        <v>0</v>
      </c>
    </row>
    <row r="3024" spans="1:4" x14ac:dyDescent="0.25">
      <c r="A3024" s="415" t="s">
        <v>4192</v>
      </c>
      <c r="B3024" s="202">
        <v>15044</v>
      </c>
      <c r="C3024" s="204">
        <v>2</v>
      </c>
      <c r="D3024" s="416">
        <v>1</v>
      </c>
    </row>
    <row r="3025" spans="1:4" x14ac:dyDescent="0.25">
      <c r="A3025" s="415" t="s">
        <v>4193</v>
      </c>
      <c r="B3025" s="202">
        <v>15040</v>
      </c>
      <c r="C3025" s="204">
        <v>25</v>
      </c>
      <c r="D3025" s="416">
        <v>0</v>
      </c>
    </row>
    <row r="3026" spans="1:4" x14ac:dyDescent="0.25">
      <c r="A3026" s="415" t="s">
        <v>4194</v>
      </c>
      <c r="B3026" s="202">
        <v>11155</v>
      </c>
      <c r="C3026" s="204">
        <v>45</v>
      </c>
      <c r="D3026" s="416">
        <v>30</v>
      </c>
    </row>
    <row r="3027" spans="1:4" x14ac:dyDescent="0.25">
      <c r="A3027" s="415" t="s">
        <v>2863</v>
      </c>
      <c r="B3027" s="202">
        <v>14476</v>
      </c>
      <c r="C3027" s="204">
        <v>57</v>
      </c>
      <c r="D3027" s="416">
        <v>26</v>
      </c>
    </row>
    <row r="3028" spans="1:4" x14ac:dyDescent="0.25">
      <c r="A3028" s="415" t="s">
        <v>4195</v>
      </c>
      <c r="B3028" s="202">
        <v>10179</v>
      </c>
      <c r="C3028" s="204">
        <v>77</v>
      </c>
      <c r="D3028" s="416">
        <v>77</v>
      </c>
    </row>
    <row r="3029" spans="1:4" x14ac:dyDescent="0.25">
      <c r="A3029" s="415" t="s">
        <v>4196</v>
      </c>
      <c r="B3029" s="202">
        <v>22575</v>
      </c>
      <c r="C3029" s="204">
        <v>58</v>
      </c>
      <c r="D3029" s="416">
        <v>7</v>
      </c>
    </row>
    <row r="3030" spans="1:4" x14ac:dyDescent="0.25">
      <c r="A3030" s="415" t="s">
        <v>4197</v>
      </c>
      <c r="B3030" s="202">
        <v>27996</v>
      </c>
      <c r="C3030" s="204">
        <v>165</v>
      </c>
      <c r="D3030" s="416">
        <v>104</v>
      </c>
    </row>
    <row r="3031" spans="1:4" x14ac:dyDescent="0.25">
      <c r="A3031" s="415" t="s">
        <v>4198</v>
      </c>
      <c r="B3031" s="202">
        <v>13695</v>
      </c>
      <c r="C3031" s="204">
        <v>41</v>
      </c>
      <c r="D3031" s="416">
        <v>7</v>
      </c>
    </row>
    <row r="3032" spans="1:4" x14ac:dyDescent="0.25">
      <c r="A3032" s="415" t="s">
        <v>3345</v>
      </c>
      <c r="B3032" s="202">
        <v>16418</v>
      </c>
      <c r="C3032" s="204">
        <v>141</v>
      </c>
      <c r="D3032" s="416">
        <v>65</v>
      </c>
    </row>
    <row r="3033" spans="1:4" x14ac:dyDescent="0.25">
      <c r="A3033" s="415" t="s">
        <v>4199</v>
      </c>
      <c r="B3033" s="202">
        <v>11464</v>
      </c>
      <c r="C3033" s="203">
        <v>3700</v>
      </c>
      <c r="D3033" s="417">
        <v>3440</v>
      </c>
    </row>
    <row r="3034" spans="1:4" x14ac:dyDescent="0.25">
      <c r="A3034" s="415" t="s">
        <v>4200</v>
      </c>
      <c r="B3034" s="202">
        <v>22568</v>
      </c>
      <c r="C3034" s="204">
        <v>830</v>
      </c>
      <c r="D3034" s="416">
        <v>730</v>
      </c>
    </row>
    <row r="3035" spans="1:4" x14ac:dyDescent="0.25">
      <c r="A3035" s="415" t="s">
        <v>4201</v>
      </c>
      <c r="B3035" s="202">
        <v>27758</v>
      </c>
      <c r="C3035" s="204">
        <v>63</v>
      </c>
      <c r="D3035" s="416">
        <v>52</v>
      </c>
    </row>
    <row r="3036" spans="1:4" x14ac:dyDescent="0.25">
      <c r="A3036" s="415" t="s">
        <v>4202</v>
      </c>
      <c r="B3036" s="202">
        <v>11753</v>
      </c>
      <c r="C3036" s="204">
        <v>5</v>
      </c>
      <c r="D3036" s="416">
        <v>5</v>
      </c>
    </row>
    <row r="3037" spans="1:4" x14ac:dyDescent="0.25">
      <c r="A3037" s="415" t="s">
        <v>4203</v>
      </c>
      <c r="B3037" s="202">
        <v>25931</v>
      </c>
      <c r="C3037" s="204">
        <v>107</v>
      </c>
      <c r="D3037" s="416">
        <v>85</v>
      </c>
    </row>
    <row r="3038" spans="1:4" x14ac:dyDescent="0.25">
      <c r="A3038" s="415" t="s">
        <v>4204</v>
      </c>
      <c r="B3038" s="202">
        <v>20011</v>
      </c>
      <c r="C3038" s="204">
        <v>255</v>
      </c>
      <c r="D3038" s="416">
        <v>166</v>
      </c>
    </row>
    <row r="3039" spans="1:4" x14ac:dyDescent="0.25">
      <c r="A3039" s="415" t="s">
        <v>4205</v>
      </c>
      <c r="B3039" s="202">
        <v>24378</v>
      </c>
      <c r="C3039" s="204">
        <v>50</v>
      </c>
      <c r="D3039" s="416">
        <v>30</v>
      </c>
    </row>
    <row r="3040" spans="1:4" x14ac:dyDescent="0.25">
      <c r="A3040" s="415" t="s">
        <v>4206</v>
      </c>
      <c r="B3040" s="202">
        <v>10725</v>
      </c>
      <c r="C3040" s="204">
        <v>789</v>
      </c>
      <c r="D3040" s="416">
        <v>676</v>
      </c>
    </row>
    <row r="3041" spans="1:4" x14ac:dyDescent="0.25">
      <c r="A3041" s="415" t="s">
        <v>4207</v>
      </c>
      <c r="B3041" s="202">
        <v>25976</v>
      </c>
      <c r="C3041" s="203">
        <v>1456</v>
      </c>
      <c r="D3041" s="417">
        <v>1151</v>
      </c>
    </row>
    <row r="3042" spans="1:4" x14ac:dyDescent="0.25">
      <c r="A3042" s="415" t="s">
        <v>4208</v>
      </c>
      <c r="B3042" s="202">
        <v>18400</v>
      </c>
      <c r="C3042" s="204">
        <v>90</v>
      </c>
      <c r="D3042" s="416">
        <v>25</v>
      </c>
    </row>
    <row r="3043" spans="1:4" x14ac:dyDescent="0.25">
      <c r="A3043" s="415" t="s">
        <v>4209</v>
      </c>
      <c r="B3043" s="202">
        <v>22867</v>
      </c>
      <c r="C3043" s="204">
        <v>19</v>
      </c>
      <c r="D3043" s="416">
        <v>13</v>
      </c>
    </row>
    <row r="3044" spans="1:4" x14ac:dyDescent="0.25">
      <c r="A3044" s="415" t="s">
        <v>4210</v>
      </c>
      <c r="B3044" s="202">
        <v>21963</v>
      </c>
      <c r="C3044" s="204">
        <v>4</v>
      </c>
      <c r="D3044" s="416">
        <v>4</v>
      </c>
    </row>
    <row r="3045" spans="1:4" x14ac:dyDescent="0.25">
      <c r="A3045" s="415" t="s">
        <v>4211</v>
      </c>
      <c r="B3045" s="202">
        <v>14655</v>
      </c>
      <c r="C3045" s="204">
        <v>4</v>
      </c>
      <c r="D3045" s="416">
        <v>4</v>
      </c>
    </row>
    <row r="3046" spans="1:4" x14ac:dyDescent="0.25">
      <c r="A3046" s="415" t="s">
        <v>4212</v>
      </c>
      <c r="B3046" s="202">
        <v>13450</v>
      </c>
      <c r="C3046" s="204">
        <v>5</v>
      </c>
      <c r="D3046" s="416">
        <v>5</v>
      </c>
    </row>
    <row r="3047" spans="1:4" x14ac:dyDescent="0.25">
      <c r="A3047" s="415" t="s">
        <v>4213</v>
      </c>
      <c r="B3047" s="202">
        <v>21268</v>
      </c>
      <c r="C3047" s="204">
        <v>10</v>
      </c>
      <c r="D3047" s="416">
        <v>10</v>
      </c>
    </row>
    <row r="3048" spans="1:4" x14ac:dyDescent="0.25">
      <c r="A3048" s="415" t="s">
        <v>4214</v>
      </c>
      <c r="B3048" s="202">
        <v>24122</v>
      </c>
      <c r="C3048" s="203">
        <v>1752</v>
      </c>
      <c r="D3048" s="417">
        <v>1560</v>
      </c>
    </row>
    <row r="3049" spans="1:4" x14ac:dyDescent="0.25">
      <c r="A3049" s="415" t="s">
        <v>4215</v>
      </c>
      <c r="B3049" s="202">
        <v>18971</v>
      </c>
      <c r="C3049" s="204">
        <v>20</v>
      </c>
      <c r="D3049" s="416">
        <v>19</v>
      </c>
    </row>
    <row r="3050" spans="1:4" x14ac:dyDescent="0.25">
      <c r="A3050" s="415" t="s">
        <v>4216</v>
      </c>
      <c r="B3050" s="202">
        <v>22138</v>
      </c>
      <c r="C3050" s="204">
        <v>1</v>
      </c>
      <c r="D3050" s="416">
        <v>1</v>
      </c>
    </row>
    <row r="3051" spans="1:4" x14ac:dyDescent="0.25">
      <c r="A3051" s="415" t="s">
        <v>4217</v>
      </c>
      <c r="B3051" s="202">
        <v>23925</v>
      </c>
      <c r="C3051" s="204">
        <v>25</v>
      </c>
      <c r="D3051" s="416">
        <v>15</v>
      </c>
    </row>
    <row r="3052" spans="1:4" x14ac:dyDescent="0.25">
      <c r="A3052" s="415" t="s">
        <v>4218</v>
      </c>
      <c r="B3052" s="202">
        <v>15483</v>
      </c>
      <c r="C3052" s="204">
        <v>2</v>
      </c>
      <c r="D3052" s="416">
        <v>0</v>
      </c>
    </row>
    <row r="3053" spans="1:4" x14ac:dyDescent="0.25">
      <c r="A3053" s="415" t="s">
        <v>4219</v>
      </c>
      <c r="B3053" s="202">
        <v>25741</v>
      </c>
      <c r="C3053" s="204">
        <v>3</v>
      </c>
      <c r="D3053" s="416">
        <v>3</v>
      </c>
    </row>
    <row r="3054" spans="1:4" x14ac:dyDescent="0.25">
      <c r="A3054" s="415" t="s">
        <v>3274</v>
      </c>
      <c r="B3054" s="202">
        <v>11989</v>
      </c>
      <c r="C3054" s="204">
        <v>27</v>
      </c>
      <c r="D3054" s="416">
        <v>24</v>
      </c>
    </row>
    <row r="3055" spans="1:4" x14ac:dyDescent="0.25">
      <c r="A3055" s="415" t="s">
        <v>4220</v>
      </c>
      <c r="B3055" s="202">
        <v>13453</v>
      </c>
      <c r="C3055" s="204">
        <v>8</v>
      </c>
      <c r="D3055" s="416">
        <v>0</v>
      </c>
    </row>
    <row r="3056" spans="1:4" x14ac:dyDescent="0.25">
      <c r="A3056" s="415" t="s">
        <v>4221</v>
      </c>
      <c r="B3056" s="202">
        <v>12373</v>
      </c>
      <c r="C3056" s="204">
        <v>100</v>
      </c>
      <c r="D3056" s="416">
        <v>87</v>
      </c>
    </row>
    <row r="3057" spans="1:4" x14ac:dyDescent="0.25">
      <c r="A3057" s="415" t="s">
        <v>4222</v>
      </c>
      <c r="B3057" s="202">
        <v>14678</v>
      </c>
      <c r="C3057" s="204">
        <v>13</v>
      </c>
      <c r="D3057" s="416">
        <v>9</v>
      </c>
    </row>
    <row r="3058" spans="1:4" x14ac:dyDescent="0.25">
      <c r="A3058" s="415" t="s">
        <v>4223</v>
      </c>
      <c r="B3058" s="202">
        <v>26519</v>
      </c>
      <c r="C3058" s="204">
        <v>95</v>
      </c>
      <c r="D3058" s="416">
        <v>40</v>
      </c>
    </row>
    <row r="3059" spans="1:4" x14ac:dyDescent="0.25">
      <c r="A3059" s="415" t="s">
        <v>4224</v>
      </c>
      <c r="B3059" s="202">
        <v>10274</v>
      </c>
      <c r="C3059" s="204">
        <v>51</v>
      </c>
      <c r="D3059" s="416">
        <v>47</v>
      </c>
    </row>
    <row r="3060" spans="1:4" x14ac:dyDescent="0.25">
      <c r="A3060" s="415" t="s">
        <v>4225</v>
      </c>
      <c r="B3060" s="202">
        <v>19701</v>
      </c>
      <c r="C3060" s="204">
        <v>17</v>
      </c>
      <c r="D3060" s="416">
        <v>15</v>
      </c>
    </row>
    <row r="3061" spans="1:4" x14ac:dyDescent="0.25">
      <c r="A3061" s="415" t="s">
        <v>4226</v>
      </c>
      <c r="B3061" s="202">
        <v>18276</v>
      </c>
      <c r="C3061" s="204">
        <v>3</v>
      </c>
      <c r="D3061" s="416">
        <v>0</v>
      </c>
    </row>
    <row r="3062" spans="1:4" x14ac:dyDescent="0.25">
      <c r="A3062" s="415" t="s">
        <v>4227</v>
      </c>
      <c r="B3062" s="202">
        <v>29508</v>
      </c>
      <c r="C3062" s="204">
        <v>43</v>
      </c>
      <c r="D3062" s="416">
        <v>42</v>
      </c>
    </row>
    <row r="3063" spans="1:4" x14ac:dyDescent="0.25">
      <c r="A3063" s="415" t="s">
        <v>4228</v>
      </c>
      <c r="B3063" s="202">
        <v>28618</v>
      </c>
      <c r="C3063" s="204">
        <v>13</v>
      </c>
      <c r="D3063" s="416">
        <v>13</v>
      </c>
    </row>
    <row r="3064" spans="1:4" x14ac:dyDescent="0.25">
      <c r="A3064" s="415" t="s">
        <v>4229</v>
      </c>
      <c r="B3064" s="202">
        <v>28852</v>
      </c>
      <c r="C3064" s="204">
        <v>48</v>
      </c>
      <c r="D3064" s="416">
        <v>28</v>
      </c>
    </row>
    <row r="3065" spans="1:4" x14ac:dyDescent="0.25">
      <c r="A3065" s="415" t="s">
        <v>4230</v>
      </c>
      <c r="B3065" s="202">
        <v>10097</v>
      </c>
      <c r="C3065" s="204">
        <v>2</v>
      </c>
      <c r="D3065" s="416">
        <v>0</v>
      </c>
    </row>
    <row r="3066" spans="1:4" x14ac:dyDescent="0.25">
      <c r="A3066" s="415" t="s">
        <v>4231</v>
      </c>
      <c r="B3066" s="202">
        <v>11246</v>
      </c>
      <c r="C3066" s="204">
        <v>1</v>
      </c>
      <c r="D3066" s="416">
        <v>1</v>
      </c>
    </row>
    <row r="3067" spans="1:4" x14ac:dyDescent="0.25">
      <c r="A3067" s="415" t="s">
        <v>4232</v>
      </c>
      <c r="B3067" s="202">
        <v>26453</v>
      </c>
      <c r="C3067" s="204">
        <v>44</v>
      </c>
      <c r="D3067" s="416">
        <v>14</v>
      </c>
    </row>
    <row r="3068" spans="1:4" x14ac:dyDescent="0.25">
      <c r="A3068" s="415" t="s">
        <v>4233</v>
      </c>
      <c r="B3068" s="202">
        <v>16484</v>
      </c>
      <c r="C3068" s="204">
        <v>24</v>
      </c>
      <c r="D3068" s="416">
        <v>13</v>
      </c>
    </row>
    <row r="3069" spans="1:4" x14ac:dyDescent="0.25">
      <c r="A3069" s="415" t="s">
        <v>4234</v>
      </c>
      <c r="B3069" s="202">
        <v>28608</v>
      </c>
      <c r="C3069" s="204">
        <v>3</v>
      </c>
      <c r="D3069" s="416">
        <v>3</v>
      </c>
    </row>
    <row r="3070" spans="1:4" x14ac:dyDescent="0.25">
      <c r="A3070" s="415" t="s">
        <v>4235</v>
      </c>
      <c r="B3070" s="202">
        <v>20461</v>
      </c>
      <c r="C3070" s="204">
        <v>2</v>
      </c>
      <c r="D3070" s="416">
        <v>0</v>
      </c>
    </row>
    <row r="3071" spans="1:4" x14ac:dyDescent="0.25">
      <c r="A3071" s="415" t="s">
        <v>2603</v>
      </c>
      <c r="B3071" s="202">
        <v>17350</v>
      </c>
      <c r="C3071" s="204">
        <v>3</v>
      </c>
      <c r="D3071" s="416">
        <v>3</v>
      </c>
    </row>
    <row r="3072" spans="1:4" x14ac:dyDescent="0.25">
      <c r="A3072" s="415" t="s">
        <v>4236</v>
      </c>
      <c r="B3072" s="202">
        <v>22053</v>
      </c>
      <c r="C3072" s="204">
        <v>550</v>
      </c>
      <c r="D3072" s="416">
        <v>500</v>
      </c>
    </row>
    <row r="3073" spans="1:4" x14ac:dyDescent="0.25">
      <c r="A3073" s="415" t="s">
        <v>2605</v>
      </c>
      <c r="B3073" s="202">
        <v>17414</v>
      </c>
      <c r="C3073" s="204">
        <v>40</v>
      </c>
      <c r="D3073" s="416">
        <v>40</v>
      </c>
    </row>
    <row r="3074" spans="1:4" x14ac:dyDescent="0.25">
      <c r="A3074" s="415" t="s">
        <v>4237</v>
      </c>
      <c r="B3074" s="202">
        <v>18184</v>
      </c>
      <c r="C3074" s="204">
        <v>360</v>
      </c>
      <c r="D3074" s="416">
        <v>260</v>
      </c>
    </row>
    <row r="3075" spans="1:4" x14ac:dyDescent="0.25">
      <c r="A3075" s="415" t="s">
        <v>4238</v>
      </c>
      <c r="B3075" s="202">
        <v>13134</v>
      </c>
      <c r="C3075" s="204">
        <v>20</v>
      </c>
      <c r="D3075" s="416">
        <v>20</v>
      </c>
    </row>
    <row r="3076" spans="1:4" x14ac:dyDescent="0.25">
      <c r="A3076" s="415" t="s">
        <v>4017</v>
      </c>
      <c r="B3076" s="202">
        <v>12541</v>
      </c>
      <c r="C3076" s="204">
        <v>14</v>
      </c>
      <c r="D3076" s="416">
        <v>12</v>
      </c>
    </row>
    <row r="3077" spans="1:4" x14ac:dyDescent="0.25">
      <c r="A3077" s="415" t="s">
        <v>1905</v>
      </c>
      <c r="B3077" s="202">
        <v>12274</v>
      </c>
      <c r="C3077" s="204">
        <v>7</v>
      </c>
      <c r="D3077" s="416">
        <v>6</v>
      </c>
    </row>
    <row r="3078" spans="1:4" x14ac:dyDescent="0.25">
      <c r="A3078" s="415" t="s">
        <v>4239</v>
      </c>
      <c r="B3078" s="202">
        <v>26911</v>
      </c>
      <c r="C3078" s="204">
        <v>2</v>
      </c>
      <c r="D3078" s="416">
        <v>0</v>
      </c>
    </row>
    <row r="3079" spans="1:4" x14ac:dyDescent="0.25">
      <c r="A3079" s="415" t="s">
        <v>4240</v>
      </c>
      <c r="B3079" s="202">
        <v>20081</v>
      </c>
      <c r="C3079" s="204">
        <v>18</v>
      </c>
      <c r="D3079" s="416">
        <v>0</v>
      </c>
    </row>
    <row r="3080" spans="1:4" x14ac:dyDescent="0.25">
      <c r="A3080" s="415" t="s">
        <v>4241</v>
      </c>
      <c r="B3080" s="202">
        <v>17957</v>
      </c>
      <c r="C3080" s="204">
        <v>7</v>
      </c>
      <c r="D3080" s="416">
        <v>2</v>
      </c>
    </row>
    <row r="3081" spans="1:4" x14ac:dyDescent="0.25">
      <c r="A3081" s="415" t="s">
        <v>1968</v>
      </c>
      <c r="B3081" s="202">
        <v>11493</v>
      </c>
      <c r="C3081" s="204">
        <v>15</v>
      </c>
      <c r="D3081" s="416">
        <v>0</v>
      </c>
    </row>
    <row r="3082" spans="1:4" x14ac:dyDescent="0.25">
      <c r="A3082" s="415" t="s">
        <v>4242</v>
      </c>
      <c r="B3082" s="202">
        <v>18561</v>
      </c>
      <c r="C3082" s="204">
        <v>3</v>
      </c>
      <c r="D3082" s="416">
        <v>0</v>
      </c>
    </row>
    <row r="3083" spans="1:4" x14ac:dyDescent="0.25">
      <c r="A3083" s="415" t="s">
        <v>4243</v>
      </c>
      <c r="B3083" s="202">
        <v>15912</v>
      </c>
      <c r="C3083" s="204">
        <v>200</v>
      </c>
      <c r="D3083" s="416">
        <v>120</v>
      </c>
    </row>
    <row r="3084" spans="1:4" x14ac:dyDescent="0.25">
      <c r="A3084" s="415" t="s">
        <v>4244</v>
      </c>
      <c r="B3084" s="202">
        <v>11241</v>
      </c>
      <c r="C3084" s="204">
        <v>20</v>
      </c>
      <c r="D3084" s="416">
        <v>0</v>
      </c>
    </row>
    <row r="3085" spans="1:4" x14ac:dyDescent="0.25">
      <c r="A3085" s="415" t="s">
        <v>4245</v>
      </c>
      <c r="B3085" s="202">
        <v>11216</v>
      </c>
      <c r="C3085" s="204">
        <v>20</v>
      </c>
      <c r="D3085" s="416">
        <v>20</v>
      </c>
    </row>
    <row r="3086" spans="1:4" x14ac:dyDescent="0.25">
      <c r="A3086" s="415" t="s">
        <v>4246</v>
      </c>
      <c r="B3086" s="202">
        <v>13123</v>
      </c>
      <c r="C3086" s="204">
        <v>10</v>
      </c>
      <c r="D3086" s="416">
        <v>10</v>
      </c>
    </row>
    <row r="3087" spans="1:4" x14ac:dyDescent="0.25">
      <c r="A3087" s="415" t="s">
        <v>4247</v>
      </c>
      <c r="B3087" s="202">
        <v>28902</v>
      </c>
      <c r="C3087" s="204">
        <v>10</v>
      </c>
      <c r="D3087" s="416">
        <v>5</v>
      </c>
    </row>
    <row r="3088" spans="1:4" x14ac:dyDescent="0.25">
      <c r="A3088" s="415" t="s">
        <v>4248</v>
      </c>
      <c r="B3088" s="202">
        <v>28567</v>
      </c>
      <c r="C3088" s="204">
        <v>10</v>
      </c>
      <c r="D3088" s="416">
        <v>10</v>
      </c>
    </row>
    <row r="3089" spans="1:4" x14ac:dyDescent="0.25">
      <c r="A3089" s="415" t="s">
        <v>4249</v>
      </c>
      <c r="B3089" s="202">
        <v>28128</v>
      </c>
      <c r="C3089" s="204">
        <v>2</v>
      </c>
      <c r="D3089" s="416">
        <v>2</v>
      </c>
    </row>
    <row r="3090" spans="1:4" x14ac:dyDescent="0.25">
      <c r="A3090" s="415" t="s">
        <v>4250</v>
      </c>
      <c r="B3090" s="202">
        <v>15808</v>
      </c>
      <c r="C3090" s="204">
        <v>21</v>
      </c>
      <c r="D3090" s="416">
        <v>21</v>
      </c>
    </row>
    <row r="3091" spans="1:4" x14ac:dyDescent="0.25">
      <c r="A3091" s="415" t="s">
        <v>4251</v>
      </c>
      <c r="B3091" s="202">
        <v>14058</v>
      </c>
      <c r="C3091" s="204">
        <v>568</v>
      </c>
      <c r="D3091" s="416">
        <v>468</v>
      </c>
    </row>
    <row r="3092" spans="1:4" x14ac:dyDescent="0.25">
      <c r="A3092" s="415" t="s">
        <v>2902</v>
      </c>
      <c r="B3092" s="202">
        <v>24729</v>
      </c>
      <c r="C3092" s="204">
        <v>28</v>
      </c>
      <c r="D3092" s="416">
        <v>24</v>
      </c>
    </row>
    <row r="3093" spans="1:4" x14ac:dyDescent="0.25">
      <c r="A3093" s="415" t="s">
        <v>4252</v>
      </c>
      <c r="B3093" s="202">
        <v>22556</v>
      </c>
      <c r="C3093" s="204">
        <v>20</v>
      </c>
      <c r="D3093" s="416">
        <v>16</v>
      </c>
    </row>
    <row r="3094" spans="1:4" x14ac:dyDescent="0.25">
      <c r="A3094" s="415" t="s">
        <v>4253</v>
      </c>
      <c r="B3094" s="202">
        <v>13605</v>
      </c>
      <c r="C3094" s="204">
        <v>37</v>
      </c>
      <c r="D3094" s="416">
        <v>32</v>
      </c>
    </row>
    <row r="3095" spans="1:4" x14ac:dyDescent="0.25">
      <c r="A3095" s="415" t="s">
        <v>4254</v>
      </c>
      <c r="B3095" s="202">
        <v>27033</v>
      </c>
      <c r="C3095" s="204">
        <v>5</v>
      </c>
      <c r="D3095" s="416">
        <v>4</v>
      </c>
    </row>
    <row r="3096" spans="1:4" x14ac:dyDescent="0.25">
      <c r="A3096" s="415" t="s">
        <v>4255</v>
      </c>
      <c r="B3096" s="202">
        <v>10127</v>
      </c>
      <c r="C3096" s="204">
        <v>5</v>
      </c>
      <c r="D3096" s="416">
        <v>0</v>
      </c>
    </row>
    <row r="3097" spans="1:4" x14ac:dyDescent="0.25">
      <c r="A3097" s="415" t="s">
        <v>4256</v>
      </c>
      <c r="B3097" s="202">
        <v>18925</v>
      </c>
      <c r="C3097" s="204">
        <v>6</v>
      </c>
      <c r="D3097" s="416">
        <v>6</v>
      </c>
    </row>
    <row r="3098" spans="1:4" x14ac:dyDescent="0.25">
      <c r="A3098" s="415" t="s">
        <v>4257</v>
      </c>
      <c r="B3098" s="202">
        <v>11352</v>
      </c>
      <c r="C3098" s="204">
        <v>15</v>
      </c>
      <c r="D3098" s="416">
        <v>15</v>
      </c>
    </row>
    <row r="3099" spans="1:4" x14ac:dyDescent="0.25">
      <c r="A3099" s="415" t="s">
        <v>4258</v>
      </c>
      <c r="B3099" s="202">
        <v>25166</v>
      </c>
      <c r="C3099" s="204">
        <v>78</v>
      </c>
      <c r="D3099" s="416">
        <v>46</v>
      </c>
    </row>
    <row r="3100" spans="1:4" x14ac:dyDescent="0.25">
      <c r="A3100" s="415" t="s">
        <v>4259</v>
      </c>
      <c r="B3100" s="202">
        <v>28091</v>
      </c>
      <c r="C3100" s="204">
        <v>11</v>
      </c>
      <c r="D3100" s="416">
        <v>11</v>
      </c>
    </row>
    <row r="3101" spans="1:4" x14ac:dyDescent="0.25">
      <c r="A3101" s="415" t="s">
        <v>4260</v>
      </c>
      <c r="B3101" s="202">
        <v>25218</v>
      </c>
      <c r="C3101" s="204">
        <v>14</v>
      </c>
      <c r="D3101" s="416">
        <v>14</v>
      </c>
    </row>
    <row r="3102" spans="1:4" x14ac:dyDescent="0.25">
      <c r="A3102" s="415" t="s">
        <v>4261</v>
      </c>
      <c r="B3102" s="202">
        <v>10471</v>
      </c>
      <c r="C3102" s="204">
        <v>15</v>
      </c>
      <c r="D3102" s="416">
        <v>0</v>
      </c>
    </row>
    <row r="3103" spans="1:4" x14ac:dyDescent="0.25">
      <c r="A3103" s="415" t="s">
        <v>4262</v>
      </c>
      <c r="B3103" s="202">
        <v>22371</v>
      </c>
      <c r="C3103" s="204">
        <v>19</v>
      </c>
      <c r="D3103" s="416">
        <v>15</v>
      </c>
    </row>
    <row r="3104" spans="1:4" x14ac:dyDescent="0.25">
      <c r="A3104" s="415" t="s">
        <v>4263</v>
      </c>
      <c r="B3104" s="202">
        <v>11305</v>
      </c>
      <c r="C3104" s="204">
        <v>25</v>
      </c>
      <c r="D3104" s="416">
        <v>25</v>
      </c>
    </row>
    <row r="3105" spans="1:4" x14ac:dyDescent="0.25">
      <c r="A3105" s="415" t="s">
        <v>4264</v>
      </c>
      <c r="B3105" s="202">
        <v>15927</v>
      </c>
      <c r="C3105" s="204">
        <v>23</v>
      </c>
      <c r="D3105" s="416">
        <v>11</v>
      </c>
    </row>
    <row r="3106" spans="1:4" x14ac:dyDescent="0.25">
      <c r="A3106" s="415" t="s">
        <v>4265</v>
      </c>
      <c r="B3106" s="202">
        <v>11643</v>
      </c>
      <c r="C3106" s="204">
        <v>39</v>
      </c>
      <c r="D3106" s="416">
        <v>21</v>
      </c>
    </row>
    <row r="3107" spans="1:4" x14ac:dyDescent="0.25">
      <c r="A3107" s="415" t="s">
        <v>4266</v>
      </c>
      <c r="B3107" s="202">
        <v>27923</v>
      </c>
      <c r="C3107" s="204">
        <v>264</v>
      </c>
      <c r="D3107" s="416">
        <v>224</v>
      </c>
    </row>
    <row r="3108" spans="1:4" x14ac:dyDescent="0.25">
      <c r="A3108" s="415" t="s">
        <v>4267</v>
      </c>
      <c r="B3108" s="202">
        <v>25108</v>
      </c>
      <c r="C3108" s="204">
        <v>25</v>
      </c>
      <c r="D3108" s="416">
        <v>0</v>
      </c>
    </row>
    <row r="3109" spans="1:4" x14ac:dyDescent="0.25">
      <c r="A3109" s="415" t="s">
        <v>4268</v>
      </c>
      <c r="B3109" s="202">
        <v>17478</v>
      </c>
      <c r="C3109" s="204">
        <v>66</v>
      </c>
      <c r="D3109" s="416">
        <v>10</v>
      </c>
    </row>
    <row r="3110" spans="1:4" x14ac:dyDescent="0.25">
      <c r="A3110" s="415" t="s">
        <v>4269</v>
      </c>
      <c r="B3110" s="202">
        <v>12833</v>
      </c>
      <c r="C3110" s="204">
        <v>190</v>
      </c>
      <c r="D3110" s="416">
        <v>149</v>
      </c>
    </row>
    <row r="3111" spans="1:4" x14ac:dyDescent="0.25">
      <c r="A3111" s="415" t="s">
        <v>4270</v>
      </c>
      <c r="B3111" s="202">
        <v>24074</v>
      </c>
      <c r="C3111" s="204">
        <v>3</v>
      </c>
      <c r="D3111" s="416">
        <v>3</v>
      </c>
    </row>
    <row r="3112" spans="1:4" x14ac:dyDescent="0.25">
      <c r="A3112" s="415" t="s">
        <v>4271</v>
      </c>
      <c r="B3112" s="202">
        <v>25981</v>
      </c>
      <c r="C3112" s="204">
        <v>18</v>
      </c>
      <c r="D3112" s="416">
        <v>0</v>
      </c>
    </row>
    <row r="3113" spans="1:4" x14ac:dyDescent="0.25">
      <c r="A3113" s="415" t="s">
        <v>4272</v>
      </c>
      <c r="B3113" s="202">
        <v>13764</v>
      </c>
      <c r="C3113" s="204">
        <v>30</v>
      </c>
      <c r="D3113" s="416">
        <v>14</v>
      </c>
    </row>
    <row r="3114" spans="1:4" x14ac:dyDescent="0.25">
      <c r="A3114" s="415" t="s">
        <v>4273</v>
      </c>
      <c r="B3114" s="202">
        <v>27081</v>
      </c>
      <c r="C3114" s="204">
        <v>44</v>
      </c>
      <c r="D3114" s="416">
        <v>39</v>
      </c>
    </row>
    <row r="3115" spans="1:4" x14ac:dyDescent="0.25">
      <c r="A3115" s="415" t="s">
        <v>4274</v>
      </c>
      <c r="B3115" s="202">
        <v>26769</v>
      </c>
      <c r="C3115" s="204">
        <v>2</v>
      </c>
      <c r="D3115" s="416">
        <v>0</v>
      </c>
    </row>
    <row r="3116" spans="1:4" x14ac:dyDescent="0.25">
      <c r="A3116" s="415" t="s">
        <v>3094</v>
      </c>
      <c r="B3116" s="202">
        <v>13634</v>
      </c>
      <c r="C3116" s="204">
        <v>2</v>
      </c>
      <c r="D3116" s="416">
        <v>1</v>
      </c>
    </row>
    <row r="3117" spans="1:4" x14ac:dyDescent="0.25">
      <c r="A3117" s="415" t="s">
        <v>4112</v>
      </c>
      <c r="B3117" s="202">
        <v>24644</v>
      </c>
      <c r="C3117" s="204">
        <v>6</v>
      </c>
      <c r="D3117" s="416">
        <v>0</v>
      </c>
    </row>
    <row r="3118" spans="1:4" x14ac:dyDescent="0.25">
      <c r="A3118" s="415" t="s">
        <v>4275</v>
      </c>
      <c r="B3118" s="202">
        <v>19906</v>
      </c>
      <c r="C3118" s="204">
        <v>2</v>
      </c>
      <c r="D3118" s="416">
        <v>2</v>
      </c>
    </row>
    <row r="3119" spans="1:4" x14ac:dyDescent="0.25">
      <c r="A3119" s="415" t="s">
        <v>3097</v>
      </c>
      <c r="B3119" s="202">
        <v>22244</v>
      </c>
      <c r="C3119" s="204">
        <v>5</v>
      </c>
      <c r="D3119" s="416">
        <v>0</v>
      </c>
    </row>
    <row r="3120" spans="1:4" x14ac:dyDescent="0.25">
      <c r="A3120" s="415" t="s">
        <v>1492</v>
      </c>
      <c r="B3120" s="202">
        <v>27243</v>
      </c>
      <c r="C3120" s="204">
        <v>5</v>
      </c>
      <c r="D3120" s="416">
        <v>5</v>
      </c>
    </row>
    <row r="3121" spans="1:4" x14ac:dyDescent="0.25">
      <c r="A3121" s="415" t="s">
        <v>4276</v>
      </c>
      <c r="B3121" s="202">
        <v>27245</v>
      </c>
      <c r="C3121" s="204">
        <v>2</v>
      </c>
      <c r="D3121" s="416">
        <v>0</v>
      </c>
    </row>
    <row r="3122" spans="1:4" x14ac:dyDescent="0.25">
      <c r="A3122" s="415" t="s">
        <v>4277</v>
      </c>
      <c r="B3122" s="202">
        <v>13955</v>
      </c>
      <c r="C3122" s="204">
        <v>4</v>
      </c>
      <c r="D3122" s="416">
        <v>0</v>
      </c>
    </row>
    <row r="3123" spans="1:4" x14ac:dyDescent="0.25">
      <c r="A3123" s="415" t="s">
        <v>1637</v>
      </c>
      <c r="B3123" s="202">
        <v>23978</v>
      </c>
      <c r="C3123" s="204">
        <v>29</v>
      </c>
      <c r="D3123" s="416">
        <v>20</v>
      </c>
    </row>
    <row r="3124" spans="1:4" x14ac:dyDescent="0.25">
      <c r="A3124" s="415" t="s">
        <v>4278</v>
      </c>
      <c r="B3124" s="202">
        <v>18606</v>
      </c>
      <c r="C3124" s="204">
        <v>35</v>
      </c>
      <c r="D3124" s="416">
        <v>26</v>
      </c>
    </row>
    <row r="3125" spans="1:4" x14ac:dyDescent="0.25">
      <c r="A3125" s="415" t="s">
        <v>4279</v>
      </c>
      <c r="B3125" s="202">
        <v>16598</v>
      </c>
      <c r="C3125" s="204">
        <v>3</v>
      </c>
      <c r="D3125" s="416">
        <v>0</v>
      </c>
    </row>
    <row r="3126" spans="1:4" x14ac:dyDescent="0.25">
      <c r="A3126" s="415" t="s">
        <v>4280</v>
      </c>
      <c r="B3126" s="202">
        <v>17221</v>
      </c>
      <c r="C3126" s="204">
        <v>2</v>
      </c>
      <c r="D3126" s="416">
        <v>2</v>
      </c>
    </row>
    <row r="3127" spans="1:4" x14ac:dyDescent="0.25">
      <c r="A3127" s="415" t="s">
        <v>4281</v>
      </c>
      <c r="B3127" s="202">
        <v>19711</v>
      </c>
      <c r="C3127" s="203">
        <v>56800</v>
      </c>
      <c r="D3127" s="417">
        <v>53000</v>
      </c>
    </row>
    <row r="3128" spans="1:4" x14ac:dyDescent="0.25">
      <c r="A3128" s="415" t="s">
        <v>4282</v>
      </c>
      <c r="B3128" s="202">
        <v>24483</v>
      </c>
      <c r="C3128" s="203">
        <v>14960</v>
      </c>
      <c r="D3128" s="417">
        <v>13120</v>
      </c>
    </row>
    <row r="3129" spans="1:4" x14ac:dyDescent="0.25">
      <c r="A3129" s="415" t="s">
        <v>4283</v>
      </c>
      <c r="B3129" s="202">
        <v>19572</v>
      </c>
      <c r="C3129" s="204">
        <v>224</v>
      </c>
      <c r="D3129" s="416">
        <v>214</v>
      </c>
    </row>
    <row r="3130" spans="1:4" x14ac:dyDescent="0.25">
      <c r="A3130" s="415" t="s">
        <v>4284</v>
      </c>
      <c r="B3130" s="202">
        <v>15416</v>
      </c>
      <c r="C3130" s="204">
        <v>20</v>
      </c>
      <c r="D3130" s="416">
        <v>20</v>
      </c>
    </row>
    <row r="3131" spans="1:4" x14ac:dyDescent="0.25">
      <c r="A3131" s="415" t="s">
        <v>4285</v>
      </c>
      <c r="B3131" s="202">
        <v>24494</v>
      </c>
      <c r="C3131" s="203">
        <v>1802</v>
      </c>
      <c r="D3131" s="417">
        <v>1538</v>
      </c>
    </row>
    <row r="3132" spans="1:4" x14ac:dyDescent="0.25">
      <c r="A3132" s="415" t="s">
        <v>4286</v>
      </c>
      <c r="B3132" s="202">
        <v>21953</v>
      </c>
      <c r="C3132" s="203">
        <v>2916</v>
      </c>
      <c r="D3132" s="417">
        <v>2458</v>
      </c>
    </row>
    <row r="3133" spans="1:4" x14ac:dyDescent="0.25">
      <c r="A3133" s="415" t="s">
        <v>4287</v>
      </c>
      <c r="B3133" s="202">
        <v>20436</v>
      </c>
      <c r="C3133" s="204">
        <v>57</v>
      </c>
      <c r="D3133" s="416">
        <v>50</v>
      </c>
    </row>
    <row r="3134" spans="1:4" x14ac:dyDescent="0.25">
      <c r="A3134" s="415" t="s">
        <v>4288</v>
      </c>
      <c r="B3134" s="202">
        <v>16204</v>
      </c>
      <c r="C3134" s="204">
        <v>1</v>
      </c>
      <c r="D3134" s="416">
        <v>1</v>
      </c>
    </row>
    <row r="3135" spans="1:4" x14ac:dyDescent="0.25">
      <c r="A3135" s="415" t="s">
        <v>4289</v>
      </c>
      <c r="B3135" s="202">
        <v>18360</v>
      </c>
      <c r="C3135" s="204">
        <v>10</v>
      </c>
      <c r="D3135" s="416">
        <v>10</v>
      </c>
    </row>
    <row r="3136" spans="1:4" x14ac:dyDescent="0.25">
      <c r="A3136" s="415" t="s">
        <v>4290</v>
      </c>
      <c r="B3136" s="202">
        <v>28034</v>
      </c>
      <c r="C3136" s="204">
        <v>4</v>
      </c>
      <c r="D3136" s="416">
        <v>0</v>
      </c>
    </row>
    <row r="3137" spans="1:4" x14ac:dyDescent="0.25">
      <c r="A3137" s="415" t="s">
        <v>4291</v>
      </c>
      <c r="B3137" s="202">
        <v>23712</v>
      </c>
      <c r="C3137" s="204">
        <v>2</v>
      </c>
      <c r="D3137" s="416">
        <v>2</v>
      </c>
    </row>
    <row r="3138" spans="1:4" x14ac:dyDescent="0.25">
      <c r="A3138" s="415" t="s">
        <v>4292</v>
      </c>
      <c r="B3138" s="202">
        <v>15860</v>
      </c>
      <c r="C3138" s="204">
        <v>10</v>
      </c>
      <c r="D3138" s="416">
        <v>0</v>
      </c>
    </row>
    <row r="3139" spans="1:4" x14ac:dyDescent="0.25">
      <c r="A3139" s="415" t="s">
        <v>3337</v>
      </c>
      <c r="B3139" s="202">
        <v>10168</v>
      </c>
      <c r="C3139" s="204">
        <v>6</v>
      </c>
      <c r="D3139" s="416">
        <v>2</v>
      </c>
    </row>
    <row r="3140" spans="1:4" x14ac:dyDescent="0.25">
      <c r="A3140" s="415" t="s">
        <v>4293</v>
      </c>
      <c r="B3140" s="202">
        <v>24723</v>
      </c>
      <c r="C3140" s="203">
        <v>2150</v>
      </c>
      <c r="D3140" s="417">
        <v>2050</v>
      </c>
    </row>
    <row r="3141" spans="1:4" x14ac:dyDescent="0.25">
      <c r="A3141" s="415" t="s">
        <v>4294</v>
      </c>
      <c r="B3141" s="202">
        <v>10846</v>
      </c>
      <c r="C3141" s="204">
        <v>8</v>
      </c>
      <c r="D3141" s="416">
        <v>0</v>
      </c>
    </row>
    <row r="3142" spans="1:4" x14ac:dyDescent="0.25">
      <c r="A3142" s="415" t="s">
        <v>4295</v>
      </c>
      <c r="B3142" s="202">
        <v>15817</v>
      </c>
      <c r="C3142" s="204">
        <v>80</v>
      </c>
      <c r="D3142" s="416">
        <v>80</v>
      </c>
    </row>
    <row r="3143" spans="1:4" x14ac:dyDescent="0.25">
      <c r="A3143" s="415" t="s">
        <v>4296</v>
      </c>
      <c r="B3143" s="202">
        <v>20930</v>
      </c>
      <c r="C3143" s="204">
        <v>5</v>
      </c>
      <c r="D3143" s="416">
        <v>0</v>
      </c>
    </row>
    <row r="3144" spans="1:4" x14ac:dyDescent="0.25">
      <c r="A3144" s="415" t="s">
        <v>4297</v>
      </c>
      <c r="B3144" s="202">
        <v>21349</v>
      </c>
      <c r="C3144" s="204">
        <v>5</v>
      </c>
      <c r="D3144" s="416">
        <v>5</v>
      </c>
    </row>
    <row r="3145" spans="1:4" x14ac:dyDescent="0.25">
      <c r="A3145" s="415" t="s">
        <v>4298</v>
      </c>
      <c r="B3145" s="202">
        <v>13382</v>
      </c>
      <c r="C3145" s="204">
        <v>16</v>
      </c>
      <c r="D3145" s="416">
        <v>9</v>
      </c>
    </row>
    <row r="3146" spans="1:4" x14ac:dyDescent="0.25">
      <c r="A3146" s="415" t="s">
        <v>4299</v>
      </c>
      <c r="B3146" s="202">
        <v>10720</v>
      </c>
      <c r="C3146" s="204">
        <v>7</v>
      </c>
      <c r="D3146" s="416">
        <v>3</v>
      </c>
    </row>
    <row r="3147" spans="1:4" x14ac:dyDescent="0.25">
      <c r="A3147" s="415" t="s">
        <v>4300</v>
      </c>
      <c r="B3147" s="202">
        <v>25326</v>
      </c>
      <c r="C3147" s="204">
        <v>1</v>
      </c>
      <c r="D3147" s="416">
        <v>1</v>
      </c>
    </row>
    <row r="3148" spans="1:4" x14ac:dyDescent="0.25">
      <c r="A3148" s="415" t="s">
        <v>4301</v>
      </c>
      <c r="B3148" s="202">
        <v>10644</v>
      </c>
      <c r="C3148" s="204">
        <v>4</v>
      </c>
      <c r="D3148" s="416">
        <v>4</v>
      </c>
    </row>
    <row r="3149" spans="1:4" x14ac:dyDescent="0.25">
      <c r="A3149" s="415" t="s">
        <v>4302</v>
      </c>
      <c r="B3149" s="202">
        <v>16972</v>
      </c>
      <c r="C3149" s="204">
        <v>1</v>
      </c>
      <c r="D3149" s="416">
        <v>1</v>
      </c>
    </row>
    <row r="3150" spans="1:4" x14ac:dyDescent="0.25">
      <c r="A3150" s="415" t="s">
        <v>4303</v>
      </c>
      <c r="B3150" s="202">
        <v>12645</v>
      </c>
      <c r="C3150" s="204">
        <v>5</v>
      </c>
      <c r="D3150" s="416">
        <v>5</v>
      </c>
    </row>
    <row r="3151" spans="1:4" x14ac:dyDescent="0.25">
      <c r="A3151" s="415" t="s">
        <v>4304</v>
      </c>
      <c r="B3151" s="202">
        <v>28081</v>
      </c>
      <c r="C3151" s="204">
        <v>21</v>
      </c>
      <c r="D3151" s="416">
        <v>0</v>
      </c>
    </row>
    <row r="3152" spans="1:4" x14ac:dyDescent="0.25">
      <c r="A3152" s="415" t="s">
        <v>3032</v>
      </c>
      <c r="B3152" s="202">
        <v>21639</v>
      </c>
      <c r="C3152" s="204">
        <v>60</v>
      </c>
      <c r="D3152" s="416">
        <v>54</v>
      </c>
    </row>
    <row r="3153" spans="1:4" x14ac:dyDescent="0.25">
      <c r="A3153" s="415" t="s">
        <v>4305</v>
      </c>
      <c r="B3153" s="202">
        <v>11345</v>
      </c>
      <c r="C3153" s="204">
        <v>82</v>
      </c>
      <c r="D3153" s="416">
        <v>41</v>
      </c>
    </row>
    <row r="3154" spans="1:4" x14ac:dyDescent="0.25">
      <c r="A3154" s="415" t="s">
        <v>4306</v>
      </c>
      <c r="B3154" s="202">
        <v>19141</v>
      </c>
      <c r="C3154" s="204">
        <v>4</v>
      </c>
      <c r="D3154" s="416">
        <v>4</v>
      </c>
    </row>
    <row r="3155" spans="1:4" x14ac:dyDescent="0.25">
      <c r="A3155" s="415" t="s">
        <v>4307</v>
      </c>
      <c r="B3155" s="202">
        <v>19626</v>
      </c>
      <c r="C3155" s="204">
        <v>32</v>
      </c>
      <c r="D3155" s="416">
        <v>6</v>
      </c>
    </row>
    <row r="3156" spans="1:4" x14ac:dyDescent="0.25">
      <c r="A3156" s="415" t="s">
        <v>4308</v>
      </c>
      <c r="B3156" s="202">
        <v>12045</v>
      </c>
      <c r="C3156" s="204">
        <v>18</v>
      </c>
      <c r="D3156" s="416">
        <v>0</v>
      </c>
    </row>
    <row r="3157" spans="1:4" x14ac:dyDescent="0.25">
      <c r="A3157" s="415" t="s">
        <v>4309</v>
      </c>
      <c r="B3157" s="202">
        <v>13421</v>
      </c>
      <c r="C3157" s="204">
        <v>12</v>
      </c>
      <c r="D3157" s="416">
        <v>0</v>
      </c>
    </row>
    <row r="3158" spans="1:4" x14ac:dyDescent="0.25">
      <c r="A3158" s="415" t="s">
        <v>4310</v>
      </c>
      <c r="B3158" s="202">
        <v>12115</v>
      </c>
      <c r="C3158" s="204">
        <v>4</v>
      </c>
      <c r="D3158" s="416">
        <v>0</v>
      </c>
    </row>
    <row r="3159" spans="1:4" x14ac:dyDescent="0.25">
      <c r="A3159" s="415" t="s">
        <v>3272</v>
      </c>
      <c r="B3159" s="202">
        <v>10873</v>
      </c>
      <c r="C3159" s="204">
        <v>2</v>
      </c>
      <c r="D3159" s="416">
        <v>1</v>
      </c>
    </row>
    <row r="3160" spans="1:4" x14ac:dyDescent="0.25">
      <c r="A3160" s="415" t="s">
        <v>4311</v>
      </c>
      <c r="B3160" s="202">
        <v>11316</v>
      </c>
      <c r="C3160" s="204">
        <v>116</v>
      </c>
      <c r="D3160" s="416">
        <v>1</v>
      </c>
    </row>
    <row r="3161" spans="1:4" x14ac:dyDescent="0.25">
      <c r="A3161" s="415" t="s">
        <v>4312</v>
      </c>
      <c r="B3161" s="202">
        <v>21427</v>
      </c>
      <c r="C3161" s="204">
        <v>107</v>
      </c>
      <c r="D3161" s="416">
        <v>105</v>
      </c>
    </row>
    <row r="3162" spans="1:4" x14ac:dyDescent="0.25">
      <c r="A3162" s="415" t="s">
        <v>4313</v>
      </c>
      <c r="B3162" s="202">
        <v>14424</v>
      </c>
      <c r="C3162" s="204">
        <v>6</v>
      </c>
      <c r="D3162" s="416">
        <v>6</v>
      </c>
    </row>
    <row r="3163" spans="1:4" x14ac:dyDescent="0.25">
      <c r="A3163" s="415" t="s">
        <v>4314</v>
      </c>
      <c r="B3163" s="202">
        <v>26088</v>
      </c>
      <c r="C3163" s="204">
        <v>1</v>
      </c>
      <c r="D3163" s="416">
        <v>0</v>
      </c>
    </row>
    <row r="3164" spans="1:4" x14ac:dyDescent="0.25">
      <c r="A3164" s="415" t="s">
        <v>4315</v>
      </c>
      <c r="B3164" s="202">
        <v>10731</v>
      </c>
      <c r="C3164" s="203">
        <v>3760</v>
      </c>
      <c r="D3164" s="417">
        <v>2200</v>
      </c>
    </row>
    <row r="3165" spans="1:4" x14ac:dyDescent="0.25">
      <c r="A3165" s="415" t="s">
        <v>4316</v>
      </c>
      <c r="B3165" s="202">
        <v>26732</v>
      </c>
      <c r="C3165" s="204">
        <v>60</v>
      </c>
      <c r="D3165" s="416">
        <v>50</v>
      </c>
    </row>
    <row r="3166" spans="1:4" x14ac:dyDescent="0.25">
      <c r="A3166" s="415" t="s">
        <v>4317</v>
      </c>
      <c r="B3166" s="202">
        <v>21772</v>
      </c>
      <c r="C3166" s="204">
        <v>310</v>
      </c>
      <c r="D3166" s="416">
        <v>175</v>
      </c>
    </row>
    <row r="3167" spans="1:4" x14ac:dyDescent="0.25">
      <c r="A3167" s="415" t="s">
        <v>4318</v>
      </c>
      <c r="B3167" s="202">
        <v>22456</v>
      </c>
      <c r="C3167" s="204">
        <v>28</v>
      </c>
      <c r="D3167" s="416">
        <v>28</v>
      </c>
    </row>
    <row r="3168" spans="1:4" x14ac:dyDescent="0.25">
      <c r="A3168" s="415" t="s">
        <v>4319</v>
      </c>
      <c r="B3168" s="202">
        <v>24700</v>
      </c>
      <c r="C3168" s="204">
        <v>88</v>
      </c>
      <c r="D3168" s="416">
        <v>73</v>
      </c>
    </row>
    <row r="3169" spans="1:4" x14ac:dyDescent="0.25">
      <c r="A3169" s="415" t="s">
        <v>4320</v>
      </c>
      <c r="B3169" s="202">
        <v>12969</v>
      </c>
      <c r="C3169" s="204">
        <v>157</v>
      </c>
      <c r="D3169" s="416">
        <v>154</v>
      </c>
    </row>
    <row r="3170" spans="1:4" x14ac:dyDescent="0.25">
      <c r="A3170" s="415" t="s">
        <v>4321</v>
      </c>
      <c r="B3170" s="202">
        <v>14182</v>
      </c>
      <c r="C3170" s="204">
        <v>5</v>
      </c>
      <c r="D3170" s="416">
        <v>3</v>
      </c>
    </row>
    <row r="3171" spans="1:4" x14ac:dyDescent="0.25">
      <c r="A3171" s="415" t="s">
        <v>4322</v>
      </c>
      <c r="B3171" s="202">
        <v>15197</v>
      </c>
      <c r="C3171" s="204">
        <v>5</v>
      </c>
      <c r="D3171" s="416">
        <v>2</v>
      </c>
    </row>
    <row r="3172" spans="1:4" x14ac:dyDescent="0.25">
      <c r="A3172" s="415" t="s">
        <v>4323</v>
      </c>
      <c r="B3172" s="202">
        <v>17997</v>
      </c>
      <c r="C3172" s="204">
        <v>19</v>
      </c>
      <c r="D3172" s="416">
        <v>19</v>
      </c>
    </row>
    <row r="3173" spans="1:4" x14ac:dyDescent="0.25">
      <c r="A3173" s="415" t="s">
        <v>4324</v>
      </c>
      <c r="B3173" s="202">
        <v>15237</v>
      </c>
      <c r="C3173" s="204">
        <v>75</v>
      </c>
      <c r="D3173" s="416">
        <v>74</v>
      </c>
    </row>
    <row r="3174" spans="1:4" x14ac:dyDescent="0.25">
      <c r="A3174" s="415" t="s">
        <v>1868</v>
      </c>
      <c r="B3174" s="202">
        <v>20651</v>
      </c>
      <c r="C3174" s="204">
        <v>204</v>
      </c>
      <c r="D3174" s="416">
        <v>18</v>
      </c>
    </row>
    <row r="3175" spans="1:4" x14ac:dyDescent="0.25">
      <c r="A3175" s="415" t="s">
        <v>4325</v>
      </c>
      <c r="B3175" s="202">
        <v>13089</v>
      </c>
      <c r="C3175" s="204">
        <v>11</v>
      </c>
      <c r="D3175" s="416">
        <v>11</v>
      </c>
    </row>
    <row r="3176" spans="1:4" x14ac:dyDescent="0.25">
      <c r="A3176" s="415" t="s">
        <v>4326</v>
      </c>
      <c r="B3176" s="202">
        <v>11987</v>
      </c>
      <c r="C3176" s="204">
        <v>83</v>
      </c>
      <c r="D3176" s="416">
        <v>31</v>
      </c>
    </row>
    <row r="3177" spans="1:4" x14ac:dyDescent="0.25">
      <c r="A3177" s="415" t="s">
        <v>4327</v>
      </c>
      <c r="B3177" s="202">
        <v>26913</v>
      </c>
      <c r="C3177" s="204">
        <v>2</v>
      </c>
      <c r="D3177" s="416">
        <v>1</v>
      </c>
    </row>
    <row r="3178" spans="1:4" x14ac:dyDescent="0.25">
      <c r="A3178" s="415" t="s">
        <v>4328</v>
      </c>
      <c r="B3178" s="202">
        <v>20646</v>
      </c>
      <c r="C3178" s="204">
        <v>10</v>
      </c>
      <c r="D3178" s="416">
        <v>0</v>
      </c>
    </row>
    <row r="3179" spans="1:4" x14ac:dyDescent="0.25">
      <c r="A3179" s="415" t="s">
        <v>4329</v>
      </c>
      <c r="B3179" s="202">
        <v>15758</v>
      </c>
      <c r="C3179" s="204">
        <v>90</v>
      </c>
      <c r="D3179" s="416">
        <v>20</v>
      </c>
    </row>
    <row r="3180" spans="1:4" x14ac:dyDescent="0.25">
      <c r="A3180" s="415" t="s">
        <v>4330</v>
      </c>
      <c r="B3180" s="202">
        <v>16852</v>
      </c>
      <c r="C3180" s="204">
        <v>480</v>
      </c>
      <c r="D3180" s="416">
        <v>370</v>
      </c>
    </row>
    <row r="3181" spans="1:4" x14ac:dyDescent="0.25">
      <c r="A3181" s="415" t="s">
        <v>4331</v>
      </c>
      <c r="B3181" s="202">
        <v>13243</v>
      </c>
      <c r="C3181" s="204">
        <v>40</v>
      </c>
      <c r="D3181" s="416">
        <v>0</v>
      </c>
    </row>
    <row r="3182" spans="1:4" x14ac:dyDescent="0.25">
      <c r="A3182" s="415" t="s">
        <v>3073</v>
      </c>
      <c r="B3182" s="202">
        <v>20763</v>
      </c>
      <c r="C3182" s="204">
        <v>7</v>
      </c>
      <c r="D3182" s="416">
        <v>7</v>
      </c>
    </row>
    <row r="3183" spans="1:4" x14ac:dyDescent="0.25">
      <c r="A3183" s="415" t="s">
        <v>4332</v>
      </c>
      <c r="B3183" s="202">
        <v>17493</v>
      </c>
      <c r="C3183" s="204">
        <v>4</v>
      </c>
      <c r="D3183" s="416">
        <v>4</v>
      </c>
    </row>
    <row r="3184" spans="1:4" x14ac:dyDescent="0.25">
      <c r="A3184" s="415" t="s">
        <v>4333</v>
      </c>
      <c r="B3184" s="202">
        <v>25642</v>
      </c>
      <c r="C3184" s="204">
        <v>1</v>
      </c>
      <c r="D3184" s="416">
        <v>1</v>
      </c>
    </row>
    <row r="3185" spans="1:4" x14ac:dyDescent="0.25">
      <c r="A3185" s="415" t="s">
        <v>2860</v>
      </c>
      <c r="B3185" s="202">
        <v>26122</v>
      </c>
      <c r="C3185" s="204">
        <v>162</v>
      </c>
      <c r="D3185" s="416">
        <v>95</v>
      </c>
    </row>
    <row r="3186" spans="1:4" x14ac:dyDescent="0.25">
      <c r="A3186" s="415" t="s">
        <v>4334</v>
      </c>
      <c r="B3186" s="202">
        <v>29940</v>
      </c>
      <c r="C3186" s="204">
        <v>1</v>
      </c>
      <c r="D3186" s="416">
        <v>1</v>
      </c>
    </row>
    <row r="3187" spans="1:4" x14ac:dyDescent="0.25">
      <c r="A3187" s="415" t="s">
        <v>4335</v>
      </c>
      <c r="B3187" s="202">
        <v>20856</v>
      </c>
      <c r="C3187" s="204">
        <v>154</v>
      </c>
      <c r="D3187" s="416">
        <v>96</v>
      </c>
    </row>
    <row r="3188" spans="1:4" x14ac:dyDescent="0.25">
      <c r="A3188" s="415" t="s">
        <v>4336</v>
      </c>
      <c r="B3188" s="202">
        <v>15537</v>
      </c>
      <c r="C3188" s="204">
        <v>219</v>
      </c>
      <c r="D3188" s="416">
        <v>131</v>
      </c>
    </row>
    <row r="3189" spans="1:4" x14ac:dyDescent="0.25">
      <c r="A3189" s="415" t="s">
        <v>4197</v>
      </c>
      <c r="B3189" s="202">
        <v>22503</v>
      </c>
      <c r="C3189" s="204">
        <v>632</v>
      </c>
      <c r="D3189" s="416">
        <v>575</v>
      </c>
    </row>
    <row r="3190" spans="1:4" x14ac:dyDescent="0.25">
      <c r="A3190" s="415" t="s">
        <v>4337</v>
      </c>
      <c r="B3190" s="202">
        <v>27073</v>
      </c>
      <c r="C3190" s="204">
        <v>20</v>
      </c>
      <c r="D3190" s="416">
        <v>0</v>
      </c>
    </row>
    <row r="3191" spans="1:4" x14ac:dyDescent="0.25">
      <c r="A3191" s="415" t="s">
        <v>4338</v>
      </c>
      <c r="B3191" s="202">
        <v>17781</v>
      </c>
      <c r="C3191" s="204">
        <v>10</v>
      </c>
      <c r="D3191" s="416">
        <v>10</v>
      </c>
    </row>
    <row r="3192" spans="1:4" x14ac:dyDescent="0.25">
      <c r="A3192" s="415" t="s">
        <v>1841</v>
      </c>
      <c r="B3192" s="202">
        <v>25078</v>
      </c>
      <c r="C3192" s="204">
        <v>12</v>
      </c>
      <c r="D3192" s="416">
        <v>12</v>
      </c>
    </row>
    <row r="3193" spans="1:4" x14ac:dyDescent="0.25">
      <c r="A3193" s="415" t="s">
        <v>4339</v>
      </c>
      <c r="B3193" s="202">
        <v>11054</v>
      </c>
      <c r="C3193" s="204">
        <v>102</v>
      </c>
      <c r="D3193" s="416">
        <v>52</v>
      </c>
    </row>
    <row r="3194" spans="1:4" x14ac:dyDescent="0.25">
      <c r="A3194" s="415" t="s">
        <v>2513</v>
      </c>
      <c r="B3194" s="202">
        <v>22473</v>
      </c>
      <c r="C3194" s="204">
        <v>35</v>
      </c>
      <c r="D3194" s="416">
        <v>35</v>
      </c>
    </row>
    <row r="3195" spans="1:4" x14ac:dyDescent="0.25">
      <c r="A3195" s="415" t="s">
        <v>4340</v>
      </c>
      <c r="B3195" s="202">
        <v>11979</v>
      </c>
      <c r="C3195" s="204">
        <v>10</v>
      </c>
      <c r="D3195" s="416">
        <v>0</v>
      </c>
    </row>
    <row r="3196" spans="1:4" x14ac:dyDescent="0.25">
      <c r="A3196" s="415" t="s">
        <v>4214</v>
      </c>
      <c r="B3196" s="202">
        <v>26053</v>
      </c>
      <c r="C3196" s="204">
        <v>27</v>
      </c>
      <c r="D3196" s="416">
        <v>25</v>
      </c>
    </row>
    <row r="3197" spans="1:4" x14ac:dyDescent="0.25">
      <c r="A3197" s="415" t="s">
        <v>4341</v>
      </c>
      <c r="B3197" s="202">
        <v>15608</v>
      </c>
      <c r="C3197" s="204">
        <v>22</v>
      </c>
      <c r="D3197" s="416">
        <v>22</v>
      </c>
    </row>
    <row r="3198" spans="1:4" x14ac:dyDescent="0.25">
      <c r="A3198" s="415" t="s">
        <v>4342</v>
      </c>
      <c r="B3198" s="202">
        <v>24150</v>
      </c>
      <c r="C3198" s="204">
        <v>39</v>
      </c>
      <c r="D3198" s="416">
        <v>32</v>
      </c>
    </row>
    <row r="3199" spans="1:4" x14ac:dyDescent="0.25">
      <c r="A3199" s="415" t="s">
        <v>4343</v>
      </c>
      <c r="B3199" s="202">
        <v>16020</v>
      </c>
      <c r="C3199" s="204">
        <v>1</v>
      </c>
      <c r="D3199" s="416">
        <v>1</v>
      </c>
    </row>
    <row r="3200" spans="1:4" x14ac:dyDescent="0.25">
      <c r="A3200" s="415" t="s">
        <v>4344</v>
      </c>
      <c r="B3200" s="202">
        <v>19086</v>
      </c>
      <c r="C3200" s="204">
        <v>3</v>
      </c>
      <c r="D3200" s="416">
        <v>3</v>
      </c>
    </row>
    <row r="3201" spans="1:4" x14ac:dyDescent="0.25">
      <c r="A3201" s="415" t="s">
        <v>4218</v>
      </c>
      <c r="B3201" s="202">
        <v>13257</v>
      </c>
      <c r="C3201" s="204">
        <v>33</v>
      </c>
      <c r="D3201" s="416">
        <v>30</v>
      </c>
    </row>
    <row r="3202" spans="1:4" x14ac:dyDescent="0.25">
      <c r="A3202" s="415" t="s">
        <v>4345</v>
      </c>
      <c r="B3202" s="202">
        <v>17395</v>
      </c>
      <c r="C3202" s="204">
        <v>6</v>
      </c>
      <c r="D3202" s="416">
        <v>4</v>
      </c>
    </row>
    <row r="3203" spans="1:4" x14ac:dyDescent="0.25">
      <c r="A3203" s="415" t="s">
        <v>3274</v>
      </c>
      <c r="B3203" s="202">
        <v>15239</v>
      </c>
      <c r="C3203" s="204">
        <v>30</v>
      </c>
      <c r="D3203" s="416">
        <v>24</v>
      </c>
    </row>
    <row r="3204" spans="1:4" x14ac:dyDescent="0.25">
      <c r="A3204" s="415" t="s">
        <v>4220</v>
      </c>
      <c r="B3204" s="202">
        <v>13025</v>
      </c>
      <c r="C3204" s="204">
        <v>5</v>
      </c>
      <c r="D3204" s="416">
        <v>0</v>
      </c>
    </row>
    <row r="3205" spans="1:4" x14ac:dyDescent="0.25">
      <c r="A3205" s="415" t="s">
        <v>4221</v>
      </c>
      <c r="B3205" s="202">
        <v>14385</v>
      </c>
      <c r="C3205" s="204">
        <v>42</v>
      </c>
      <c r="D3205" s="416">
        <v>40</v>
      </c>
    </row>
    <row r="3206" spans="1:4" x14ac:dyDescent="0.25">
      <c r="A3206" s="415" t="s">
        <v>4222</v>
      </c>
      <c r="B3206" s="202">
        <v>21143</v>
      </c>
      <c r="C3206" s="204">
        <v>15</v>
      </c>
      <c r="D3206" s="416">
        <v>11</v>
      </c>
    </row>
    <row r="3207" spans="1:4" x14ac:dyDescent="0.25">
      <c r="A3207" s="415" t="s">
        <v>4223</v>
      </c>
      <c r="B3207" s="202">
        <v>11253</v>
      </c>
      <c r="C3207" s="204">
        <v>361</v>
      </c>
      <c r="D3207" s="416">
        <v>187</v>
      </c>
    </row>
    <row r="3208" spans="1:4" x14ac:dyDescent="0.25">
      <c r="A3208" s="415" t="s">
        <v>4224</v>
      </c>
      <c r="B3208" s="202">
        <v>21614</v>
      </c>
      <c r="C3208" s="204">
        <v>119</v>
      </c>
      <c r="D3208" s="416">
        <v>23</v>
      </c>
    </row>
    <row r="3209" spans="1:4" x14ac:dyDescent="0.25">
      <c r="A3209" s="415" t="s">
        <v>4346</v>
      </c>
      <c r="B3209" s="202">
        <v>27654</v>
      </c>
      <c r="C3209" s="204">
        <v>26</v>
      </c>
      <c r="D3209" s="416">
        <v>20</v>
      </c>
    </row>
    <row r="3210" spans="1:4" x14ac:dyDescent="0.25">
      <c r="A3210" s="415" t="s">
        <v>4347</v>
      </c>
      <c r="B3210" s="202">
        <v>17339</v>
      </c>
      <c r="C3210" s="204">
        <v>1</v>
      </c>
      <c r="D3210" s="416">
        <v>0</v>
      </c>
    </row>
    <row r="3211" spans="1:4" x14ac:dyDescent="0.25">
      <c r="A3211" s="415" t="s">
        <v>4227</v>
      </c>
      <c r="B3211" s="202">
        <v>24843</v>
      </c>
      <c r="C3211" s="204">
        <v>83</v>
      </c>
      <c r="D3211" s="416">
        <v>59</v>
      </c>
    </row>
    <row r="3212" spans="1:4" x14ac:dyDescent="0.25">
      <c r="A3212" s="415" t="s">
        <v>4229</v>
      </c>
      <c r="B3212" s="202">
        <v>20502</v>
      </c>
      <c r="C3212" s="204">
        <v>146</v>
      </c>
      <c r="D3212" s="416">
        <v>79</v>
      </c>
    </row>
    <row r="3213" spans="1:4" x14ac:dyDescent="0.25">
      <c r="A3213" s="415" t="s">
        <v>4230</v>
      </c>
      <c r="B3213" s="202">
        <v>28724</v>
      </c>
      <c r="C3213" s="204">
        <v>4</v>
      </c>
      <c r="D3213" s="416">
        <v>3</v>
      </c>
    </row>
    <row r="3214" spans="1:4" x14ac:dyDescent="0.25">
      <c r="A3214" s="415" t="s">
        <v>4232</v>
      </c>
      <c r="B3214" s="202">
        <v>16240</v>
      </c>
      <c r="C3214" s="204">
        <v>92</v>
      </c>
      <c r="D3214" s="416">
        <v>20</v>
      </c>
    </row>
    <row r="3215" spans="1:4" x14ac:dyDescent="0.25">
      <c r="A3215" s="415" t="s">
        <v>4233</v>
      </c>
      <c r="B3215" s="202">
        <v>13279</v>
      </c>
      <c r="C3215" s="204">
        <v>31</v>
      </c>
      <c r="D3215" s="416">
        <v>17</v>
      </c>
    </row>
    <row r="3216" spans="1:4" x14ac:dyDescent="0.25">
      <c r="A3216" s="415" t="s">
        <v>4348</v>
      </c>
      <c r="B3216" s="202">
        <v>11229</v>
      </c>
      <c r="C3216" s="204">
        <v>33</v>
      </c>
      <c r="D3216" s="416">
        <v>32</v>
      </c>
    </row>
    <row r="3217" spans="1:4" x14ac:dyDescent="0.25">
      <c r="A3217" s="415" t="s">
        <v>4235</v>
      </c>
      <c r="B3217" s="202">
        <v>18525</v>
      </c>
      <c r="C3217" s="204">
        <v>3</v>
      </c>
      <c r="D3217" s="416">
        <v>0</v>
      </c>
    </row>
    <row r="3218" spans="1:4" x14ac:dyDescent="0.25">
      <c r="A3218" s="415" t="s">
        <v>2603</v>
      </c>
      <c r="B3218" s="202">
        <v>23385</v>
      </c>
      <c r="C3218" s="204">
        <v>3</v>
      </c>
      <c r="D3218" s="416">
        <v>3</v>
      </c>
    </row>
    <row r="3219" spans="1:4" x14ac:dyDescent="0.25">
      <c r="A3219" s="415" t="s">
        <v>4237</v>
      </c>
      <c r="B3219" s="202">
        <v>22786</v>
      </c>
      <c r="C3219" s="204">
        <v>100</v>
      </c>
      <c r="D3219" s="416">
        <v>40</v>
      </c>
    </row>
    <row r="3220" spans="1:4" x14ac:dyDescent="0.25">
      <c r="A3220" s="415" t="s">
        <v>4349</v>
      </c>
      <c r="B3220" s="202">
        <v>22567</v>
      </c>
      <c r="C3220" s="204">
        <v>1</v>
      </c>
      <c r="D3220" s="416">
        <v>0</v>
      </c>
    </row>
    <row r="3221" spans="1:4" x14ac:dyDescent="0.25">
      <c r="A3221" s="415" t="s">
        <v>4245</v>
      </c>
      <c r="B3221" s="202">
        <v>17096</v>
      </c>
      <c r="C3221" s="204">
        <v>20</v>
      </c>
      <c r="D3221" s="416">
        <v>0</v>
      </c>
    </row>
    <row r="3222" spans="1:4" x14ac:dyDescent="0.25">
      <c r="A3222" s="415" t="s">
        <v>4350</v>
      </c>
      <c r="B3222" s="202">
        <v>25755</v>
      </c>
      <c r="C3222" s="204">
        <v>50</v>
      </c>
      <c r="D3222" s="416">
        <v>35</v>
      </c>
    </row>
    <row r="3223" spans="1:4" x14ac:dyDescent="0.25">
      <c r="A3223" s="415" t="s">
        <v>4351</v>
      </c>
      <c r="B3223" s="202">
        <v>20682</v>
      </c>
      <c r="C3223" s="204">
        <v>10</v>
      </c>
      <c r="D3223" s="416">
        <v>0</v>
      </c>
    </row>
    <row r="3224" spans="1:4" x14ac:dyDescent="0.25">
      <c r="A3224" s="415" t="s">
        <v>4352</v>
      </c>
      <c r="B3224" s="202">
        <v>29132</v>
      </c>
      <c r="C3224" s="204">
        <v>4</v>
      </c>
      <c r="D3224" s="416">
        <v>4</v>
      </c>
    </row>
    <row r="3225" spans="1:4" x14ac:dyDescent="0.25">
      <c r="A3225" s="415" t="s">
        <v>4353</v>
      </c>
      <c r="B3225" s="202">
        <v>20283</v>
      </c>
      <c r="C3225" s="204">
        <v>7</v>
      </c>
      <c r="D3225" s="416">
        <v>7</v>
      </c>
    </row>
    <row r="3226" spans="1:4" x14ac:dyDescent="0.25">
      <c r="A3226" s="415" t="s">
        <v>4354</v>
      </c>
      <c r="B3226" s="202">
        <v>27157</v>
      </c>
      <c r="C3226" s="204">
        <v>60</v>
      </c>
      <c r="D3226" s="416">
        <v>25</v>
      </c>
    </row>
    <row r="3227" spans="1:4" x14ac:dyDescent="0.25">
      <c r="A3227" s="415" t="s">
        <v>4355</v>
      </c>
      <c r="B3227" s="202">
        <v>23308</v>
      </c>
      <c r="C3227" s="204">
        <v>10</v>
      </c>
      <c r="D3227" s="416">
        <v>10</v>
      </c>
    </row>
    <row r="3228" spans="1:4" x14ac:dyDescent="0.25">
      <c r="A3228" s="415" t="s">
        <v>4356</v>
      </c>
      <c r="B3228" s="202">
        <v>28553</v>
      </c>
      <c r="C3228" s="204">
        <v>12</v>
      </c>
      <c r="D3228" s="416">
        <v>0</v>
      </c>
    </row>
    <row r="3229" spans="1:4" x14ac:dyDescent="0.25">
      <c r="A3229" s="415" t="s">
        <v>4357</v>
      </c>
      <c r="B3229" s="202">
        <v>27452</v>
      </c>
      <c r="C3229" s="203">
        <v>1240</v>
      </c>
      <c r="D3229" s="416">
        <v>952</v>
      </c>
    </row>
    <row r="3230" spans="1:4" x14ac:dyDescent="0.25">
      <c r="A3230" s="415" t="s">
        <v>2901</v>
      </c>
      <c r="B3230" s="202">
        <v>23788</v>
      </c>
      <c r="C3230" s="203">
        <v>3396</v>
      </c>
      <c r="D3230" s="417">
        <v>2948</v>
      </c>
    </row>
    <row r="3231" spans="1:4" x14ac:dyDescent="0.25">
      <c r="A3231" s="415" t="s">
        <v>2902</v>
      </c>
      <c r="B3231" s="202">
        <v>11641</v>
      </c>
      <c r="C3231" s="204">
        <v>12</v>
      </c>
      <c r="D3231" s="416">
        <v>4</v>
      </c>
    </row>
    <row r="3232" spans="1:4" x14ac:dyDescent="0.25">
      <c r="A3232" s="415" t="s">
        <v>4358</v>
      </c>
      <c r="B3232" s="202">
        <v>21702</v>
      </c>
      <c r="C3232" s="204">
        <v>8</v>
      </c>
      <c r="D3232" s="416">
        <v>8</v>
      </c>
    </row>
    <row r="3233" spans="1:4" x14ac:dyDescent="0.25">
      <c r="A3233" s="415" t="s">
        <v>4252</v>
      </c>
      <c r="B3233" s="202">
        <v>19657</v>
      </c>
      <c r="C3233" s="204">
        <v>8</v>
      </c>
      <c r="D3233" s="416">
        <v>4</v>
      </c>
    </row>
    <row r="3234" spans="1:4" x14ac:dyDescent="0.25">
      <c r="A3234" s="415" t="s">
        <v>4359</v>
      </c>
      <c r="B3234" s="202">
        <v>12406</v>
      </c>
      <c r="C3234" s="204">
        <v>11</v>
      </c>
      <c r="D3234" s="416">
        <v>1</v>
      </c>
    </row>
    <row r="3235" spans="1:4" x14ac:dyDescent="0.25">
      <c r="A3235" s="415" t="s">
        <v>4258</v>
      </c>
      <c r="B3235" s="202">
        <v>12084</v>
      </c>
      <c r="C3235" s="204">
        <v>52</v>
      </c>
      <c r="D3235" s="416">
        <v>50</v>
      </c>
    </row>
    <row r="3236" spans="1:4" x14ac:dyDescent="0.25">
      <c r="A3236" s="415" t="s">
        <v>4260</v>
      </c>
      <c r="B3236" s="202">
        <v>29636</v>
      </c>
      <c r="C3236" s="204">
        <v>48</v>
      </c>
      <c r="D3236" s="416">
        <v>36</v>
      </c>
    </row>
    <row r="3237" spans="1:4" x14ac:dyDescent="0.25">
      <c r="A3237" s="415" t="s">
        <v>4261</v>
      </c>
      <c r="B3237" s="202">
        <v>23206</v>
      </c>
      <c r="C3237" s="204">
        <v>5</v>
      </c>
      <c r="D3237" s="416">
        <v>5</v>
      </c>
    </row>
    <row r="3238" spans="1:4" x14ac:dyDescent="0.25">
      <c r="A3238" s="415" t="s">
        <v>4262</v>
      </c>
      <c r="B3238" s="202">
        <v>13962</v>
      </c>
      <c r="C3238" s="204">
        <v>10</v>
      </c>
      <c r="D3238" s="416">
        <v>10</v>
      </c>
    </row>
    <row r="3239" spans="1:4" x14ac:dyDescent="0.25">
      <c r="A3239" s="415" t="s">
        <v>4264</v>
      </c>
      <c r="B3239" s="202">
        <v>12406</v>
      </c>
      <c r="C3239" s="204">
        <v>2</v>
      </c>
      <c r="D3239" s="416">
        <v>2</v>
      </c>
    </row>
    <row r="3240" spans="1:4" x14ac:dyDescent="0.25">
      <c r="A3240" s="415" t="s">
        <v>4270</v>
      </c>
      <c r="B3240" s="202">
        <v>10792</v>
      </c>
      <c r="C3240" s="204">
        <v>2</v>
      </c>
      <c r="D3240" s="416">
        <v>2</v>
      </c>
    </row>
    <row r="3241" spans="1:4" x14ac:dyDescent="0.25">
      <c r="A3241" s="415" t="s">
        <v>4112</v>
      </c>
      <c r="B3241" s="202">
        <v>12940</v>
      </c>
      <c r="C3241" s="204">
        <v>141</v>
      </c>
      <c r="D3241" s="416">
        <v>142</v>
      </c>
    </row>
    <row r="3242" spans="1:4" x14ac:dyDescent="0.25">
      <c r="A3242" s="415" t="s">
        <v>4360</v>
      </c>
      <c r="B3242" s="202">
        <v>23420</v>
      </c>
      <c r="C3242" s="204">
        <v>73</v>
      </c>
      <c r="D3242" s="416">
        <v>70</v>
      </c>
    </row>
    <row r="3243" spans="1:4" x14ac:dyDescent="0.25">
      <c r="A3243" s="415" t="s">
        <v>4361</v>
      </c>
      <c r="B3243" s="202">
        <v>16895</v>
      </c>
      <c r="C3243" s="204">
        <v>28</v>
      </c>
      <c r="D3243" s="416">
        <v>25</v>
      </c>
    </row>
    <row r="3244" spans="1:4" x14ac:dyDescent="0.25">
      <c r="A3244" s="415" t="s">
        <v>4362</v>
      </c>
      <c r="B3244" s="202">
        <v>10255</v>
      </c>
      <c r="C3244" s="204">
        <v>19</v>
      </c>
      <c r="D3244" s="416">
        <v>7</v>
      </c>
    </row>
    <row r="3245" spans="1:4" x14ac:dyDescent="0.25">
      <c r="A3245" s="415" t="s">
        <v>4363</v>
      </c>
      <c r="B3245" s="202">
        <v>12645</v>
      </c>
      <c r="C3245" s="204">
        <v>47</v>
      </c>
      <c r="D3245" s="416">
        <v>36</v>
      </c>
    </row>
    <row r="3246" spans="1:4" x14ac:dyDescent="0.25">
      <c r="A3246" s="415" t="s">
        <v>4364</v>
      </c>
      <c r="B3246" s="202">
        <v>24709</v>
      </c>
      <c r="C3246" s="203">
        <v>2406</v>
      </c>
      <c r="D3246" s="417">
        <v>1829</v>
      </c>
    </row>
    <row r="3247" spans="1:4" x14ac:dyDescent="0.25">
      <c r="A3247" s="415" t="s">
        <v>4365</v>
      </c>
      <c r="B3247" s="202">
        <v>14080</v>
      </c>
      <c r="C3247" s="204">
        <v>99</v>
      </c>
      <c r="D3247" s="416">
        <v>88</v>
      </c>
    </row>
    <row r="3248" spans="1:4" x14ac:dyDescent="0.25">
      <c r="A3248" s="415" t="s">
        <v>4366</v>
      </c>
      <c r="B3248" s="202">
        <v>26750</v>
      </c>
      <c r="C3248" s="204">
        <v>23</v>
      </c>
      <c r="D3248" s="416">
        <v>14</v>
      </c>
    </row>
    <row r="3249" spans="1:4" x14ac:dyDescent="0.25">
      <c r="A3249" s="415" t="s">
        <v>4367</v>
      </c>
      <c r="B3249" s="202">
        <v>27512</v>
      </c>
      <c r="C3249" s="204">
        <v>20</v>
      </c>
      <c r="D3249" s="416">
        <v>20</v>
      </c>
    </row>
    <row r="3250" spans="1:4" x14ac:dyDescent="0.25">
      <c r="A3250" s="415" t="s">
        <v>4368</v>
      </c>
      <c r="B3250" s="202">
        <v>18886</v>
      </c>
      <c r="C3250" s="204">
        <v>430</v>
      </c>
      <c r="D3250" s="416">
        <v>390</v>
      </c>
    </row>
    <row r="3251" spans="1:4" x14ac:dyDescent="0.25">
      <c r="A3251" s="415" t="s">
        <v>4369</v>
      </c>
      <c r="B3251" s="202">
        <v>19099</v>
      </c>
      <c r="C3251" s="203">
        <v>1108</v>
      </c>
      <c r="D3251" s="416">
        <v>722</v>
      </c>
    </row>
    <row r="3252" spans="1:4" x14ac:dyDescent="0.25">
      <c r="A3252" s="415" t="s">
        <v>4370</v>
      </c>
      <c r="B3252" s="202">
        <v>20152</v>
      </c>
      <c r="C3252" s="204">
        <v>375</v>
      </c>
      <c r="D3252" s="416">
        <v>135</v>
      </c>
    </row>
    <row r="3253" spans="1:4" x14ac:dyDescent="0.25">
      <c r="A3253" s="415" t="s">
        <v>4371</v>
      </c>
      <c r="B3253" s="202">
        <v>26145</v>
      </c>
      <c r="C3253" s="204">
        <v>4</v>
      </c>
      <c r="D3253" s="416">
        <v>4</v>
      </c>
    </row>
    <row r="3254" spans="1:4" x14ac:dyDescent="0.25">
      <c r="A3254" s="415" t="s">
        <v>4372</v>
      </c>
      <c r="B3254" s="202">
        <v>29366</v>
      </c>
      <c r="C3254" s="203">
        <v>27200</v>
      </c>
      <c r="D3254" s="417">
        <v>18900</v>
      </c>
    </row>
    <row r="3255" spans="1:4" x14ac:dyDescent="0.25">
      <c r="A3255" s="415" t="s">
        <v>4373</v>
      </c>
      <c r="B3255" s="202">
        <v>24663</v>
      </c>
      <c r="C3255" s="204">
        <v>345</v>
      </c>
      <c r="D3255" s="416">
        <v>300</v>
      </c>
    </row>
    <row r="3256" spans="1:4" x14ac:dyDescent="0.25">
      <c r="A3256" s="415" t="s">
        <v>4374</v>
      </c>
      <c r="B3256" s="202">
        <v>26842</v>
      </c>
      <c r="C3256" s="204">
        <v>960</v>
      </c>
      <c r="D3256" s="416">
        <v>910</v>
      </c>
    </row>
    <row r="3257" spans="1:4" x14ac:dyDescent="0.25">
      <c r="A3257" s="415" t="s">
        <v>4375</v>
      </c>
      <c r="B3257" s="202">
        <v>27816</v>
      </c>
      <c r="C3257" s="204">
        <v>30</v>
      </c>
      <c r="D3257" s="416">
        <v>20</v>
      </c>
    </row>
    <row r="3258" spans="1:4" x14ac:dyDescent="0.25">
      <c r="A3258" s="415" t="s">
        <v>4376</v>
      </c>
      <c r="B3258" s="202">
        <v>27435</v>
      </c>
      <c r="C3258" s="203">
        <v>23850</v>
      </c>
      <c r="D3258" s="417">
        <v>20350</v>
      </c>
    </row>
    <row r="3259" spans="1:4" x14ac:dyDescent="0.25">
      <c r="A3259" s="415" t="s">
        <v>4377</v>
      </c>
      <c r="B3259" s="202">
        <v>14336</v>
      </c>
      <c r="C3259" s="204">
        <v>60</v>
      </c>
      <c r="D3259" s="416">
        <v>0</v>
      </c>
    </row>
    <row r="3260" spans="1:4" x14ac:dyDescent="0.25">
      <c r="A3260" s="415" t="s">
        <v>2720</v>
      </c>
      <c r="B3260" s="202">
        <v>15043</v>
      </c>
      <c r="C3260" s="203">
        <v>3700</v>
      </c>
      <c r="D3260" s="416">
        <v>0</v>
      </c>
    </row>
    <row r="3261" spans="1:4" x14ac:dyDescent="0.25">
      <c r="A3261" s="415" t="s">
        <v>4378</v>
      </c>
      <c r="B3261" s="202">
        <v>10105</v>
      </c>
      <c r="C3261" s="204">
        <v>336</v>
      </c>
      <c r="D3261" s="416">
        <v>288</v>
      </c>
    </row>
    <row r="3262" spans="1:4" x14ac:dyDescent="0.25">
      <c r="A3262" s="415" t="s">
        <v>4379</v>
      </c>
      <c r="B3262" s="202">
        <v>27904</v>
      </c>
      <c r="C3262" s="204">
        <v>320</v>
      </c>
      <c r="D3262" s="416">
        <v>315</v>
      </c>
    </row>
    <row r="3263" spans="1:4" x14ac:dyDescent="0.25">
      <c r="A3263" s="415" t="s">
        <v>4380</v>
      </c>
      <c r="B3263" s="202">
        <v>21736</v>
      </c>
      <c r="C3263" s="204">
        <v>90</v>
      </c>
      <c r="D3263" s="416">
        <v>95</v>
      </c>
    </row>
    <row r="3264" spans="1:4" x14ac:dyDescent="0.25">
      <c r="A3264" s="415" t="s">
        <v>4381</v>
      </c>
      <c r="B3264" s="202">
        <v>23509</v>
      </c>
      <c r="C3264" s="203">
        <v>5720</v>
      </c>
      <c r="D3264" s="417">
        <v>5560</v>
      </c>
    </row>
    <row r="3265" spans="1:4" x14ac:dyDescent="0.25">
      <c r="A3265" s="415" t="s">
        <v>4382</v>
      </c>
      <c r="B3265" s="202">
        <v>29913</v>
      </c>
      <c r="C3265" s="204">
        <v>458</v>
      </c>
      <c r="D3265" s="416">
        <v>440</v>
      </c>
    </row>
    <row r="3266" spans="1:4" x14ac:dyDescent="0.25">
      <c r="A3266" s="415" t="s">
        <v>4383</v>
      </c>
      <c r="B3266" s="202">
        <v>27973</v>
      </c>
      <c r="C3266" s="204">
        <v>328</v>
      </c>
      <c r="D3266" s="416">
        <v>310</v>
      </c>
    </row>
    <row r="3267" spans="1:4" x14ac:dyDescent="0.25">
      <c r="A3267" s="415" t="s">
        <v>4384</v>
      </c>
      <c r="B3267" s="202">
        <v>13526</v>
      </c>
      <c r="C3267" s="204">
        <v>720</v>
      </c>
      <c r="D3267" s="416">
        <v>680</v>
      </c>
    </row>
    <row r="3268" spans="1:4" x14ac:dyDescent="0.25">
      <c r="A3268" s="415" t="s">
        <v>4385</v>
      </c>
      <c r="B3268" s="202">
        <v>22511</v>
      </c>
      <c r="C3268" s="204">
        <v>770</v>
      </c>
      <c r="D3268" s="416">
        <v>680</v>
      </c>
    </row>
    <row r="3269" spans="1:4" x14ac:dyDescent="0.25">
      <c r="A3269" s="415" t="s">
        <v>4386</v>
      </c>
      <c r="B3269" s="202">
        <v>22143</v>
      </c>
      <c r="C3269" s="204">
        <v>558</v>
      </c>
      <c r="D3269" s="416">
        <v>503</v>
      </c>
    </row>
    <row r="3270" spans="1:4" x14ac:dyDescent="0.25">
      <c r="A3270" s="415" t="s">
        <v>4387</v>
      </c>
      <c r="B3270" s="202">
        <v>26326</v>
      </c>
      <c r="C3270" s="204">
        <v>193</v>
      </c>
      <c r="D3270" s="416">
        <v>160</v>
      </c>
    </row>
    <row r="3271" spans="1:4" x14ac:dyDescent="0.25">
      <c r="A3271" s="415" t="s">
        <v>4388</v>
      </c>
      <c r="B3271" s="202">
        <v>12884</v>
      </c>
      <c r="C3271" s="204">
        <v>420</v>
      </c>
      <c r="D3271" s="416">
        <v>340</v>
      </c>
    </row>
    <row r="3272" spans="1:4" x14ac:dyDescent="0.25">
      <c r="A3272" s="415" t="s">
        <v>4389</v>
      </c>
      <c r="B3272" s="202">
        <v>29430</v>
      </c>
      <c r="C3272" s="204">
        <v>840</v>
      </c>
      <c r="D3272" s="416">
        <v>710</v>
      </c>
    </row>
    <row r="3273" spans="1:4" x14ac:dyDescent="0.25">
      <c r="A3273" s="415" t="s">
        <v>4390</v>
      </c>
      <c r="B3273" s="202">
        <v>25082</v>
      </c>
      <c r="C3273" s="203">
        <v>16360</v>
      </c>
      <c r="D3273" s="417">
        <v>15840</v>
      </c>
    </row>
    <row r="3274" spans="1:4" x14ac:dyDescent="0.25">
      <c r="A3274" s="415" t="s">
        <v>4391</v>
      </c>
      <c r="B3274" s="202">
        <v>16670</v>
      </c>
      <c r="C3274" s="204">
        <v>77</v>
      </c>
      <c r="D3274" s="416">
        <v>67</v>
      </c>
    </row>
    <row r="3275" spans="1:4" x14ac:dyDescent="0.25">
      <c r="A3275" s="415" t="s">
        <v>4392</v>
      </c>
      <c r="B3275" s="202">
        <v>24423</v>
      </c>
      <c r="C3275" s="204">
        <v>165</v>
      </c>
      <c r="D3275" s="416">
        <v>138</v>
      </c>
    </row>
    <row r="3276" spans="1:4" x14ac:dyDescent="0.25">
      <c r="A3276" s="415" t="s">
        <v>4393</v>
      </c>
      <c r="B3276" s="202">
        <v>20596</v>
      </c>
      <c r="C3276" s="204">
        <v>30</v>
      </c>
      <c r="D3276" s="416">
        <v>0</v>
      </c>
    </row>
    <row r="3277" spans="1:4" x14ac:dyDescent="0.25">
      <c r="A3277" s="415" t="s">
        <v>4394</v>
      </c>
      <c r="B3277" s="202">
        <v>12770</v>
      </c>
      <c r="C3277" s="203">
        <v>3890</v>
      </c>
      <c r="D3277" s="417">
        <v>3080</v>
      </c>
    </row>
    <row r="3278" spans="1:4" x14ac:dyDescent="0.25">
      <c r="A3278" s="415" t="s">
        <v>4395</v>
      </c>
      <c r="B3278" s="202">
        <v>22723</v>
      </c>
      <c r="C3278" s="204">
        <v>110</v>
      </c>
      <c r="D3278" s="416">
        <v>100</v>
      </c>
    </row>
    <row r="3279" spans="1:4" x14ac:dyDescent="0.25">
      <c r="A3279" s="415" t="s">
        <v>4396</v>
      </c>
      <c r="B3279" s="202">
        <v>20656</v>
      </c>
      <c r="C3279" s="203">
        <v>3050</v>
      </c>
      <c r="D3279" s="417">
        <v>2650</v>
      </c>
    </row>
    <row r="3280" spans="1:4" x14ac:dyDescent="0.25">
      <c r="A3280" s="415" t="s">
        <v>4397</v>
      </c>
      <c r="B3280" s="202">
        <v>14038</v>
      </c>
      <c r="C3280" s="203">
        <v>3680</v>
      </c>
      <c r="D3280" s="417">
        <v>3400</v>
      </c>
    </row>
    <row r="3281" spans="1:4" x14ac:dyDescent="0.25">
      <c r="A3281" s="415" t="s">
        <v>4398</v>
      </c>
      <c r="B3281" s="202">
        <v>14340</v>
      </c>
      <c r="C3281" s="203">
        <v>3120</v>
      </c>
      <c r="D3281" s="417">
        <v>2680</v>
      </c>
    </row>
    <row r="3282" spans="1:4" x14ac:dyDescent="0.25">
      <c r="A3282" s="415" t="s">
        <v>4399</v>
      </c>
      <c r="B3282" s="202">
        <v>23199</v>
      </c>
      <c r="C3282" s="204">
        <v>60</v>
      </c>
      <c r="D3282" s="416">
        <v>60</v>
      </c>
    </row>
    <row r="3283" spans="1:4" x14ac:dyDescent="0.25">
      <c r="A3283" s="415" t="s">
        <v>4400</v>
      </c>
      <c r="B3283" s="202">
        <v>10077</v>
      </c>
      <c r="C3283" s="204">
        <v>200</v>
      </c>
      <c r="D3283" s="416">
        <v>200</v>
      </c>
    </row>
    <row r="3284" spans="1:4" x14ac:dyDescent="0.25">
      <c r="A3284" s="415" t="s">
        <v>4401</v>
      </c>
      <c r="B3284" s="202">
        <v>11361</v>
      </c>
      <c r="C3284" s="204">
        <v>40</v>
      </c>
      <c r="D3284" s="416">
        <v>40</v>
      </c>
    </row>
    <row r="3285" spans="1:4" x14ac:dyDescent="0.25">
      <c r="A3285" s="415" t="s">
        <v>4402</v>
      </c>
      <c r="B3285" s="202">
        <v>26367</v>
      </c>
      <c r="C3285" s="204">
        <v>520</v>
      </c>
      <c r="D3285" s="416">
        <v>480</v>
      </c>
    </row>
    <row r="3286" spans="1:4" x14ac:dyDescent="0.25">
      <c r="A3286" s="415" t="s">
        <v>4403</v>
      </c>
      <c r="B3286" s="202">
        <v>25099</v>
      </c>
      <c r="C3286" s="203">
        <v>2160</v>
      </c>
      <c r="D3286" s="417">
        <v>1560</v>
      </c>
    </row>
    <row r="3287" spans="1:4" x14ac:dyDescent="0.25">
      <c r="A3287" s="415" t="s">
        <v>4404</v>
      </c>
      <c r="B3287" s="202">
        <v>10005</v>
      </c>
      <c r="C3287" s="204">
        <v>20</v>
      </c>
      <c r="D3287" s="416">
        <v>20</v>
      </c>
    </row>
    <row r="3288" spans="1:4" x14ac:dyDescent="0.25">
      <c r="A3288" s="415" t="s">
        <v>4405</v>
      </c>
      <c r="B3288" s="202">
        <v>10637</v>
      </c>
      <c r="C3288" s="204">
        <v>10</v>
      </c>
      <c r="D3288" s="416">
        <v>0</v>
      </c>
    </row>
    <row r="3289" spans="1:4" x14ac:dyDescent="0.25">
      <c r="A3289" s="415" t="s">
        <v>4406</v>
      </c>
      <c r="B3289" s="202">
        <v>28248</v>
      </c>
      <c r="C3289" s="204">
        <v>960</v>
      </c>
      <c r="D3289" s="416">
        <v>580</v>
      </c>
    </row>
    <row r="3290" spans="1:4" x14ac:dyDescent="0.25">
      <c r="A3290" s="415" t="s">
        <v>4407</v>
      </c>
      <c r="B3290" s="202">
        <v>17288</v>
      </c>
      <c r="C3290" s="203">
        <v>1180</v>
      </c>
      <c r="D3290" s="416">
        <v>840</v>
      </c>
    </row>
    <row r="3291" spans="1:4" x14ac:dyDescent="0.25">
      <c r="A3291" s="415" t="s">
        <v>4408</v>
      </c>
      <c r="B3291" s="202">
        <v>16467</v>
      </c>
      <c r="C3291" s="203">
        <v>9650</v>
      </c>
      <c r="D3291" s="417">
        <v>8850</v>
      </c>
    </row>
    <row r="3292" spans="1:4" x14ac:dyDescent="0.25">
      <c r="A3292" s="415" t="s">
        <v>4409</v>
      </c>
      <c r="B3292" s="202">
        <v>24697</v>
      </c>
      <c r="C3292" s="204">
        <v>100</v>
      </c>
      <c r="D3292" s="416">
        <v>100</v>
      </c>
    </row>
    <row r="3293" spans="1:4" x14ac:dyDescent="0.25">
      <c r="A3293" s="415" t="s">
        <v>4410</v>
      </c>
      <c r="B3293" s="202">
        <v>29325</v>
      </c>
      <c r="C3293" s="204">
        <v>80</v>
      </c>
      <c r="D3293" s="416">
        <v>80</v>
      </c>
    </row>
    <row r="3294" spans="1:4" x14ac:dyDescent="0.25">
      <c r="A3294" s="415" t="s">
        <v>4411</v>
      </c>
      <c r="B3294" s="202">
        <v>10883</v>
      </c>
      <c r="C3294" s="204">
        <v>70</v>
      </c>
      <c r="D3294" s="416">
        <v>60</v>
      </c>
    </row>
    <row r="3295" spans="1:4" x14ac:dyDescent="0.25">
      <c r="A3295" s="415" t="s">
        <v>4412</v>
      </c>
      <c r="B3295" s="202">
        <v>16058</v>
      </c>
      <c r="C3295" s="204">
        <v>100</v>
      </c>
      <c r="D3295" s="416">
        <v>80</v>
      </c>
    </row>
    <row r="3296" spans="1:4" x14ac:dyDescent="0.25">
      <c r="A3296" s="415" t="s">
        <v>4413</v>
      </c>
      <c r="B3296" s="202">
        <v>22926</v>
      </c>
      <c r="C3296" s="204">
        <v>386</v>
      </c>
      <c r="D3296" s="416">
        <v>240</v>
      </c>
    </row>
    <row r="3297" spans="1:4" x14ac:dyDescent="0.25">
      <c r="A3297" s="415" t="s">
        <v>4414</v>
      </c>
      <c r="B3297" s="202">
        <v>22059</v>
      </c>
      <c r="C3297" s="204">
        <v>100</v>
      </c>
      <c r="D3297" s="416">
        <v>0</v>
      </c>
    </row>
    <row r="3298" spans="1:4" x14ac:dyDescent="0.25">
      <c r="A3298" s="415" t="s">
        <v>4415</v>
      </c>
      <c r="B3298" s="202">
        <v>20708</v>
      </c>
      <c r="C3298" s="204">
        <v>540</v>
      </c>
      <c r="D3298" s="416">
        <v>340</v>
      </c>
    </row>
    <row r="3299" spans="1:4" x14ac:dyDescent="0.25">
      <c r="A3299" s="415" t="s">
        <v>4416</v>
      </c>
      <c r="B3299" s="202">
        <v>16318</v>
      </c>
      <c r="C3299" s="204">
        <v>670</v>
      </c>
      <c r="D3299" s="416">
        <v>650</v>
      </c>
    </row>
    <row r="3300" spans="1:4" x14ac:dyDescent="0.25">
      <c r="A3300" s="415" t="s">
        <v>4417</v>
      </c>
      <c r="B3300" s="202">
        <v>15255</v>
      </c>
      <c r="C3300" s="203">
        <v>1700</v>
      </c>
      <c r="D3300" s="417">
        <v>1545</v>
      </c>
    </row>
    <row r="3301" spans="1:4" x14ac:dyDescent="0.25">
      <c r="A3301" s="415" t="s">
        <v>3647</v>
      </c>
      <c r="B3301" s="202">
        <v>15386</v>
      </c>
      <c r="C3301" s="204">
        <v>2</v>
      </c>
      <c r="D3301" s="416">
        <v>0</v>
      </c>
    </row>
    <row r="3302" spans="1:4" x14ac:dyDescent="0.25">
      <c r="A3302" s="415" t="s">
        <v>4418</v>
      </c>
      <c r="B3302" s="202">
        <v>13332</v>
      </c>
      <c r="C3302" s="204">
        <v>21</v>
      </c>
      <c r="D3302" s="416">
        <v>21</v>
      </c>
    </row>
    <row r="3303" spans="1:4" x14ac:dyDescent="0.25">
      <c r="A3303" s="415" t="s">
        <v>4419</v>
      </c>
      <c r="B3303" s="202">
        <v>28061</v>
      </c>
      <c r="C3303" s="204">
        <v>38</v>
      </c>
      <c r="D3303" s="416">
        <v>26</v>
      </c>
    </row>
    <row r="3304" spans="1:4" x14ac:dyDescent="0.25">
      <c r="A3304" s="415" t="s">
        <v>4420</v>
      </c>
      <c r="B3304" s="202">
        <v>20729</v>
      </c>
      <c r="C3304" s="204">
        <v>2</v>
      </c>
      <c r="D3304" s="416">
        <v>0</v>
      </c>
    </row>
    <row r="3305" spans="1:4" x14ac:dyDescent="0.25">
      <c r="A3305" s="415" t="s">
        <v>3660</v>
      </c>
      <c r="B3305" s="202">
        <v>27658</v>
      </c>
      <c r="C3305" s="204">
        <v>3</v>
      </c>
      <c r="D3305" s="416">
        <v>1</v>
      </c>
    </row>
    <row r="3306" spans="1:4" x14ac:dyDescent="0.25">
      <c r="A3306" s="415" t="s">
        <v>3667</v>
      </c>
      <c r="B3306" s="202">
        <v>27391</v>
      </c>
      <c r="C3306" s="204">
        <v>1</v>
      </c>
      <c r="D3306" s="416">
        <v>0</v>
      </c>
    </row>
    <row r="3307" spans="1:4" x14ac:dyDescent="0.25">
      <c r="A3307" s="415" t="s">
        <v>3673</v>
      </c>
      <c r="B3307" s="202">
        <v>22093</v>
      </c>
      <c r="C3307" s="204">
        <v>167</v>
      </c>
      <c r="D3307" s="416">
        <v>122</v>
      </c>
    </row>
    <row r="3308" spans="1:4" x14ac:dyDescent="0.25">
      <c r="A3308" s="415" t="s">
        <v>4421</v>
      </c>
      <c r="B3308" s="202">
        <v>14646</v>
      </c>
      <c r="C3308" s="204">
        <v>2</v>
      </c>
      <c r="D3308" s="416">
        <v>2</v>
      </c>
    </row>
    <row r="3309" spans="1:4" x14ac:dyDescent="0.25">
      <c r="A3309" s="415" t="s">
        <v>4422</v>
      </c>
      <c r="B3309" s="202">
        <v>22025</v>
      </c>
      <c r="C3309" s="204">
        <v>25</v>
      </c>
      <c r="D3309" s="416">
        <v>18</v>
      </c>
    </row>
    <row r="3310" spans="1:4" x14ac:dyDescent="0.25">
      <c r="A3310" s="415" t="s">
        <v>4423</v>
      </c>
      <c r="B3310" s="202">
        <v>21901</v>
      </c>
      <c r="C3310" s="204">
        <v>133</v>
      </c>
      <c r="D3310" s="416">
        <v>75</v>
      </c>
    </row>
    <row r="3311" spans="1:4" x14ac:dyDescent="0.25">
      <c r="A3311" s="415" t="s">
        <v>3679</v>
      </c>
      <c r="B3311" s="202">
        <v>29155</v>
      </c>
      <c r="C3311" s="204">
        <v>13</v>
      </c>
      <c r="D3311" s="416">
        <v>3</v>
      </c>
    </row>
    <row r="3312" spans="1:4" x14ac:dyDescent="0.25">
      <c r="A3312" s="415" t="s">
        <v>4424</v>
      </c>
      <c r="B3312" s="202">
        <v>17848</v>
      </c>
      <c r="C3312" s="204">
        <v>2</v>
      </c>
      <c r="D3312" s="416">
        <v>2</v>
      </c>
    </row>
    <row r="3313" spans="1:4" x14ac:dyDescent="0.25">
      <c r="A3313" s="415" t="s">
        <v>3240</v>
      </c>
      <c r="B3313" s="202">
        <v>15625</v>
      </c>
      <c r="C3313" s="204">
        <v>57</v>
      </c>
      <c r="D3313" s="416">
        <v>37</v>
      </c>
    </row>
    <row r="3314" spans="1:4" x14ac:dyDescent="0.25">
      <c r="A3314" s="415" t="s">
        <v>4425</v>
      </c>
      <c r="B3314" s="202">
        <v>28662</v>
      </c>
      <c r="C3314" s="204">
        <v>36</v>
      </c>
      <c r="D3314" s="416">
        <v>30</v>
      </c>
    </row>
    <row r="3315" spans="1:4" x14ac:dyDescent="0.25">
      <c r="A3315" s="415" t="s">
        <v>4426</v>
      </c>
      <c r="B3315" s="202">
        <v>14949</v>
      </c>
      <c r="C3315" s="204">
        <v>6</v>
      </c>
      <c r="D3315" s="416">
        <v>5</v>
      </c>
    </row>
    <row r="3316" spans="1:4" x14ac:dyDescent="0.25">
      <c r="A3316" s="415" t="s">
        <v>4427</v>
      </c>
      <c r="B3316" s="202">
        <v>12366</v>
      </c>
      <c r="C3316" s="204">
        <v>104</v>
      </c>
      <c r="D3316" s="416">
        <v>104</v>
      </c>
    </row>
    <row r="3317" spans="1:4" x14ac:dyDescent="0.25">
      <c r="A3317" s="415" t="s">
        <v>4428</v>
      </c>
      <c r="B3317" s="202">
        <v>11526</v>
      </c>
      <c r="C3317" s="204">
        <v>7</v>
      </c>
      <c r="D3317" s="416">
        <v>0</v>
      </c>
    </row>
    <row r="3318" spans="1:4" x14ac:dyDescent="0.25">
      <c r="A3318" s="415" t="s">
        <v>4429</v>
      </c>
      <c r="B3318" s="202">
        <v>23486</v>
      </c>
      <c r="C3318" s="204">
        <v>5</v>
      </c>
      <c r="D3318" s="416">
        <v>5</v>
      </c>
    </row>
    <row r="3319" spans="1:4" x14ac:dyDescent="0.25">
      <c r="A3319" s="415" t="s">
        <v>4430</v>
      </c>
      <c r="B3319" s="202">
        <v>11922</v>
      </c>
      <c r="C3319" s="204">
        <v>23</v>
      </c>
      <c r="D3319" s="416">
        <v>23</v>
      </c>
    </row>
    <row r="3320" spans="1:4" x14ac:dyDescent="0.25">
      <c r="A3320" s="415" t="s">
        <v>4431</v>
      </c>
      <c r="B3320" s="202">
        <v>14110</v>
      </c>
      <c r="C3320" s="204">
        <v>5</v>
      </c>
      <c r="D3320" s="416">
        <v>5</v>
      </c>
    </row>
    <row r="3321" spans="1:4" x14ac:dyDescent="0.25">
      <c r="A3321" s="415" t="s">
        <v>4432</v>
      </c>
      <c r="B3321" s="202">
        <v>25872</v>
      </c>
      <c r="C3321" s="203">
        <v>39200</v>
      </c>
      <c r="D3321" s="417">
        <v>36400</v>
      </c>
    </row>
    <row r="3322" spans="1:4" x14ac:dyDescent="0.25">
      <c r="A3322" s="415" t="s">
        <v>4433</v>
      </c>
      <c r="B3322" s="202">
        <v>19888</v>
      </c>
      <c r="C3322" s="204">
        <v>12</v>
      </c>
      <c r="D3322" s="416">
        <v>1</v>
      </c>
    </row>
    <row r="3323" spans="1:4" x14ac:dyDescent="0.25">
      <c r="A3323" s="415" t="s">
        <v>4434</v>
      </c>
      <c r="B3323" s="202">
        <v>26996</v>
      </c>
      <c r="C3323" s="204">
        <v>1</v>
      </c>
      <c r="D3323" s="416">
        <v>0</v>
      </c>
    </row>
    <row r="3324" spans="1:4" x14ac:dyDescent="0.25">
      <c r="A3324" s="415" t="s">
        <v>4435</v>
      </c>
      <c r="B3324" s="202">
        <v>18899</v>
      </c>
      <c r="C3324" s="204">
        <v>6</v>
      </c>
      <c r="D3324" s="416">
        <v>0</v>
      </c>
    </row>
    <row r="3325" spans="1:4" x14ac:dyDescent="0.25">
      <c r="A3325" s="415" t="s">
        <v>4436</v>
      </c>
      <c r="B3325" s="202">
        <v>20860</v>
      </c>
      <c r="C3325" s="204">
        <v>8</v>
      </c>
      <c r="D3325" s="416">
        <v>0</v>
      </c>
    </row>
    <row r="3326" spans="1:4" x14ac:dyDescent="0.25">
      <c r="A3326" s="415" t="s">
        <v>4437</v>
      </c>
      <c r="B3326" s="202">
        <v>22541</v>
      </c>
      <c r="C3326" s="204">
        <v>6</v>
      </c>
      <c r="D3326" s="416">
        <v>0</v>
      </c>
    </row>
    <row r="3327" spans="1:4" x14ac:dyDescent="0.25">
      <c r="A3327" s="415" t="s">
        <v>4438</v>
      </c>
      <c r="B3327" s="202">
        <v>23136</v>
      </c>
      <c r="C3327" s="204">
        <v>14</v>
      </c>
      <c r="D3327" s="416">
        <v>13</v>
      </c>
    </row>
    <row r="3328" spans="1:4" x14ac:dyDescent="0.25">
      <c r="A3328" s="415" t="s">
        <v>4439</v>
      </c>
      <c r="B3328" s="202">
        <v>10536</v>
      </c>
      <c r="C3328" s="204">
        <v>8</v>
      </c>
      <c r="D3328" s="416">
        <v>8</v>
      </c>
    </row>
    <row r="3329" spans="1:4" x14ac:dyDescent="0.25">
      <c r="A3329" s="415" t="s">
        <v>4440</v>
      </c>
      <c r="B3329" s="202">
        <v>24429</v>
      </c>
      <c r="C3329" s="204">
        <v>61</v>
      </c>
      <c r="D3329" s="416">
        <v>50</v>
      </c>
    </row>
    <row r="3330" spans="1:4" x14ac:dyDescent="0.25">
      <c r="A3330" s="415" t="s">
        <v>4441</v>
      </c>
      <c r="B3330" s="202">
        <v>15235</v>
      </c>
      <c r="C3330" s="204">
        <v>375</v>
      </c>
      <c r="D3330" s="416">
        <v>327</v>
      </c>
    </row>
    <row r="3331" spans="1:4" x14ac:dyDescent="0.25">
      <c r="A3331" s="415" t="s">
        <v>4442</v>
      </c>
      <c r="B3331" s="202">
        <v>23216</v>
      </c>
      <c r="C3331" s="204">
        <v>303</v>
      </c>
      <c r="D3331" s="416">
        <v>292</v>
      </c>
    </row>
    <row r="3332" spans="1:4" x14ac:dyDescent="0.25">
      <c r="A3332" s="415" t="s">
        <v>4443</v>
      </c>
      <c r="B3332" s="202">
        <v>29524</v>
      </c>
      <c r="C3332" s="203">
        <v>1880</v>
      </c>
      <c r="D3332" s="417">
        <v>1760</v>
      </c>
    </row>
    <row r="3333" spans="1:4" x14ac:dyDescent="0.25">
      <c r="A3333" s="415" t="s">
        <v>4444</v>
      </c>
      <c r="B3333" s="202">
        <v>25318</v>
      </c>
      <c r="C3333" s="204">
        <v>4</v>
      </c>
      <c r="D3333" s="416">
        <v>4</v>
      </c>
    </row>
    <row r="3334" spans="1:4" x14ac:dyDescent="0.25">
      <c r="A3334" s="415" t="s">
        <v>4289</v>
      </c>
      <c r="B3334" s="202">
        <v>18611</v>
      </c>
      <c r="C3334" s="204">
        <v>4</v>
      </c>
      <c r="D3334" s="416">
        <v>0</v>
      </c>
    </row>
    <row r="3335" spans="1:4" x14ac:dyDescent="0.25">
      <c r="A3335" s="415" t="s">
        <v>4445</v>
      </c>
      <c r="B3335" s="202">
        <v>17243</v>
      </c>
      <c r="C3335" s="204">
        <v>2</v>
      </c>
      <c r="D3335" s="416">
        <v>2</v>
      </c>
    </row>
    <row r="3336" spans="1:4" x14ac:dyDescent="0.25">
      <c r="A3336" s="415" t="s">
        <v>2058</v>
      </c>
      <c r="B3336" s="202">
        <v>27498</v>
      </c>
      <c r="C3336" s="204">
        <v>7</v>
      </c>
      <c r="D3336" s="416">
        <v>7</v>
      </c>
    </row>
    <row r="3337" spans="1:4" x14ac:dyDescent="0.25">
      <c r="A3337" s="415" t="s">
        <v>4294</v>
      </c>
      <c r="B3337" s="202">
        <v>14948</v>
      </c>
      <c r="C3337" s="204">
        <v>1</v>
      </c>
      <c r="D3337" s="416">
        <v>1</v>
      </c>
    </row>
    <row r="3338" spans="1:4" x14ac:dyDescent="0.25">
      <c r="A3338" s="415" t="s">
        <v>4446</v>
      </c>
      <c r="B3338" s="202">
        <v>23751</v>
      </c>
      <c r="C3338" s="204">
        <v>2</v>
      </c>
      <c r="D3338" s="416">
        <v>2</v>
      </c>
    </row>
    <row r="3339" spans="1:4" x14ac:dyDescent="0.25">
      <c r="A3339" s="415" t="s">
        <v>4447</v>
      </c>
      <c r="B3339" s="202">
        <v>16955</v>
      </c>
      <c r="C3339" s="204">
        <v>4</v>
      </c>
      <c r="D3339" s="416">
        <v>4</v>
      </c>
    </row>
    <row r="3340" spans="1:4" x14ac:dyDescent="0.25">
      <c r="A3340" s="415" t="s">
        <v>4448</v>
      </c>
      <c r="B3340" s="202">
        <v>13763</v>
      </c>
      <c r="C3340" s="204">
        <v>2</v>
      </c>
      <c r="D3340" s="416">
        <v>2</v>
      </c>
    </row>
    <row r="3341" spans="1:4" x14ac:dyDescent="0.25">
      <c r="A3341" s="415" t="s">
        <v>4449</v>
      </c>
      <c r="B3341" s="202">
        <v>17095</v>
      </c>
      <c r="C3341" s="204">
        <v>1</v>
      </c>
      <c r="D3341" s="416">
        <v>1</v>
      </c>
    </row>
    <row r="3342" spans="1:4" x14ac:dyDescent="0.25">
      <c r="A3342" s="415" t="s">
        <v>4450</v>
      </c>
      <c r="B3342" s="202">
        <v>29362</v>
      </c>
      <c r="C3342" s="204">
        <v>1</v>
      </c>
      <c r="D3342" s="416">
        <v>1</v>
      </c>
    </row>
    <row r="3343" spans="1:4" x14ac:dyDescent="0.25">
      <c r="A3343" s="415" t="s">
        <v>4451</v>
      </c>
      <c r="B3343" s="202">
        <v>22483</v>
      </c>
      <c r="C3343" s="204">
        <v>1</v>
      </c>
      <c r="D3343" s="416">
        <v>0</v>
      </c>
    </row>
    <row r="3344" spans="1:4" x14ac:dyDescent="0.25">
      <c r="A3344" s="415" t="s">
        <v>4452</v>
      </c>
      <c r="B3344" s="202">
        <v>14860</v>
      </c>
      <c r="C3344" s="204">
        <v>2</v>
      </c>
      <c r="D3344" s="416">
        <v>2</v>
      </c>
    </row>
    <row r="3345" spans="1:4" x14ac:dyDescent="0.25">
      <c r="A3345" s="415" t="s">
        <v>4453</v>
      </c>
      <c r="B3345" s="202">
        <v>18542</v>
      </c>
      <c r="C3345" s="204">
        <v>8</v>
      </c>
      <c r="D3345" s="416">
        <v>8</v>
      </c>
    </row>
    <row r="3346" spans="1:4" x14ac:dyDescent="0.25">
      <c r="A3346" s="415" t="s">
        <v>4430</v>
      </c>
      <c r="B3346" s="202">
        <v>27892</v>
      </c>
      <c r="C3346" s="204">
        <v>32</v>
      </c>
      <c r="D3346" s="416">
        <v>28</v>
      </c>
    </row>
    <row r="3347" spans="1:4" x14ac:dyDescent="0.25">
      <c r="A3347" s="415" t="s">
        <v>4454</v>
      </c>
      <c r="B3347" s="202">
        <v>22082</v>
      </c>
      <c r="C3347" s="204">
        <v>78</v>
      </c>
      <c r="D3347" s="416">
        <v>78</v>
      </c>
    </row>
    <row r="3348" spans="1:4" x14ac:dyDescent="0.25">
      <c r="A3348" s="415" t="s">
        <v>4455</v>
      </c>
      <c r="B3348" s="202">
        <v>17943</v>
      </c>
      <c r="C3348" s="204">
        <v>7</v>
      </c>
      <c r="D3348" s="416">
        <v>7</v>
      </c>
    </row>
    <row r="3349" spans="1:4" x14ac:dyDescent="0.25">
      <c r="A3349" s="415" t="s">
        <v>4456</v>
      </c>
      <c r="B3349" s="202">
        <v>16590</v>
      </c>
      <c r="C3349" s="204">
        <v>4</v>
      </c>
      <c r="D3349" s="416">
        <v>4</v>
      </c>
    </row>
    <row r="3350" spans="1:4" x14ac:dyDescent="0.25">
      <c r="A3350" s="415" t="s">
        <v>4457</v>
      </c>
      <c r="B3350" s="202">
        <v>17695</v>
      </c>
      <c r="C3350" s="204">
        <v>3</v>
      </c>
      <c r="D3350" s="416">
        <v>3</v>
      </c>
    </row>
    <row r="3351" spans="1:4" x14ac:dyDescent="0.25">
      <c r="A3351" s="415" t="s">
        <v>4458</v>
      </c>
      <c r="B3351" s="202">
        <v>24044</v>
      </c>
      <c r="C3351" s="204">
        <v>13</v>
      </c>
      <c r="D3351" s="416">
        <v>7</v>
      </c>
    </row>
    <row r="3352" spans="1:4" x14ac:dyDescent="0.25">
      <c r="A3352" s="415" t="s">
        <v>4459</v>
      </c>
      <c r="B3352" s="202">
        <v>26398</v>
      </c>
      <c r="C3352" s="204">
        <v>49</v>
      </c>
      <c r="D3352" s="416">
        <v>49</v>
      </c>
    </row>
    <row r="3353" spans="1:4" x14ac:dyDescent="0.25">
      <c r="A3353" s="415" t="s">
        <v>4460</v>
      </c>
      <c r="B3353" s="202">
        <v>21680</v>
      </c>
      <c r="C3353" s="204">
        <v>11</v>
      </c>
      <c r="D3353" s="416">
        <v>8</v>
      </c>
    </row>
    <row r="3354" spans="1:4" x14ac:dyDescent="0.25">
      <c r="A3354" s="415" t="s">
        <v>4461</v>
      </c>
      <c r="B3354" s="202">
        <v>25530</v>
      </c>
      <c r="C3354" s="204">
        <v>39</v>
      </c>
      <c r="D3354" s="416">
        <v>34</v>
      </c>
    </row>
    <row r="3355" spans="1:4" x14ac:dyDescent="0.25">
      <c r="A3355" s="415" t="s">
        <v>4296</v>
      </c>
      <c r="B3355" s="202">
        <v>10677</v>
      </c>
      <c r="C3355" s="204">
        <v>14</v>
      </c>
      <c r="D3355" s="416">
        <v>14</v>
      </c>
    </row>
    <row r="3356" spans="1:4" x14ac:dyDescent="0.25">
      <c r="A3356" s="415" t="s">
        <v>4297</v>
      </c>
      <c r="B3356" s="202">
        <v>15926</v>
      </c>
      <c r="C3356" s="204">
        <v>1</v>
      </c>
      <c r="D3356" s="416">
        <v>1</v>
      </c>
    </row>
    <row r="3357" spans="1:4" x14ac:dyDescent="0.25">
      <c r="A3357" s="415" t="s">
        <v>4462</v>
      </c>
      <c r="B3357" s="202">
        <v>19098</v>
      </c>
      <c r="C3357" s="204">
        <v>88</v>
      </c>
      <c r="D3357" s="416">
        <v>85</v>
      </c>
    </row>
    <row r="3358" spans="1:4" x14ac:dyDescent="0.25">
      <c r="A3358" s="415" t="s">
        <v>4463</v>
      </c>
      <c r="B3358" s="202">
        <v>16669</v>
      </c>
      <c r="C3358" s="204">
        <v>6</v>
      </c>
      <c r="D3358" s="416">
        <v>6</v>
      </c>
    </row>
    <row r="3359" spans="1:4" x14ac:dyDescent="0.25">
      <c r="A3359" s="415" t="s">
        <v>4464</v>
      </c>
      <c r="B3359" s="202">
        <v>23989</v>
      </c>
      <c r="C3359" s="204">
        <v>12</v>
      </c>
      <c r="D3359" s="416">
        <v>11</v>
      </c>
    </row>
    <row r="3360" spans="1:4" x14ac:dyDescent="0.25">
      <c r="A3360" s="415" t="s">
        <v>4465</v>
      </c>
      <c r="B3360" s="202">
        <v>22413</v>
      </c>
      <c r="C3360" s="204">
        <v>49</v>
      </c>
      <c r="D3360" s="416">
        <v>48</v>
      </c>
    </row>
    <row r="3361" spans="1:4" x14ac:dyDescent="0.25">
      <c r="A3361" s="415" t="s">
        <v>4466</v>
      </c>
      <c r="B3361" s="202">
        <v>25377</v>
      </c>
      <c r="C3361" s="204">
        <v>144</v>
      </c>
      <c r="D3361" s="416">
        <v>133</v>
      </c>
    </row>
    <row r="3362" spans="1:4" x14ac:dyDescent="0.25">
      <c r="A3362" s="415" t="s">
        <v>4467</v>
      </c>
      <c r="B3362" s="202">
        <v>23742</v>
      </c>
      <c r="C3362" s="204">
        <v>26</v>
      </c>
      <c r="D3362" s="416">
        <v>18</v>
      </c>
    </row>
    <row r="3363" spans="1:4" x14ac:dyDescent="0.25">
      <c r="A3363" s="415" t="s">
        <v>4468</v>
      </c>
      <c r="B3363" s="202">
        <v>10754</v>
      </c>
      <c r="C3363" s="204">
        <v>4</v>
      </c>
      <c r="D3363" s="416">
        <v>4</v>
      </c>
    </row>
    <row r="3364" spans="1:4" x14ac:dyDescent="0.25">
      <c r="A3364" s="415" t="s">
        <v>4469</v>
      </c>
      <c r="B3364" s="202">
        <v>10336</v>
      </c>
      <c r="C3364" s="204">
        <v>3</v>
      </c>
      <c r="D3364" s="416">
        <v>3</v>
      </c>
    </row>
    <row r="3365" spans="1:4" x14ac:dyDescent="0.25">
      <c r="A3365" s="415" t="s">
        <v>4470</v>
      </c>
      <c r="B3365" s="202">
        <v>23786</v>
      </c>
      <c r="C3365" s="204">
        <v>20</v>
      </c>
      <c r="D3365" s="416">
        <v>10</v>
      </c>
    </row>
    <row r="3366" spans="1:4" x14ac:dyDescent="0.25">
      <c r="A3366" s="415" t="s">
        <v>3032</v>
      </c>
      <c r="B3366" s="202">
        <v>28084</v>
      </c>
      <c r="C3366" s="204">
        <v>50</v>
      </c>
      <c r="D3366" s="416">
        <v>50</v>
      </c>
    </row>
    <row r="3367" spans="1:4" x14ac:dyDescent="0.25">
      <c r="A3367" s="415" t="s">
        <v>4471</v>
      </c>
      <c r="B3367" s="202">
        <v>27630</v>
      </c>
      <c r="C3367" s="204">
        <v>15</v>
      </c>
      <c r="D3367" s="416">
        <v>0</v>
      </c>
    </row>
    <row r="3368" spans="1:4" x14ac:dyDescent="0.25">
      <c r="A3368" s="415" t="s">
        <v>4472</v>
      </c>
      <c r="B3368" s="202">
        <v>10469</v>
      </c>
      <c r="C3368" s="204">
        <v>10</v>
      </c>
      <c r="D3368" s="416">
        <v>0</v>
      </c>
    </row>
    <row r="3369" spans="1:4" x14ac:dyDescent="0.25">
      <c r="A3369" s="415" t="s">
        <v>4473</v>
      </c>
      <c r="B3369" s="202">
        <v>28131</v>
      </c>
      <c r="C3369" s="204">
        <v>10</v>
      </c>
      <c r="D3369" s="416">
        <v>10</v>
      </c>
    </row>
    <row r="3370" spans="1:4" x14ac:dyDescent="0.25">
      <c r="A3370" s="415" t="s">
        <v>4474</v>
      </c>
      <c r="B3370" s="202">
        <v>29719</v>
      </c>
      <c r="C3370" s="204">
        <v>12</v>
      </c>
      <c r="D3370" s="416">
        <v>2</v>
      </c>
    </row>
    <row r="3371" spans="1:4" x14ac:dyDescent="0.25">
      <c r="A3371" s="415" t="s">
        <v>4475</v>
      </c>
      <c r="B3371" s="202">
        <v>14303</v>
      </c>
      <c r="C3371" s="204">
        <v>200</v>
      </c>
      <c r="D3371" s="416">
        <v>200</v>
      </c>
    </row>
    <row r="3372" spans="1:4" x14ac:dyDescent="0.25">
      <c r="A3372" s="415" t="s">
        <v>4476</v>
      </c>
      <c r="B3372" s="202">
        <v>28735</v>
      </c>
      <c r="C3372" s="204">
        <v>55</v>
      </c>
      <c r="D3372" s="416">
        <v>55</v>
      </c>
    </row>
    <row r="3373" spans="1:4" x14ac:dyDescent="0.25">
      <c r="A3373" s="415" t="s">
        <v>3408</v>
      </c>
      <c r="B3373" s="202">
        <v>12515</v>
      </c>
      <c r="C3373" s="204">
        <v>500</v>
      </c>
      <c r="D3373" s="416">
        <v>500</v>
      </c>
    </row>
    <row r="3374" spans="1:4" x14ac:dyDescent="0.25">
      <c r="A3374" s="415" t="s">
        <v>4477</v>
      </c>
      <c r="B3374" s="202">
        <v>25793</v>
      </c>
      <c r="C3374" s="204">
        <v>840</v>
      </c>
      <c r="D3374" s="416">
        <v>640</v>
      </c>
    </row>
    <row r="3375" spans="1:4" x14ac:dyDescent="0.25">
      <c r="A3375" s="415" t="s">
        <v>3409</v>
      </c>
      <c r="B3375" s="202">
        <v>12454</v>
      </c>
      <c r="C3375" s="203">
        <v>6680</v>
      </c>
      <c r="D3375" s="417">
        <v>6400</v>
      </c>
    </row>
    <row r="3376" spans="1:4" x14ac:dyDescent="0.25">
      <c r="A3376" s="415" t="s">
        <v>4478</v>
      </c>
      <c r="B3376" s="202">
        <v>24558</v>
      </c>
      <c r="C3376" s="204">
        <v>30</v>
      </c>
      <c r="D3376" s="416">
        <v>25</v>
      </c>
    </row>
    <row r="3377" spans="1:4" x14ac:dyDescent="0.25">
      <c r="A3377" s="415" t="s">
        <v>4479</v>
      </c>
      <c r="B3377" s="202">
        <v>27215</v>
      </c>
      <c r="C3377" s="204">
        <v>330</v>
      </c>
      <c r="D3377" s="416">
        <v>275</v>
      </c>
    </row>
    <row r="3378" spans="1:4" x14ac:dyDescent="0.25">
      <c r="A3378" s="415" t="s">
        <v>4480</v>
      </c>
      <c r="B3378" s="202">
        <v>12262</v>
      </c>
      <c r="C3378" s="204">
        <v>100</v>
      </c>
      <c r="D3378" s="416">
        <v>100</v>
      </c>
    </row>
    <row r="3379" spans="1:4" x14ac:dyDescent="0.25">
      <c r="A3379" s="415" t="s">
        <v>3412</v>
      </c>
      <c r="B3379" s="202">
        <v>27084</v>
      </c>
      <c r="C3379" s="204">
        <v>950</v>
      </c>
      <c r="D3379" s="416">
        <v>860</v>
      </c>
    </row>
    <row r="3380" spans="1:4" x14ac:dyDescent="0.25">
      <c r="A3380" s="415" t="s">
        <v>4481</v>
      </c>
      <c r="B3380" s="202">
        <v>15607</v>
      </c>
      <c r="C3380" s="204">
        <v>224</v>
      </c>
      <c r="D3380" s="416">
        <v>211</v>
      </c>
    </row>
    <row r="3381" spans="1:4" x14ac:dyDescent="0.25">
      <c r="A3381" s="415" t="s">
        <v>4317</v>
      </c>
      <c r="B3381" s="202">
        <v>21346</v>
      </c>
      <c r="C3381" s="204">
        <v>230</v>
      </c>
      <c r="D3381" s="416">
        <v>135</v>
      </c>
    </row>
    <row r="3382" spans="1:4" x14ac:dyDescent="0.25">
      <c r="A3382" s="415" t="s">
        <v>4482</v>
      </c>
      <c r="B3382" s="202">
        <v>18550</v>
      </c>
      <c r="C3382" s="204">
        <v>8</v>
      </c>
      <c r="D3382" s="416">
        <v>3</v>
      </c>
    </row>
    <row r="3383" spans="1:4" x14ac:dyDescent="0.25">
      <c r="A3383" s="415" t="s">
        <v>4318</v>
      </c>
      <c r="B3383" s="202">
        <v>27545</v>
      </c>
      <c r="C3383" s="204">
        <v>14</v>
      </c>
      <c r="D3383" s="416">
        <v>14</v>
      </c>
    </row>
    <row r="3384" spans="1:4" x14ac:dyDescent="0.25">
      <c r="A3384" s="415" t="s">
        <v>4483</v>
      </c>
      <c r="B3384" s="202">
        <v>12211</v>
      </c>
      <c r="C3384" s="204">
        <v>65</v>
      </c>
      <c r="D3384" s="416">
        <v>65</v>
      </c>
    </row>
    <row r="3385" spans="1:4" x14ac:dyDescent="0.25">
      <c r="A3385" s="415" t="s">
        <v>4320</v>
      </c>
      <c r="B3385" s="202">
        <v>22140</v>
      </c>
      <c r="C3385" s="203">
        <v>8600</v>
      </c>
      <c r="D3385" s="417">
        <v>7960</v>
      </c>
    </row>
    <row r="3386" spans="1:4" x14ac:dyDescent="0.25">
      <c r="A3386" s="415" t="s">
        <v>4484</v>
      </c>
      <c r="B3386" s="202">
        <v>12032</v>
      </c>
      <c r="C3386" s="204">
        <v>10</v>
      </c>
      <c r="D3386" s="416">
        <v>0</v>
      </c>
    </row>
    <row r="3387" spans="1:4" x14ac:dyDescent="0.25">
      <c r="A3387" s="415" t="s">
        <v>4485</v>
      </c>
      <c r="B3387" s="202">
        <v>22686</v>
      </c>
      <c r="C3387" s="204">
        <v>45</v>
      </c>
      <c r="D3387" s="416">
        <v>24</v>
      </c>
    </row>
    <row r="3388" spans="1:4" x14ac:dyDescent="0.25">
      <c r="A3388" s="415" t="s">
        <v>3073</v>
      </c>
      <c r="B3388" s="202">
        <v>23805</v>
      </c>
      <c r="C3388" s="204">
        <v>21</v>
      </c>
      <c r="D3388" s="416">
        <v>0</v>
      </c>
    </row>
    <row r="3389" spans="1:4" x14ac:dyDescent="0.25">
      <c r="A3389" s="415" t="s">
        <v>4486</v>
      </c>
      <c r="B3389" s="202">
        <v>15467</v>
      </c>
      <c r="C3389" s="204">
        <v>90</v>
      </c>
      <c r="D3389" s="416">
        <v>34</v>
      </c>
    </row>
    <row r="3390" spans="1:4" x14ac:dyDescent="0.25">
      <c r="A3390" s="415" t="s">
        <v>4487</v>
      </c>
      <c r="B3390" s="202">
        <v>10796</v>
      </c>
      <c r="C3390" s="204">
        <v>11</v>
      </c>
      <c r="D3390" s="416">
        <v>0</v>
      </c>
    </row>
    <row r="3391" spans="1:4" x14ac:dyDescent="0.25">
      <c r="A3391" s="415" t="s">
        <v>4488</v>
      </c>
      <c r="B3391" s="202">
        <v>21696</v>
      </c>
      <c r="C3391" s="204">
        <v>48</v>
      </c>
      <c r="D3391" s="416">
        <v>34</v>
      </c>
    </row>
    <row r="3392" spans="1:4" x14ac:dyDescent="0.25">
      <c r="A3392" s="415" t="s">
        <v>4489</v>
      </c>
      <c r="B3392" s="202">
        <v>24118</v>
      </c>
      <c r="C3392" s="204">
        <v>2</v>
      </c>
      <c r="D3392" s="416">
        <v>2</v>
      </c>
    </row>
    <row r="3393" spans="1:4" x14ac:dyDescent="0.25">
      <c r="A3393" s="415" t="s">
        <v>4490</v>
      </c>
      <c r="B3393" s="202">
        <v>26845</v>
      </c>
      <c r="C3393" s="204">
        <v>1</v>
      </c>
      <c r="D3393" s="416">
        <v>1</v>
      </c>
    </row>
    <row r="3394" spans="1:4" x14ac:dyDescent="0.25">
      <c r="A3394" s="415" t="s">
        <v>4491</v>
      </c>
      <c r="B3394" s="202">
        <v>18308</v>
      </c>
      <c r="C3394" s="204">
        <v>10</v>
      </c>
      <c r="D3394" s="416">
        <v>10</v>
      </c>
    </row>
    <row r="3395" spans="1:4" x14ac:dyDescent="0.25">
      <c r="A3395" s="415" t="s">
        <v>4492</v>
      </c>
      <c r="B3395" s="202">
        <v>27559</v>
      </c>
      <c r="C3395" s="204">
        <v>5</v>
      </c>
      <c r="D3395" s="416">
        <v>0</v>
      </c>
    </row>
    <row r="3396" spans="1:4" x14ac:dyDescent="0.25">
      <c r="A3396" s="415" t="s">
        <v>4493</v>
      </c>
      <c r="B3396" s="202">
        <v>14843</v>
      </c>
      <c r="C3396" s="204">
        <v>16</v>
      </c>
      <c r="D3396" s="416">
        <v>6</v>
      </c>
    </row>
    <row r="3397" spans="1:4" x14ac:dyDescent="0.25">
      <c r="A3397" s="415" t="s">
        <v>4494</v>
      </c>
      <c r="B3397" s="202">
        <v>20669</v>
      </c>
      <c r="C3397" s="204">
        <v>50</v>
      </c>
      <c r="D3397" s="416">
        <v>50</v>
      </c>
    </row>
    <row r="3398" spans="1:4" x14ac:dyDescent="0.25">
      <c r="A3398" s="415" t="s">
        <v>4495</v>
      </c>
      <c r="B3398" s="202">
        <v>10473</v>
      </c>
      <c r="C3398" s="204">
        <v>2</v>
      </c>
      <c r="D3398" s="416">
        <v>2</v>
      </c>
    </row>
    <row r="3399" spans="1:4" x14ac:dyDescent="0.25">
      <c r="A3399" s="415" t="s">
        <v>4496</v>
      </c>
      <c r="B3399" s="202">
        <v>17045</v>
      </c>
      <c r="C3399" s="204">
        <v>17</v>
      </c>
      <c r="D3399" s="416">
        <v>17</v>
      </c>
    </row>
    <row r="3400" spans="1:4" x14ac:dyDescent="0.25">
      <c r="A3400" s="415" t="s">
        <v>4497</v>
      </c>
      <c r="B3400" s="202">
        <v>27761</v>
      </c>
      <c r="C3400" s="204">
        <v>6</v>
      </c>
      <c r="D3400" s="416">
        <v>6</v>
      </c>
    </row>
    <row r="3401" spans="1:4" x14ac:dyDescent="0.25">
      <c r="A3401" s="415" t="s">
        <v>4498</v>
      </c>
      <c r="B3401" s="202">
        <v>27623</v>
      </c>
      <c r="C3401" s="204">
        <v>2</v>
      </c>
      <c r="D3401" s="416">
        <v>2</v>
      </c>
    </row>
    <row r="3402" spans="1:4" x14ac:dyDescent="0.25">
      <c r="A3402" s="415" t="s">
        <v>4499</v>
      </c>
      <c r="B3402" s="202">
        <v>10899</v>
      </c>
      <c r="C3402" s="204">
        <v>3</v>
      </c>
      <c r="D3402" s="416">
        <v>3</v>
      </c>
    </row>
    <row r="3403" spans="1:4" x14ac:dyDescent="0.25">
      <c r="A3403" s="415" t="s">
        <v>4500</v>
      </c>
      <c r="B3403" s="202">
        <v>21509</v>
      </c>
      <c r="C3403" s="204">
        <v>5</v>
      </c>
      <c r="D3403" s="416">
        <v>5</v>
      </c>
    </row>
    <row r="3404" spans="1:4" x14ac:dyDescent="0.25">
      <c r="A3404" s="415" t="s">
        <v>4501</v>
      </c>
      <c r="B3404" s="202">
        <v>27128</v>
      </c>
      <c r="C3404" s="204">
        <v>59</v>
      </c>
      <c r="D3404" s="416">
        <v>59</v>
      </c>
    </row>
    <row r="3405" spans="1:4" x14ac:dyDescent="0.25">
      <c r="A3405" s="415" t="s">
        <v>4502</v>
      </c>
      <c r="B3405" s="202">
        <v>11627</v>
      </c>
      <c r="C3405" s="203">
        <v>1221</v>
      </c>
      <c r="D3405" s="417">
        <v>1221</v>
      </c>
    </row>
    <row r="3406" spans="1:4" x14ac:dyDescent="0.25">
      <c r="A3406" s="415" t="s">
        <v>3050</v>
      </c>
      <c r="B3406" s="202">
        <v>19681</v>
      </c>
      <c r="C3406" s="204">
        <v>2</v>
      </c>
      <c r="D3406" s="416">
        <v>0</v>
      </c>
    </row>
    <row r="3407" spans="1:4" x14ac:dyDescent="0.25">
      <c r="A3407" s="415" t="s">
        <v>3191</v>
      </c>
      <c r="B3407" s="202">
        <v>20419</v>
      </c>
      <c r="C3407" s="204">
        <v>13</v>
      </c>
      <c r="D3407" s="416">
        <v>13</v>
      </c>
    </row>
    <row r="3408" spans="1:4" x14ac:dyDescent="0.25">
      <c r="A3408" s="415" t="s">
        <v>3052</v>
      </c>
      <c r="B3408" s="202">
        <v>19007</v>
      </c>
      <c r="C3408" s="204">
        <v>10</v>
      </c>
      <c r="D3408" s="416">
        <v>5</v>
      </c>
    </row>
    <row r="3409" spans="1:4" x14ac:dyDescent="0.25">
      <c r="A3409" s="415" t="s">
        <v>3054</v>
      </c>
      <c r="B3409" s="202">
        <v>14051</v>
      </c>
      <c r="C3409" s="204">
        <v>275</v>
      </c>
      <c r="D3409" s="416">
        <v>265</v>
      </c>
    </row>
    <row r="3410" spans="1:4" x14ac:dyDescent="0.25">
      <c r="A3410" s="415" t="s">
        <v>4503</v>
      </c>
      <c r="B3410" s="202">
        <v>21861</v>
      </c>
      <c r="C3410" s="204">
        <v>40</v>
      </c>
      <c r="D3410" s="416">
        <v>40</v>
      </c>
    </row>
    <row r="3411" spans="1:4" x14ac:dyDescent="0.25">
      <c r="A3411" s="415" t="s">
        <v>3056</v>
      </c>
      <c r="B3411" s="202">
        <v>21022</v>
      </c>
      <c r="C3411" s="204">
        <v>36</v>
      </c>
      <c r="D3411" s="416">
        <v>24</v>
      </c>
    </row>
    <row r="3412" spans="1:4" x14ac:dyDescent="0.25">
      <c r="A3412" s="415" t="s">
        <v>3057</v>
      </c>
      <c r="B3412" s="202">
        <v>16739</v>
      </c>
      <c r="C3412" s="204">
        <v>54</v>
      </c>
      <c r="D3412" s="416">
        <v>0</v>
      </c>
    </row>
    <row r="3413" spans="1:4" x14ac:dyDescent="0.25">
      <c r="A3413" s="415" t="s">
        <v>4504</v>
      </c>
      <c r="B3413" s="202">
        <v>24123</v>
      </c>
      <c r="C3413" s="204">
        <v>6</v>
      </c>
      <c r="D3413" s="416">
        <v>2</v>
      </c>
    </row>
    <row r="3414" spans="1:4" x14ac:dyDescent="0.25">
      <c r="A3414" s="415" t="s">
        <v>4505</v>
      </c>
      <c r="B3414" s="202">
        <v>27030</v>
      </c>
      <c r="C3414" s="204">
        <v>14</v>
      </c>
      <c r="D3414" s="416">
        <v>11</v>
      </c>
    </row>
    <row r="3415" spans="1:4" x14ac:dyDescent="0.25">
      <c r="A3415" s="415" t="s">
        <v>3061</v>
      </c>
      <c r="B3415" s="202">
        <v>10919</v>
      </c>
      <c r="C3415" s="204">
        <v>17</v>
      </c>
      <c r="D3415" s="416">
        <v>17</v>
      </c>
    </row>
    <row r="3416" spans="1:4" x14ac:dyDescent="0.25">
      <c r="A3416" s="415" t="s">
        <v>3062</v>
      </c>
      <c r="B3416" s="202">
        <v>29728</v>
      </c>
      <c r="C3416" s="204">
        <v>154</v>
      </c>
      <c r="D3416" s="416">
        <v>149</v>
      </c>
    </row>
    <row r="3417" spans="1:4" x14ac:dyDescent="0.25">
      <c r="A3417" s="415" t="s">
        <v>4506</v>
      </c>
      <c r="B3417" s="202">
        <v>23844</v>
      </c>
      <c r="C3417" s="204">
        <v>46</v>
      </c>
      <c r="D3417" s="416">
        <v>40</v>
      </c>
    </row>
    <row r="3418" spans="1:4" x14ac:dyDescent="0.25">
      <c r="A3418" s="415" t="s">
        <v>4507</v>
      </c>
      <c r="B3418" s="202">
        <v>19373</v>
      </c>
      <c r="C3418" s="204">
        <v>34</v>
      </c>
      <c r="D3418" s="416">
        <v>34</v>
      </c>
    </row>
    <row r="3419" spans="1:4" x14ac:dyDescent="0.25">
      <c r="A3419" s="415" t="s">
        <v>4508</v>
      </c>
      <c r="B3419" s="202">
        <v>13452</v>
      </c>
      <c r="C3419" s="204">
        <v>16</v>
      </c>
      <c r="D3419" s="416">
        <v>14</v>
      </c>
    </row>
    <row r="3420" spans="1:4" x14ac:dyDescent="0.25">
      <c r="A3420" s="415" t="s">
        <v>4509</v>
      </c>
      <c r="B3420" s="202">
        <v>26780</v>
      </c>
      <c r="C3420" s="204">
        <v>10</v>
      </c>
      <c r="D3420" s="416">
        <v>10</v>
      </c>
    </row>
    <row r="3421" spans="1:4" x14ac:dyDescent="0.25">
      <c r="A3421" s="415" t="s">
        <v>3067</v>
      </c>
      <c r="B3421" s="202">
        <v>27517</v>
      </c>
      <c r="C3421" s="204">
        <v>69</v>
      </c>
      <c r="D3421" s="416">
        <v>66</v>
      </c>
    </row>
    <row r="3422" spans="1:4" x14ac:dyDescent="0.25">
      <c r="A3422" s="415" t="s">
        <v>3068</v>
      </c>
      <c r="B3422" s="202">
        <v>18020</v>
      </c>
      <c r="C3422" s="204">
        <v>21</v>
      </c>
      <c r="D3422" s="416">
        <v>12</v>
      </c>
    </row>
    <row r="3423" spans="1:4" x14ac:dyDescent="0.25">
      <c r="A3423" s="415" t="s">
        <v>4510</v>
      </c>
      <c r="B3423" s="202">
        <v>29823</v>
      </c>
      <c r="C3423" s="204">
        <v>9</v>
      </c>
      <c r="D3423" s="416">
        <v>9</v>
      </c>
    </row>
    <row r="3424" spans="1:4" x14ac:dyDescent="0.25">
      <c r="A3424" s="415" t="s">
        <v>4511</v>
      </c>
      <c r="B3424" s="202">
        <v>21426</v>
      </c>
      <c r="C3424" s="204">
        <v>24</v>
      </c>
      <c r="D3424" s="416">
        <v>24</v>
      </c>
    </row>
    <row r="3425" spans="1:4" x14ac:dyDescent="0.25">
      <c r="A3425" s="415" t="s">
        <v>4512</v>
      </c>
      <c r="B3425" s="202">
        <v>11065</v>
      </c>
      <c r="C3425" s="204">
        <v>35</v>
      </c>
      <c r="D3425" s="416">
        <v>35</v>
      </c>
    </row>
    <row r="3426" spans="1:4" x14ac:dyDescent="0.25">
      <c r="A3426" s="415" t="s">
        <v>3071</v>
      </c>
      <c r="B3426" s="202">
        <v>15711</v>
      </c>
      <c r="C3426" s="204">
        <v>13</v>
      </c>
      <c r="D3426" s="416">
        <v>13</v>
      </c>
    </row>
    <row r="3427" spans="1:4" x14ac:dyDescent="0.25">
      <c r="A3427" s="415" t="s">
        <v>4513</v>
      </c>
      <c r="B3427" s="202">
        <v>17057</v>
      </c>
      <c r="C3427" s="204">
        <v>300</v>
      </c>
      <c r="D3427" s="416">
        <v>300</v>
      </c>
    </row>
    <row r="3428" spans="1:4" x14ac:dyDescent="0.25">
      <c r="A3428" s="415" t="s">
        <v>4514</v>
      </c>
      <c r="B3428" s="202">
        <v>16222</v>
      </c>
      <c r="C3428" s="204">
        <v>860</v>
      </c>
      <c r="D3428" s="416">
        <v>840</v>
      </c>
    </row>
    <row r="3429" spans="1:4" x14ac:dyDescent="0.25">
      <c r="A3429" s="415" t="s">
        <v>4515</v>
      </c>
      <c r="B3429" s="202">
        <v>27450</v>
      </c>
      <c r="C3429" s="204">
        <v>71</v>
      </c>
      <c r="D3429" s="416">
        <v>58</v>
      </c>
    </row>
    <row r="3430" spans="1:4" x14ac:dyDescent="0.25">
      <c r="A3430" s="415" t="s">
        <v>4516</v>
      </c>
      <c r="B3430" s="202">
        <v>28217</v>
      </c>
      <c r="C3430" s="204">
        <v>20</v>
      </c>
      <c r="D3430" s="416">
        <v>18</v>
      </c>
    </row>
    <row r="3431" spans="1:4" x14ac:dyDescent="0.25">
      <c r="A3431" s="415" t="s">
        <v>4517</v>
      </c>
      <c r="B3431" s="202">
        <v>22163</v>
      </c>
      <c r="C3431" s="204">
        <v>10</v>
      </c>
      <c r="D3431" s="416">
        <v>4</v>
      </c>
    </row>
    <row r="3432" spans="1:4" x14ac:dyDescent="0.25">
      <c r="A3432" s="415" t="s">
        <v>4518</v>
      </c>
      <c r="B3432" s="202">
        <v>11702</v>
      </c>
      <c r="C3432" s="204">
        <v>10</v>
      </c>
      <c r="D3432" s="416">
        <v>0</v>
      </c>
    </row>
    <row r="3433" spans="1:4" x14ac:dyDescent="0.25">
      <c r="A3433" s="415" t="s">
        <v>3220</v>
      </c>
      <c r="B3433" s="202">
        <v>15669</v>
      </c>
      <c r="C3433" s="204">
        <v>2</v>
      </c>
      <c r="D3433" s="416">
        <v>2</v>
      </c>
    </row>
    <row r="3434" spans="1:4" x14ac:dyDescent="0.25">
      <c r="A3434" s="415" t="s">
        <v>3221</v>
      </c>
      <c r="B3434" s="202">
        <v>13300</v>
      </c>
      <c r="C3434" s="204">
        <v>3</v>
      </c>
      <c r="D3434" s="416">
        <v>3</v>
      </c>
    </row>
    <row r="3435" spans="1:4" x14ac:dyDescent="0.25">
      <c r="A3435" s="415" t="s">
        <v>4519</v>
      </c>
      <c r="B3435" s="202">
        <v>28746</v>
      </c>
      <c r="C3435" s="204">
        <v>3</v>
      </c>
      <c r="D3435" s="416">
        <v>2</v>
      </c>
    </row>
    <row r="3436" spans="1:4" x14ac:dyDescent="0.25">
      <c r="A3436" s="415" t="s">
        <v>4520</v>
      </c>
      <c r="B3436" s="202">
        <v>17401</v>
      </c>
      <c r="C3436" s="204">
        <v>3</v>
      </c>
      <c r="D3436" s="416">
        <v>0</v>
      </c>
    </row>
    <row r="3437" spans="1:4" x14ac:dyDescent="0.25">
      <c r="A3437" s="415" t="s">
        <v>3288</v>
      </c>
      <c r="B3437" s="202">
        <v>11102</v>
      </c>
      <c r="C3437" s="204">
        <v>1</v>
      </c>
      <c r="D3437" s="416">
        <v>1</v>
      </c>
    </row>
    <row r="3438" spans="1:4" x14ac:dyDescent="0.25">
      <c r="A3438" s="415" t="s">
        <v>4521</v>
      </c>
      <c r="B3438" s="202">
        <v>17109</v>
      </c>
      <c r="C3438" s="204">
        <v>7</v>
      </c>
      <c r="D3438" s="416">
        <v>4</v>
      </c>
    </row>
    <row r="3439" spans="1:4" x14ac:dyDescent="0.25">
      <c r="A3439" s="415" t="s">
        <v>4522</v>
      </c>
      <c r="B3439" s="202">
        <v>26107</v>
      </c>
      <c r="C3439" s="204">
        <v>10</v>
      </c>
      <c r="D3439" s="416">
        <v>0</v>
      </c>
    </row>
    <row r="3440" spans="1:4" x14ac:dyDescent="0.25">
      <c r="A3440" s="415" t="s">
        <v>3839</v>
      </c>
      <c r="B3440" s="202">
        <v>12482</v>
      </c>
      <c r="C3440" s="204">
        <v>2</v>
      </c>
      <c r="D3440" s="416">
        <v>2</v>
      </c>
    </row>
    <row r="3441" spans="1:4" x14ac:dyDescent="0.25">
      <c r="A3441" s="415" t="s">
        <v>3097</v>
      </c>
      <c r="B3441" s="202">
        <v>20890</v>
      </c>
      <c r="C3441" s="204">
        <v>1</v>
      </c>
      <c r="D3441" s="416">
        <v>1</v>
      </c>
    </row>
    <row r="3442" spans="1:4" x14ac:dyDescent="0.25">
      <c r="A3442" s="415" t="s">
        <v>1493</v>
      </c>
      <c r="B3442" s="202">
        <v>22551</v>
      </c>
      <c r="C3442" s="204">
        <v>13</v>
      </c>
      <c r="D3442" s="416">
        <v>12</v>
      </c>
    </row>
    <row r="3443" spans="1:4" x14ac:dyDescent="0.25">
      <c r="A3443" s="415" t="s">
        <v>3227</v>
      </c>
      <c r="B3443" s="202">
        <v>24636</v>
      </c>
      <c r="C3443" s="204">
        <v>10</v>
      </c>
      <c r="D3443" s="416">
        <v>10</v>
      </c>
    </row>
    <row r="3444" spans="1:4" x14ac:dyDescent="0.25">
      <c r="A3444" s="415" t="s">
        <v>3842</v>
      </c>
      <c r="B3444" s="202">
        <v>13299</v>
      </c>
      <c r="C3444" s="204">
        <v>1</v>
      </c>
      <c r="D3444" s="416">
        <v>1</v>
      </c>
    </row>
    <row r="3445" spans="1:4" x14ac:dyDescent="0.25">
      <c r="A3445" s="415" t="s">
        <v>3100</v>
      </c>
      <c r="B3445" s="202">
        <v>24242</v>
      </c>
      <c r="C3445" s="204">
        <v>5</v>
      </c>
      <c r="D3445" s="416">
        <v>3</v>
      </c>
    </row>
    <row r="3446" spans="1:4" x14ac:dyDescent="0.25">
      <c r="A3446" s="415" t="s">
        <v>3228</v>
      </c>
      <c r="B3446" s="202">
        <v>27684</v>
      </c>
      <c r="C3446" s="204">
        <v>1</v>
      </c>
      <c r="D3446" s="416">
        <v>1</v>
      </c>
    </row>
    <row r="3447" spans="1:4" x14ac:dyDescent="0.25">
      <c r="A3447" s="415" t="s">
        <v>3101</v>
      </c>
      <c r="B3447" s="202">
        <v>21910</v>
      </c>
      <c r="C3447" s="204">
        <v>1</v>
      </c>
      <c r="D3447" s="416">
        <v>1</v>
      </c>
    </row>
    <row r="3448" spans="1:4" x14ac:dyDescent="0.25">
      <c r="A3448" s="415" t="s">
        <v>3229</v>
      </c>
      <c r="B3448" s="202">
        <v>18168</v>
      </c>
      <c r="C3448" s="204">
        <v>1</v>
      </c>
      <c r="D3448" s="416">
        <v>1</v>
      </c>
    </row>
    <row r="3449" spans="1:4" x14ac:dyDescent="0.25">
      <c r="A3449" s="415" t="s">
        <v>3230</v>
      </c>
      <c r="B3449" s="202">
        <v>13356</v>
      </c>
      <c r="C3449" s="204">
        <v>8</v>
      </c>
      <c r="D3449" s="416">
        <v>5</v>
      </c>
    </row>
    <row r="3450" spans="1:4" x14ac:dyDescent="0.25">
      <c r="A3450" s="415" t="s">
        <v>3231</v>
      </c>
      <c r="B3450" s="202">
        <v>15130</v>
      </c>
      <c r="C3450" s="204">
        <v>1</v>
      </c>
      <c r="D3450" s="416">
        <v>1</v>
      </c>
    </row>
    <row r="3451" spans="1:4" x14ac:dyDescent="0.25">
      <c r="A3451" s="415" t="s">
        <v>3233</v>
      </c>
      <c r="B3451" s="202">
        <v>27146</v>
      </c>
      <c r="C3451" s="204">
        <v>6</v>
      </c>
      <c r="D3451" s="416">
        <v>6</v>
      </c>
    </row>
    <row r="3452" spans="1:4" x14ac:dyDescent="0.25">
      <c r="A3452" s="415" t="s">
        <v>1637</v>
      </c>
      <c r="B3452" s="202">
        <v>13790</v>
      </c>
      <c r="C3452" s="204">
        <v>3</v>
      </c>
      <c r="D3452" s="416">
        <v>3</v>
      </c>
    </row>
    <row r="3453" spans="1:4" x14ac:dyDescent="0.25">
      <c r="A3453" s="415" t="s">
        <v>3102</v>
      </c>
      <c r="B3453" s="202">
        <v>16060</v>
      </c>
      <c r="C3453" s="204">
        <v>6</v>
      </c>
      <c r="D3453" s="416">
        <v>6</v>
      </c>
    </row>
    <row r="3454" spans="1:4" x14ac:dyDescent="0.25">
      <c r="A3454" s="415" t="s">
        <v>4523</v>
      </c>
      <c r="B3454" s="202">
        <v>10662</v>
      </c>
      <c r="C3454" s="204">
        <v>17</v>
      </c>
      <c r="D3454" s="416">
        <v>13</v>
      </c>
    </row>
    <row r="3455" spans="1:4" x14ac:dyDescent="0.25">
      <c r="A3455" s="415" t="s">
        <v>1495</v>
      </c>
      <c r="B3455" s="202">
        <v>26369</v>
      </c>
      <c r="C3455" s="204">
        <v>23</v>
      </c>
      <c r="D3455" s="416">
        <v>22</v>
      </c>
    </row>
    <row r="3456" spans="1:4" x14ac:dyDescent="0.25">
      <c r="A3456" s="415" t="s">
        <v>3234</v>
      </c>
      <c r="B3456" s="202">
        <v>15431</v>
      </c>
      <c r="C3456" s="204">
        <v>1</v>
      </c>
      <c r="D3456" s="416">
        <v>1</v>
      </c>
    </row>
    <row r="3457" spans="1:4" x14ac:dyDescent="0.25">
      <c r="A3457" s="415" t="s">
        <v>3848</v>
      </c>
      <c r="B3457" s="202">
        <v>16493</v>
      </c>
      <c r="C3457" s="204">
        <v>8</v>
      </c>
      <c r="D3457" s="416">
        <v>7</v>
      </c>
    </row>
    <row r="3458" spans="1:4" x14ac:dyDescent="0.25">
      <c r="A3458" s="415" t="s">
        <v>1496</v>
      </c>
      <c r="B3458" s="202">
        <v>21930</v>
      </c>
      <c r="C3458" s="204">
        <v>16</v>
      </c>
      <c r="D3458" s="416">
        <v>0</v>
      </c>
    </row>
    <row r="3459" spans="1:4" x14ac:dyDescent="0.25">
      <c r="A3459" s="415" t="s">
        <v>4524</v>
      </c>
      <c r="B3459" s="202">
        <v>12628</v>
      </c>
      <c r="C3459" s="204">
        <v>4</v>
      </c>
      <c r="D3459" s="416">
        <v>4</v>
      </c>
    </row>
    <row r="3460" spans="1:4" x14ac:dyDescent="0.25">
      <c r="A3460" s="415" t="s">
        <v>4525</v>
      </c>
      <c r="B3460" s="202">
        <v>14792</v>
      </c>
      <c r="C3460" s="204">
        <v>4</v>
      </c>
      <c r="D3460" s="416">
        <v>4</v>
      </c>
    </row>
    <row r="3461" spans="1:4" x14ac:dyDescent="0.25">
      <c r="A3461" s="415" t="s">
        <v>3237</v>
      </c>
      <c r="B3461" s="202">
        <v>26089</v>
      </c>
      <c r="C3461" s="204">
        <v>2</v>
      </c>
      <c r="D3461" s="416">
        <v>2</v>
      </c>
    </row>
    <row r="3462" spans="1:4" x14ac:dyDescent="0.25">
      <c r="A3462" s="415" t="s">
        <v>1497</v>
      </c>
      <c r="B3462" s="202">
        <v>12494</v>
      </c>
      <c r="C3462" s="204">
        <v>1</v>
      </c>
      <c r="D3462" s="416">
        <v>1</v>
      </c>
    </row>
    <row r="3463" spans="1:4" x14ac:dyDescent="0.25">
      <c r="A3463" s="415" t="s">
        <v>3239</v>
      </c>
      <c r="B3463" s="202">
        <v>20456</v>
      </c>
      <c r="C3463" s="204">
        <v>23</v>
      </c>
      <c r="D3463" s="416">
        <v>5</v>
      </c>
    </row>
    <row r="3464" spans="1:4" x14ac:dyDescent="0.25">
      <c r="A3464" s="415" t="s">
        <v>3240</v>
      </c>
      <c r="B3464" s="202">
        <v>23099</v>
      </c>
      <c r="C3464" s="204">
        <v>23</v>
      </c>
      <c r="D3464" s="416">
        <v>21</v>
      </c>
    </row>
    <row r="3465" spans="1:4" x14ac:dyDescent="0.25">
      <c r="A3465" s="415" t="s">
        <v>2662</v>
      </c>
      <c r="B3465" s="202">
        <v>16559</v>
      </c>
      <c r="C3465" s="204">
        <v>11</v>
      </c>
      <c r="D3465" s="416">
        <v>11</v>
      </c>
    </row>
    <row r="3466" spans="1:4" x14ac:dyDescent="0.25">
      <c r="A3466" s="415" t="s">
        <v>1498</v>
      </c>
      <c r="B3466" s="202">
        <v>14756</v>
      </c>
      <c r="C3466" s="204">
        <v>4</v>
      </c>
      <c r="D3466" s="416">
        <v>4</v>
      </c>
    </row>
    <row r="3467" spans="1:4" x14ac:dyDescent="0.25">
      <c r="A3467" s="415" t="s">
        <v>3858</v>
      </c>
      <c r="B3467" s="202">
        <v>15731</v>
      </c>
      <c r="C3467" s="204">
        <v>21</v>
      </c>
      <c r="D3467" s="416">
        <v>2</v>
      </c>
    </row>
    <row r="3468" spans="1:4" x14ac:dyDescent="0.25">
      <c r="A3468" s="415" t="s">
        <v>3859</v>
      </c>
      <c r="B3468" s="202">
        <v>24510</v>
      </c>
      <c r="C3468" s="204">
        <v>1</v>
      </c>
      <c r="D3468" s="416">
        <v>1</v>
      </c>
    </row>
    <row r="3469" spans="1:4" x14ac:dyDescent="0.25">
      <c r="A3469" s="415" t="s">
        <v>3242</v>
      </c>
      <c r="B3469" s="202">
        <v>26868</v>
      </c>
      <c r="C3469" s="204">
        <v>5</v>
      </c>
      <c r="D3469" s="416">
        <v>5</v>
      </c>
    </row>
    <row r="3470" spans="1:4" x14ac:dyDescent="0.25">
      <c r="A3470" s="415" t="s">
        <v>3245</v>
      </c>
      <c r="B3470" s="202">
        <v>28339</v>
      </c>
      <c r="C3470" s="204">
        <v>5</v>
      </c>
      <c r="D3470" s="416">
        <v>2</v>
      </c>
    </row>
    <row r="3471" spans="1:4" x14ac:dyDescent="0.25">
      <c r="A3471" s="415" t="s">
        <v>3246</v>
      </c>
      <c r="B3471" s="202">
        <v>21128</v>
      </c>
      <c r="C3471" s="204">
        <v>2</v>
      </c>
      <c r="D3471" s="416">
        <v>2</v>
      </c>
    </row>
    <row r="3472" spans="1:4" x14ac:dyDescent="0.25">
      <c r="A3472" s="415" t="s">
        <v>3861</v>
      </c>
      <c r="B3472" s="202">
        <v>20500</v>
      </c>
      <c r="C3472" s="204">
        <v>3</v>
      </c>
      <c r="D3472" s="416">
        <v>3</v>
      </c>
    </row>
    <row r="3473" spans="1:4" x14ac:dyDescent="0.25">
      <c r="A3473" s="415" t="s">
        <v>4526</v>
      </c>
      <c r="B3473" s="202">
        <v>19333</v>
      </c>
      <c r="C3473" s="204">
        <v>31</v>
      </c>
      <c r="D3473" s="416">
        <v>9</v>
      </c>
    </row>
    <row r="3474" spans="1:4" x14ac:dyDescent="0.25">
      <c r="A3474" s="415" t="s">
        <v>3247</v>
      </c>
      <c r="B3474" s="202">
        <v>18742</v>
      </c>
      <c r="C3474" s="204">
        <v>9</v>
      </c>
      <c r="D3474" s="416">
        <v>2</v>
      </c>
    </row>
    <row r="3475" spans="1:4" x14ac:dyDescent="0.25">
      <c r="A3475" s="415" t="s">
        <v>3866</v>
      </c>
      <c r="B3475" s="202">
        <v>13489</v>
      </c>
      <c r="C3475" s="204">
        <v>8</v>
      </c>
      <c r="D3475" s="416">
        <v>7</v>
      </c>
    </row>
    <row r="3476" spans="1:4" x14ac:dyDescent="0.25">
      <c r="A3476" s="415" t="s">
        <v>4527</v>
      </c>
      <c r="B3476" s="202">
        <v>29119</v>
      </c>
      <c r="C3476" s="204">
        <v>4</v>
      </c>
      <c r="D3476" s="416">
        <v>2</v>
      </c>
    </row>
    <row r="3477" spans="1:4" x14ac:dyDescent="0.25">
      <c r="A3477" s="415" t="s">
        <v>1643</v>
      </c>
      <c r="B3477" s="202">
        <v>28195</v>
      </c>
      <c r="C3477" s="204">
        <v>1</v>
      </c>
      <c r="D3477" s="416">
        <v>1</v>
      </c>
    </row>
    <row r="3478" spans="1:4" x14ac:dyDescent="0.25">
      <c r="A3478" s="415" t="s">
        <v>4528</v>
      </c>
      <c r="B3478" s="202">
        <v>17790</v>
      </c>
      <c r="C3478" s="204">
        <v>6</v>
      </c>
      <c r="D3478" s="416">
        <v>2</v>
      </c>
    </row>
    <row r="3479" spans="1:4" x14ac:dyDescent="0.25">
      <c r="A3479" s="415" t="s">
        <v>4529</v>
      </c>
      <c r="B3479" s="202">
        <v>27249</v>
      </c>
      <c r="C3479" s="204">
        <v>12</v>
      </c>
      <c r="D3479" s="416">
        <v>2</v>
      </c>
    </row>
    <row r="3480" spans="1:4" x14ac:dyDescent="0.25">
      <c r="A3480" s="415" t="s">
        <v>4530</v>
      </c>
      <c r="B3480" s="202">
        <v>16694</v>
      </c>
      <c r="C3480" s="204">
        <v>4</v>
      </c>
      <c r="D3480" s="416">
        <v>0</v>
      </c>
    </row>
    <row r="3481" spans="1:4" x14ac:dyDescent="0.25">
      <c r="A3481" s="415" t="s">
        <v>4531</v>
      </c>
      <c r="B3481" s="202">
        <v>12779</v>
      </c>
      <c r="C3481" s="204">
        <v>6</v>
      </c>
      <c r="D3481" s="416">
        <v>6</v>
      </c>
    </row>
    <row r="3482" spans="1:4" x14ac:dyDescent="0.25">
      <c r="A3482" s="415" t="s">
        <v>4532</v>
      </c>
      <c r="B3482" s="202">
        <v>29914</v>
      </c>
      <c r="C3482" s="204">
        <v>4</v>
      </c>
      <c r="D3482" s="416">
        <v>4</v>
      </c>
    </row>
    <row r="3483" spans="1:4" x14ac:dyDescent="0.25">
      <c r="A3483" s="415" t="s">
        <v>4533</v>
      </c>
      <c r="B3483" s="202">
        <v>15857</v>
      </c>
      <c r="C3483" s="204">
        <v>6</v>
      </c>
      <c r="D3483" s="416">
        <v>3</v>
      </c>
    </row>
    <row r="3484" spans="1:4" x14ac:dyDescent="0.25">
      <c r="A3484" s="415" t="s">
        <v>4534</v>
      </c>
      <c r="B3484" s="202">
        <v>15977</v>
      </c>
      <c r="C3484" s="204">
        <v>5</v>
      </c>
      <c r="D3484" s="416">
        <v>5</v>
      </c>
    </row>
    <row r="3485" spans="1:4" x14ac:dyDescent="0.25">
      <c r="A3485" s="415" t="s">
        <v>4535</v>
      </c>
      <c r="B3485" s="202">
        <v>11065</v>
      </c>
      <c r="C3485" s="204">
        <v>2</v>
      </c>
      <c r="D3485" s="416">
        <v>1</v>
      </c>
    </row>
    <row r="3486" spans="1:4" x14ac:dyDescent="0.25">
      <c r="A3486" s="415" t="s">
        <v>4536</v>
      </c>
      <c r="B3486" s="202">
        <v>28168</v>
      </c>
      <c r="C3486" s="204">
        <v>5</v>
      </c>
      <c r="D3486" s="416">
        <v>5</v>
      </c>
    </row>
    <row r="3487" spans="1:4" x14ac:dyDescent="0.25">
      <c r="A3487" s="415" t="s">
        <v>4537</v>
      </c>
      <c r="B3487" s="202">
        <v>25141</v>
      </c>
      <c r="C3487" s="204">
        <v>2</v>
      </c>
      <c r="D3487" s="416">
        <v>0</v>
      </c>
    </row>
    <row r="3488" spans="1:4" x14ac:dyDescent="0.25">
      <c r="A3488" s="415" t="s">
        <v>2309</v>
      </c>
      <c r="B3488" s="202">
        <v>26168</v>
      </c>
      <c r="C3488" s="204">
        <v>29</v>
      </c>
      <c r="D3488" s="416">
        <v>25</v>
      </c>
    </row>
    <row r="3489" spans="1:4" x14ac:dyDescent="0.25">
      <c r="A3489" s="415" t="s">
        <v>2310</v>
      </c>
      <c r="B3489" s="202">
        <v>24951</v>
      </c>
      <c r="C3489" s="204">
        <v>17</v>
      </c>
      <c r="D3489" s="416">
        <v>16</v>
      </c>
    </row>
    <row r="3490" spans="1:4" x14ac:dyDescent="0.25">
      <c r="A3490" s="415" t="s">
        <v>4538</v>
      </c>
      <c r="B3490" s="202">
        <v>25062</v>
      </c>
      <c r="C3490" s="204">
        <v>3</v>
      </c>
      <c r="D3490" s="416">
        <v>3</v>
      </c>
    </row>
    <row r="3491" spans="1:4" x14ac:dyDescent="0.25">
      <c r="A3491" s="415" t="s">
        <v>2311</v>
      </c>
      <c r="B3491" s="202">
        <v>12843</v>
      </c>
      <c r="C3491" s="204">
        <v>5</v>
      </c>
      <c r="D3491" s="416">
        <v>5</v>
      </c>
    </row>
    <row r="3492" spans="1:4" x14ac:dyDescent="0.25">
      <c r="A3492" s="415" t="s">
        <v>4539</v>
      </c>
      <c r="B3492" s="202">
        <v>16852</v>
      </c>
      <c r="C3492" s="204">
        <v>1</v>
      </c>
      <c r="D3492" s="416">
        <v>1</v>
      </c>
    </row>
    <row r="3493" spans="1:4" x14ac:dyDescent="0.25">
      <c r="A3493" s="415" t="s">
        <v>2409</v>
      </c>
      <c r="B3493" s="202">
        <v>29125</v>
      </c>
      <c r="C3493" s="204">
        <v>13</v>
      </c>
      <c r="D3493" s="416">
        <v>12</v>
      </c>
    </row>
    <row r="3494" spans="1:4" x14ac:dyDescent="0.25">
      <c r="A3494" s="415" t="s">
        <v>2410</v>
      </c>
      <c r="B3494" s="202">
        <v>20017</v>
      </c>
      <c r="C3494" s="204">
        <v>23</v>
      </c>
      <c r="D3494" s="416">
        <v>7</v>
      </c>
    </row>
    <row r="3495" spans="1:4" x14ac:dyDescent="0.25">
      <c r="A3495" s="415" t="s">
        <v>2411</v>
      </c>
      <c r="B3495" s="202">
        <v>17242</v>
      </c>
      <c r="C3495" s="204">
        <v>16</v>
      </c>
      <c r="D3495" s="416">
        <v>13</v>
      </c>
    </row>
    <row r="3496" spans="1:4" x14ac:dyDescent="0.25">
      <c r="A3496" s="415" t="s">
        <v>2412</v>
      </c>
      <c r="B3496" s="202">
        <v>23593</v>
      </c>
      <c r="C3496" s="204">
        <v>6</v>
      </c>
      <c r="D3496" s="416">
        <v>6</v>
      </c>
    </row>
    <row r="3497" spans="1:4" x14ac:dyDescent="0.25">
      <c r="A3497" s="415" t="s">
        <v>4540</v>
      </c>
      <c r="B3497" s="202">
        <v>28048</v>
      </c>
      <c r="C3497" s="204">
        <v>21</v>
      </c>
      <c r="D3497" s="416">
        <v>11</v>
      </c>
    </row>
    <row r="3498" spans="1:4" x14ac:dyDescent="0.25">
      <c r="A3498" s="415" t="s">
        <v>4541</v>
      </c>
      <c r="B3498" s="202">
        <v>29363</v>
      </c>
      <c r="C3498" s="204">
        <v>5</v>
      </c>
      <c r="D3498" s="416">
        <v>5</v>
      </c>
    </row>
    <row r="3499" spans="1:4" x14ac:dyDescent="0.25">
      <c r="A3499" s="415" t="s">
        <v>4542</v>
      </c>
      <c r="B3499" s="202">
        <v>14989</v>
      </c>
      <c r="C3499" s="204">
        <v>6</v>
      </c>
      <c r="D3499" s="416">
        <v>6</v>
      </c>
    </row>
    <row r="3500" spans="1:4" x14ac:dyDescent="0.25">
      <c r="A3500" s="415" t="s">
        <v>4543</v>
      </c>
      <c r="B3500" s="202">
        <v>22269</v>
      </c>
      <c r="C3500" s="204">
        <v>32</v>
      </c>
      <c r="D3500" s="416">
        <v>32</v>
      </c>
    </row>
    <row r="3501" spans="1:4" x14ac:dyDescent="0.25">
      <c r="A3501" s="415" t="s">
        <v>4544</v>
      </c>
      <c r="B3501" s="202">
        <v>29717</v>
      </c>
      <c r="C3501" s="204">
        <v>15</v>
      </c>
      <c r="D3501" s="416">
        <v>12</v>
      </c>
    </row>
    <row r="3502" spans="1:4" x14ac:dyDescent="0.25">
      <c r="A3502" s="415" t="s">
        <v>4545</v>
      </c>
      <c r="B3502" s="202">
        <v>11820</v>
      </c>
      <c r="C3502" s="204">
        <v>2</v>
      </c>
      <c r="D3502" s="416">
        <v>2</v>
      </c>
    </row>
    <row r="3503" spans="1:4" x14ac:dyDescent="0.25">
      <c r="A3503" s="415" t="s">
        <v>4546</v>
      </c>
      <c r="B3503" s="202">
        <v>12306</v>
      </c>
      <c r="C3503" s="204">
        <v>4</v>
      </c>
      <c r="D3503" s="416">
        <v>4</v>
      </c>
    </row>
    <row r="3504" spans="1:4" x14ac:dyDescent="0.25">
      <c r="A3504" s="415" t="s">
        <v>2417</v>
      </c>
      <c r="B3504" s="202">
        <v>24143</v>
      </c>
      <c r="C3504" s="204">
        <v>5</v>
      </c>
      <c r="D3504" s="416">
        <v>5</v>
      </c>
    </row>
    <row r="3505" spans="1:4" x14ac:dyDescent="0.25">
      <c r="A3505" s="415" t="s">
        <v>4547</v>
      </c>
      <c r="B3505" s="202">
        <v>28964</v>
      </c>
      <c r="C3505" s="204">
        <v>13</v>
      </c>
      <c r="D3505" s="416">
        <v>13</v>
      </c>
    </row>
    <row r="3506" spans="1:4" x14ac:dyDescent="0.25">
      <c r="A3506" s="415" t="s">
        <v>4548</v>
      </c>
      <c r="B3506" s="202">
        <v>21950</v>
      </c>
      <c r="C3506" s="204">
        <v>15</v>
      </c>
      <c r="D3506" s="416">
        <v>15</v>
      </c>
    </row>
    <row r="3507" spans="1:4" x14ac:dyDescent="0.25">
      <c r="A3507" s="415" t="s">
        <v>4549</v>
      </c>
      <c r="B3507" s="202">
        <v>24249</v>
      </c>
      <c r="C3507" s="204">
        <v>3</v>
      </c>
      <c r="D3507" s="416">
        <v>3</v>
      </c>
    </row>
    <row r="3508" spans="1:4" x14ac:dyDescent="0.25">
      <c r="A3508" s="415" t="s">
        <v>4550</v>
      </c>
      <c r="B3508" s="202">
        <v>28277</v>
      </c>
      <c r="C3508" s="204">
        <v>9</v>
      </c>
      <c r="D3508" s="416">
        <v>9</v>
      </c>
    </row>
    <row r="3509" spans="1:4" x14ac:dyDescent="0.25">
      <c r="A3509" s="415" t="s">
        <v>2309</v>
      </c>
      <c r="B3509" s="202">
        <v>11614</v>
      </c>
      <c r="C3509" s="204">
        <v>15</v>
      </c>
      <c r="D3509" s="416">
        <v>14</v>
      </c>
    </row>
    <row r="3510" spans="1:4" x14ac:dyDescent="0.25">
      <c r="A3510" s="415" t="s">
        <v>2310</v>
      </c>
      <c r="B3510" s="202">
        <v>15135</v>
      </c>
      <c r="C3510" s="204">
        <v>13</v>
      </c>
      <c r="D3510" s="416">
        <v>12</v>
      </c>
    </row>
    <row r="3511" spans="1:4" x14ac:dyDescent="0.25">
      <c r="A3511" s="415" t="s">
        <v>4538</v>
      </c>
      <c r="B3511" s="202">
        <v>25829</v>
      </c>
      <c r="C3511" s="204">
        <v>2</v>
      </c>
      <c r="D3511" s="416">
        <v>2</v>
      </c>
    </row>
    <row r="3512" spans="1:4" x14ac:dyDescent="0.25">
      <c r="A3512" s="415" t="s">
        <v>2311</v>
      </c>
      <c r="B3512" s="202">
        <v>16709</v>
      </c>
      <c r="C3512" s="204">
        <v>6</v>
      </c>
      <c r="D3512" s="416">
        <v>6</v>
      </c>
    </row>
    <row r="3513" spans="1:4" x14ac:dyDescent="0.25">
      <c r="A3513" s="415" t="s">
        <v>2408</v>
      </c>
      <c r="B3513" s="202">
        <v>22815</v>
      </c>
      <c r="C3513" s="204">
        <v>2</v>
      </c>
      <c r="D3513" s="416">
        <v>2</v>
      </c>
    </row>
    <row r="3514" spans="1:4" x14ac:dyDescent="0.25">
      <c r="A3514" s="415" t="s">
        <v>2409</v>
      </c>
      <c r="B3514" s="202">
        <v>23554</v>
      </c>
      <c r="C3514" s="204">
        <v>6</v>
      </c>
      <c r="D3514" s="416">
        <v>6</v>
      </c>
    </row>
    <row r="3515" spans="1:4" x14ac:dyDescent="0.25">
      <c r="A3515" s="415" t="s">
        <v>2410</v>
      </c>
      <c r="B3515" s="202">
        <v>17751</v>
      </c>
      <c r="C3515" s="204">
        <v>26</v>
      </c>
      <c r="D3515" s="416">
        <v>21</v>
      </c>
    </row>
    <row r="3516" spans="1:4" x14ac:dyDescent="0.25">
      <c r="A3516" s="415" t="s">
        <v>2411</v>
      </c>
      <c r="B3516" s="202">
        <v>23066</v>
      </c>
      <c r="C3516" s="204">
        <v>12</v>
      </c>
      <c r="D3516" s="416">
        <v>12</v>
      </c>
    </row>
    <row r="3517" spans="1:4" x14ac:dyDescent="0.25">
      <c r="A3517" s="415" t="s">
        <v>2412</v>
      </c>
      <c r="B3517" s="202">
        <v>15698</v>
      </c>
      <c r="C3517" s="204">
        <v>9</v>
      </c>
      <c r="D3517" s="416">
        <v>9</v>
      </c>
    </row>
    <row r="3518" spans="1:4" x14ac:dyDescent="0.25">
      <c r="A3518" s="415" t="s">
        <v>4540</v>
      </c>
      <c r="B3518" s="202">
        <v>28950</v>
      </c>
      <c r="C3518" s="204">
        <v>22</v>
      </c>
      <c r="D3518" s="416">
        <v>21</v>
      </c>
    </row>
    <row r="3519" spans="1:4" x14ac:dyDescent="0.25">
      <c r="A3519" s="415" t="s">
        <v>4541</v>
      </c>
      <c r="B3519" s="202">
        <v>18849</v>
      </c>
      <c r="C3519" s="204">
        <v>6</v>
      </c>
      <c r="D3519" s="416">
        <v>6</v>
      </c>
    </row>
    <row r="3520" spans="1:4" x14ac:dyDescent="0.25">
      <c r="A3520" s="415" t="s">
        <v>4542</v>
      </c>
      <c r="B3520" s="202">
        <v>15597</v>
      </c>
      <c r="C3520" s="204">
        <v>7</v>
      </c>
      <c r="D3520" s="416">
        <v>0</v>
      </c>
    </row>
    <row r="3521" spans="1:4" x14ac:dyDescent="0.25">
      <c r="A3521" s="415" t="s">
        <v>4543</v>
      </c>
      <c r="B3521" s="202">
        <v>16172</v>
      </c>
      <c r="C3521" s="204">
        <v>9</v>
      </c>
      <c r="D3521" s="416">
        <v>6</v>
      </c>
    </row>
    <row r="3522" spans="1:4" x14ac:dyDescent="0.25">
      <c r="A3522" s="415" t="s">
        <v>4544</v>
      </c>
      <c r="B3522" s="202">
        <v>29014</v>
      </c>
      <c r="C3522" s="204">
        <v>13</v>
      </c>
      <c r="D3522" s="416">
        <v>1</v>
      </c>
    </row>
    <row r="3523" spans="1:4" x14ac:dyDescent="0.25">
      <c r="A3523" s="415" t="s">
        <v>4551</v>
      </c>
      <c r="B3523" s="202">
        <v>17244</v>
      </c>
      <c r="C3523" s="204">
        <v>5</v>
      </c>
      <c r="D3523" s="416">
        <v>5</v>
      </c>
    </row>
    <row r="3524" spans="1:4" x14ac:dyDescent="0.25">
      <c r="A3524" s="415" t="s">
        <v>4546</v>
      </c>
      <c r="B3524" s="202">
        <v>19146</v>
      </c>
      <c r="C3524" s="204">
        <v>2</v>
      </c>
      <c r="D3524" s="416">
        <v>2</v>
      </c>
    </row>
    <row r="3525" spans="1:4" x14ac:dyDescent="0.25">
      <c r="A3525" s="415" t="s">
        <v>2417</v>
      </c>
      <c r="B3525" s="202">
        <v>19387</v>
      </c>
      <c r="C3525" s="204">
        <v>4</v>
      </c>
      <c r="D3525" s="416">
        <v>0</v>
      </c>
    </row>
    <row r="3526" spans="1:4" x14ac:dyDescent="0.25">
      <c r="A3526" s="415" t="s">
        <v>4552</v>
      </c>
      <c r="B3526" s="202">
        <v>12261</v>
      </c>
      <c r="C3526" s="204">
        <v>50</v>
      </c>
      <c r="D3526" s="416">
        <v>30</v>
      </c>
    </row>
    <row r="3527" spans="1:4" x14ac:dyDescent="0.25">
      <c r="A3527" s="415" t="s">
        <v>4553</v>
      </c>
      <c r="B3527" s="202">
        <v>22227</v>
      </c>
      <c r="C3527" s="204">
        <v>5</v>
      </c>
      <c r="D3527" s="416">
        <v>5</v>
      </c>
    </row>
    <row r="3528" spans="1:4" x14ac:dyDescent="0.25">
      <c r="A3528" s="415" t="s">
        <v>4198</v>
      </c>
      <c r="B3528" s="202">
        <v>24633</v>
      </c>
      <c r="C3528" s="204">
        <v>1</v>
      </c>
      <c r="D3528" s="416">
        <v>1</v>
      </c>
    </row>
    <row r="3529" spans="1:4" x14ac:dyDescent="0.25">
      <c r="A3529" s="415" t="s">
        <v>4554</v>
      </c>
      <c r="B3529" s="202">
        <v>25281</v>
      </c>
      <c r="C3529" s="204">
        <v>50</v>
      </c>
      <c r="D3529" s="416">
        <v>0</v>
      </c>
    </row>
    <row r="3530" spans="1:4" x14ac:dyDescent="0.25">
      <c r="A3530" s="415" t="s">
        <v>4555</v>
      </c>
      <c r="B3530" s="202">
        <v>28928</v>
      </c>
      <c r="C3530" s="204">
        <v>5</v>
      </c>
      <c r="D3530" s="416">
        <v>2</v>
      </c>
    </row>
    <row r="3531" spans="1:4" x14ac:dyDescent="0.25">
      <c r="A3531" s="415" t="s">
        <v>4556</v>
      </c>
      <c r="B3531" s="202">
        <v>17380</v>
      </c>
      <c r="C3531" s="204">
        <v>3</v>
      </c>
      <c r="D3531" s="416">
        <v>3</v>
      </c>
    </row>
    <row r="3532" spans="1:4" x14ac:dyDescent="0.25">
      <c r="A3532" s="415" t="s">
        <v>4557</v>
      </c>
      <c r="B3532" s="202">
        <v>21969</v>
      </c>
      <c r="C3532" s="204">
        <v>5</v>
      </c>
      <c r="D3532" s="416">
        <v>5</v>
      </c>
    </row>
    <row r="3533" spans="1:4" x14ac:dyDescent="0.25">
      <c r="A3533" s="415" t="s">
        <v>4558</v>
      </c>
      <c r="B3533" s="202">
        <v>23066</v>
      </c>
      <c r="C3533" s="204">
        <v>2</v>
      </c>
      <c r="D3533" s="416">
        <v>0</v>
      </c>
    </row>
    <row r="3534" spans="1:4" x14ac:dyDescent="0.25">
      <c r="A3534" s="415" t="s">
        <v>4559</v>
      </c>
      <c r="B3534" s="202">
        <v>10857</v>
      </c>
      <c r="C3534" s="204">
        <v>2</v>
      </c>
      <c r="D3534" s="416">
        <v>0</v>
      </c>
    </row>
    <row r="3535" spans="1:4" x14ac:dyDescent="0.25">
      <c r="A3535" s="415" t="s">
        <v>4560</v>
      </c>
      <c r="B3535" s="202">
        <v>14596</v>
      </c>
      <c r="C3535" s="204">
        <v>1</v>
      </c>
      <c r="D3535" s="416">
        <v>1</v>
      </c>
    </row>
    <row r="3536" spans="1:4" x14ac:dyDescent="0.25">
      <c r="A3536" s="415" t="s">
        <v>4561</v>
      </c>
      <c r="B3536" s="202">
        <v>12015</v>
      </c>
      <c r="C3536" s="204">
        <v>1</v>
      </c>
      <c r="D3536" s="416">
        <v>1</v>
      </c>
    </row>
    <row r="3537" spans="1:4" x14ac:dyDescent="0.25">
      <c r="A3537" s="415" t="s">
        <v>4562</v>
      </c>
      <c r="B3537" s="202">
        <v>15466</v>
      </c>
      <c r="C3537" s="204">
        <v>10</v>
      </c>
      <c r="D3537" s="416">
        <v>10</v>
      </c>
    </row>
    <row r="3538" spans="1:4" x14ac:dyDescent="0.25">
      <c r="A3538" s="415" t="s">
        <v>4563</v>
      </c>
      <c r="B3538" s="202">
        <v>22913</v>
      </c>
      <c r="C3538" s="204">
        <v>7</v>
      </c>
      <c r="D3538" s="416">
        <v>7</v>
      </c>
    </row>
    <row r="3539" spans="1:4" x14ac:dyDescent="0.25">
      <c r="A3539" s="415" t="s">
        <v>4564</v>
      </c>
      <c r="B3539" s="202">
        <v>14762</v>
      </c>
      <c r="C3539" s="204">
        <v>90</v>
      </c>
      <c r="D3539" s="416">
        <v>60</v>
      </c>
    </row>
    <row r="3540" spans="1:4" x14ac:dyDescent="0.25">
      <c r="A3540" s="415" t="s">
        <v>4565</v>
      </c>
      <c r="B3540" s="202">
        <v>20112</v>
      </c>
      <c r="C3540" s="204">
        <v>30</v>
      </c>
      <c r="D3540" s="416">
        <v>20</v>
      </c>
    </row>
    <row r="3541" spans="1:4" x14ac:dyDescent="0.25">
      <c r="A3541" s="415" t="s">
        <v>4566</v>
      </c>
      <c r="B3541" s="202">
        <v>26461</v>
      </c>
      <c r="C3541" s="204">
        <v>8</v>
      </c>
      <c r="D3541" s="416">
        <v>0</v>
      </c>
    </row>
    <row r="3542" spans="1:4" x14ac:dyDescent="0.25">
      <c r="A3542" s="415" t="s">
        <v>4567</v>
      </c>
      <c r="B3542" s="202">
        <v>27391</v>
      </c>
      <c r="C3542" s="204">
        <v>2</v>
      </c>
      <c r="D3542" s="416">
        <v>2</v>
      </c>
    </row>
    <row r="3543" spans="1:4" x14ac:dyDescent="0.25">
      <c r="A3543" s="415" t="s">
        <v>4112</v>
      </c>
      <c r="B3543" s="202">
        <v>18967</v>
      </c>
      <c r="C3543" s="204">
        <v>3</v>
      </c>
      <c r="D3543" s="416">
        <v>0</v>
      </c>
    </row>
    <row r="3544" spans="1:4" x14ac:dyDescent="0.25">
      <c r="A3544" s="415" t="s">
        <v>4568</v>
      </c>
      <c r="B3544" s="202">
        <v>16282</v>
      </c>
      <c r="C3544" s="204">
        <v>5</v>
      </c>
      <c r="D3544" s="416">
        <v>5</v>
      </c>
    </row>
    <row r="3545" spans="1:4" x14ac:dyDescent="0.25">
      <c r="A3545" s="415" t="s">
        <v>4569</v>
      </c>
      <c r="B3545" s="202">
        <v>12667</v>
      </c>
      <c r="C3545" s="204">
        <v>11</v>
      </c>
      <c r="D3545" s="416">
        <v>2</v>
      </c>
    </row>
    <row r="3546" spans="1:4" x14ac:dyDescent="0.25">
      <c r="A3546" s="415" t="s">
        <v>3805</v>
      </c>
      <c r="B3546" s="202">
        <v>11114</v>
      </c>
      <c r="C3546" s="204">
        <v>9</v>
      </c>
      <c r="D3546" s="416">
        <v>8</v>
      </c>
    </row>
    <row r="3547" spans="1:4" x14ac:dyDescent="0.25">
      <c r="A3547" s="415" t="s">
        <v>4570</v>
      </c>
      <c r="B3547" s="202">
        <v>16004</v>
      </c>
      <c r="C3547" s="204">
        <v>1</v>
      </c>
      <c r="D3547" s="416">
        <v>0</v>
      </c>
    </row>
    <row r="3548" spans="1:4" x14ac:dyDescent="0.25">
      <c r="A3548" s="415" t="s">
        <v>4571</v>
      </c>
      <c r="B3548" s="202">
        <v>15651</v>
      </c>
      <c r="C3548" s="204">
        <v>2</v>
      </c>
      <c r="D3548" s="416">
        <v>1</v>
      </c>
    </row>
    <row r="3549" spans="1:4" x14ac:dyDescent="0.25">
      <c r="A3549" s="415" t="s">
        <v>3355</v>
      </c>
      <c r="B3549" s="202">
        <v>13619</v>
      </c>
      <c r="C3549" s="204">
        <v>21</v>
      </c>
      <c r="D3549" s="416">
        <v>18</v>
      </c>
    </row>
    <row r="3550" spans="1:4" x14ac:dyDescent="0.25">
      <c r="A3550" s="415" t="s">
        <v>4572</v>
      </c>
      <c r="B3550" s="202">
        <v>25230</v>
      </c>
      <c r="C3550" s="204">
        <v>84</v>
      </c>
      <c r="D3550" s="416">
        <v>14</v>
      </c>
    </row>
    <row r="3551" spans="1:4" x14ac:dyDescent="0.25">
      <c r="A3551" s="415" t="s">
        <v>4573</v>
      </c>
      <c r="B3551" s="202">
        <v>20793</v>
      </c>
      <c r="C3551" s="204">
        <v>14</v>
      </c>
      <c r="D3551" s="416">
        <v>5</v>
      </c>
    </row>
    <row r="3552" spans="1:4" x14ac:dyDescent="0.25">
      <c r="A3552" s="415" t="s">
        <v>4574</v>
      </c>
      <c r="B3552" s="202">
        <v>17017</v>
      </c>
      <c r="C3552" s="204">
        <v>7</v>
      </c>
      <c r="D3552" s="416">
        <v>7</v>
      </c>
    </row>
    <row r="3553" spans="1:4" x14ac:dyDescent="0.25">
      <c r="A3553" s="415" t="s">
        <v>4575</v>
      </c>
      <c r="B3553" s="202">
        <v>13105</v>
      </c>
      <c r="C3553" s="204">
        <v>4</v>
      </c>
      <c r="D3553" s="416">
        <v>4</v>
      </c>
    </row>
    <row r="3554" spans="1:4" x14ac:dyDescent="0.25">
      <c r="A3554" s="415" t="s">
        <v>2285</v>
      </c>
      <c r="B3554" s="202">
        <v>19850</v>
      </c>
      <c r="C3554" s="204">
        <v>5</v>
      </c>
      <c r="D3554" s="416">
        <v>5</v>
      </c>
    </row>
    <row r="3555" spans="1:4" x14ac:dyDescent="0.25">
      <c r="A3555" s="415" t="s">
        <v>2290</v>
      </c>
      <c r="B3555" s="202">
        <v>16988</v>
      </c>
      <c r="C3555" s="204">
        <v>9</v>
      </c>
      <c r="D3555" s="416">
        <v>9</v>
      </c>
    </row>
    <row r="3556" spans="1:4" x14ac:dyDescent="0.25">
      <c r="A3556" s="415" t="s">
        <v>2292</v>
      </c>
      <c r="B3556" s="202">
        <v>14445</v>
      </c>
      <c r="C3556" s="204">
        <v>23</v>
      </c>
      <c r="D3556" s="416">
        <v>1</v>
      </c>
    </row>
    <row r="3557" spans="1:4" x14ac:dyDescent="0.25">
      <c r="A3557" s="415" t="s">
        <v>2294</v>
      </c>
      <c r="B3557" s="202">
        <v>19036</v>
      </c>
      <c r="C3557" s="204">
        <v>18</v>
      </c>
      <c r="D3557" s="416">
        <v>14</v>
      </c>
    </row>
    <row r="3558" spans="1:4" x14ac:dyDescent="0.25">
      <c r="A3558" s="415" t="s">
        <v>2295</v>
      </c>
      <c r="B3558" s="202">
        <v>19279</v>
      </c>
      <c r="C3558" s="204">
        <v>1</v>
      </c>
      <c r="D3558" s="416">
        <v>1</v>
      </c>
    </row>
    <row r="3559" spans="1:4" x14ac:dyDescent="0.25">
      <c r="A3559" s="415" t="s">
        <v>4576</v>
      </c>
      <c r="B3559" s="202">
        <v>27716</v>
      </c>
      <c r="C3559" s="204">
        <v>32</v>
      </c>
      <c r="D3559" s="416">
        <v>18</v>
      </c>
    </row>
    <row r="3560" spans="1:4" x14ac:dyDescent="0.25">
      <c r="A3560" s="415" t="s">
        <v>4577</v>
      </c>
      <c r="B3560" s="202">
        <v>25635</v>
      </c>
      <c r="C3560" s="204">
        <v>18</v>
      </c>
      <c r="D3560" s="416">
        <v>18</v>
      </c>
    </row>
    <row r="3561" spans="1:4" x14ac:dyDescent="0.25">
      <c r="A3561" s="415" t="s">
        <v>4578</v>
      </c>
      <c r="B3561" s="202">
        <v>11023</v>
      </c>
      <c r="C3561" s="204">
        <v>10</v>
      </c>
      <c r="D3561" s="416">
        <v>0</v>
      </c>
    </row>
    <row r="3562" spans="1:4" x14ac:dyDescent="0.25">
      <c r="A3562" s="415" t="s">
        <v>4579</v>
      </c>
      <c r="B3562" s="202">
        <v>15456</v>
      </c>
      <c r="C3562" s="204">
        <v>5</v>
      </c>
      <c r="D3562" s="416">
        <v>0</v>
      </c>
    </row>
    <row r="3563" spans="1:4" x14ac:dyDescent="0.25">
      <c r="A3563" s="415" t="s">
        <v>4580</v>
      </c>
      <c r="B3563" s="202">
        <v>25196</v>
      </c>
      <c r="C3563" s="204">
        <v>6</v>
      </c>
      <c r="D3563" s="416">
        <v>2</v>
      </c>
    </row>
    <row r="3564" spans="1:4" x14ac:dyDescent="0.25">
      <c r="A3564" s="415" t="s">
        <v>4581</v>
      </c>
      <c r="B3564" s="202">
        <v>20512</v>
      </c>
      <c r="C3564" s="204">
        <v>31</v>
      </c>
      <c r="D3564" s="416">
        <v>11</v>
      </c>
    </row>
    <row r="3565" spans="1:4" x14ac:dyDescent="0.25">
      <c r="A3565" s="415" t="s">
        <v>4582</v>
      </c>
      <c r="B3565" s="202">
        <v>12185</v>
      </c>
      <c r="C3565" s="204">
        <v>7</v>
      </c>
      <c r="D3565" s="416">
        <v>1</v>
      </c>
    </row>
    <row r="3566" spans="1:4" x14ac:dyDescent="0.25">
      <c r="A3566" s="415" t="s">
        <v>2315</v>
      </c>
      <c r="B3566" s="202">
        <v>27349</v>
      </c>
      <c r="C3566" s="204">
        <v>6</v>
      </c>
      <c r="D3566" s="416">
        <v>2</v>
      </c>
    </row>
    <row r="3567" spans="1:4" x14ac:dyDescent="0.25">
      <c r="A3567" s="415" t="s">
        <v>4583</v>
      </c>
      <c r="B3567" s="202">
        <v>22148</v>
      </c>
      <c r="C3567" s="204">
        <v>1</v>
      </c>
      <c r="D3567" s="416">
        <v>1</v>
      </c>
    </row>
    <row r="3568" spans="1:4" x14ac:dyDescent="0.25">
      <c r="A3568" s="415" t="s">
        <v>4584</v>
      </c>
      <c r="B3568" s="202">
        <v>20906</v>
      </c>
      <c r="C3568" s="204">
        <v>3</v>
      </c>
      <c r="D3568" s="416">
        <v>3</v>
      </c>
    </row>
    <row r="3569" spans="1:4" x14ac:dyDescent="0.25">
      <c r="A3569" s="415" t="s">
        <v>4585</v>
      </c>
      <c r="B3569" s="202">
        <v>22157</v>
      </c>
      <c r="C3569" s="204">
        <v>2</v>
      </c>
      <c r="D3569" s="416">
        <v>2</v>
      </c>
    </row>
    <row r="3570" spans="1:4" x14ac:dyDescent="0.25">
      <c r="A3570" s="415" t="s">
        <v>4586</v>
      </c>
      <c r="B3570" s="202">
        <v>17243</v>
      </c>
      <c r="C3570" s="204">
        <v>10</v>
      </c>
      <c r="D3570" s="416">
        <v>0</v>
      </c>
    </row>
    <row r="3571" spans="1:4" x14ac:dyDescent="0.25">
      <c r="A3571" s="415" t="s">
        <v>4587</v>
      </c>
      <c r="B3571" s="202">
        <v>12253</v>
      </c>
      <c r="C3571" s="204">
        <v>5</v>
      </c>
      <c r="D3571" s="416">
        <v>0</v>
      </c>
    </row>
    <row r="3572" spans="1:4" x14ac:dyDescent="0.25">
      <c r="A3572" s="415" t="s">
        <v>4588</v>
      </c>
      <c r="B3572" s="202">
        <v>17408</v>
      </c>
      <c r="C3572" s="204">
        <v>2</v>
      </c>
      <c r="D3572" s="416">
        <v>1</v>
      </c>
    </row>
    <row r="3573" spans="1:4" x14ac:dyDescent="0.25">
      <c r="A3573" s="415" t="s">
        <v>3272</v>
      </c>
      <c r="B3573" s="202">
        <v>24319</v>
      </c>
      <c r="C3573" s="204">
        <v>2</v>
      </c>
      <c r="D3573" s="416">
        <v>1</v>
      </c>
    </row>
    <row r="3574" spans="1:4" x14ac:dyDescent="0.25">
      <c r="A3574" s="415" t="s">
        <v>4589</v>
      </c>
      <c r="B3574" s="202">
        <v>17678</v>
      </c>
      <c r="C3574" s="204">
        <v>60</v>
      </c>
      <c r="D3574" s="416">
        <v>0</v>
      </c>
    </row>
    <row r="3575" spans="1:4" x14ac:dyDescent="0.25">
      <c r="A3575" s="415" t="s">
        <v>4590</v>
      </c>
      <c r="B3575" s="202">
        <v>23964</v>
      </c>
      <c r="C3575" s="204">
        <v>40</v>
      </c>
      <c r="D3575" s="416">
        <v>40</v>
      </c>
    </row>
    <row r="3576" spans="1:4" x14ac:dyDescent="0.25">
      <c r="A3576" s="415" t="s">
        <v>4591</v>
      </c>
      <c r="B3576" s="202">
        <v>21010</v>
      </c>
      <c r="C3576" s="204">
        <v>4</v>
      </c>
      <c r="D3576" s="416">
        <v>0</v>
      </c>
    </row>
    <row r="3577" spans="1:4" x14ac:dyDescent="0.25">
      <c r="A3577" s="415" t="s">
        <v>4592</v>
      </c>
      <c r="B3577" s="202">
        <v>20255</v>
      </c>
      <c r="C3577" s="204">
        <v>11</v>
      </c>
      <c r="D3577" s="416">
        <v>2</v>
      </c>
    </row>
    <row r="3578" spans="1:4" x14ac:dyDescent="0.25">
      <c r="A3578" s="415" t="s">
        <v>4571</v>
      </c>
      <c r="B3578" s="202">
        <v>17924</v>
      </c>
      <c r="C3578" s="204">
        <v>2</v>
      </c>
      <c r="D3578" s="416">
        <v>1</v>
      </c>
    </row>
    <row r="3579" spans="1:4" x14ac:dyDescent="0.25">
      <c r="A3579" s="415" t="s">
        <v>4593</v>
      </c>
      <c r="B3579" s="202">
        <v>18408</v>
      </c>
      <c r="C3579" s="204">
        <v>3</v>
      </c>
      <c r="D3579" s="416">
        <v>3</v>
      </c>
    </row>
    <row r="3580" spans="1:4" x14ac:dyDescent="0.25">
      <c r="A3580" s="415" t="s">
        <v>4594</v>
      </c>
      <c r="B3580" s="202">
        <v>28818</v>
      </c>
      <c r="C3580" s="204">
        <v>13</v>
      </c>
      <c r="D3580" s="416">
        <v>12</v>
      </c>
    </row>
    <row r="3581" spans="1:4" x14ac:dyDescent="0.25">
      <c r="A3581" s="415" t="s">
        <v>4595</v>
      </c>
      <c r="B3581" s="202">
        <v>28857</v>
      </c>
      <c r="C3581" s="204">
        <v>7</v>
      </c>
      <c r="D3581" s="416">
        <v>0</v>
      </c>
    </row>
    <row r="3582" spans="1:4" x14ac:dyDescent="0.25">
      <c r="A3582" s="415" t="s">
        <v>2315</v>
      </c>
      <c r="B3582" s="202">
        <v>28367</v>
      </c>
      <c r="C3582" s="204">
        <v>9</v>
      </c>
      <c r="D3582" s="416">
        <v>8</v>
      </c>
    </row>
    <row r="3583" spans="1:4" x14ac:dyDescent="0.25">
      <c r="A3583" s="415" t="s">
        <v>4596</v>
      </c>
      <c r="B3583" s="202">
        <v>18020</v>
      </c>
      <c r="C3583" s="204">
        <v>20</v>
      </c>
      <c r="D3583" s="416">
        <v>20</v>
      </c>
    </row>
    <row r="3584" spans="1:4" x14ac:dyDescent="0.25">
      <c r="A3584" s="415" t="s">
        <v>4597</v>
      </c>
      <c r="B3584" s="202">
        <v>26862</v>
      </c>
      <c r="C3584" s="204">
        <v>13</v>
      </c>
      <c r="D3584" s="416">
        <v>13</v>
      </c>
    </row>
    <row r="3585" spans="1:4" x14ac:dyDescent="0.25">
      <c r="A3585" s="415" t="s">
        <v>4598</v>
      </c>
      <c r="B3585" s="202">
        <v>17719</v>
      </c>
      <c r="C3585" s="204">
        <v>36</v>
      </c>
      <c r="D3585" s="416">
        <v>36</v>
      </c>
    </row>
    <row r="3586" spans="1:4" x14ac:dyDescent="0.25">
      <c r="A3586" s="415" t="s">
        <v>4599</v>
      </c>
      <c r="B3586" s="202">
        <v>16415</v>
      </c>
      <c r="C3586" s="204">
        <v>118</v>
      </c>
      <c r="D3586" s="416">
        <v>38</v>
      </c>
    </row>
    <row r="3587" spans="1:4" x14ac:dyDescent="0.25">
      <c r="A3587" s="415" t="s">
        <v>3053</v>
      </c>
      <c r="B3587" s="202">
        <v>21134</v>
      </c>
      <c r="C3587" s="203">
        <v>3590</v>
      </c>
      <c r="D3587" s="417">
        <v>2675</v>
      </c>
    </row>
    <row r="3588" spans="1:4" x14ac:dyDescent="0.25">
      <c r="A3588" s="415" t="s">
        <v>4600</v>
      </c>
      <c r="B3588" s="202">
        <v>12427</v>
      </c>
      <c r="C3588" s="204">
        <v>143</v>
      </c>
      <c r="D3588" s="416">
        <v>135</v>
      </c>
    </row>
    <row r="3589" spans="1:4" x14ac:dyDescent="0.25">
      <c r="A3589" s="415" t="s">
        <v>3057</v>
      </c>
      <c r="B3589" s="202">
        <v>26592</v>
      </c>
      <c r="C3589" s="204">
        <v>103</v>
      </c>
      <c r="D3589" s="416">
        <v>99</v>
      </c>
    </row>
    <row r="3590" spans="1:4" x14ac:dyDescent="0.25">
      <c r="A3590" s="415" t="s">
        <v>4601</v>
      </c>
      <c r="B3590" s="202">
        <v>13512</v>
      </c>
      <c r="C3590" s="204">
        <v>12</v>
      </c>
      <c r="D3590" s="416">
        <v>12</v>
      </c>
    </row>
    <row r="3591" spans="1:4" x14ac:dyDescent="0.25">
      <c r="A3591" s="415" t="s">
        <v>4504</v>
      </c>
      <c r="B3591" s="202">
        <v>29943</v>
      </c>
      <c r="C3591" s="204">
        <v>2</v>
      </c>
      <c r="D3591" s="416">
        <v>2</v>
      </c>
    </row>
    <row r="3592" spans="1:4" x14ac:dyDescent="0.25">
      <c r="A3592" s="415" t="s">
        <v>3061</v>
      </c>
      <c r="B3592" s="202">
        <v>20109</v>
      </c>
      <c r="C3592" s="204">
        <v>125</v>
      </c>
      <c r="D3592" s="416">
        <v>125</v>
      </c>
    </row>
    <row r="3593" spans="1:4" x14ac:dyDescent="0.25">
      <c r="A3593" s="415" t="s">
        <v>3062</v>
      </c>
      <c r="B3593" s="202">
        <v>18947</v>
      </c>
      <c r="C3593" s="204">
        <v>601</v>
      </c>
      <c r="D3593" s="416">
        <v>495</v>
      </c>
    </row>
    <row r="3594" spans="1:4" x14ac:dyDescent="0.25">
      <c r="A3594" s="415" t="s">
        <v>2293</v>
      </c>
      <c r="B3594" s="202">
        <v>21177</v>
      </c>
      <c r="C3594" s="204">
        <v>3</v>
      </c>
      <c r="D3594" s="416">
        <v>3</v>
      </c>
    </row>
    <row r="3595" spans="1:4" x14ac:dyDescent="0.25">
      <c r="A3595" s="415" t="s">
        <v>4507</v>
      </c>
      <c r="B3595" s="202">
        <v>15859</v>
      </c>
      <c r="C3595" s="204">
        <v>99</v>
      </c>
      <c r="D3595" s="416">
        <v>99</v>
      </c>
    </row>
    <row r="3596" spans="1:4" x14ac:dyDescent="0.25">
      <c r="A3596" s="415" t="s">
        <v>4508</v>
      </c>
      <c r="B3596" s="202">
        <v>27924</v>
      </c>
      <c r="C3596" s="204">
        <v>107</v>
      </c>
      <c r="D3596" s="416">
        <v>101</v>
      </c>
    </row>
    <row r="3597" spans="1:4" x14ac:dyDescent="0.25">
      <c r="A3597" s="415" t="s">
        <v>3067</v>
      </c>
      <c r="B3597" s="202">
        <v>26758</v>
      </c>
      <c r="C3597" s="204">
        <v>288</v>
      </c>
      <c r="D3597" s="416">
        <v>220</v>
      </c>
    </row>
    <row r="3598" spans="1:4" x14ac:dyDescent="0.25">
      <c r="A3598" s="415" t="s">
        <v>4602</v>
      </c>
      <c r="B3598" s="202">
        <v>16425</v>
      </c>
      <c r="C3598" s="204">
        <v>237</v>
      </c>
      <c r="D3598" s="416">
        <v>185</v>
      </c>
    </row>
    <row r="3599" spans="1:4" x14ac:dyDescent="0.25">
      <c r="A3599" s="415" t="s">
        <v>4603</v>
      </c>
      <c r="B3599" s="202">
        <v>15794</v>
      </c>
      <c r="C3599" s="204">
        <v>1</v>
      </c>
      <c r="D3599" s="416">
        <v>1</v>
      </c>
    </row>
    <row r="3600" spans="1:4" x14ac:dyDescent="0.25">
      <c r="A3600" s="415" t="s">
        <v>4604</v>
      </c>
      <c r="B3600" s="202">
        <v>21018</v>
      </c>
      <c r="C3600" s="204">
        <v>2</v>
      </c>
      <c r="D3600" s="416">
        <v>2</v>
      </c>
    </row>
    <row r="3601" spans="1:4" x14ac:dyDescent="0.25">
      <c r="A3601" s="415" t="s">
        <v>4605</v>
      </c>
      <c r="B3601" s="202">
        <v>14556</v>
      </c>
      <c r="C3601" s="204">
        <v>90</v>
      </c>
      <c r="D3601" s="416">
        <v>90</v>
      </c>
    </row>
    <row r="3602" spans="1:4" x14ac:dyDescent="0.25">
      <c r="A3602" s="415" t="s">
        <v>4606</v>
      </c>
      <c r="B3602" s="202">
        <v>13208</v>
      </c>
      <c r="C3602" s="204">
        <v>1</v>
      </c>
      <c r="D3602" s="416">
        <v>1</v>
      </c>
    </row>
    <row r="3603" spans="1:4" x14ac:dyDescent="0.25">
      <c r="A3603" s="415" t="s">
        <v>4607</v>
      </c>
      <c r="B3603" s="202">
        <v>22820</v>
      </c>
      <c r="C3603" s="203">
        <v>2150</v>
      </c>
      <c r="D3603" s="417">
        <v>2100</v>
      </c>
    </row>
    <row r="3604" spans="1:4" x14ac:dyDescent="0.25">
      <c r="A3604" s="415" t="s">
        <v>4608</v>
      </c>
      <c r="B3604" s="202">
        <v>14615</v>
      </c>
      <c r="C3604" s="203">
        <v>1892</v>
      </c>
      <c r="D3604" s="417">
        <v>1880</v>
      </c>
    </row>
    <row r="3605" spans="1:4" x14ac:dyDescent="0.25">
      <c r="A3605" s="415" t="s">
        <v>4609</v>
      </c>
      <c r="B3605" s="202">
        <v>22115</v>
      </c>
      <c r="C3605" s="204">
        <v>45</v>
      </c>
      <c r="D3605" s="416">
        <v>35</v>
      </c>
    </row>
    <row r="3606" spans="1:4" x14ac:dyDescent="0.25">
      <c r="A3606" s="415" t="s">
        <v>4610</v>
      </c>
      <c r="B3606" s="202">
        <v>13777</v>
      </c>
      <c r="C3606" s="204">
        <v>127</v>
      </c>
      <c r="D3606" s="416">
        <v>110</v>
      </c>
    </row>
    <row r="3607" spans="1:4" x14ac:dyDescent="0.25">
      <c r="A3607" s="415" t="s">
        <v>4611</v>
      </c>
      <c r="B3607" s="202">
        <v>20426</v>
      </c>
      <c r="C3607" s="204">
        <v>143</v>
      </c>
      <c r="D3607" s="416">
        <v>61</v>
      </c>
    </row>
    <row r="3608" spans="1:4" x14ac:dyDescent="0.25">
      <c r="A3608" s="415" t="s">
        <v>4612</v>
      </c>
      <c r="B3608" s="202">
        <v>26957</v>
      </c>
      <c r="C3608" s="203">
        <v>6900</v>
      </c>
      <c r="D3608" s="417">
        <v>2970</v>
      </c>
    </row>
    <row r="3609" spans="1:4" x14ac:dyDescent="0.25">
      <c r="A3609" s="415" t="s">
        <v>4613</v>
      </c>
      <c r="B3609" s="202">
        <v>18850</v>
      </c>
      <c r="C3609" s="204">
        <v>240</v>
      </c>
      <c r="D3609" s="416">
        <v>240</v>
      </c>
    </row>
    <row r="3610" spans="1:4" x14ac:dyDescent="0.25">
      <c r="A3610" s="415" t="s">
        <v>4614</v>
      </c>
      <c r="B3610" s="202">
        <v>28236</v>
      </c>
      <c r="C3610" s="204">
        <v>103</v>
      </c>
      <c r="D3610" s="416">
        <v>103</v>
      </c>
    </row>
    <row r="3611" spans="1:4" x14ac:dyDescent="0.25">
      <c r="A3611" s="415" t="s">
        <v>4615</v>
      </c>
      <c r="B3611" s="202">
        <v>17053</v>
      </c>
      <c r="C3611" s="204">
        <v>41</v>
      </c>
      <c r="D3611" s="416">
        <v>5</v>
      </c>
    </row>
    <row r="3612" spans="1:4" x14ac:dyDescent="0.25">
      <c r="A3612" s="415" t="s">
        <v>4150</v>
      </c>
      <c r="B3612" s="202">
        <v>21893</v>
      </c>
      <c r="C3612" s="204">
        <v>80</v>
      </c>
      <c r="D3612" s="416">
        <v>37</v>
      </c>
    </row>
    <row r="3613" spans="1:4" x14ac:dyDescent="0.25">
      <c r="A3613" s="415" t="s">
        <v>4616</v>
      </c>
      <c r="B3613" s="202">
        <v>25162</v>
      </c>
      <c r="C3613" s="204">
        <v>53</v>
      </c>
      <c r="D3613" s="416">
        <v>53</v>
      </c>
    </row>
    <row r="3614" spans="1:4" x14ac:dyDescent="0.25">
      <c r="A3614" s="415" t="s">
        <v>4617</v>
      </c>
      <c r="B3614" s="202">
        <v>18673</v>
      </c>
      <c r="C3614" s="204">
        <v>63</v>
      </c>
      <c r="D3614" s="416">
        <v>34</v>
      </c>
    </row>
    <row r="3615" spans="1:4" x14ac:dyDescent="0.25">
      <c r="A3615" s="415" t="s">
        <v>4618</v>
      </c>
      <c r="B3615" s="202">
        <v>13020</v>
      </c>
      <c r="C3615" s="204">
        <v>271</v>
      </c>
      <c r="D3615" s="416">
        <v>266</v>
      </c>
    </row>
    <row r="3616" spans="1:4" x14ac:dyDescent="0.25">
      <c r="A3616" s="415" t="s">
        <v>2714</v>
      </c>
      <c r="B3616" s="202">
        <v>18948</v>
      </c>
      <c r="C3616" s="204">
        <v>47</v>
      </c>
      <c r="D3616" s="416">
        <v>23</v>
      </c>
    </row>
    <row r="3617" spans="1:4" x14ac:dyDescent="0.25">
      <c r="A3617" s="415" t="s">
        <v>4151</v>
      </c>
      <c r="B3617" s="202">
        <v>21674</v>
      </c>
      <c r="C3617" s="204">
        <v>4</v>
      </c>
      <c r="D3617" s="416">
        <v>2</v>
      </c>
    </row>
    <row r="3618" spans="1:4" x14ac:dyDescent="0.25">
      <c r="A3618" s="415" t="s">
        <v>4619</v>
      </c>
      <c r="B3618" s="202">
        <v>21151</v>
      </c>
      <c r="C3618" s="204">
        <v>10</v>
      </c>
      <c r="D3618" s="416">
        <v>10</v>
      </c>
    </row>
    <row r="3619" spans="1:4" x14ac:dyDescent="0.25">
      <c r="A3619" s="415" t="s">
        <v>4620</v>
      </c>
      <c r="B3619" s="202">
        <v>18558</v>
      </c>
      <c r="C3619" s="204">
        <v>26</v>
      </c>
      <c r="D3619" s="416">
        <v>26</v>
      </c>
    </row>
    <row r="3620" spans="1:4" x14ac:dyDescent="0.25">
      <c r="A3620" s="415" t="s">
        <v>4621</v>
      </c>
      <c r="B3620" s="202">
        <v>20215</v>
      </c>
      <c r="C3620" s="204">
        <v>215</v>
      </c>
      <c r="D3620" s="416">
        <v>75</v>
      </c>
    </row>
    <row r="3621" spans="1:4" x14ac:dyDescent="0.25">
      <c r="A3621" s="415" t="s">
        <v>4622</v>
      </c>
      <c r="B3621" s="202">
        <v>27966</v>
      </c>
      <c r="C3621" s="204">
        <v>10</v>
      </c>
      <c r="D3621" s="416">
        <v>10</v>
      </c>
    </row>
    <row r="3622" spans="1:4" x14ac:dyDescent="0.25">
      <c r="A3622" s="415" t="s">
        <v>3459</v>
      </c>
      <c r="B3622" s="202">
        <v>22756</v>
      </c>
      <c r="C3622" s="204">
        <v>320</v>
      </c>
      <c r="D3622" s="416">
        <v>280</v>
      </c>
    </row>
    <row r="3623" spans="1:4" x14ac:dyDescent="0.25">
      <c r="A3623" s="415" t="s">
        <v>4623</v>
      </c>
      <c r="B3623" s="202">
        <v>14427</v>
      </c>
      <c r="C3623" s="204">
        <v>27</v>
      </c>
      <c r="D3623" s="416">
        <v>27</v>
      </c>
    </row>
    <row r="3624" spans="1:4" x14ac:dyDescent="0.25">
      <c r="A3624" s="415" t="s">
        <v>3205</v>
      </c>
      <c r="B3624" s="202">
        <v>24390</v>
      </c>
      <c r="C3624" s="204">
        <v>108</v>
      </c>
      <c r="D3624" s="416">
        <v>70</v>
      </c>
    </row>
    <row r="3625" spans="1:4" x14ac:dyDescent="0.25">
      <c r="A3625" s="415" t="s">
        <v>4624</v>
      </c>
      <c r="B3625" s="202">
        <v>23417</v>
      </c>
      <c r="C3625" s="204">
        <v>32</v>
      </c>
      <c r="D3625" s="416">
        <v>18</v>
      </c>
    </row>
    <row r="3626" spans="1:4" x14ac:dyDescent="0.25">
      <c r="A3626" s="415" t="s">
        <v>4625</v>
      </c>
      <c r="B3626" s="202">
        <v>22963</v>
      </c>
      <c r="C3626" s="204">
        <v>29</v>
      </c>
      <c r="D3626" s="416">
        <v>29</v>
      </c>
    </row>
    <row r="3627" spans="1:4" x14ac:dyDescent="0.25">
      <c r="A3627" s="415" t="s">
        <v>4626</v>
      </c>
      <c r="B3627" s="202">
        <v>28453</v>
      </c>
      <c r="C3627" s="204">
        <v>48</v>
      </c>
      <c r="D3627" s="416">
        <v>31</v>
      </c>
    </row>
    <row r="3628" spans="1:4" x14ac:dyDescent="0.25">
      <c r="A3628" s="415" t="s">
        <v>4587</v>
      </c>
      <c r="B3628" s="202">
        <v>14629</v>
      </c>
      <c r="C3628" s="204">
        <v>8</v>
      </c>
      <c r="D3628" s="416">
        <v>8</v>
      </c>
    </row>
    <row r="3629" spans="1:4" x14ac:dyDescent="0.25">
      <c r="A3629" s="415" t="s">
        <v>4627</v>
      </c>
      <c r="B3629" s="202">
        <v>21931</v>
      </c>
      <c r="C3629" s="204">
        <v>15</v>
      </c>
      <c r="D3629" s="416">
        <v>14</v>
      </c>
    </row>
    <row r="3630" spans="1:4" x14ac:dyDescent="0.25">
      <c r="A3630" s="415" t="s">
        <v>4628</v>
      </c>
      <c r="B3630" s="202">
        <v>20354</v>
      </c>
      <c r="C3630" s="204">
        <v>60</v>
      </c>
      <c r="D3630" s="416">
        <v>60</v>
      </c>
    </row>
    <row r="3631" spans="1:4" x14ac:dyDescent="0.25">
      <c r="A3631" s="415" t="s">
        <v>4629</v>
      </c>
      <c r="B3631" s="202">
        <v>12269</v>
      </c>
      <c r="C3631" s="204">
        <v>206</v>
      </c>
      <c r="D3631" s="416">
        <v>114</v>
      </c>
    </row>
    <row r="3632" spans="1:4" x14ac:dyDescent="0.25">
      <c r="A3632" s="415" t="s">
        <v>4630</v>
      </c>
      <c r="B3632" s="202">
        <v>26055</v>
      </c>
      <c r="C3632" s="204">
        <v>10</v>
      </c>
      <c r="D3632" s="416">
        <v>0</v>
      </c>
    </row>
    <row r="3633" spans="1:4" x14ac:dyDescent="0.25">
      <c r="A3633" s="415" t="s">
        <v>4631</v>
      </c>
      <c r="B3633" s="202">
        <v>19350</v>
      </c>
      <c r="C3633" s="204">
        <v>13</v>
      </c>
      <c r="D3633" s="416">
        <v>13</v>
      </c>
    </row>
    <row r="3634" spans="1:4" x14ac:dyDescent="0.25">
      <c r="A3634" s="415" t="s">
        <v>4632</v>
      </c>
      <c r="B3634" s="202">
        <v>29859</v>
      </c>
      <c r="C3634" s="204">
        <v>13</v>
      </c>
      <c r="D3634" s="416">
        <v>13</v>
      </c>
    </row>
    <row r="3635" spans="1:4" x14ac:dyDescent="0.25">
      <c r="A3635" s="415" t="s">
        <v>4633</v>
      </c>
      <c r="B3635" s="202">
        <v>28713</v>
      </c>
      <c r="C3635" s="204">
        <v>7</v>
      </c>
      <c r="D3635" s="416">
        <v>0</v>
      </c>
    </row>
    <row r="3636" spans="1:4" x14ac:dyDescent="0.25">
      <c r="A3636" s="415" t="s">
        <v>4634</v>
      </c>
      <c r="B3636" s="202">
        <v>12728</v>
      </c>
      <c r="C3636" s="204">
        <v>8</v>
      </c>
      <c r="D3636" s="416">
        <v>8</v>
      </c>
    </row>
    <row r="3637" spans="1:4" x14ac:dyDescent="0.25">
      <c r="A3637" s="415" t="s">
        <v>4635</v>
      </c>
      <c r="B3637" s="202">
        <v>11030</v>
      </c>
      <c r="C3637" s="204">
        <v>2</v>
      </c>
      <c r="D3637" s="416">
        <v>1</v>
      </c>
    </row>
    <row r="3638" spans="1:4" x14ac:dyDescent="0.25">
      <c r="A3638" s="415" t="s">
        <v>4636</v>
      </c>
      <c r="B3638" s="202">
        <v>10696</v>
      </c>
      <c r="C3638" s="204">
        <v>572</v>
      </c>
      <c r="D3638" s="416">
        <v>308</v>
      </c>
    </row>
    <row r="3639" spans="1:4" x14ac:dyDescent="0.25">
      <c r="A3639" s="415" t="s">
        <v>4637</v>
      </c>
      <c r="B3639" s="202">
        <v>13960</v>
      </c>
      <c r="C3639" s="204">
        <v>240</v>
      </c>
      <c r="D3639" s="416">
        <v>120</v>
      </c>
    </row>
    <row r="3640" spans="1:4" x14ac:dyDescent="0.25">
      <c r="A3640" s="415" t="s">
        <v>4638</v>
      </c>
      <c r="B3640" s="202">
        <v>28390</v>
      </c>
      <c r="C3640" s="204">
        <v>860</v>
      </c>
      <c r="D3640" s="416">
        <v>140</v>
      </c>
    </row>
    <row r="3641" spans="1:4" x14ac:dyDescent="0.25">
      <c r="A3641" s="415" t="s">
        <v>4639</v>
      </c>
      <c r="B3641" s="202">
        <v>28204</v>
      </c>
      <c r="C3641" s="204">
        <v>90</v>
      </c>
      <c r="D3641" s="416">
        <v>70</v>
      </c>
    </row>
    <row r="3642" spans="1:4" x14ac:dyDescent="0.25">
      <c r="A3642" s="415" t="s">
        <v>4640</v>
      </c>
      <c r="B3642" s="202">
        <v>24946</v>
      </c>
      <c r="C3642" s="203">
        <v>1280</v>
      </c>
      <c r="D3642" s="416">
        <v>160</v>
      </c>
    </row>
    <row r="3643" spans="1:4" x14ac:dyDescent="0.25">
      <c r="A3643" s="415" t="s">
        <v>4641</v>
      </c>
      <c r="B3643" s="202">
        <v>22283</v>
      </c>
      <c r="C3643" s="204">
        <v>190</v>
      </c>
      <c r="D3643" s="416">
        <v>40</v>
      </c>
    </row>
    <row r="3644" spans="1:4" x14ac:dyDescent="0.25">
      <c r="A3644" s="415" t="s">
        <v>4642</v>
      </c>
      <c r="B3644" s="202">
        <v>28665</v>
      </c>
      <c r="C3644" s="204">
        <v>95</v>
      </c>
      <c r="D3644" s="416">
        <v>90</v>
      </c>
    </row>
    <row r="3645" spans="1:4" x14ac:dyDescent="0.25">
      <c r="A3645" s="415" t="s">
        <v>4643</v>
      </c>
      <c r="B3645" s="202">
        <v>11276</v>
      </c>
      <c r="C3645" s="204">
        <v>312</v>
      </c>
      <c r="D3645" s="416">
        <v>202</v>
      </c>
    </row>
    <row r="3646" spans="1:4" x14ac:dyDescent="0.25">
      <c r="A3646" s="415" t="s">
        <v>4248</v>
      </c>
      <c r="B3646" s="202">
        <v>21734</v>
      </c>
      <c r="C3646" s="204">
        <v>570</v>
      </c>
      <c r="D3646" s="416">
        <v>335</v>
      </c>
    </row>
    <row r="3647" spans="1:4" x14ac:dyDescent="0.25">
      <c r="A3647" s="415" t="s">
        <v>4644</v>
      </c>
      <c r="B3647" s="202">
        <v>15537</v>
      </c>
      <c r="C3647" s="204">
        <v>520</v>
      </c>
      <c r="D3647" s="416">
        <v>30</v>
      </c>
    </row>
    <row r="3648" spans="1:4" x14ac:dyDescent="0.25">
      <c r="A3648" s="415" t="s">
        <v>2630</v>
      </c>
      <c r="B3648" s="202">
        <v>24836</v>
      </c>
      <c r="C3648" s="204">
        <v>21</v>
      </c>
      <c r="D3648" s="416">
        <v>19</v>
      </c>
    </row>
    <row r="3649" spans="1:4" x14ac:dyDescent="0.25">
      <c r="A3649" s="415" t="s">
        <v>4645</v>
      </c>
      <c r="B3649" s="202">
        <v>15077</v>
      </c>
      <c r="C3649" s="204">
        <v>2</v>
      </c>
      <c r="D3649" s="416">
        <v>0</v>
      </c>
    </row>
    <row r="3650" spans="1:4" x14ac:dyDescent="0.25">
      <c r="A3650" s="415" t="s">
        <v>4646</v>
      </c>
      <c r="B3650" s="202">
        <v>13737</v>
      </c>
      <c r="C3650" s="204">
        <v>36</v>
      </c>
      <c r="D3650" s="416">
        <v>33</v>
      </c>
    </row>
    <row r="3651" spans="1:4" x14ac:dyDescent="0.25">
      <c r="A3651" s="415" t="s">
        <v>4647</v>
      </c>
      <c r="B3651" s="202">
        <v>10069</v>
      </c>
      <c r="C3651" s="204">
        <v>238</v>
      </c>
      <c r="D3651" s="416">
        <v>0</v>
      </c>
    </row>
    <row r="3652" spans="1:4" x14ac:dyDescent="0.25">
      <c r="A3652" s="415" t="s">
        <v>4648</v>
      </c>
      <c r="B3652" s="202">
        <v>23897</v>
      </c>
      <c r="C3652" s="204">
        <v>7</v>
      </c>
      <c r="D3652" s="416">
        <v>6</v>
      </c>
    </row>
    <row r="3653" spans="1:4" x14ac:dyDescent="0.25">
      <c r="A3653" s="415" t="s">
        <v>4649</v>
      </c>
      <c r="B3653" s="202">
        <v>26881</v>
      </c>
      <c r="C3653" s="204">
        <v>80</v>
      </c>
      <c r="D3653" s="416">
        <v>10</v>
      </c>
    </row>
    <row r="3654" spans="1:4" x14ac:dyDescent="0.25">
      <c r="A3654" s="415" t="s">
        <v>4650</v>
      </c>
      <c r="B3654" s="202">
        <v>12653</v>
      </c>
      <c r="C3654" s="204">
        <v>35</v>
      </c>
      <c r="D3654" s="416">
        <v>35</v>
      </c>
    </row>
    <row r="3655" spans="1:4" x14ac:dyDescent="0.25">
      <c r="A3655" s="415" t="s">
        <v>4651</v>
      </c>
      <c r="B3655" s="202">
        <v>13657</v>
      </c>
      <c r="C3655" s="204">
        <v>35</v>
      </c>
      <c r="D3655" s="416">
        <v>35</v>
      </c>
    </row>
    <row r="3656" spans="1:4" x14ac:dyDescent="0.25">
      <c r="A3656" s="415" t="s">
        <v>4652</v>
      </c>
      <c r="B3656" s="202">
        <v>22813</v>
      </c>
      <c r="C3656" s="204">
        <v>224</v>
      </c>
      <c r="D3656" s="416">
        <v>24</v>
      </c>
    </row>
    <row r="3657" spans="1:4" x14ac:dyDescent="0.25">
      <c r="A3657" s="415" t="s">
        <v>4653</v>
      </c>
      <c r="B3657" s="202">
        <v>11924</v>
      </c>
      <c r="C3657" s="204">
        <v>13</v>
      </c>
      <c r="D3657" s="416">
        <v>12</v>
      </c>
    </row>
    <row r="3658" spans="1:4" x14ac:dyDescent="0.25">
      <c r="A3658" s="415" t="s">
        <v>4654</v>
      </c>
      <c r="B3658" s="202">
        <v>19311</v>
      </c>
      <c r="C3658" s="204">
        <v>2</v>
      </c>
      <c r="D3658" s="416">
        <v>1</v>
      </c>
    </row>
    <row r="3659" spans="1:4" x14ac:dyDescent="0.25">
      <c r="A3659" s="415" t="s">
        <v>4655</v>
      </c>
      <c r="B3659" s="202">
        <v>18087</v>
      </c>
      <c r="C3659" s="204">
        <v>394</v>
      </c>
      <c r="D3659" s="416">
        <v>306</v>
      </c>
    </row>
    <row r="3660" spans="1:4" x14ac:dyDescent="0.25">
      <c r="A3660" s="415" t="s">
        <v>4656</v>
      </c>
      <c r="B3660" s="202">
        <v>21663</v>
      </c>
      <c r="C3660" s="204">
        <v>114</v>
      </c>
      <c r="D3660" s="416">
        <v>67</v>
      </c>
    </row>
    <row r="3661" spans="1:4" x14ac:dyDescent="0.25">
      <c r="A3661" s="415" t="s">
        <v>4657</v>
      </c>
      <c r="B3661" s="202">
        <v>26140</v>
      </c>
      <c r="C3661" s="204">
        <v>29</v>
      </c>
      <c r="D3661" s="416">
        <v>0</v>
      </c>
    </row>
    <row r="3662" spans="1:4" x14ac:dyDescent="0.25">
      <c r="A3662" s="415" t="s">
        <v>4658</v>
      </c>
      <c r="B3662" s="202">
        <v>24932</v>
      </c>
      <c r="C3662" s="204">
        <v>330</v>
      </c>
      <c r="D3662" s="416">
        <v>330</v>
      </c>
    </row>
    <row r="3663" spans="1:4" x14ac:dyDescent="0.25">
      <c r="A3663" s="415" t="s">
        <v>4659</v>
      </c>
      <c r="B3663" s="202">
        <v>19583</v>
      </c>
      <c r="C3663" s="204">
        <v>423</v>
      </c>
      <c r="D3663" s="416">
        <v>393</v>
      </c>
    </row>
    <row r="3664" spans="1:4" x14ac:dyDescent="0.25">
      <c r="A3664" s="415" t="s">
        <v>4660</v>
      </c>
      <c r="B3664" s="202">
        <v>26907</v>
      </c>
      <c r="C3664" s="204">
        <v>620</v>
      </c>
      <c r="D3664" s="416">
        <v>510</v>
      </c>
    </row>
    <row r="3665" spans="1:4" x14ac:dyDescent="0.25">
      <c r="A3665" s="415" t="s">
        <v>4661</v>
      </c>
      <c r="B3665" s="202">
        <v>20755</v>
      </c>
      <c r="C3665" s="204">
        <v>60</v>
      </c>
      <c r="D3665" s="416">
        <v>0</v>
      </c>
    </row>
    <row r="3666" spans="1:4" x14ac:dyDescent="0.25">
      <c r="A3666" s="415" t="s">
        <v>4662</v>
      </c>
      <c r="B3666" s="202">
        <v>19606</v>
      </c>
      <c r="C3666" s="204">
        <v>4</v>
      </c>
      <c r="D3666" s="416">
        <v>4</v>
      </c>
    </row>
    <row r="3667" spans="1:4" x14ac:dyDescent="0.25">
      <c r="A3667" s="415" t="s">
        <v>4663</v>
      </c>
      <c r="B3667" s="202">
        <v>11825</v>
      </c>
      <c r="C3667" s="204">
        <v>302</v>
      </c>
      <c r="D3667" s="416">
        <v>217</v>
      </c>
    </row>
    <row r="3668" spans="1:4" x14ac:dyDescent="0.25">
      <c r="A3668" s="415" t="s">
        <v>4664</v>
      </c>
      <c r="B3668" s="202">
        <v>25383</v>
      </c>
      <c r="C3668" s="204">
        <v>251</v>
      </c>
      <c r="D3668" s="416">
        <v>170</v>
      </c>
    </row>
    <row r="3669" spans="1:4" x14ac:dyDescent="0.25">
      <c r="A3669" s="415" t="s">
        <v>4665</v>
      </c>
      <c r="B3669" s="202">
        <v>21060</v>
      </c>
      <c r="C3669" s="204">
        <v>359</v>
      </c>
      <c r="D3669" s="416">
        <v>346</v>
      </c>
    </row>
    <row r="3670" spans="1:4" x14ac:dyDescent="0.25">
      <c r="A3670" s="415" t="s">
        <v>4666</v>
      </c>
      <c r="B3670" s="202">
        <v>25660</v>
      </c>
      <c r="C3670" s="204">
        <v>55</v>
      </c>
      <c r="D3670" s="416">
        <v>20</v>
      </c>
    </row>
    <row r="3671" spans="1:4" x14ac:dyDescent="0.25">
      <c r="A3671" s="415" t="s">
        <v>4667</v>
      </c>
      <c r="B3671" s="202">
        <v>14349</v>
      </c>
      <c r="C3671" s="204">
        <v>1</v>
      </c>
      <c r="D3671" s="416">
        <v>1</v>
      </c>
    </row>
    <row r="3672" spans="1:4" x14ac:dyDescent="0.25">
      <c r="A3672" s="415" t="s">
        <v>2898</v>
      </c>
      <c r="B3672" s="202">
        <v>21281</v>
      </c>
      <c r="C3672" s="204">
        <v>147</v>
      </c>
      <c r="D3672" s="416">
        <v>106</v>
      </c>
    </row>
    <row r="3673" spans="1:4" x14ac:dyDescent="0.25">
      <c r="A3673" s="415" t="s">
        <v>4668</v>
      </c>
      <c r="B3673" s="202">
        <v>25774</v>
      </c>
      <c r="C3673" s="204">
        <v>66</v>
      </c>
      <c r="D3673" s="416">
        <v>66</v>
      </c>
    </row>
    <row r="3674" spans="1:4" x14ac:dyDescent="0.25">
      <c r="A3674" s="415" t="s">
        <v>2899</v>
      </c>
      <c r="B3674" s="202">
        <v>22789</v>
      </c>
      <c r="C3674" s="204">
        <v>21</v>
      </c>
      <c r="D3674" s="416">
        <v>21</v>
      </c>
    </row>
    <row r="3675" spans="1:4" x14ac:dyDescent="0.25">
      <c r="A3675" s="415" t="s">
        <v>4624</v>
      </c>
      <c r="B3675" s="202">
        <v>28118</v>
      </c>
      <c r="C3675" s="204">
        <v>39</v>
      </c>
      <c r="D3675" s="416">
        <v>34</v>
      </c>
    </row>
    <row r="3676" spans="1:4" x14ac:dyDescent="0.25">
      <c r="A3676" s="415" t="s">
        <v>4669</v>
      </c>
      <c r="B3676" s="202">
        <v>28875</v>
      </c>
      <c r="C3676" s="204">
        <v>29</v>
      </c>
      <c r="D3676" s="416">
        <v>27</v>
      </c>
    </row>
    <row r="3677" spans="1:4" x14ac:dyDescent="0.25">
      <c r="A3677" s="415" t="s">
        <v>4670</v>
      </c>
      <c r="B3677" s="202">
        <v>17114</v>
      </c>
      <c r="C3677" s="204">
        <v>64</v>
      </c>
      <c r="D3677" s="416">
        <v>20</v>
      </c>
    </row>
    <row r="3678" spans="1:4" x14ac:dyDescent="0.25">
      <c r="A3678" s="415" t="s">
        <v>4587</v>
      </c>
      <c r="B3678" s="202">
        <v>25375</v>
      </c>
      <c r="C3678" s="204">
        <v>15</v>
      </c>
      <c r="D3678" s="416">
        <v>0</v>
      </c>
    </row>
    <row r="3679" spans="1:4" x14ac:dyDescent="0.25">
      <c r="A3679" s="415" t="s">
        <v>4671</v>
      </c>
      <c r="B3679" s="202">
        <v>27013</v>
      </c>
      <c r="C3679" s="204">
        <v>120</v>
      </c>
      <c r="D3679" s="416">
        <v>40</v>
      </c>
    </row>
    <row r="3680" spans="1:4" x14ac:dyDescent="0.25">
      <c r="A3680" s="415" t="s">
        <v>2901</v>
      </c>
      <c r="B3680" s="202">
        <v>17310</v>
      </c>
      <c r="C3680" s="204">
        <v>77</v>
      </c>
      <c r="D3680" s="416">
        <v>77</v>
      </c>
    </row>
    <row r="3681" spans="1:4" x14ac:dyDescent="0.25">
      <c r="A3681" s="415" t="s">
        <v>2902</v>
      </c>
      <c r="B3681" s="202">
        <v>22543</v>
      </c>
      <c r="C3681" s="204">
        <v>229</v>
      </c>
      <c r="D3681" s="416">
        <v>218</v>
      </c>
    </row>
    <row r="3682" spans="1:4" x14ac:dyDescent="0.25">
      <c r="A3682" s="415" t="s">
        <v>4672</v>
      </c>
      <c r="B3682" s="202">
        <v>19418</v>
      </c>
      <c r="C3682" s="204">
        <v>191</v>
      </c>
      <c r="D3682" s="416">
        <v>101</v>
      </c>
    </row>
    <row r="3683" spans="1:4" x14ac:dyDescent="0.25">
      <c r="A3683" s="415" t="s">
        <v>4673</v>
      </c>
      <c r="B3683" s="202">
        <v>23978</v>
      </c>
      <c r="C3683" s="204">
        <v>155</v>
      </c>
      <c r="D3683" s="416">
        <v>116</v>
      </c>
    </row>
    <row r="3684" spans="1:4" x14ac:dyDescent="0.25">
      <c r="A3684" s="415" t="s">
        <v>4674</v>
      </c>
      <c r="B3684" s="202">
        <v>22251</v>
      </c>
      <c r="C3684" s="204">
        <v>39</v>
      </c>
      <c r="D3684" s="416">
        <v>21</v>
      </c>
    </row>
    <row r="3685" spans="1:4" x14ac:dyDescent="0.25">
      <c r="A3685" s="415" t="s">
        <v>2905</v>
      </c>
      <c r="B3685" s="202">
        <v>21506</v>
      </c>
      <c r="C3685" s="204">
        <v>12</v>
      </c>
      <c r="D3685" s="416">
        <v>12</v>
      </c>
    </row>
    <row r="3686" spans="1:4" x14ac:dyDescent="0.25">
      <c r="A3686" s="415" t="s">
        <v>2907</v>
      </c>
      <c r="B3686" s="202">
        <v>13090</v>
      </c>
      <c r="C3686" s="204">
        <v>17</v>
      </c>
      <c r="D3686" s="416">
        <v>17</v>
      </c>
    </row>
    <row r="3687" spans="1:4" x14ac:dyDescent="0.25">
      <c r="A3687" s="415" t="s">
        <v>4675</v>
      </c>
      <c r="B3687" s="202">
        <v>18821</v>
      </c>
      <c r="C3687" s="204">
        <v>15</v>
      </c>
      <c r="D3687" s="416">
        <v>15</v>
      </c>
    </row>
    <row r="3688" spans="1:4" x14ac:dyDescent="0.25">
      <c r="A3688" s="415" t="s">
        <v>4676</v>
      </c>
      <c r="B3688" s="202">
        <v>25053</v>
      </c>
      <c r="C3688" s="204">
        <v>9</v>
      </c>
      <c r="D3688" s="416">
        <v>9</v>
      </c>
    </row>
    <row r="3689" spans="1:4" x14ac:dyDescent="0.25">
      <c r="A3689" s="415" t="s">
        <v>4677</v>
      </c>
      <c r="B3689" s="202">
        <v>22058</v>
      </c>
      <c r="C3689" s="204">
        <v>5</v>
      </c>
      <c r="D3689" s="416">
        <v>5</v>
      </c>
    </row>
    <row r="3690" spans="1:4" x14ac:dyDescent="0.25">
      <c r="A3690" s="415" t="s">
        <v>2909</v>
      </c>
      <c r="B3690" s="202">
        <v>29386</v>
      </c>
      <c r="C3690" s="204">
        <v>16</v>
      </c>
      <c r="D3690" s="416">
        <v>10</v>
      </c>
    </row>
    <row r="3691" spans="1:4" x14ac:dyDescent="0.25">
      <c r="A3691" s="415" t="s">
        <v>4678</v>
      </c>
      <c r="B3691" s="202">
        <v>15688</v>
      </c>
      <c r="C3691" s="204">
        <v>1</v>
      </c>
      <c r="D3691" s="416">
        <v>1</v>
      </c>
    </row>
    <row r="3692" spans="1:4" x14ac:dyDescent="0.25">
      <c r="A3692" s="415" t="s">
        <v>4679</v>
      </c>
      <c r="B3692" s="202">
        <v>20669</v>
      </c>
      <c r="C3692" s="204">
        <v>7</v>
      </c>
      <c r="D3692" s="416">
        <v>7</v>
      </c>
    </row>
    <row r="3693" spans="1:4" x14ac:dyDescent="0.25">
      <c r="A3693" s="415" t="s">
        <v>2911</v>
      </c>
      <c r="B3693" s="202">
        <v>24439</v>
      </c>
      <c r="C3693" s="204">
        <v>8</v>
      </c>
      <c r="D3693" s="416">
        <v>1</v>
      </c>
    </row>
    <row r="3694" spans="1:4" x14ac:dyDescent="0.25">
      <c r="A3694" s="415" t="s">
        <v>4680</v>
      </c>
      <c r="B3694" s="202">
        <v>22350</v>
      </c>
      <c r="C3694" s="204">
        <v>2</v>
      </c>
      <c r="D3694" s="416">
        <v>2</v>
      </c>
    </row>
    <row r="3695" spans="1:4" x14ac:dyDescent="0.25">
      <c r="A3695" s="415" t="s">
        <v>4252</v>
      </c>
      <c r="B3695" s="202">
        <v>11948</v>
      </c>
      <c r="C3695" s="204">
        <v>2</v>
      </c>
      <c r="D3695" s="416">
        <v>2</v>
      </c>
    </row>
    <row r="3696" spans="1:4" x14ac:dyDescent="0.25">
      <c r="A3696" s="415" t="s">
        <v>3530</v>
      </c>
      <c r="B3696" s="202">
        <v>18197</v>
      </c>
      <c r="C3696" s="204">
        <v>59</v>
      </c>
      <c r="D3696" s="416">
        <v>59</v>
      </c>
    </row>
    <row r="3697" spans="1:4" x14ac:dyDescent="0.25">
      <c r="A3697" s="415" t="s">
        <v>4681</v>
      </c>
      <c r="B3697" s="202">
        <v>18847</v>
      </c>
      <c r="C3697" s="204">
        <v>107</v>
      </c>
      <c r="D3697" s="416">
        <v>30</v>
      </c>
    </row>
    <row r="3698" spans="1:4" x14ac:dyDescent="0.25">
      <c r="A3698" s="415" t="s">
        <v>4682</v>
      </c>
      <c r="B3698" s="202">
        <v>20003</v>
      </c>
      <c r="C3698" s="204">
        <v>25</v>
      </c>
      <c r="D3698" s="416">
        <v>11</v>
      </c>
    </row>
    <row r="3699" spans="1:4" x14ac:dyDescent="0.25">
      <c r="A3699" s="415" t="s">
        <v>4683</v>
      </c>
      <c r="B3699" s="202">
        <v>23015</v>
      </c>
      <c r="C3699" s="204">
        <v>5</v>
      </c>
      <c r="D3699" s="416">
        <v>5</v>
      </c>
    </row>
    <row r="3700" spans="1:4" x14ac:dyDescent="0.25">
      <c r="A3700" s="415" t="s">
        <v>4684</v>
      </c>
      <c r="B3700" s="202">
        <v>22403</v>
      </c>
      <c r="C3700" s="204">
        <v>21</v>
      </c>
      <c r="D3700" s="416">
        <v>19</v>
      </c>
    </row>
    <row r="3701" spans="1:4" x14ac:dyDescent="0.25">
      <c r="A3701" s="415" t="s">
        <v>4685</v>
      </c>
      <c r="B3701" s="202">
        <v>21962</v>
      </c>
      <c r="C3701" s="204">
        <v>159</v>
      </c>
      <c r="D3701" s="416">
        <v>0</v>
      </c>
    </row>
    <row r="3702" spans="1:4" x14ac:dyDescent="0.25">
      <c r="A3702" s="415" t="s">
        <v>4686</v>
      </c>
      <c r="B3702" s="202">
        <v>21292</v>
      </c>
      <c r="C3702" s="204">
        <v>121</v>
      </c>
      <c r="D3702" s="416">
        <v>112</v>
      </c>
    </row>
    <row r="3703" spans="1:4" x14ac:dyDescent="0.25">
      <c r="A3703" s="415" t="s">
        <v>4687</v>
      </c>
      <c r="B3703" s="202">
        <v>13876</v>
      </c>
      <c r="C3703" s="204">
        <v>12</v>
      </c>
      <c r="D3703" s="416">
        <v>12</v>
      </c>
    </row>
    <row r="3704" spans="1:4" x14ac:dyDescent="0.25">
      <c r="A3704" s="415" t="s">
        <v>4688</v>
      </c>
      <c r="B3704" s="202">
        <v>14272</v>
      </c>
      <c r="C3704" s="204">
        <v>9</v>
      </c>
      <c r="D3704" s="416">
        <v>9</v>
      </c>
    </row>
    <row r="3705" spans="1:4" x14ac:dyDescent="0.25">
      <c r="A3705" s="415" t="s">
        <v>4689</v>
      </c>
      <c r="B3705" s="202">
        <v>28194</v>
      </c>
      <c r="C3705" s="204">
        <v>13</v>
      </c>
      <c r="D3705" s="416">
        <v>13</v>
      </c>
    </row>
    <row r="3706" spans="1:4" x14ac:dyDescent="0.25">
      <c r="A3706" s="415" t="s">
        <v>4690</v>
      </c>
      <c r="B3706" s="202">
        <v>18523</v>
      </c>
      <c r="C3706" s="204">
        <v>2</v>
      </c>
      <c r="D3706" s="416">
        <v>2</v>
      </c>
    </row>
    <row r="3707" spans="1:4" x14ac:dyDescent="0.25">
      <c r="A3707" s="415" t="s">
        <v>4691</v>
      </c>
      <c r="B3707" s="202">
        <v>21730</v>
      </c>
      <c r="C3707" s="204">
        <v>3</v>
      </c>
      <c r="D3707" s="416">
        <v>1</v>
      </c>
    </row>
    <row r="3708" spans="1:4" x14ac:dyDescent="0.25">
      <c r="A3708" s="415" t="s">
        <v>4692</v>
      </c>
      <c r="B3708" s="202">
        <v>26724</v>
      </c>
      <c r="C3708" s="204">
        <v>190</v>
      </c>
      <c r="D3708" s="416">
        <v>70</v>
      </c>
    </row>
    <row r="3709" spans="1:4" x14ac:dyDescent="0.25">
      <c r="A3709" s="415" t="s">
        <v>4693</v>
      </c>
      <c r="B3709" s="202">
        <v>23225</v>
      </c>
      <c r="C3709" s="204">
        <v>4</v>
      </c>
      <c r="D3709" s="416">
        <v>4</v>
      </c>
    </row>
    <row r="3710" spans="1:4" x14ac:dyDescent="0.25">
      <c r="A3710" s="415" t="s">
        <v>4694</v>
      </c>
      <c r="B3710" s="202">
        <v>25160</v>
      </c>
      <c r="C3710" s="204">
        <v>5</v>
      </c>
      <c r="D3710" s="416">
        <v>0</v>
      </c>
    </row>
    <row r="3711" spans="1:4" x14ac:dyDescent="0.25">
      <c r="A3711" s="415" t="s">
        <v>4695</v>
      </c>
      <c r="B3711" s="202">
        <v>17384</v>
      </c>
      <c r="C3711" s="204">
        <v>50</v>
      </c>
      <c r="D3711" s="416">
        <v>50</v>
      </c>
    </row>
    <row r="3712" spans="1:4" x14ac:dyDescent="0.25">
      <c r="A3712" s="415" t="s">
        <v>4696</v>
      </c>
      <c r="B3712" s="202">
        <v>11627</v>
      </c>
      <c r="C3712" s="204">
        <v>250</v>
      </c>
      <c r="D3712" s="416">
        <v>250</v>
      </c>
    </row>
    <row r="3713" spans="1:4" x14ac:dyDescent="0.25">
      <c r="A3713" s="415" t="s">
        <v>4697</v>
      </c>
      <c r="B3713" s="202">
        <v>29809</v>
      </c>
      <c r="C3713" s="204">
        <v>5</v>
      </c>
      <c r="D3713" s="416">
        <v>5</v>
      </c>
    </row>
    <row r="3714" spans="1:4" x14ac:dyDescent="0.25">
      <c r="A3714" s="415" t="s">
        <v>4698</v>
      </c>
      <c r="B3714" s="202">
        <v>27468</v>
      </c>
      <c r="C3714" s="204">
        <v>56</v>
      </c>
      <c r="D3714" s="416">
        <v>48</v>
      </c>
    </row>
    <row r="3715" spans="1:4" x14ac:dyDescent="0.25">
      <c r="A3715" s="415" t="s">
        <v>4699</v>
      </c>
      <c r="B3715" s="202">
        <v>28179</v>
      </c>
      <c r="C3715" s="204">
        <v>20</v>
      </c>
      <c r="D3715" s="416">
        <v>20</v>
      </c>
    </row>
    <row r="3716" spans="1:4" x14ac:dyDescent="0.25">
      <c r="A3716" s="415" t="s">
        <v>4700</v>
      </c>
      <c r="B3716" s="202">
        <v>16968</v>
      </c>
      <c r="C3716" s="204">
        <v>120</v>
      </c>
      <c r="D3716" s="416">
        <v>0</v>
      </c>
    </row>
    <row r="3717" spans="1:4" x14ac:dyDescent="0.25">
      <c r="A3717" s="415" t="s">
        <v>4701</v>
      </c>
      <c r="B3717" s="202">
        <v>22934</v>
      </c>
      <c r="C3717" s="204">
        <v>5</v>
      </c>
      <c r="D3717" s="416">
        <v>5</v>
      </c>
    </row>
    <row r="3718" spans="1:4" x14ac:dyDescent="0.25">
      <c r="A3718" s="415" t="s">
        <v>4702</v>
      </c>
      <c r="B3718" s="202">
        <v>17765</v>
      </c>
      <c r="C3718" s="204">
        <v>5</v>
      </c>
      <c r="D3718" s="416">
        <v>0</v>
      </c>
    </row>
    <row r="3719" spans="1:4" x14ac:dyDescent="0.25">
      <c r="A3719" s="415" t="s">
        <v>4703</v>
      </c>
      <c r="B3719" s="202">
        <v>18009</v>
      </c>
      <c r="C3719" s="204">
        <v>36</v>
      </c>
      <c r="D3719" s="416">
        <v>36</v>
      </c>
    </row>
    <row r="3720" spans="1:4" x14ac:dyDescent="0.25">
      <c r="A3720" s="415" t="s">
        <v>4704</v>
      </c>
      <c r="B3720" s="202">
        <v>24898</v>
      </c>
      <c r="C3720" s="204">
        <v>22</v>
      </c>
      <c r="D3720" s="416">
        <v>3</v>
      </c>
    </row>
    <row r="3721" spans="1:4" x14ac:dyDescent="0.25">
      <c r="A3721" s="415" t="s">
        <v>4705</v>
      </c>
      <c r="B3721" s="202">
        <v>24916</v>
      </c>
      <c r="C3721" s="204">
        <v>78</v>
      </c>
      <c r="D3721" s="416">
        <v>48</v>
      </c>
    </row>
    <row r="3722" spans="1:4" x14ac:dyDescent="0.25">
      <c r="A3722" s="415" t="s">
        <v>4706</v>
      </c>
      <c r="B3722" s="202">
        <v>29265</v>
      </c>
      <c r="C3722" s="204">
        <v>5</v>
      </c>
      <c r="D3722" s="416">
        <v>0</v>
      </c>
    </row>
    <row r="3723" spans="1:4" x14ac:dyDescent="0.25">
      <c r="A3723" s="415" t="s">
        <v>4707</v>
      </c>
      <c r="B3723" s="202">
        <v>25188</v>
      </c>
      <c r="C3723" s="204">
        <v>92</v>
      </c>
      <c r="D3723" s="416">
        <v>30</v>
      </c>
    </row>
    <row r="3724" spans="1:4" x14ac:dyDescent="0.25">
      <c r="A3724" s="415" t="s">
        <v>4708</v>
      </c>
      <c r="B3724" s="202">
        <v>18262</v>
      </c>
      <c r="C3724" s="204">
        <v>31</v>
      </c>
      <c r="D3724" s="416">
        <v>24</v>
      </c>
    </row>
    <row r="3725" spans="1:4" x14ac:dyDescent="0.25">
      <c r="A3725" s="415" t="s">
        <v>4709</v>
      </c>
      <c r="B3725" s="202">
        <v>17439</v>
      </c>
      <c r="C3725" s="204">
        <v>6</v>
      </c>
      <c r="D3725" s="416">
        <v>1</v>
      </c>
    </row>
    <row r="3726" spans="1:4" x14ac:dyDescent="0.25">
      <c r="A3726" s="415" t="s">
        <v>4710</v>
      </c>
      <c r="B3726" s="202">
        <v>18040</v>
      </c>
      <c r="C3726" s="204">
        <v>101</v>
      </c>
      <c r="D3726" s="416">
        <v>30</v>
      </c>
    </row>
    <row r="3727" spans="1:4" x14ac:dyDescent="0.25">
      <c r="A3727" s="415" t="s">
        <v>4711</v>
      </c>
      <c r="B3727" s="202">
        <v>16815</v>
      </c>
      <c r="C3727" s="204">
        <v>6</v>
      </c>
      <c r="D3727" s="416">
        <v>0</v>
      </c>
    </row>
    <row r="3728" spans="1:4" x14ac:dyDescent="0.25">
      <c r="A3728" s="415" t="s">
        <v>4712</v>
      </c>
      <c r="B3728" s="202">
        <v>27251</v>
      </c>
      <c r="C3728" s="204">
        <v>168</v>
      </c>
      <c r="D3728" s="416">
        <v>150</v>
      </c>
    </row>
    <row r="3729" spans="1:4" x14ac:dyDescent="0.25">
      <c r="A3729" s="415" t="s">
        <v>4713</v>
      </c>
      <c r="B3729" s="202">
        <v>21923</v>
      </c>
      <c r="C3729" s="204">
        <v>10</v>
      </c>
      <c r="D3729" s="416">
        <v>0</v>
      </c>
    </row>
    <row r="3730" spans="1:4" x14ac:dyDescent="0.25">
      <c r="A3730" s="415" t="s">
        <v>4714</v>
      </c>
      <c r="B3730" s="202">
        <v>11800</v>
      </c>
      <c r="C3730" s="204">
        <v>13</v>
      </c>
      <c r="D3730" s="416">
        <v>11</v>
      </c>
    </row>
    <row r="3731" spans="1:4" x14ac:dyDescent="0.25">
      <c r="A3731" s="415" t="s">
        <v>4715</v>
      </c>
      <c r="B3731" s="202">
        <v>26578</v>
      </c>
      <c r="C3731" s="204">
        <v>40</v>
      </c>
      <c r="D3731" s="416">
        <v>0</v>
      </c>
    </row>
    <row r="3732" spans="1:4" x14ac:dyDescent="0.25">
      <c r="A3732" s="415" t="s">
        <v>4716</v>
      </c>
      <c r="B3732" s="202">
        <v>11234</v>
      </c>
      <c r="C3732" s="204">
        <v>250</v>
      </c>
      <c r="D3732" s="416">
        <v>0</v>
      </c>
    </row>
    <row r="3733" spans="1:4" x14ac:dyDescent="0.25">
      <c r="A3733" s="415" t="s">
        <v>4717</v>
      </c>
      <c r="B3733" s="202">
        <v>10050</v>
      </c>
      <c r="C3733" s="204">
        <v>47</v>
      </c>
      <c r="D3733" s="416">
        <v>43</v>
      </c>
    </row>
    <row r="3734" spans="1:4" x14ac:dyDescent="0.25">
      <c r="A3734" s="415" t="s">
        <v>4718</v>
      </c>
      <c r="B3734" s="202">
        <v>23802</v>
      </c>
      <c r="C3734" s="204">
        <v>380</v>
      </c>
      <c r="D3734" s="416">
        <v>290</v>
      </c>
    </row>
    <row r="3735" spans="1:4" x14ac:dyDescent="0.25">
      <c r="A3735" s="415" t="s">
        <v>4719</v>
      </c>
      <c r="B3735" s="202">
        <v>29728</v>
      </c>
      <c r="C3735" s="204">
        <v>47</v>
      </c>
      <c r="D3735" s="416">
        <v>24</v>
      </c>
    </row>
    <row r="3736" spans="1:4" x14ac:dyDescent="0.25">
      <c r="A3736" s="415" t="s">
        <v>4720</v>
      </c>
      <c r="B3736" s="202">
        <v>23129</v>
      </c>
      <c r="C3736" s="204">
        <v>170</v>
      </c>
      <c r="D3736" s="416">
        <v>30</v>
      </c>
    </row>
    <row r="3737" spans="1:4" x14ac:dyDescent="0.25">
      <c r="A3737" s="415" t="s">
        <v>4721</v>
      </c>
      <c r="B3737" s="202">
        <v>21502</v>
      </c>
      <c r="C3737" s="204">
        <v>310</v>
      </c>
      <c r="D3737" s="416">
        <v>240</v>
      </c>
    </row>
    <row r="3738" spans="1:4" x14ac:dyDescent="0.25">
      <c r="A3738" s="415" t="s">
        <v>4722</v>
      </c>
      <c r="B3738" s="202">
        <v>22272</v>
      </c>
      <c r="C3738" s="204">
        <v>156</v>
      </c>
      <c r="D3738" s="416">
        <v>84</v>
      </c>
    </row>
    <row r="3739" spans="1:4" x14ac:dyDescent="0.25">
      <c r="A3739" s="415" t="s">
        <v>4723</v>
      </c>
      <c r="B3739" s="202">
        <v>27913</v>
      </c>
      <c r="C3739" s="204">
        <v>445</v>
      </c>
      <c r="D3739" s="416">
        <v>434</v>
      </c>
    </row>
    <row r="3740" spans="1:4" x14ac:dyDescent="0.25">
      <c r="A3740" s="415" t="s">
        <v>4724</v>
      </c>
      <c r="B3740" s="202">
        <v>25191</v>
      </c>
      <c r="C3740" s="204">
        <v>58</v>
      </c>
      <c r="D3740" s="416">
        <v>49</v>
      </c>
    </row>
    <row r="3741" spans="1:4" x14ac:dyDescent="0.25">
      <c r="A3741" s="415" t="s">
        <v>4725</v>
      </c>
      <c r="B3741" s="202">
        <v>15898</v>
      </c>
      <c r="C3741" s="204">
        <v>652</v>
      </c>
      <c r="D3741" s="416">
        <v>611</v>
      </c>
    </row>
    <row r="3742" spans="1:4" x14ac:dyDescent="0.25">
      <c r="A3742" s="415" t="s">
        <v>4726</v>
      </c>
      <c r="B3742" s="202">
        <v>28793</v>
      </c>
      <c r="C3742" s="204">
        <v>50</v>
      </c>
      <c r="D3742" s="416">
        <v>10</v>
      </c>
    </row>
    <row r="3743" spans="1:4" x14ac:dyDescent="0.25">
      <c r="A3743" s="415" t="s">
        <v>4727</v>
      </c>
      <c r="B3743" s="202">
        <v>26111</v>
      </c>
      <c r="C3743" s="204">
        <v>200</v>
      </c>
      <c r="D3743" s="416">
        <v>194</v>
      </c>
    </row>
    <row r="3744" spans="1:4" x14ac:dyDescent="0.25">
      <c r="A3744" s="415" t="s">
        <v>4728</v>
      </c>
      <c r="B3744" s="202">
        <v>16940</v>
      </c>
      <c r="C3744" s="204">
        <v>18</v>
      </c>
      <c r="D3744" s="416">
        <v>8</v>
      </c>
    </row>
    <row r="3745" spans="1:4" x14ac:dyDescent="0.25">
      <c r="A3745" s="415" t="s">
        <v>4729</v>
      </c>
      <c r="B3745" s="202">
        <v>10810</v>
      </c>
      <c r="C3745" s="204">
        <v>12</v>
      </c>
      <c r="D3745" s="416">
        <v>12</v>
      </c>
    </row>
    <row r="3746" spans="1:4" x14ac:dyDescent="0.25">
      <c r="A3746" s="415" t="s">
        <v>4730</v>
      </c>
      <c r="B3746" s="202">
        <v>17750</v>
      </c>
      <c r="C3746" s="204">
        <v>10</v>
      </c>
      <c r="D3746" s="416">
        <v>0</v>
      </c>
    </row>
    <row r="3747" spans="1:4" x14ac:dyDescent="0.25">
      <c r="A3747" s="415" t="s">
        <v>4731</v>
      </c>
      <c r="B3747" s="202">
        <v>19241</v>
      </c>
      <c r="C3747" s="204">
        <v>955</v>
      </c>
      <c r="D3747" s="416">
        <v>590</v>
      </c>
    </row>
    <row r="3748" spans="1:4" x14ac:dyDescent="0.25">
      <c r="A3748" s="415" t="s">
        <v>4732</v>
      </c>
      <c r="B3748" s="202">
        <v>11000</v>
      </c>
      <c r="C3748" s="204">
        <v>4</v>
      </c>
      <c r="D3748" s="416">
        <v>2</v>
      </c>
    </row>
    <row r="3749" spans="1:4" x14ac:dyDescent="0.25">
      <c r="A3749" s="415" t="s">
        <v>4733</v>
      </c>
      <c r="B3749" s="202">
        <v>29984</v>
      </c>
      <c r="C3749" s="204">
        <v>2</v>
      </c>
      <c r="D3749" s="416">
        <v>2</v>
      </c>
    </row>
    <row r="3750" spans="1:4" x14ac:dyDescent="0.25">
      <c r="A3750" s="415" t="s">
        <v>4734</v>
      </c>
      <c r="B3750" s="202">
        <v>16486</v>
      </c>
      <c r="C3750" s="204">
        <v>3</v>
      </c>
      <c r="D3750" s="416">
        <v>2</v>
      </c>
    </row>
    <row r="3751" spans="1:4" x14ac:dyDescent="0.25">
      <c r="A3751" s="415" t="s">
        <v>4735</v>
      </c>
      <c r="B3751" s="202">
        <v>16327</v>
      </c>
      <c r="C3751" s="204">
        <v>6</v>
      </c>
      <c r="D3751" s="416">
        <v>6</v>
      </c>
    </row>
    <row r="3752" spans="1:4" x14ac:dyDescent="0.25">
      <c r="A3752" s="415" t="s">
        <v>4736</v>
      </c>
      <c r="B3752" s="202">
        <v>29088</v>
      </c>
      <c r="C3752" s="204">
        <v>2</v>
      </c>
      <c r="D3752" s="416">
        <v>2</v>
      </c>
    </row>
    <row r="3753" spans="1:4" x14ac:dyDescent="0.25">
      <c r="A3753" s="415" t="s">
        <v>4737</v>
      </c>
      <c r="B3753" s="202">
        <v>19122</v>
      </c>
      <c r="C3753" s="204">
        <v>9</v>
      </c>
      <c r="D3753" s="416">
        <v>9</v>
      </c>
    </row>
    <row r="3754" spans="1:4" x14ac:dyDescent="0.25">
      <c r="A3754" s="415" t="s">
        <v>4738</v>
      </c>
      <c r="B3754" s="202">
        <v>17107</v>
      </c>
      <c r="C3754" s="203">
        <v>2425</v>
      </c>
      <c r="D3754" s="417">
        <v>2393</v>
      </c>
    </row>
    <row r="3755" spans="1:4" x14ac:dyDescent="0.25">
      <c r="A3755" s="415" t="s">
        <v>4739</v>
      </c>
      <c r="B3755" s="202">
        <v>21389</v>
      </c>
      <c r="C3755" s="204">
        <v>17</v>
      </c>
      <c r="D3755" s="416">
        <v>9</v>
      </c>
    </row>
    <row r="3756" spans="1:4" x14ac:dyDescent="0.25">
      <c r="A3756" s="415" t="s">
        <v>4740</v>
      </c>
      <c r="B3756" s="202">
        <v>12894</v>
      </c>
      <c r="C3756" s="204">
        <v>7</v>
      </c>
      <c r="D3756" s="416">
        <v>5</v>
      </c>
    </row>
    <row r="3757" spans="1:4" x14ac:dyDescent="0.25">
      <c r="A3757" s="415" t="s">
        <v>4741</v>
      </c>
      <c r="B3757" s="202">
        <v>14363</v>
      </c>
      <c r="C3757" s="204">
        <v>38</v>
      </c>
      <c r="D3757" s="416">
        <v>38</v>
      </c>
    </row>
    <row r="3758" spans="1:4" x14ac:dyDescent="0.25">
      <c r="A3758" s="415" t="s">
        <v>4742</v>
      </c>
      <c r="B3758" s="202">
        <v>20209</v>
      </c>
      <c r="C3758" s="204">
        <v>13</v>
      </c>
      <c r="D3758" s="416">
        <v>13</v>
      </c>
    </row>
    <row r="3759" spans="1:4" x14ac:dyDescent="0.25">
      <c r="A3759" s="415" t="s">
        <v>4743</v>
      </c>
      <c r="B3759" s="202">
        <v>21914</v>
      </c>
      <c r="C3759" s="204">
        <v>2</v>
      </c>
      <c r="D3759" s="416">
        <v>2</v>
      </c>
    </row>
    <row r="3760" spans="1:4" x14ac:dyDescent="0.25">
      <c r="A3760" s="415" t="s">
        <v>4744</v>
      </c>
      <c r="B3760" s="202">
        <v>25025</v>
      </c>
      <c r="C3760" s="204">
        <v>18</v>
      </c>
      <c r="D3760" s="416">
        <v>13</v>
      </c>
    </row>
    <row r="3761" spans="1:4" x14ac:dyDescent="0.25">
      <c r="A3761" s="415" t="s">
        <v>4745</v>
      </c>
      <c r="B3761" s="202">
        <v>26847</v>
      </c>
      <c r="C3761" s="204">
        <v>6</v>
      </c>
      <c r="D3761" s="416">
        <v>6</v>
      </c>
    </row>
    <row r="3762" spans="1:4" x14ac:dyDescent="0.25">
      <c r="A3762" s="415" t="s">
        <v>4746</v>
      </c>
      <c r="B3762" s="202">
        <v>29612</v>
      </c>
      <c r="C3762" s="204">
        <v>18</v>
      </c>
      <c r="D3762" s="416">
        <v>8</v>
      </c>
    </row>
    <row r="3763" spans="1:4" x14ac:dyDescent="0.25">
      <c r="A3763" s="415" t="s">
        <v>4747</v>
      </c>
      <c r="B3763" s="202">
        <v>25305</v>
      </c>
      <c r="C3763" s="204">
        <v>7</v>
      </c>
      <c r="D3763" s="416">
        <v>3</v>
      </c>
    </row>
    <row r="3764" spans="1:4" x14ac:dyDescent="0.25">
      <c r="A3764" s="415" t="s">
        <v>4748</v>
      </c>
      <c r="B3764" s="202">
        <v>26797</v>
      </c>
      <c r="C3764" s="204">
        <v>54</v>
      </c>
      <c r="D3764" s="416">
        <v>5</v>
      </c>
    </row>
    <row r="3765" spans="1:4" x14ac:dyDescent="0.25">
      <c r="A3765" s="415" t="s">
        <v>4749</v>
      </c>
      <c r="B3765" s="202">
        <v>24048</v>
      </c>
      <c r="C3765" s="204">
        <v>13</v>
      </c>
      <c r="D3765" s="416">
        <v>9</v>
      </c>
    </row>
    <row r="3766" spans="1:4" x14ac:dyDescent="0.25">
      <c r="A3766" s="415" t="s">
        <v>4750</v>
      </c>
      <c r="B3766" s="202">
        <v>27000</v>
      </c>
      <c r="C3766" s="204">
        <v>18</v>
      </c>
      <c r="D3766" s="416">
        <v>18</v>
      </c>
    </row>
    <row r="3767" spans="1:4" x14ac:dyDescent="0.25">
      <c r="A3767" s="415" t="s">
        <v>4751</v>
      </c>
      <c r="B3767" s="202">
        <v>29356</v>
      </c>
      <c r="C3767" s="204">
        <v>7</v>
      </c>
      <c r="D3767" s="416">
        <v>7</v>
      </c>
    </row>
    <row r="3768" spans="1:4" x14ac:dyDescent="0.25">
      <c r="A3768" s="415" t="s">
        <v>4752</v>
      </c>
      <c r="B3768" s="202">
        <v>11994</v>
      </c>
      <c r="C3768" s="204">
        <v>468</v>
      </c>
      <c r="D3768" s="416">
        <v>423</v>
      </c>
    </row>
    <row r="3769" spans="1:4" x14ac:dyDescent="0.25">
      <c r="A3769" s="415" t="s">
        <v>4753</v>
      </c>
      <c r="B3769" s="202">
        <v>28366</v>
      </c>
      <c r="C3769" s="204">
        <v>16</v>
      </c>
      <c r="D3769" s="416">
        <v>16</v>
      </c>
    </row>
    <row r="3770" spans="1:4" x14ac:dyDescent="0.25">
      <c r="A3770" s="415" t="s">
        <v>4754</v>
      </c>
      <c r="B3770" s="202">
        <v>27287</v>
      </c>
      <c r="C3770" s="204">
        <v>11</v>
      </c>
      <c r="D3770" s="416">
        <v>6</v>
      </c>
    </row>
    <row r="3771" spans="1:4" x14ac:dyDescent="0.25">
      <c r="A3771" s="415" t="s">
        <v>4755</v>
      </c>
      <c r="B3771" s="202">
        <v>10206</v>
      </c>
      <c r="C3771" s="204">
        <v>10</v>
      </c>
      <c r="D3771" s="416">
        <v>10</v>
      </c>
    </row>
    <row r="3772" spans="1:4" x14ac:dyDescent="0.25">
      <c r="A3772" s="415" t="s">
        <v>4756</v>
      </c>
      <c r="B3772" s="202">
        <v>19926</v>
      </c>
      <c r="C3772" s="204">
        <v>15</v>
      </c>
      <c r="D3772" s="416">
        <v>15</v>
      </c>
    </row>
    <row r="3773" spans="1:4" x14ac:dyDescent="0.25">
      <c r="A3773" s="415" t="s">
        <v>4757</v>
      </c>
      <c r="B3773" s="202">
        <v>18914</v>
      </c>
      <c r="C3773" s="204">
        <v>16</v>
      </c>
      <c r="D3773" s="416">
        <v>11</v>
      </c>
    </row>
    <row r="3774" spans="1:4" x14ac:dyDescent="0.25">
      <c r="A3774" s="415" t="s">
        <v>4758</v>
      </c>
      <c r="B3774" s="202">
        <v>15185</v>
      </c>
      <c r="C3774" s="204">
        <v>7</v>
      </c>
      <c r="D3774" s="416">
        <v>7</v>
      </c>
    </row>
    <row r="3775" spans="1:4" x14ac:dyDescent="0.25">
      <c r="A3775" s="415" t="s">
        <v>4759</v>
      </c>
      <c r="B3775" s="202">
        <v>20657</v>
      </c>
      <c r="C3775" s="204">
        <v>2</v>
      </c>
      <c r="D3775" s="416">
        <v>2</v>
      </c>
    </row>
    <row r="3776" spans="1:4" x14ac:dyDescent="0.25">
      <c r="A3776" s="415" t="s">
        <v>4760</v>
      </c>
      <c r="B3776" s="202">
        <v>13450</v>
      </c>
      <c r="C3776" s="204">
        <v>9</v>
      </c>
      <c r="D3776" s="416">
        <v>9</v>
      </c>
    </row>
    <row r="3777" spans="1:4" x14ac:dyDescent="0.25">
      <c r="A3777" s="415" t="s">
        <v>4761</v>
      </c>
      <c r="B3777" s="202">
        <v>10599</v>
      </c>
      <c r="C3777" s="204">
        <v>7</v>
      </c>
      <c r="D3777" s="416">
        <v>7</v>
      </c>
    </row>
    <row r="3778" spans="1:4" x14ac:dyDescent="0.25">
      <c r="A3778" s="415" t="s">
        <v>4762</v>
      </c>
      <c r="B3778" s="202">
        <v>16151</v>
      </c>
      <c r="C3778" s="204">
        <v>5</v>
      </c>
      <c r="D3778" s="416">
        <v>5</v>
      </c>
    </row>
    <row r="3779" spans="1:4" x14ac:dyDescent="0.25">
      <c r="A3779" s="415" t="s">
        <v>4763</v>
      </c>
      <c r="B3779" s="202">
        <v>18418</v>
      </c>
      <c r="C3779" s="204">
        <v>250</v>
      </c>
      <c r="D3779" s="416">
        <v>0</v>
      </c>
    </row>
    <row r="3780" spans="1:4" x14ac:dyDescent="0.25">
      <c r="A3780" s="415" t="s">
        <v>4764</v>
      </c>
      <c r="B3780" s="202">
        <v>12444</v>
      </c>
      <c r="C3780" s="204">
        <v>4</v>
      </c>
      <c r="D3780" s="416">
        <v>0</v>
      </c>
    </row>
    <row r="3781" spans="1:4" x14ac:dyDescent="0.25">
      <c r="A3781" s="415" t="s">
        <v>4765</v>
      </c>
      <c r="B3781" s="202">
        <v>22474</v>
      </c>
      <c r="C3781" s="204">
        <v>1</v>
      </c>
      <c r="D3781" s="416">
        <v>1</v>
      </c>
    </row>
    <row r="3782" spans="1:4" x14ac:dyDescent="0.25">
      <c r="A3782" s="415" t="s">
        <v>4766</v>
      </c>
      <c r="B3782" s="202">
        <v>12095</v>
      </c>
      <c r="C3782" s="204">
        <v>18</v>
      </c>
      <c r="D3782" s="416">
        <v>13</v>
      </c>
    </row>
    <row r="3783" spans="1:4" x14ac:dyDescent="0.25">
      <c r="A3783" s="415" t="s">
        <v>4767</v>
      </c>
      <c r="B3783" s="202">
        <v>12557</v>
      </c>
      <c r="C3783" s="204">
        <v>62</v>
      </c>
      <c r="D3783" s="416">
        <v>62</v>
      </c>
    </row>
    <row r="3784" spans="1:4" x14ac:dyDescent="0.25">
      <c r="A3784" s="415" t="s">
        <v>4768</v>
      </c>
      <c r="B3784" s="202">
        <v>23136</v>
      </c>
      <c r="C3784" s="204">
        <v>29</v>
      </c>
      <c r="D3784" s="416">
        <v>20</v>
      </c>
    </row>
    <row r="3785" spans="1:4" x14ac:dyDescent="0.25">
      <c r="A3785" s="415" t="s">
        <v>4769</v>
      </c>
      <c r="B3785" s="202">
        <v>29536</v>
      </c>
      <c r="C3785" s="204">
        <v>10</v>
      </c>
      <c r="D3785" s="416">
        <v>10</v>
      </c>
    </row>
    <row r="3786" spans="1:4" x14ac:dyDescent="0.25">
      <c r="A3786" s="415" t="s">
        <v>4770</v>
      </c>
      <c r="B3786" s="202">
        <v>18489</v>
      </c>
      <c r="C3786" s="204">
        <v>324</v>
      </c>
      <c r="D3786" s="416">
        <v>284</v>
      </c>
    </row>
    <row r="3787" spans="1:4" x14ac:dyDescent="0.25">
      <c r="A3787" s="415" t="s">
        <v>4771</v>
      </c>
      <c r="B3787" s="202">
        <v>22216</v>
      </c>
      <c r="C3787" s="204">
        <v>2</v>
      </c>
      <c r="D3787" s="416">
        <v>2</v>
      </c>
    </row>
    <row r="3788" spans="1:4" x14ac:dyDescent="0.25">
      <c r="A3788" s="415" t="s">
        <v>4772</v>
      </c>
      <c r="B3788" s="202">
        <v>23436</v>
      </c>
      <c r="C3788" s="204">
        <v>18</v>
      </c>
      <c r="D3788" s="416">
        <v>13</v>
      </c>
    </row>
    <row r="3789" spans="1:4" x14ac:dyDescent="0.25">
      <c r="A3789" s="415" t="s">
        <v>4773</v>
      </c>
      <c r="B3789" s="202">
        <v>24107</v>
      </c>
      <c r="C3789" s="204">
        <v>165</v>
      </c>
      <c r="D3789" s="416">
        <v>142</v>
      </c>
    </row>
    <row r="3790" spans="1:4" x14ac:dyDescent="0.25">
      <c r="A3790" s="415" t="s">
        <v>4774</v>
      </c>
      <c r="B3790" s="202">
        <v>18073</v>
      </c>
      <c r="C3790" s="204">
        <v>4</v>
      </c>
      <c r="D3790" s="416">
        <v>2</v>
      </c>
    </row>
    <row r="3791" spans="1:4" x14ac:dyDescent="0.25">
      <c r="A3791" s="415" t="s">
        <v>4775</v>
      </c>
      <c r="B3791" s="202">
        <v>16942</v>
      </c>
      <c r="C3791" s="204">
        <v>45</v>
      </c>
      <c r="D3791" s="416">
        <v>45</v>
      </c>
    </row>
    <row r="3792" spans="1:4" x14ac:dyDescent="0.25">
      <c r="A3792" s="415" t="s">
        <v>4776</v>
      </c>
      <c r="B3792" s="202">
        <v>17495</v>
      </c>
      <c r="C3792" s="204">
        <v>40</v>
      </c>
      <c r="D3792" s="416">
        <v>40</v>
      </c>
    </row>
    <row r="3793" spans="1:4" x14ac:dyDescent="0.25">
      <c r="A3793" s="415" t="s">
        <v>4777</v>
      </c>
      <c r="B3793" s="202">
        <v>12316</v>
      </c>
      <c r="C3793" s="204">
        <v>253</v>
      </c>
      <c r="D3793" s="416">
        <v>236</v>
      </c>
    </row>
    <row r="3794" spans="1:4" x14ac:dyDescent="0.25">
      <c r="A3794" s="415" t="s">
        <v>4778</v>
      </c>
      <c r="B3794" s="202">
        <v>10292</v>
      </c>
      <c r="C3794" s="204">
        <v>2</v>
      </c>
      <c r="D3794" s="416">
        <v>2</v>
      </c>
    </row>
    <row r="3795" spans="1:4" x14ac:dyDescent="0.25">
      <c r="A3795" s="415" t="s">
        <v>4779</v>
      </c>
      <c r="B3795" s="202">
        <v>25961</v>
      </c>
      <c r="C3795" s="204">
        <v>60</v>
      </c>
      <c r="D3795" s="416">
        <v>60</v>
      </c>
    </row>
    <row r="3796" spans="1:4" x14ac:dyDescent="0.25">
      <c r="A3796" s="415" t="s">
        <v>4780</v>
      </c>
      <c r="B3796" s="202">
        <v>25180</v>
      </c>
      <c r="C3796" s="204">
        <v>260</v>
      </c>
      <c r="D3796" s="416">
        <v>110</v>
      </c>
    </row>
    <row r="3797" spans="1:4" x14ac:dyDescent="0.25">
      <c r="A3797" s="415" t="s">
        <v>4781</v>
      </c>
      <c r="B3797" s="202">
        <v>24751</v>
      </c>
      <c r="C3797" s="204">
        <v>3</v>
      </c>
      <c r="D3797" s="416">
        <v>3</v>
      </c>
    </row>
    <row r="3798" spans="1:4" x14ac:dyDescent="0.25">
      <c r="A3798" s="415" t="s">
        <v>4782</v>
      </c>
      <c r="B3798" s="202">
        <v>24573</v>
      </c>
      <c r="C3798" s="204">
        <v>6</v>
      </c>
      <c r="D3798" s="416">
        <v>2</v>
      </c>
    </row>
    <row r="3799" spans="1:4" x14ac:dyDescent="0.25">
      <c r="A3799" s="415" t="s">
        <v>3349</v>
      </c>
      <c r="B3799" s="202">
        <v>20532</v>
      </c>
      <c r="C3799" s="204">
        <v>2</v>
      </c>
      <c r="D3799" s="416">
        <v>2</v>
      </c>
    </row>
    <row r="3800" spans="1:4" x14ac:dyDescent="0.25">
      <c r="A3800" s="415" t="s">
        <v>4783</v>
      </c>
      <c r="B3800" s="202">
        <v>19697</v>
      </c>
      <c r="C3800" s="204">
        <v>13</v>
      </c>
      <c r="D3800" s="416">
        <v>10</v>
      </c>
    </row>
    <row r="3801" spans="1:4" x14ac:dyDescent="0.25">
      <c r="A3801" s="415" t="s">
        <v>3350</v>
      </c>
      <c r="B3801" s="202">
        <v>26341</v>
      </c>
      <c r="C3801" s="204">
        <v>4</v>
      </c>
      <c r="D3801" s="416">
        <v>2</v>
      </c>
    </row>
    <row r="3802" spans="1:4" x14ac:dyDescent="0.25">
      <c r="A3802" s="415" t="s">
        <v>4784</v>
      </c>
      <c r="B3802" s="202">
        <v>26323</v>
      </c>
      <c r="C3802" s="204">
        <v>3</v>
      </c>
      <c r="D3802" s="416">
        <v>1</v>
      </c>
    </row>
    <row r="3803" spans="1:4" x14ac:dyDescent="0.25">
      <c r="A3803" s="415" t="s">
        <v>4785</v>
      </c>
      <c r="B3803" s="202">
        <v>19674</v>
      </c>
      <c r="C3803" s="204">
        <v>3</v>
      </c>
      <c r="D3803" s="416">
        <v>3</v>
      </c>
    </row>
    <row r="3804" spans="1:4" x14ac:dyDescent="0.25">
      <c r="A3804" s="415" t="s">
        <v>4786</v>
      </c>
      <c r="B3804" s="202">
        <v>24659</v>
      </c>
      <c r="C3804" s="204">
        <v>1</v>
      </c>
      <c r="D3804" s="416">
        <v>1</v>
      </c>
    </row>
    <row r="3805" spans="1:4" x14ac:dyDescent="0.25">
      <c r="A3805" s="415" t="s">
        <v>4787</v>
      </c>
      <c r="B3805" s="202">
        <v>11868</v>
      </c>
      <c r="C3805" s="204">
        <v>133</v>
      </c>
      <c r="D3805" s="416">
        <v>121</v>
      </c>
    </row>
    <row r="3806" spans="1:4" x14ac:dyDescent="0.25">
      <c r="A3806" s="415" t="s">
        <v>4788</v>
      </c>
      <c r="B3806" s="202">
        <v>26513</v>
      </c>
      <c r="C3806" s="204">
        <v>6</v>
      </c>
      <c r="D3806" s="416">
        <v>6</v>
      </c>
    </row>
    <row r="3807" spans="1:4" x14ac:dyDescent="0.25">
      <c r="A3807" s="415" t="s">
        <v>3352</v>
      </c>
      <c r="B3807" s="202">
        <v>11082</v>
      </c>
      <c r="C3807" s="204">
        <v>23</v>
      </c>
      <c r="D3807" s="416">
        <v>16</v>
      </c>
    </row>
    <row r="3808" spans="1:4" x14ac:dyDescent="0.25">
      <c r="A3808" s="415" t="s">
        <v>4789</v>
      </c>
      <c r="B3808" s="202">
        <v>21672</v>
      </c>
      <c r="C3808" s="204">
        <v>9</v>
      </c>
      <c r="D3808" s="416">
        <v>4</v>
      </c>
    </row>
    <row r="3809" spans="1:4" x14ac:dyDescent="0.25">
      <c r="A3809" s="415" t="s">
        <v>4790</v>
      </c>
      <c r="B3809" s="202">
        <v>28360</v>
      </c>
      <c r="C3809" s="204">
        <v>2</v>
      </c>
      <c r="D3809" s="416">
        <v>2</v>
      </c>
    </row>
    <row r="3810" spans="1:4" x14ac:dyDescent="0.25">
      <c r="A3810" s="415" t="s">
        <v>4791</v>
      </c>
      <c r="B3810" s="202">
        <v>10837</v>
      </c>
      <c r="C3810" s="204">
        <v>6</v>
      </c>
      <c r="D3810" s="416">
        <v>6</v>
      </c>
    </row>
    <row r="3811" spans="1:4" x14ac:dyDescent="0.25">
      <c r="A3811" s="415" t="s">
        <v>4792</v>
      </c>
      <c r="B3811" s="202">
        <v>19957</v>
      </c>
      <c r="C3811" s="204">
        <v>5</v>
      </c>
      <c r="D3811" s="416">
        <v>5</v>
      </c>
    </row>
    <row r="3812" spans="1:4" x14ac:dyDescent="0.25">
      <c r="A3812" s="415" t="s">
        <v>4793</v>
      </c>
      <c r="B3812" s="202">
        <v>23667</v>
      </c>
      <c r="C3812" s="204">
        <v>5</v>
      </c>
      <c r="D3812" s="416">
        <v>5</v>
      </c>
    </row>
    <row r="3813" spans="1:4" x14ac:dyDescent="0.25">
      <c r="A3813" s="415" t="s">
        <v>4794</v>
      </c>
      <c r="B3813" s="202">
        <v>10267</v>
      </c>
      <c r="C3813" s="204">
        <v>15</v>
      </c>
      <c r="D3813" s="416">
        <v>15</v>
      </c>
    </row>
    <row r="3814" spans="1:4" x14ac:dyDescent="0.25">
      <c r="A3814" s="415" t="s">
        <v>4795</v>
      </c>
      <c r="B3814" s="202">
        <v>24196</v>
      </c>
      <c r="C3814" s="204">
        <v>4</v>
      </c>
      <c r="D3814" s="416">
        <v>4</v>
      </c>
    </row>
    <row r="3815" spans="1:4" x14ac:dyDescent="0.25">
      <c r="A3815" s="415" t="s">
        <v>4796</v>
      </c>
      <c r="B3815" s="202">
        <v>21766</v>
      </c>
      <c r="C3815" s="204">
        <v>8</v>
      </c>
      <c r="D3815" s="416">
        <v>8</v>
      </c>
    </row>
    <row r="3816" spans="1:4" x14ac:dyDescent="0.25">
      <c r="A3816" s="415" t="s">
        <v>3359</v>
      </c>
      <c r="B3816" s="202">
        <v>21845</v>
      </c>
      <c r="C3816" s="204">
        <v>10</v>
      </c>
      <c r="D3816" s="416">
        <v>9</v>
      </c>
    </row>
    <row r="3817" spans="1:4" x14ac:dyDescent="0.25">
      <c r="A3817" s="415" t="s">
        <v>4797</v>
      </c>
      <c r="B3817" s="202">
        <v>19860</v>
      </c>
      <c r="C3817" s="204">
        <v>2</v>
      </c>
      <c r="D3817" s="416">
        <v>2</v>
      </c>
    </row>
    <row r="3818" spans="1:4" x14ac:dyDescent="0.25">
      <c r="A3818" s="415" t="s">
        <v>4798</v>
      </c>
      <c r="B3818" s="202">
        <v>12956</v>
      </c>
      <c r="C3818" s="204">
        <v>43</v>
      </c>
      <c r="D3818" s="416">
        <v>43</v>
      </c>
    </row>
    <row r="3819" spans="1:4" x14ac:dyDescent="0.25">
      <c r="A3819" s="415" t="s">
        <v>4799</v>
      </c>
      <c r="B3819" s="202">
        <v>29794</v>
      </c>
      <c r="C3819" s="204">
        <v>15</v>
      </c>
      <c r="D3819" s="416">
        <v>5</v>
      </c>
    </row>
    <row r="3820" spans="1:4" x14ac:dyDescent="0.25">
      <c r="A3820" s="415" t="s">
        <v>4800</v>
      </c>
      <c r="B3820" s="202">
        <v>24922</v>
      </c>
      <c r="C3820" s="204">
        <v>2</v>
      </c>
      <c r="D3820" s="416">
        <v>2</v>
      </c>
    </row>
    <row r="3821" spans="1:4" x14ac:dyDescent="0.25">
      <c r="A3821" s="415" t="s">
        <v>4801</v>
      </c>
      <c r="B3821" s="202">
        <v>26862</v>
      </c>
      <c r="C3821" s="204">
        <v>19</v>
      </c>
      <c r="D3821" s="416">
        <v>19</v>
      </c>
    </row>
    <row r="3822" spans="1:4" x14ac:dyDescent="0.25">
      <c r="A3822" s="415" t="s">
        <v>3360</v>
      </c>
      <c r="B3822" s="202">
        <v>13750</v>
      </c>
      <c r="C3822" s="204">
        <v>9</v>
      </c>
      <c r="D3822" s="416">
        <v>9</v>
      </c>
    </row>
    <row r="3823" spans="1:4" x14ac:dyDescent="0.25">
      <c r="A3823" s="415" t="s">
        <v>4802</v>
      </c>
      <c r="B3823" s="202">
        <v>29312</v>
      </c>
      <c r="C3823" s="204">
        <v>8</v>
      </c>
      <c r="D3823" s="416">
        <v>6</v>
      </c>
    </row>
    <row r="3824" spans="1:4" x14ac:dyDescent="0.25">
      <c r="A3824" s="415" t="s">
        <v>4803</v>
      </c>
      <c r="B3824" s="202">
        <v>19844</v>
      </c>
      <c r="C3824" s="204">
        <v>14</v>
      </c>
      <c r="D3824" s="416">
        <v>3</v>
      </c>
    </row>
    <row r="3825" spans="1:4" x14ac:dyDescent="0.25">
      <c r="A3825" s="415" t="s">
        <v>4804</v>
      </c>
      <c r="B3825" s="202">
        <v>11708</v>
      </c>
      <c r="C3825" s="204">
        <v>2</v>
      </c>
      <c r="D3825" s="416">
        <v>2</v>
      </c>
    </row>
    <row r="3826" spans="1:4" x14ac:dyDescent="0.25">
      <c r="A3826" s="415" t="s">
        <v>4015</v>
      </c>
      <c r="B3826" s="202">
        <v>28973</v>
      </c>
      <c r="C3826" s="204">
        <v>3</v>
      </c>
      <c r="D3826" s="416">
        <v>3</v>
      </c>
    </row>
    <row r="3827" spans="1:4" x14ac:dyDescent="0.25">
      <c r="A3827" s="415" t="s">
        <v>4805</v>
      </c>
      <c r="B3827" s="202">
        <v>13260</v>
      </c>
      <c r="C3827" s="204">
        <v>5</v>
      </c>
      <c r="D3827" s="416">
        <v>5</v>
      </c>
    </row>
    <row r="3828" spans="1:4" x14ac:dyDescent="0.25">
      <c r="A3828" s="415" t="s">
        <v>4806</v>
      </c>
      <c r="B3828" s="202">
        <v>10375</v>
      </c>
      <c r="C3828" s="204">
        <v>44</v>
      </c>
      <c r="D3828" s="416">
        <v>33</v>
      </c>
    </row>
    <row r="3829" spans="1:4" x14ac:dyDescent="0.25">
      <c r="A3829" s="415" t="s">
        <v>4807</v>
      </c>
      <c r="B3829" s="202">
        <v>15417</v>
      </c>
      <c r="C3829" s="204">
        <v>2</v>
      </c>
      <c r="D3829" s="416">
        <v>2</v>
      </c>
    </row>
    <row r="3830" spans="1:4" x14ac:dyDescent="0.25">
      <c r="A3830" s="415" t="s">
        <v>4808</v>
      </c>
      <c r="B3830" s="202">
        <v>14926</v>
      </c>
      <c r="C3830" s="204">
        <v>10</v>
      </c>
      <c r="D3830" s="416">
        <v>4</v>
      </c>
    </row>
    <row r="3831" spans="1:4" x14ac:dyDescent="0.25">
      <c r="A3831" s="415" t="s">
        <v>4809</v>
      </c>
      <c r="B3831" s="202">
        <v>13056</v>
      </c>
      <c r="C3831" s="204">
        <v>5</v>
      </c>
      <c r="D3831" s="416">
        <v>3</v>
      </c>
    </row>
    <row r="3832" spans="1:4" x14ac:dyDescent="0.25">
      <c r="A3832" s="415" t="s">
        <v>4016</v>
      </c>
      <c r="B3832" s="202">
        <v>14594</v>
      </c>
      <c r="C3832" s="204">
        <v>5</v>
      </c>
      <c r="D3832" s="416">
        <v>3</v>
      </c>
    </row>
    <row r="3833" spans="1:4" x14ac:dyDescent="0.25">
      <c r="A3833" s="415" t="s">
        <v>4810</v>
      </c>
      <c r="B3833" s="202">
        <v>21091</v>
      </c>
      <c r="C3833" s="204">
        <v>1</v>
      </c>
      <c r="D3833" s="416">
        <v>1</v>
      </c>
    </row>
    <row r="3834" spans="1:4" x14ac:dyDescent="0.25">
      <c r="A3834" s="415" t="s">
        <v>4811</v>
      </c>
      <c r="B3834" s="202">
        <v>24314</v>
      </c>
      <c r="C3834" s="204">
        <v>104</v>
      </c>
      <c r="D3834" s="416">
        <v>98</v>
      </c>
    </row>
    <row r="3835" spans="1:4" x14ac:dyDescent="0.25">
      <c r="A3835" s="415" t="s">
        <v>4812</v>
      </c>
      <c r="B3835" s="202">
        <v>22926</v>
      </c>
      <c r="C3835" s="204">
        <v>34</v>
      </c>
      <c r="D3835" s="416">
        <v>28</v>
      </c>
    </row>
    <row r="3836" spans="1:4" x14ac:dyDescent="0.25">
      <c r="A3836" s="415" t="s">
        <v>4813</v>
      </c>
      <c r="B3836" s="202">
        <v>18824</v>
      </c>
      <c r="C3836" s="204">
        <v>32</v>
      </c>
      <c r="D3836" s="416">
        <v>22</v>
      </c>
    </row>
    <row r="3837" spans="1:4" x14ac:dyDescent="0.25">
      <c r="A3837" s="415" t="s">
        <v>4814</v>
      </c>
      <c r="B3837" s="202">
        <v>26893</v>
      </c>
      <c r="C3837" s="203">
        <v>1167</v>
      </c>
      <c r="D3837" s="417">
        <v>1154</v>
      </c>
    </row>
    <row r="3838" spans="1:4" x14ac:dyDescent="0.25">
      <c r="A3838" s="415" t="s">
        <v>4815</v>
      </c>
      <c r="B3838" s="202">
        <v>23235</v>
      </c>
      <c r="C3838" s="204">
        <v>120</v>
      </c>
      <c r="D3838" s="416">
        <v>88</v>
      </c>
    </row>
    <row r="3839" spans="1:4" x14ac:dyDescent="0.25">
      <c r="A3839" s="415" t="s">
        <v>4816</v>
      </c>
      <c r="B3839" s="202">
        <v>29464</v>
      </c>
      <c r="C3839" s="204">
        <v>49</v>
      </c>
      <c r="D3839" s="416">
        <v>18</v>
      </c>
    </row>
    <row r="3840" spans="1:4" x14ac:dyDescent="0.25">
      <c r="A3840" s="415" t="s">
        <v>4817</v>
      </c>
      <c r="B3840" s="202">
        <v>28042</v>
      </c>
      <c r="C3840" s="204">
        <v>232</v>
      </c>
      <c r="D3840" s="416">
        <v>50</v>
      </c>
    </row>
    <row r="3841" spans="1:4" x14ac:dyDescent="0.25">
      <c r="A3841" s="415" t="s">
        <v>4818</v>
      </c>
      <c r="B3841" s="202">
        <v>18259</v>
      </c>
      <c r="C3841" s="204">
        <v>24</v>
      </c>
      <c r="D3841" s="416">
        <v>2</v>
      </c>
    </row>
    <row r="3842" spans="1:4" x14ac:dyDescent="0.25">
      <c r="A3842" s="415" t="s">
        <v>4819</v>
      </c>
      <c r="B3842" s="202">
        <v>13814</v>
      </c>
      <c r="C3842" s="204">
        <v>384</v>
      </c>
      <c r="D3842" s="416">
        <v>198</v>
      </c>
    </row>
    <row r="3843" spans="1:4" x14ac:dyDescent="0.25">
      <c r="A3843" s="415" t="s">
        <v>4820</v>
      </c>
      <c r="B3843" s="202">
        <v>16099</v>
      </c>
      <c r="C3843" s="204">
        <v>20</v>
      </c>
      <c r="D3843" s="416">
        <v>0</v>
      </c>
    </row>
    <row r="3844" spans="1:4" x14ac:dyDescent="0.25">
      <c r="A3844" s="415" t="s">
        <v>4821</v>
      </c>
      <c r="B3844" s="202">
        <v>23099</v>
      </c>
      <c r="C3844" s="204">
        <v>20</v>
      </c>
      <c r="D3844" s="416">
        <v>10</v>
      </c>
    </row>
    <row r="3845" spans="1:4" x14ac:dyDescent="0.25">
      <c r="A3845" s="415" t="s">
        <v>4822</v>
      </c>
      <c r="B3845" s="202">
        <v>15607</v>
      </c>
      <c r="C3845" s="204">
        <v>110</v>
      </c>
      <c r="D3845" s="416">
        <v>110</v>
      </c>
    </row>
    <row r="3846" spans="1:4" x14ac:dyDescent="0.25">
      <c r="A3846" s="415" t="s">
        <v>4823</v>
      </c>
      <c r="B3846" s="202">
        <v>16974</v>
      </c>
      <c r="C3846" s="204">
        <v>5</v>
      </c>
      <c r="D3846" s="416">
        <v>5</v>
      </c>
    </row>
    <row r="3847" spans="1:4" x14ac:dyDescent="0.25">
      <c r="A3847" s="415" t="s">
        <v>4824</v>
      </c>
      <c r="B3847" s="202">
        <v>13650</v>
      </c>
      <c r="C3847" s="204">
        <v>263</v>
      </c>
      <c r="D3847" s="416">
        <v>239</v>
      </c>
    </row>
    <row r="3848" spans="1:4" x14ac:dyDescent="0.25">
      <c r="A3848" s="415" t="s">
        <v>4825</v>
      </c>
      <c r="B3848" s="202">
        <v>13661</v>
      </c>
      <c r="C3848" s="204">
        <v>47</v>
      </c>
      <c r="D3848" s="416">
        <v>47</v>
      </c>
    </row>
    <row r="3849" spans="1:4" x14ac:dyDescent="0.25">
      <c r="A3849" s="415" t="s">
        <v>4826</v>
      </c>
      <c r="B3849" s="202">
        <v>25557</v>
      </c>
      <c r="C3849" s="204">
        <v>70</v>
      </c>
      <c r="D3849" s="416">
        <v>10</v>
      </c>
    </row>
    <row r="3850" spans="1:4" x14ac:dyDescent="0.25">
      <c r="A3850" s="415" t="s">
        <v>3032</v>
      </c>
      <c r="B3850" s="202">
        <v>18451</v>
      </c>
      <c r="C3850" s="203">
        <v>3187</v>
      </c>
      <c r="D3850" s="417">
        <v>2110</v>
      </c>
    </row>
    <row r="3851" spans="1:4" x14ac:dyDescent="0.25">
      <c r="A3851" s="415" t="s">
        <v>4827</v>
      </c>
      <c r="B3851" s="202">
        <v>13400</v>
      </c>
      <c r="C3851" s="204">
        <v>152</v>
      </c>
      <c r="D3851" s="416">
        <v>78</v>
      </c>
    </row>
    <row r="3852" spans="1:4" x14ac:dyDescent="0.25">
      <c r="A3852" s="415" t="s">
        <v>4828</v>
      </c>
      <c r="B3852" s="202">
        <v>15115</v>
      </c>
      <c r="C3852" s="204">
        <v>2</v>
      </c>
      <c r="D3852" s="416">
        <v>2</v>
      </c>
    </row>
    <row r="3853" spans="1:4" x14ac:dyDescent="0.25">
      <c r="A3853" s="415" t="s">
        <v>4829</v>
      </c>
      <c r="B3853" s="202">
        <v>20768</v>
      </c>
      <c r="C3853" s="204">
        <v>13</v>
      </c>
      <c r="D3853" s="416">
        <v>3</v>
      </c>
    </row>
    <row r="3854" spans="1:4" x14ac:dyDescent="0.25">
      <c r="A3854" s="415" t="s">
        <v>4830</v>
      </c>
      <c r="B3854" s="202">
        <v>20519</v>
      </c>
      <c r="C3854" s="204">
        <v>84</v>
      </c>
      <c r="D3854" s="416">
        <v>21</v>
      </c>
    </row>
    <row r="3855" spans="1:4" x14ac:dyDescent="0.25">
      <c r="A3855" s="415" t="s">
        <v>4831</v>
      </c>
      <c r="B3855" s="202">
        <v>19462</v>
      </c>
      <c r="C3855" s="204">
        <v>27</v>
      </c>
      <c r="D3855" s="416">
        <v>12</v>
      </c>
    </row>
    <row r="3856" spans="1:4" x14ac:dyDescent="0.25">
      <c r="A3856" s="415" t="s">
        <v>4832</v>
      </c>
      <c r="B3856" s="202">
        <v>29087</v>
      </c>
      <c r="C3856" s="204">
        <v>897</v>
      </c>
      <c r="D3856" s="416">
        <v>545</v>
      </c>
    </row>
    <row r="3857" spans="1:4" x14ac:dyDescent="0.25">
      <c r="A3857" s="415" t="s">
        <v>4833</v>
      </c>
      <c r="B3857" s="202">
        <v>16585</v>
      </c>
      <c r="C3857" s="203">
        <v>1101</v>
      </c>
      <c r="D3857" s="416">
        <v>716</v>
      </c>
    </row>
    <row r="3858" spans="1:4" x14ac:dyDescent="0.25">
      <c r="A3858" s="415" t="s">
        <v>3043</v>
      </c>
      <c r="B3858" s="202">
        <v>11209</v>
      </c>
      <c r="C3858" s="204">
        <v>410</v>
      </c>
      <c r="D3858" s="416">
        <v>9</v>
      </c>
    </row>
    <row r="3859" spans="1:4" x14ac:dyDescent="0.25">
      <c r="A3859" s="415" t="s">
        <v>3046</v>
      </c>
      <c r="B3859" s="202">
        <v>25940</v>
      </c>
      <c r="C3859" s="204">
        <v>362</v>
      </c>
      <c r="D3859" s="416">
        <v>355</v>
      </c>
    </row>
    <row r="3860" spans="1:4" x14ac:dyDescent="0.25">
      <c r="A3860" s="415" t="s">
        <v>3271</v>
      </c>
      <c r="B3860" s="202">
        <v>15397</v>
      </c>
      <c r="C3860" s="204">
        <v>258</v>
      </c>
      <c r="D3860" s="416">
        <v>205</v>
      </c>
    </row>
    <row r="3861" spans="1:4" x14ac:dyDescent="0.25">
      <c r="A3861" s="415" t="s">
        <v>2211</v>
      </c>
      <c r="B3861" s="202">
        <v>15778</v>
      </c>
      <c r="C3861" s="204">
        <v>19</v>
      </c>
      <c r="D3861" s="416">
        <v>3</v>
      </c>
    </row>
    <row r="3862" spans="1:4" x14ac:dyDescent="0.25">
      <c r="A3862" s="415" t="s">
        <v>4834</v>
      </c>
      <c r="B3862" s="202">
        <v>24983</v>
      </c>
      <c r="C3862" s="204">
        <v>20</v>
      </c>
      <c r="D3862" s="416">
        <v>20</v>
      </c>
    </row>
    <row r="3863" spans="1:4" x14ac:dyDescent="0.25">
      <c r="A3863" s="415" t="s">
        <v>4835</v>
      </c>
      <c r="B3863" s="202">
        <v>11751</v>
      </c>
      <c r="C3863" s="204">
        <v>20</v>
      </c>
      <c r="D3863" s="416">
        <v>20</v>
      </c>
    </row>
    <row r="3864" spans="1:4" x14ac:dyDescent="0.25">
      <c r="A3864" s="415" t="s">
        <v>4836</v>
      </c>
      <c r="B3864" s="202">
        <v>11465</v>
      </c>
      <c r="C3864" s="204">
        <v>50</v>
      </c>
      <c r="D3864" s="416">
        <v>40</v>
      </c>
    </row>
    <row r="3865" spans="1:4" x14ac:dyDescent="0.25">
      <c r="A3865" s="415" t="s">
        <v>4837</v>
      </c>
      <c r="B3865" s="202">
        <v>27498</v>
      </c>
      <c r="C3865" s="204">
        <v>20</v>
      </c>
      <c r="D3865" s="416">
        <v>20</v>
      </c>
    </row>
    <row r="3866" spans="1:4" x14ac:dyDescent="0.25">
      <c r="A3866" s="415" t="s">
        <v>4838</v>
      </c>
      <c r="B3866" s="202">
        <v>24595</v>
      </c>
      <c r="C3866" s="204">
        <v>5</v>
      </c>
      <c r="D3866" s="416">
        <v>0</v>
      </c>
    </row>
    <row r="3867" spans="1:4" x14ac:dyDescent="0.25">
      <c r="A3867" s="415" t="s">
        <v>4839</v>
      </c>
      <c r="B3867" s="202">
        <v>12860</v>
      </c>
      <c r="C3867" s="204">
        <v>590</v>
      </c>
      <c r="D3867" s="416">
        <v>330</v>
      </c>
    </row>
    <row r="3868" spans="1:4" x14ac:dyDescent="0.25">
      <c r="A3868" s="415" t="s">
        <v>4840</v>
      </c>
      <c r="B3868" s="202">
        <v>14035</v>
      </c>
      <c r="C3868" s="204">
        <v>7</v>
      </c>
      <c r="D3868" s="416">
        <v>0</v>
      </c>
    </row>
    <row r="3869" spans="1:4" x14ac:dyDescent="0.25">
      <c r="A3869" s="415" t="s">
        <v>4841</v>
      </c>
      <c r="B3869" s="202">
        <v>26109</v>
      </c>
      <c r="C3869" s="204">
        <v>20</v>
      </c>
      <c r="D3869" s="416">
        <v>19</v>
      </c>
    </row>
    <row r="3870" spans="1:4" x14ac:dyDescent="0.25">
      <c r="A3870" s="415" t="s">
        <v>4842</v>
      </c>
      <c r="B3870" s="202">
        <v>14157</v>
      </c>
      <c r="C3870" s="204">
        <v>4</v>
      </c>
      <c r="D3870" s="416">
        <v>0</v>
      </c>
    </row>
    <row r="3871" spans="1:4" x14ac:dyDescent="0.25">
      <c r="A3871" s="415" t="s">
        <v>4843</v>
      </c>
      <c r="B3871" s="202">
        <v>22706</v>
      </c>
      <c r="C3871" s="204">
        <v>3</v>
      </c>
      <c r="D3871" s="416">
        <v>3</v>
      </c>
    </row>
    <row r="3872" spans="1:4" x14ac:dyDescent="0.25">
      <c r="A3872" s="415" t="s">
        <v>4844</v>
      </c>
      <c r="B3872" s="202">
        <v>28610</v>
      </c>
      <c r="C3872" s="204">
        <v>7</v>
      </c>
      <c r="D3872" s="416">
        <v>7</v>
      </c>
    </row>
    <row r="3873" spans="1:4" x14ac:dyDescent="0.25">
      <c r="A3873" s="415" t="s">
        <v>4845</v>
      </c>
      <c r="B3873" s="202">
        <v>17502</v>
      </c>
      <c r="C3873" s="204">
        <v>6</v>
      </c>
      <c r="D3873" s="416">
        <v>5</v>
      </c>
    </row>
    <row r="3874" spans="1:4" x14ac:dyDescent="0.25">
      <c r="A3874" s="415" t="s">
        <v>4846</v>
      </c>
      <c r="B3874" s="202">
        <v>22481</v>
      </c>
      <c r="C3874" s="204">
        <v>1</v>
      </c>
      <c r="D3874" s="416">
        <v>0</v>
      </c>
    </row>
    <row r="3875" spans="1:4" x14ac:dyDescent="0.25">
      <c r="A3875" s="415" t="s">
        <v>4847</v>
      </c>
      <c r="B3875" s="202">
        <v>28235</v>
      </c>
      <c r="C3875" s="204">
        <v>45</v>
      </c>
      <c r="D3875" s="416">
        <v>19</v>
      </c>
    </row>
    <row r="3876" spans="1:4" x14ac:dyDescent="0.25">
      <c r="A3876" s="415" t="s">
        <v>4848</v>
      </c>
      <c r="B3876" s="202">
        <v>17158</v>
      </c>
      <c r="C3876" s="204">
        <v>30</v>
      </c>
      <c r="D3876" s="416">
        <v>18</v>
      </c>
    </row>
    <row r="3877" spans="1:4" x14ac:dyDescent="0.25">
      <c r="A3877" s="415" t="s">
        <v>4849</v>
      </c>
      <c r="B3877" s="202">
        <v>27971</v>
      </c>
      <c r="C3877" s="204">
        <v>5</v>
      </c>
      <c r="D3877" s="416">
        <v>4</v>
      </c>
    </row>
    <row r="3878" spans="1:4" x14ac:dyDescent="0.25">
      <c r="A3878" s="415" t="s">
        <v>4850</v>
      </c>
      <c r="B3878" s="202">
        <v>20496</v>
      </c>
      <c r="C3878" s="204">
        <v>45</v>
      </c>
      <c r="D3878" s="416">
        <v>44</v>
      </c>
    </row>
    <row r="3879" spans="1:4" x14ac:dyDescent="0.25">
      <c r="A3879" s="415" t="s">
        <v>4851</v>
      </c>
      <c r="B3879" s="202">
        <v>26321</v>
      </c>
      <c r="C3879" s="204">
        <v>16</v>
      </c>
      <c r="D3879" s="416">
        <v>7</v>
      </c>
    </row>
    <row r="3880" spans="1:4" x14ac:dyDescent="0.25">
      <c r="A3880" s="415" t="s">
        <v>4852</v>
      </c>
      <c r="B3880" s="202">
        <v>24299</v>
      </c>
      <c r="C3880" s="204">
        <v>2</v>
      </c>
      <c r="D3880" s="416">
        <v>0</v>
      </c>
    </row>
    <row r="3881" spans="1:4" x14ac:dyDescent="0.25">
      <c r="A3881" s="415" t="s">
        <v>4853</v>
      </c>
      <c r="B3881" s="202">
        <v>10686</v>
      </c>
      <c r="C3881" s="204">
        <v>12</v>
      </c>
      <c r="D3881" s="416">
        <v>12</v>
      </c>
    </row>
    <row r="3882" spans="1:4" x14ac:dyDescent="0.25">
      <c r="A3882" s="415" t="s">
        <v>4854</v>
      </c>
      <c r="B3882" s="202">
        <v>14596</v>
      </c>
      <c r="C3882" s="204">
        <v>13</v>
      </c>
      <c r="D3882" s="416">
        <v>1</v>
      </c>
    </row>
    <row r="3883" spans="1:4" x14ac:dyDescent="0.25">
      <c r="A3883" s="415" t="s">
        <v>4855</v>
      </c>
      <c r="B3883" s="202">
        <v>16818</v>
      </c>
      <c r="C3883" s="204">
        <v>4</v>
      </c>
      <c r="D3883" s="416">
        <v>4</v>
      </c>
    </row>
    <row r="3884" spans="1:4" x14ac:dyDescent="0.25">
      <c r="A3884" s="415" t="s">
        <v>4856</v>
      </c>
      <c r="B3884" s="202">
        <v>25248</v>
      </c>
      <c r="C3884" s="204">
        <v>3</v>
      </c>
      <c r="D3884" s="416">
        <v>0</v>
      </c>
    </row>
    <row r="3885" spans="1:4" x14ac:dyDescent="0.25">
      <c r="A3885" s="415" t="s">
        <v>4857</v>
      </c>
      <c r="B3885" s="202">
        <v>18741</v>
      </c>
      <c r="C3885" s="204">
        <v>15</v>
      </c>
      <c r="D3885" s="416">
        <v>15</v>
      </c>
    </row>
    <row r="3886" spans="1:4" x14ac:dyDescent="0.25">
      <c r="A3886" s="415" t="s">
        <v>4858</v>
      </c>
      <c r="B3886" s="202">
        <v>20731</v>
      </c>
      <c r="C3886" s="204">
        <v>4</v>
      </c>
      <c r="D3886" s="416">
        <v>4</v>
      </c>
    </row>
    <row r="3887" spans="1:4" x14ac:dyDescent="0.25">
      <c r="A3887" s="415" t="s">
        <v>4859</v>
      </c>
      <c r="B3887" s="202">
        <v>24733</v>
      </c>
      <c r="C3887" s="204">
        <v>6</v>
      </c>
      <c r="D3887" s="416">
        <v>6</v>
      </c>
    </row>
    <row r="3888" spans="1:4" x14ac:dyDescent="0.25">
      <c r="A3888" s="415" t="s">
        <v>4860</v>
      </c>
      <c r="B3888" s="202">
        <v>14769</v>
      </c>
      <c r="C3888" s="204">
        <v>6</v>
      </c>
      <c r="D3888" s="416">
        <v>6</v>
      </c>
    </row>
    <row r="3889" spans="1:4" x14ac:dyDescent="0.25">
      <c r="A3889" s="415" t="s">
        <v>4861</v>
      </c>
      <c r="B3889" s="202">
        <v>27751</v>
      </c>
      <c r="C3889" s="204">
        <v>333</v>
      </c>
      <c r="D3889" s="416">
        <v>200</v>
      </c>
    </row>
    <row r="3890" spans="1:4" x14ac:dyDescent="0.25">
      <c r="A3890" s="415" t="s">
        <v>4862</v>
      </c>
      <c r="B3890" s="202">
        <v>19372</v>
      </c>
      <c r="C3890" s="204">
        <v>571</v>
      </c>
      <c r="D3890" s="416">
        <v>464</v>
      </c>
    </row>
    <row r="3891" spans="1:4" x14ac:dyDescent="0.25">
      <c r="A3891" s="415" t="s">
        <v>4863</v>
      </c>
      <c r="B3891" s="202">
        <v>21229</v>
      </c>
      <c r="C3891" s="204">
        <v>72</v>
      </c>
      <c r="D3891" s="416">
        <v>72</v>
      </c>
    </row>
    <row r="3892" spans="1:4" x14ac:dyDescent="0.25">
      <c r="A3892" s="415" t="s">
        <v>4864</v>
      </c>
      <c r="B3892" s="202">
        <v>23628</v>
      </c>
      <c r="C3892" s="204">
        <v>15</v>
      </c>
      <c r="D3892" s="416">
        <v>0</v>
      </c>
    </row>
    <row r="3893" spans="1:4" x14ac:dyDescent="0.25">
      <c r="A3893" s="415" t="s">
        <v>4865</v>
      </c>
      <c r="B3893" s="202">
        <v>16670</v>
      </c>
      <c r="C3893" s="204">
        <v>20</v>
      </c>
      <c r="D3893" s="416">
        <v>20</v>
      </c>
    </row>
    <row r="3894" spans="1:4" x14ac:dyDescent="0.25">
      <c r="A3894" s="415" t="s">
        <v>4866</v>
      </c>
      <c r="B3894" s="202">
        <v>14954</v>
      </c>
      <c r="C3894" s="204">
        <v>410</v>
      </c>
      <c r="D3894" s="416">
        <v>200</v>
      </c>
    </row>
    <row r="3895" spans="1:4" x14ac:dyDescent="0.25">
      <c r="A3895" s="415" t="s">
        <v>4867</v>
      </c>
      <c r="B3895" s="202">
        <v>20834</v>
      </c>
      <c r="C3895" s="204">
        <v>20</v>
      </c>
      <c r="D3895" s="416">
        <v>20</v>
      </c>
    </row>
    <row r="3896" spans="1:4" x14ac:dyDescent="0.25">
      <c r="A3896" s="415" t="s">
        <v>4868</v>
      </c>
      <c r="B3896" s="202">
        <v>14034</v>
      </c>
      <c r="C3896" s="204">
        <v>30</v>
      </c>
      <c r="D3896" s="416">
        <v>20</v>
      </c>
    </row>
    <row r="3897" spans="1:4" x14ac:dyDescent="0.25">
      <c r="A3897" s="415" t="s">
        <v>4869</v>
      </c>
      <c r="B3897" s="202">
        <v>22621</v>
      </c>
      <c r="C3897" s="204">
        <v>45</v>
      </c>
      <c r="D3897" s="416">
        <v>0</v>
      </c>
    </row>
    <row r="3898" spans="1:4" x14ac:dyDescent="0.25">
      <c r="A3898" s="415" t="s">
        <v>4870</v>
      </c>
      <c r="B3898" s="202">
        <v>11392</v>
      </c>
      <c r="C3898" s="204">
        <v>43</v>
      </c>
      <c r="D3898" s="416">
        <v>11</v>
      </c>
    </row>
    <row r="3899" spans="1:4" x14ac:dyDescent="0.25">
      <c r="A3899" s="415" t="s">
        <v>4871</v>
      </c>
      <c r="B3899" s="202">
        <v>13267</v>
      </c>
      <c r="C3899" s="204">
        <v>30</v>
      </c>
      <c r="D3899" s="416">
        <v>30</v>
      </c>
    </row>
    <row r="3900" spans="1:4" x14ac:dyDescent="0.25">
      <c r="A3900" s="415" t="s">
        <v>4872</v>
      </c>
      <c r="B3900" s="202">
        <v>15192</v>
      </c>
      <c r="C3900" s="204">
        <v>6</v>
      </c>
      <c r="D3900" s="416">
        <v>0</v>
      </c>
    </row>
    <row r="3901" spans="1:4" x14ac:dyDescent="0.25">
      <c r="A3901" s="415" t="s">
        <v>4873</v>
      </c>
      <c r="B3901" s="202">
        <v>17786</v>
      </c>
      <c r="C3901" s="204">
        <v>21</v>
      </c>
      <c r="D3901" s="416">
        <v>14</v>
      </c>
    </row>
    <row r="3902" spans="1:4" x14ac:dyDescent="0.25">
      <c r="A3902" s="415" t="s">
        <v>4874</v>
      </c>
      <c r="B3902" s="202">
        <v>13880</v>
      </c>
      <c r="C3902" s="204">
        <v>32</v>
      </c>
      <c r="D3902" s="416">
        <v>31</v>
      </c>
    </row>
    <row r="3903" spans="1:4" x14ac:dyDescent="0.25">
      <c r="A3903" s="415" t="s">
        <v>4875</v>
      </c>
      <c r="B3903" s="202">
        <v>14137</v>
      </c>
      <c r="C3903" s="204">
        <v>190</v>
      </c>
      <c r="D3903" s="416">
        <v>110</v>
      </c>
    </row>
    <row r="3904" spans="1:4" x14ac:dyDescent="0.25">
      <c r="A3904" s="415" t="s">
        <v>4876</v>
      </c>
      <c r="B3904" s="202">
        <v>28635</v>
      </c>
      <c r="C3904" s="204">
        <v>205</v>
      </c>
      <c r="D3904" s="416">
        <v>75</v>
      </c>
    </row>
    <row r="3905" spans="1:4" x14ac:dyDescent="0.25">
      <c r="A3905" s="415" t="s">
        <v>4877</v>
      </c>
      <c r="B3905" s="202">
        <v>25359</v>
      </c>
      <c r="C3905" s="204">
        <v>20</v>
      </c>
      <c r="D3905" s="416">
        <v>10</v>
      </c>
    </row>
    <row r="3906" spans="1:4" x14ac:dyDescent="0.25">
      <c r="A3906" s="415" t="s">
        <v>4878</v>
      </c>
      <c r="B3906" s="202">
        <v>13939</v>
      </c>
      <c r="C3906" s="204">
        <v>10</v>
      </c>
      <c r="D3906" s="416">
        <v>10</v>
      </c>
    </row>
    <row r="3907" spans="1:4" x14ac:dyDescent="0.25">
      <c r="A3907" s="415" t="s">
        <v>3050</v>
      </c>
      <c r="B3907" s="202">
        <v>13668</v>
      </c>
      <c r="C3907" s="204">
        <v>5</v>
      </c>
      <c r="D3907" s="416">
        <v>2</v>
      </c>
    </row>
    <row r="3908" spans="1:4" x14ac:dyDescent="0.25">
      <c r="A3908" s="415" t="s">
        <v>4782</v>
      </c>
      <c r="B3908" s="202">
        <v>28679</v>
      </c>
      <c r="C3908" s="204">
        <v>5</v>
      </c>
      <c r="D3908" s="416">
        <v>5</v>
      </c>
    </row>
    <row r="3909" spans="1:4" x14ac:dyDescent="0.25">
      <c r="A3909" s="415" t="s">
        <v>4599</v>
      </c>
      <c r="B3909" s="202">
        <v>14123</v>
      </c>
      <c r="C3909" s="204">
        <v>2</v>
      </c>
      <c r="D3909" s="416">
        <v>2</v>
      </c>
    </row>
    <row r="3910" spans="1:4" x14ac:dyDescent="0.25">
      <c r="A3910" s="415" t="s">
        <v>4879</v>
      </c>
      <c r="B3910" s="202">
        <v>26835</v>
      </c>
      <c r="C3910" s="204">
        <v>16</v>
      </c>
      <c r="D3910" s="416">
        <v>9</v>
      </c>
    </row>
    <row r="3911" spans="1:4" x14ac:dyDescent="0.25">
      <c r="A3911" s="415" t="s">
        <v>3054</v>
      </c>
      <c r="B3911" s="202">
        <v>25028</v>
      </c>
      <c r="C3911" s="204">
        <v>4</v>
      </c>
      <c r="D3911" s="416">
        <v>2</v>
      </c>
    </row>
    <row r="3912" spans="1:4" x14ac:dyDescent="0.25">
      <c r="A3912" s="415" t="s">
        <v>3056</v>
      </c>
      <c r="B3912" s="202">
        <v>21069</v>
      </c>
      <c r="C3912" s="204">
        <v>2</v>
      </c>
      <c r="D3912" s="416">
        <v>2</v>
      </c>
    </row>
    <row r="3913" spans="1:4" x14ac:dyDescent="0.25">
      <c r="A3913" s="415" t="s">
        <v>4880</v>
      </c>
      <c r="B3913" s="202">
        <v>11168</v>
      </c>
      <c r="C3913" s="204">
        <v>2</v>
      </c>
      <c r="D3913" s="416">
        <v>2</v>
      </c>
    </row>
    <row r="3914" spans="1:4" x14ac:dyDescent="0.25">
      <c r="A3914" s="415" t="s">
        <v>4881</v>
      </c>
      <c r="B3914" s="202">
        <v>17758</v>
      </c>
      <c r="C3914" s="204">
        <v>172</v>
      </c>
      <c r="D3914" s="416">
        <v>133</v>
      </c>
    </row>
    <row r="3915" spans="1:4" x14ac:dyDescent="0.25">
      <c r="A3915" s="415" t="s">
        <v>3058</v>
      </c>
      <c r="B3915" s="202">
        <v>16597</v>
      </c>
      <c r="C3915" s="204">
        <v>8</v>
      </c>
      <c r="D3915" s="416">
        <v>7</v>
      </c>
    </row>
    <row r="3916" spans="1:4" x14ac:dyDescent="0.25">
      <c r="A3916" s="415" t="s">
        <v>3059</v>
      </c>
      <c r="B3916" s="202">
        <v>23988</v>
      </c>
      <c r="C3916" s="204">
        <v>20</v>
      </c>
      <c r="D3916" s="416">
        <v>0</v>
      </c>
    </row>
    <row r="3917" spans="1:4" x14ac:dyDescent="0.25">
      <c r="A3917" s="415" t="s">
        <v>4882</v>
      </c>
      <c r="B3917" s="202">
        <v>29722</v>
      </c>
      <c r="C3917" s="204">
        <v>8</v>
      </c>
      <c r="D3917" s="416">
        <v>2</v>
      </c>
    </row>
    <row r="3918" spans="1:4" x14ac:dyDescent="0.25">
      <c r="A3918" s="415" t="s">
        <v>4883</v>
      </c>
      <c r="B3918" s="202">
        <v>13192</v>
      </c>
      <c r="C3918" s="204">
        <v>4</v>
      </c>
      <c r="D3918" s="416">
        <v>4</v>
      </c>
    </row>
    <row r="3919" spans="1:4" x14ac:dyDescent="0.25">
      <c r="A3919" s="415" t="s">
        <v>4884</v>
      </c>
      <c r="B3919" s="202">
        <v>28057</v>
      </c>
      <c r="C3919" s="204">
        <v>5</v>
      </c>
      <c r="D3919" s="416">
        <v>5</v>
      </c>
    </row>
    <row r="3920" spans="1:4" x14ac:dyDescent="0.25">
      <c r="A3920" s="415" t="s">
        <v>4885</v>
      </c>
      <c r="B3920" s="202">
        <v>15784</v>
      </c>
      <c r="C3920" s="204">
        <v>5</v>
      </c>
      <c r="D3920" s="416">
        <v>4</v>
      </c>
    </row>
    <row r="3921" spans="1:4" x14ac:dyDescent="0.25">
      <c r="A3921" s="415" t="s">
        <v>4886</v>
      </c>
      <c r="B3921" s="202">
        <v>13535</v>
      </c>
      <c r="C3921" s="204">
        <v>15</v>
      </c>
      <c r="D3921" s="416">
        <v>13</v>
      </c>
    </row>
    <row r="3922" spans="1:4" x14ac:dyDescent="0.25">
      <c r="A3922" s="415" t="s">
        <v>4887</v>
      </c>
      <c r="B3922" s="202">
        <v>24787</v>
      </c>
      <c r="C3922" s="204">
        <v>2</v>
      </c>
      <c r="D3922" s="416">
        <v>2</v>
      </c>
    </row>
    <row r="3923" spans="1:4" x14ac:dyDescent="0.25">
      <c r="A3923" s="415" t="s">
        <v>4888</v>
      </c>
      <c r="B3923" s="202">
        <v>11681</v>
      </c>
      <c r="C3923" s="204">
        <v>2</v>
      </c>
      <c r="D3923" s="416">
        <v>1</v>
      </c>
    </row>
    <row r="3924" spans="1:4" x14ac:dyDescent="0.25">
      <c r="A3924" s="415" t="s">
        <v>4889</v>
      </c>
      <c r="B3924" s="202">
        <v>14723</v>
      </c>
      <c r="C3924" s="204">
        <v>7</v>
      </c>
      <c r="D3924" s="416">
        <v>6</v>
      </c>
    </row>
    <row r="3925" spans="1:4" x14ac:dyDescent="0.25">
      <c r="A3925" s="415" t="s">
        <v>4890</v>
      </c>
      <c r="B3925" s="202">
        <v>13408</v>
      </c>
      <c r="C3925" s="204">
        <v>9</v>
      </c>
      <c r="D3925" s="416">
        <v>9</v>
      </c>
    </row>
    <row r="3926" spans="1:4" x14ac:dyDescent="0.25">
      <c r="A3926" s="415" t="s">
        <v>4891</v>
      </c>
      <c r="B3926" s="202">
        <v>18810</v>
      </c>
      <c r="C3926" s="204">
        <v>3</v>
      </c>
      <c r="D3926" s="416">
        <v>1</v>
      </c>
    </row>
    <row r="3927" spans="1:4" x14ac:dyDescent="0.25">
      <c r="A3927" s="415" t="s">
        <v>3065</v>
      </c>
      <c r="B3927" s="202">
        <v>14617</v>
      </c>
      <c r="C3927" s="204">
        <v>51</v>
      </c>
      <c r="D3927" s="416">
        <v>50</v>
      </c>
    </row>
    <row r="3928" spans="1:4" x14ac:dyDescent="0.25">
      <c r="A3928" s="415" t="s">
        <v>4892</v>
      </c>
      <c r="B3928" s="202">
        <v>22982</v>
      </c>
      <c r="C3928" s="204">
        <v>11</v>
      </c>
      <c r="D3928" s="416">
        <v>4</v>
      </c>
    </row>
    <row r="3929" spans="1:4" x14ac:dyDescent="0.25">
      <c r="A3929" s="415" t="s">
        <v>4893</v>
      </c>
      <c r="B3929" s="202">
        <v>10374</v>
      </c>
      <c r="C3929" s="204">
        <v>3</v>
      </c>
      <c r="D3929" s="416">
        <v>0</v>
      </c>
    </row>
    <row r="3930" spans="1:4" x14ac:dyDescent="0.25">
      <c r="A3930" s="415" t="s">
        <v>3066</v>
      </c>
      <c r="B3930" s="202">
        <v>15891</v>
      </c>
      <c r="C3930" s="204">
        <v>23</v>
      </c>
      <c r="D3930" s="416">
        <v>22</v>
      </c>
    </row>
    <row r="3931" spans="1:4" x14ac:dyDescent="0.25">
      <c r="A3931" s="415" t="s">
        <v>4894</v>
      </c>
      <c r="B3931" s="202">
        <v>21453</v>
      </c>
      <c r="C3931" s="204">
        <v>8</v>
      </c>
      <c r="D3931" s="416">
        <v>2</v>
      </c>
    </row>
    <row r="3932" spans="1:4" x14ac:dyDescent="0.25">
      <c r="A3932" s="415" t="s">
        <v>4895</v>
      </c>
      <c r="B3932" s="202">
        <v>23442</v>
      </c>
      <c r="C3932" s="204">
        <v>7</v>
      </c>
      <c r="D3932" s="416">
        <v>4</v>
      </c>
    </row>
    <row r="3933" spans="1:4" x14ac:dyDescent="0.25">
      <c r="A3933" s="415" t="s">
        <v>4896</v>
      </c>
      <c r="B3933" s="202">
        <v>22758</v>
      </c>
      <c r="C3933" s="204">
        <v>17</v>
      </c>
      <c r="D3933" s="416">
        <v>0</v>
      </c>
    </row>
    <row r="3934" spans="1:4" x14ac:dyDescent="0.25">
      <c r="A3934" s="415" t="s">
        <v>4897</v>
      </c>
      <c r="B3934" s="202">
        <v>21282</v>
      </c>
      <c r="C3934" s="204">
        <v>4</v>
      </c>
      <c r="D3934" s="416">
        <v>2</v>
      </c>
    </row>
    <row r="3935" spans="1:4" x14ac:dyDescent="0.25">
      <c r="A3935" s="415" t="s">
        <v>3069</v>
      </c>
      <c r="B3935" s="202">
        <v>12681</v>
      </c>
      <c r="C3935" s="204">
        <v>4</v>
      </c>
      <c r="D3935" s="416">
        <v>2</v>
      </c>
    </row>
    <row r="3936" spans="1:4" x14ac:dyDescent="0.25">
      <c r="A3936" s="415" t="s">
        <v>4512</v>
      </c>
      <c r="B3936" s="202">
        <v>29289</v>
      </c>
      <c r="C3936" s="204">
        <v>4</v>
      </c>
      <c r="D3936" s="416">
        <v>2</v>
      </c>
    </row>
    <row r="3937" spans="1:4" x14ac:dyDescent="0.25">
      <c r="A3937" s="415" t="s">
        <v>4898</v>
      </c>
      <c r="B3937" s="202">
        <v>14831</v>
      </c>
      <c r="C3937" s="204">
        <v>46</v>
      </c>
      <c r="D3937" s="416">
        <v>42</v>
      </c>
    </row>
    <row r="3938" spans="1:4" x14ac:dyDescent="0.25">
      <c r="A3938" s="415" t="s">
        <v>4808</v>
      </c>
      <c r="B3938" s="202">
        <v>16995</v>
      </c>
      <c r="C3938" s="204">
        <v>8</v>
      </c>
      <c r="D3938" s="416">
        <v>7</v>
      </c>
    </row>
    <row r="3939" spans="1:4" x14ac:dyDescent="0.25">
      <c r="A3939" s="415" t="s">
        <v>4899</v>
      </c>
      <c r="B3939" s="202">
        <v>17142</v>
      </c>
      <c r="C3939" s="204">
        <v>2</v>
      </c>
      <c r="D3939" s="416">
        <v>2</v>
      </c>
    </row>
    <row r="3940" spans="1:4" x14ac:dyDescent="0.25">
      <c r="A3940" s="415" t="s">
        <v>4900</v>
      </c>
      <c r="B3940" s="202">
        <v>13264</v>
      </c>
      <c r="C3940" s="204">
        <v>5</v>
      </c>
      <c r="D3940" s="416">
        <v>3</v>
      </c>
    </row>
    <row r="3941" spans="1:4" x14ac:dyDescent="0.25">
      <c r="A3941" s="415" t="s">
        <v>4901</v>
      </c>
      <c r="B3941" s="202">
        <v>22261</v>
      </c>
      <c r="C3941" s="204">
        <v>7</v>
      </c>
      <c r="D3941" s="416">
        <v>5</v>
      </c>
    </row>
    <row r="3942" spans="1:4" x14ac:dyDescent="0.25">
      <c r="A3942" s="415" t="s">
        <v>4902</v>
      </c>
      <c r="B3942" s="202">
        <v>19807</v>
      </c>
      <c r="C3942" s="204">
        <v>1</v>
      </c>
      <c r="D3942" s="416">
        <v>1</v>
      </c>
    </row>
    <row r="3943" spans="1:4" x14ac:dyDescent="0.25">
      <c r="A3943" s="415" t="s">
        <v>4903</v>
      </c>
      <c r="B3943" s="202">
        <v>25957</v>
      </c>
      <c r="C3943" s="204">
        <v>2</v>
      </c>
      <c r="D3943" s="416">
        <v>2</v>
      </c>
    </row>
    <row r="3944" spans="1:4" x14ac:dyDescent="0.25">
      <c r="A3944" s="415" t="s">
        <v>4904</v>
      </c>
      <c r="B3944" s="202">
        <v>19096</v>
      </c>
      <c r="C3944" s="204">
        <v>34</v>
      </c>
      <c r="D3944" s="416">
        <v>22</v>
      </c>
    </row>
    <row r="3945" spans="1:4" x14ac:dyDescent="0.25">
      <c r="A3945" s="415" t="s">
        <v>4496</v>
      </c>
      <c r="B3945" s="202">
        <v>27005</v>
      </c>
      <c r="C3945" s="204">
        <v>4</v>
      </c>
      <c r="D3945" s="416">
        <v>0</v>
      </c>
    </row>
    <row r="3946" spans="1:4" x14ac:dyDescent="0.25">
      <c r="A3946" s="415" t="s">
        <v>4905</v>
      </c>
      <c r="B3946" s="202">
        <v>11130</v>
      </c>
      <c r="C3946" s="204">
        <v>5</v>
      </c>
      <c r="D3946" s="416">
        <v>3</v>
      </c>
    </row>
    <row r="3947" spans="1:4" x14ac:dyDescent="0.25">
      <c r="A3947" s="415" t="s">
        <v>4906</v>
      </c>
      <c r="B3947" s="202">
        <v>26634</v>
      </c>
      <c r="C3947" s="204">
        <v>9</v>
      </c>
      <c r="D3947" s="416">
        <v>7</v>
      </c>
    </row>
    <row r="3948" spans="1:4" x14ac:dyDescent="0.25">
      <c r="A3948" s="415" t="s">
        <v>4907</v>
      </c>
      <c r="B3948" s="202">
        <v>18598</v>
      </c>
      <c r="C3948" s="204">
        <v>11</v>
      </c>
      <c r="D3948" s="416">
        <v>0</v>
      </c>
    </row>
    <row r="3949" spans="1:4" x14ac:dyDescent="0.25">
      <c r="A3949" s="415" t="s">
        <v>4908</v>
      </c>
      <c r="B3949" s="202">
        <v>13811</v>
      </c>
      <c r="C3949" s="204">
        <v>1</v>
      </c>
      <c r="D3949" s="416">
        <v>1</v>
      </c>
    </row>
    <row r="3950" spans="1:4" x14ac:dyDescent="0.25">
      <c r="A3950" s="415" t="s">
        <v>4909</v>
      </c>
      <c r="B3950" s="202">
        <v>12378</v>
      </c>
      <c r="C3950" s="204">
        <v>5</v>
      </c>
      <c r="D3950" s="416">
        <v>4</v>
      </c>
    </row>
    <row r="3951" spans="1:4" x14ac:dyDescent="0.25">
      <c r="A3951" s="415" t="s">
        <v>4910</v>
      </c>
      <c r="B3951" s="202">
        <v>16842</v>
      </c>
      <c r="C3951" s="204">
        <v>1</v>
      </c>
      <c r="D3951" s="416">
        <v>1</v>
      </c>
    </row>
    <row r="3952" spans="1:4" x14ac:dyDescent="0.25">
      <c r="A3952" s="415" t="s">
        <v>1887</v>
      </c>
      <c r="B3952" s="202">
        <v>11740</v>
      </c>
      <c r="C3952" s="204">
        <v>37</v>
      </c>
      <c r="D3952" s="416">
        <v>16</v>
      </c>
    </row>
    <row r="3953" spans="1:4" x14ac:dyDescent="0.25">
      <c r="A3953" s="415" t="s">
        <v>4911</v>
      </c>
      <c r="B3953" s="202">
        <v>24824</v>
      </c>
      <c r="C3953" s="204">
        <v>28</v>
      </c>
      <c r="D3953" s="416">
        <v>28</v>
      </c>
    </row>
    <row r="3954" spans="1:4" x14ac:dyDescent="0.25">
      <c r="A3954" s="415" t="s">
        <v>4912</v>
      </c>
      <c r="B3954" s="202">
        <v>24161</v>
      </c>
      <c r="C3954" s="204">
        <v>6</v>
      </c>
      <c r="D3954" s="416">
        <v>2</v>
      </c>
    </row>
    <row r="3955" spans="1:4" x14ac:dyDescent="0.25">
      <c r="A3955" s="415" t="s">
        <v>4913</v>
      </c>
      <c r="B3955" s="202">
        <v>22853</v>
      </c>
      <c r="C3955" s="204">
        <v>46</v>
      </c>
      <c r="D3955" s="416">
        <v>33</v>
      </c>
    </row>
    <row r="3956" spans="1:4" x14ac:dyDescent="0.25">
      <c r="A3956" s="415" t="s">
        <v>4914</v>
      </c>
      <c r="B3956" s="202">
        <v>17860</v>
      </c>
      <c r="C3956" s="204">
        <v>27</v>
      </c>
      <c r="D3956" s="416">
        <v>27</v>
      </c>
    </row>
    <row r="3957" spans="1:4" x14ac:dyDescent="0.25">
      <c r="A3957" s="415" t="s">
        <v>4915</v>
      </c>
      <c r="B3957" s="202">
        <v>29448</v>
      </c>
      <c r="C3957" s="204">
        <v>3</v>
      </c>
      <c r="D3957" s="416">
        <v>3</v>
      </c>
    </row>
    <row r="3958" spans="1:4" x14ac:dyDescent="0.25">
      <c r="A3958" s="415" t="s">
        <v>4916</v>
      </c>
      <c r="B3958" s="202">
        <v>24050</v>
      </c>
      <c r="C3958" s="204">
        <v>2</v>
      </c>
      <c r="D3958" s="416">
        <v>0</v>
      </c>
    </row>
    <row r="3959" spans="1:4" x14ac:dyDescent="0.25">
      <c r="A3959" s="415" t="s">
        <v>4917</v>
      </c>
      <c r="B3959" s="202">
        <v>14607</v>
      </c>
      <c r="C3959" s="204">
        <v>10</v>
      </c>
      <c r="D3959" s="416">
        <v>10</v>
      </c>
    </row>
    <row r="3960" spans="1:4" x14ac:dyDescent="0.25">
      <c r="A3960" s="415" t="s">
        <v>4918</v>
      </c>
      <c r="B3960" s="202">
        <v>28642</v>
      </c>
      <c r="C3960" s="204">
        <v>4</v>
      </c>
      <c r="D3960" s="416">
        <v>0</v>
      </c>
    </row>
    <row r="3961" spans="1:4" x14ac:dyDescent="0.25">
      <c r="A3961" s="415" t="s">
        <v>4854</v>
      </c>
      <c r="B3961" s="202">
        <v>26973</v>
      </c>
      <c r="C3961" s="204">
        <v>6</v>
      </c>
      <c r="D3961" s="416">
        <v>6</v>
      </c>
    </row>
    <row r="3962" spans="1:4" x14ac:dyDescent="0.25">
      <c r="A3962" s="415" t="s">
        <v>4919</v>
      </c>
      <c r="B3962" s="202">
        <v>13968</v>
      </c>
      <c r="C3962" s="204">
        <v>6</v>
      </c>
      <c r="D3962" s="416">
        <v>0</v>
      </c>
    </row>
    <row r="3963" spans="1:4" x14ac:dyDescent="0.25">
      <c r="A3963" s="415" t="s">
        <v>4920</v>
      </c>
      <c r="B3963" s="202">
        <v>28357</v>
      </c>
      <c r="C3963" s="204">
        <v>2</v>
      </c>
      <c r="D3963" s="416">
        <v>2</v>
      </c>
    </row>
    <row r="3964" spans="1:4" x14ac:dyDescent="0.25">
      <c r="A3964" s="415" t="s">
        <v>4921</v>
      </c>
      <c r="B3964" s="202">
        <v>29280</v>
      </c>
      <c r="C3964" s="204">
        <v>24</v>
      </c>
      <c r="D3964" s="416">
        <v>24</v>
      </c>
    </row>
    <row r="3965" spans="1:4" x14ac:dyDescent="0.25">
      <c r="A3965" s="415" t="s">
        <v>4922</v>
      </c>
      <c r="B3965" s="202">
        <v>14488</v>
      </c>
      <c r="C3965" s="204">
        <v>1</v>
      </c>
      <c r="D3965" s="416">
        <v>1</v>
      </c>
    </row>
    <row r="3966" spans="1:4" x14ac:dyDescent="0.25">
      <c r="A3966" s="415" t="s">
        <v>4923</v>
      </c>
      <c r="B3966" s="202">
        <v>12931</v>
      </c>
      <c r="C3966" s="204">
        <v>2</v>
      </c>
      <c r="D3966" s="416">
        <v>2</v>
      </c>
    </row>
    <row r="3967" spans="1:4" x14ac:dyDescent="0.25">
      <c r="A3967" s="415" t="s">
        <v>4924</v>
      </c>
      <c r="B3967" s="202">
        <v>24773</v>
      </c>
      <c r="C3967" s="204">
        <v>11</v>
      </c>
      <c r="D3967" s="416">
        <v>9</v>
      </c>
    </row>
    <row r="3968" spans="1:4" x14ac:dyDescent="0.25">
      <c r="A3968" s="415" t="s">
        <v>4925</v>
      </c>
      <c r="B3968" s="202">
        <v>29753</v>
      </c>
      <c r="C3968" s="204">
        <v>20</v>
      </c>
      <c r="D3968" s="416">
        <v>10</v>
      </c>
    </row>
    <row r="3969" spans="1:4" x14ac:dyDescent="0.25">
      <c r="A3969" s="415" t="s">
        <v>4926</v>
      </c>
      <c r="B3969" s="202">
        <v>10152</v>
      </c>
      <c r="C3969" s="204">
        <v>1</v>
      </c>
      <c r="D3969" s="416">
        <v>1</v>
      </c>
    </row>
    <row r="3970" spans="1:4" x14ac:dyDescent="0.25">
      <c r="A3970" s="415" t="s">
        <v>4927</v>
      </c>
      <c r="B3970" s="202">
        <v>22709</v>
      </c>
      <c r="C3970" s="204">
        <v>1</v>
      </c>
      <c r="D3970" s="416">
        <v>1</v>
      </c>
    </row>
    <row r="3971" spans="1:4" x14ac:dyDescent="0.25">
      <c r="A3971" s="415" t="s">
        <v>4928</v>
      </c>
      <c r="B3971" s="202">
        <v>21912</v>
      </c>
      <c r="C3971" s="203">
        <v>1650</v>
      </c>
      <c r="D3971" s="417">
        <v>1250</v>
      </c>
    </row>
    <row r="3972" spans="1:4" x14ac:dyDescent="0.25">
      <c r="A3972" s="415" t="s">
        <v>4929</v>
      </c>
      <c r="B3972" s="202">
        <v>10494</v>
      </c>
      <c r="C3972" s="204">
        <v>20</v>
      </c>
      <c r="D3972" s="416">
        <v>20</v>
      </c>
    </row>
    <row r="3973" spans="1:4" x14ac:dyDescent="0.25">
      <c r="A3973" s="415" t="s">
        <v>4930</v>
      </c>
      <c r="B3973" s="202">
        <v>27256</v>
      </c>
      <c r="C3973" s="204">
        <v>2</v>
      </c>
      <c r="D3973" s="416">
        <v>2</v>
      </c>
    </row>
    <row r="3974" spans="1:4" x14ac:dyDescent="0.25">
      <c r="A3974" s="415" t="s">
        <v>1645</v>
      </c>
      <c r="B3974" s="202">
        <v>12917</v>
      </c>
      <c r="C3974" s="204">
        <v>30</v>
      </c>
      <c r="D3974" s="416">
        <v>25</v>
      </c>
    </row>
    <row r="3975" spans="1:4" x14ac:dyDescent="0.25">
      <c r="A3975" s="415" t="s">
        <v>1779</v>
      </c>
      <c r="B3975" s="202">
        <v>18274</v>
      </c>
      <c r="C3975" s="204">
        <v>46</v>
      </c>
      <c r="D3975" s="416">
        <v>24</v>
      </c>
    </row>
    <row r="3976" spans="1:4" x14ac:dyDescent="0.25">
      <c r="A3976" s="415" t="s">
        <v>4931</v>
      </c>
      <c r="B3976" s="202">
        <v>23231</v>
      </c>
      <c r="C3976" s="204">
        <v>63</v>
      </c>
      <c r="D3976" s="416">
        <v>21</v>
      </c>
    </row>
    <row r="3977" spans="1:4" x14ac:dyDescent="0.25">
      <c r="A3977" s="415" t="s">
        <v>4932</v>
      </c>
      <c r="B3977" s="202">
        <v>21200</v>
      </c>
      <c r="C3977" s="204">
        <v>275</v>
      </c>
      <c r="D3977" s="416">
        <v>232</v>
      </c>
    </row>
    <row r="3978" spans="1:4" x14ac:dyDescent="0.25">
      <c r="A3978" s="415" t="s">
        <v>4933</v>
      </c>
      <c r="B3978" s="202">
        <v>17617</v>
      </c>
      <c r="C3978" s="204">
        <v>33</v>
      </c>
      <c r="D3978" s="416">
        <v>30</v>
      </c>
    </row>
    <row r="3979" spans="1:4" x14ac:dyDescent="0.25">
      <c r="A3979" s="415" t="s">
        <v>4934</v>
      </c>
      <c r="B3979" s="202">
        <v>22994</v>
      </c>
      <c r="C3979" s="204">
        <v>2</v>
      </c>
      <c r="D3979" s="416">
        <v>1</v>
      </c>
    </row>
    <row r="3980" spans="1:4" x14ac:dyDescent="0.25">
      <c r="A3980" s="415" t="s">
        <v>4782</v>
      </c>
      <c r="B3980" s="202">
        <v>18100</v>
      </c>
      <c r="C3980" s="204">
        <v>10</v>
      </c>
      <c r="D3980" s="416">
        <v>0</v>
      </c>
    </row>
    <row r="3981" spans="1:4" x14ac:dyDescent="0.25">
      <c r="A3981" s="415" t="s">
        <v>2135</v>
      </c>
      <c r="B3981" s="202">
        <v>10154</v>
      </c>
      <c r="C3981" s="204">
        <v>85</v>
      </c>
      <c r="D3981" s="416">
        <v>71</v>
      </c>
    </row>
    <row r="3982" spans="1:4" x14ac:dyDescent="0.25">
      <c r="A3982" s="415" t="s">
        <v>3113</v>
      </c>
      <c r="B3982" s="202">
        <v>19902</v>
      </c>
      <c r="C3982" s="204">
        <v>44</v>
      </c>
      <c r="D3982" s="416">
        <v>44</v>
      </c>
    </row>
    <row r="3983" spans="1:4" x14ac:dyDescent="0.25">
      <c r="A3983" s="415" t="s">
        <v>3315</v>
      </c>
      <c r="B3983" s="202">
        <v>28061</v>
      </c>
      <c r="C3983" s="204">
        <v>108</v>
      </c>
      <c r="D3983" s="416">
        <v>77</v>
      </c>
    </row>
    <row r="3984" spans="1:4" x14ac:dyDescent="0.25">
      <c r="A3984" s="415" t="s">
        <v>4935</v>
      </c>
      <c r="B3984" s="202">
        <v>24261</v>
      </c>
      <c r="C3984" s="204">
        <v>2</v>
      </c>
      <c r="D3984" s="416">
        <v>0</v>
      </c>
    </row>
    <row r="3985" spans="1:4" x14ac:dyDescent="0.25">
      <c r="A3985" s="415" t="s">
        <v>4936</v>
      </c>
      <c r="B3985" s="202">
        <v>10251</v>
      </c>
      <c r="C3985" s="204">
        <v>4</v>
      </c>
      <c r="D3985" s="416">
        <v>2</v>
      </c>
    </row>
    <row r="3986" spans="1:4" x14ac:dyDescent="0.25">
      <c r="A3986" s="415" t="s">
        <v>4080</v>
      </c>
      <c r="B3986" s="202">
        <v>25637</v>
      </c>
      <c r="C3986" s="204">
        <v>3</v>
      </c>
      <c r="D3986" s="416">
        <v>3</v>
      </c>
    </row>
    <row r="3987" spans="1:4" x14ac:dyDescent="0.25">
      <c r="A3987" s="415" t="s">
        <v>2668</v>
      </c>
      <c r="B3987" s="202">
        <v>28154</v>
      </c>
      <c r="C3987" s="204">
        <v>6</v>
      </c>
      <c r="D3987" s="416">
        <v>6</v>
      </c>
    </row>
    <row r="3988" spans="1:4" x14ac:dyDescent="0.25">
      <c r="A3988" s="415" t="s">
        <v>2669</v>
      </c>
      <c r="B3988" s="202">
        <v>27043</v>
      </c>
      <c r="C3988" s="204">
        <v>17</v>
      </c>
      <c r="D3988" s="416">
        <v>11</v>
      </c>
    </row>
    <row r="3989" spans="1:4" x14ac:dyDescent="0.25">
      <c r="A3989" s="415" t="s">
        <v>4082</v>
      </c>
      <c r="B3989" s="202">
        <v>20197</v>
      </c>
      <c r="C3989" s="204">
        <v>25</v>
      </c>
      <c r="D3989" s="416">
        <v>13</v>
      </c>
    </row>
    <row r="3990" spans="1:4" x14ac:dyDescent="0.25">
      <c r="A3990" s="415" t="s">
        <v>4937</v>
      </c>
      <c r="B3990" s="202">
        <v>14118</v>
      </c>
      <c r="C3990" s="204">
        <v>3</v>
      </c>
      <c r="D3990" s="416">
        <v>2</v>
      </c>
    </row>
    <row r="3991" spans="1:4" x14ac:dyDescent="0.25">
      <c r="A3991" s="415" t="s">
        <v>4938</v>
      </c>
      <c r="B3991" s="202">
        <v>15993</v>
      </c>
      <c r="C3991" s="204">
        <v>2</v>
      </c>
      <c r="D3991" s="416">
        <v>1</v>
      </c>
    </row>
    <row r="3992" spans="1:4" x14ac:dyDescent="0.25">
      <c r="A3992" s="415" t="s">
        <v>4939</v>
      </c>
      <c r="B3992" s="202">
        <v>10185</v>
      </c>
      <c r="C3992" s="204">
        <v>7</v>
      </c>
      <c r="D3992" s="416">
        <v>6</v>
      </c>
    </row>
    <row r="3993" spans="1:4" x14ac:dyDescent="0.25">
      <c r="A3993" s="415" t="s">
        <v>3319</v>
      </c>
      <c r="B3993" s="202">
        <v>12818</v>
      </c>
      <c r="C3993" s="204">
        <v>71</v>
      </c>
      <c r="D3993" s="416">
        <v>38</v>
      </c>
    </row>
    <row r="3994" spans="1:4" x14ac:dyDescent="0.25">
      <c r="A3994" s="415" t="s">
        <v>4940</v>
      </c>
      <c r="B3994" s="202">
        <v>18367</v>
      </c>
      <c r="C3994" s="204">
        <v>8</v>
      </c>
      <c r="D3994" s="416">
        <v>7</v>
      </c>
    </row>
    <row r="3995" spans="1:4" x14ac:dyDescent="0.25">
      <c r="A3995" s="415" t="s">
        <v>4941</v>
      </c>
      <c r="B3995" s="202">
        <v>13055</v>
      </c>
      <c r="C3995" s="204">
        <v>1</v>
      </c>
      <c r="D3995" s="416">
        <v>0</v>
      </c>
    </row>
    <row r="3996" spans="1:4" x14ac:dyDescent="0.25">
      <c r="A3996" s="415" t="s">
        <v>4942</v>
      </c>
      <c r="B3996" s="202">
        <v>21988</v>
      </c>
      <c r="C3996" s="204">
        <v>4</v>
      </c>
      <c r="D3996" s="416">
        <v>4</v>
      </c>
    </row>
    <row r="3997" spans="1:4" x14ac:dyDescent="0.25">
      <c r="A3997" s="415" t="s">
        <v>3880</v>
      </c>
      <c r="B3997" s="202">
        <v>26179</v>
      </c>
      <c r="C3997" s="204">
        <v>7</v>
      </c>
      <c r="D3997" s="416">
        <v>6</v>
      </c>
    </row>
    <row r="3998" spans="1:4" x14ac:dyDescent="0.25">
      <c r="A3998" s="415" t="s">
        <v>3324</v>
      </c>
      <c r="B3998" s="202">
        <v>10256</v>
      </c>
      <c r="C3998" s="204">
        <v>5</v>
      </c>
      <c r="D3998" s="416">
        <v>0</v>
      </c>
    </row>
    <row r="3999" spans="1:4" x14ac:dyDescent="0.25">
      <c r="A3999" s="415" t="s">
        <v>4943</v>
      </c>
      <c r="B3999" s="202">
        <v>24924</v>
      </c>
      <c r="C3999" s="204">
        <v>2</v>
      </c>
      <c r="D3999" s="416">
        <v>2</v>
      </c>
    </row>
    <row r="4000" spans="1:4" x14ac:dyDescent="0.25">
      <c r="A4000" s="415" t="s">
        <v>2941</v>
      </c>
      <c r="B4000" s="202">
        <v>29596</v>
      </c>
      <c r="C4000" s="204">
        <v>27</v>
      </c>
      <c r="D4000" s="416">
        <v>23</v>
      </c>
    </row>
    <row r="4001" spans="1:4" x14ac:dyDescent="0.25">
      <c r="A4001" s="415" t="s">
        <v>4944</v>
      </c>
      <c r="B4001" s="202">
        <v>28600</v>
      </c>
      <c r="C4001" s="204">
        <v>4</v>
      </c>
      <c r="D4001" s="416">
        <v>1</v>
      </c>
    </row>
    <row r="4002" spans="1:4" x14ac:dyDescent="0.25">
      <c r="A4002" s="415" t="s">
        <v>4945</v>
      </c>
      <c r="B4002" s="202">
        <v>29689</v>
      </c>
      <c r="C4002" s="204">
        <v>14</v>
      </c>
      <c r="D4002" s="416">
        <v>14</v>
      </c>
    </row>
    <row r="4003" spans="1:4" x14ac:dyDescent="0.25">
      <c r="A4003" s="415" t="s">
        <v>4946</v>
      </c>
      <c r="B4003" s="202">
        <v>15379</v>
      </c>
      <c r="C4003" s="204">
        <v>376</v>
      </c>
      <c r="D4003" s="416">
        <v>307</v>
      </c>
    </row>
    <row r="4004" spans="1:4" x14ac:dyDescent="0.25">
      <c r="A4004" s="415" t="s">
        <v>4947</v>
      </c>
      <c r="B4004" s="202">
        <v>28974</v>
      </c>
      <c r="C4004" s="204">
        <v>469</v>
      </c>
      <c r="D4004" s="416">
        <v>300</v>
      </c>
    </row>
    <row r="4005" spans="1:4" x14ac:dyDescent="0.25">
      <c r="A4005" s="415" t="s">
        <v>4948</v>
      </c>
      <c r="B4005" s="202">
        <v>15616</v>
      </c>
      <c r="C4005" s="204">
        <v>26</v>
      </c>
      <c r="D4005" s="416">
        <v>11</v>
      </c>
    </row>
    <row r="4006" spans="1:4" x14ac:dyDescent="0.25">
      <c r="A4006" s="415" t="s">
        <v>4949</v>
      </c>
      <c r="B4006" s="202">
        <v>23466</v>
      </c>
      <c r="C4006" s="204">
        <v>954</v>
      </c>
      <c r="D4006" s="416">
        <v>718</v>
      </c>
    </row>
    <row r="4007" spans="1:4" x14ac:dyDescent="0.25">
      <c r="A4007" s="415" t="s">
        <v>4950</v>
      </c>
      <c r="B4007" s="202">
        <v>20526</v>
      </c>
      <c r="C4007" s="204">
        <v>350</v>
      </c>
      <c r="D4007" s="416">
        <v>265</v>
      </c>
    </row>
    <row r="4008" spans="1:4" x14ac:dyDescent="0.25">
      <c r="A4008" s="415" t="s">
        <v>4951</v>
      </c>
      <c r="B4008" s="202">
        <v>12231</v>
      </c>
      <c r="C4008" s="204">
        <v>507</v>
      </c>
      <c r="D4008" s="416">
        <v>456</v>
      </c>
    </row>
    <row r="4009" spans="1:4" x14ac:dyDescent="0.25">
      <c r="A4009" s="415" t="s">
        <v>4952</v>
      </c>
      <c r="B4009" s="202">
        <v>19467</v>
      </c>
      <c r="C4009" s="204">
        <v>6</v>
      </c>
      <c r="D4009" s="416">
        <v>6</v>
      </c>
    </row>
    <row r="4010" spans="1:4" x14ac:dyDescent="0.25">
      <c r="A4010" s="415" t="s">
        <v>4953</v>
      </c>
      <c r="B4010" s="202">
        <v>24259</v>
      </c>
      <c r="C4010" s="204">
        <v>2</v>
      </c>
      <c r="D4010" s="416">
        <v>2</v>
      </c>
    </row>
    <row r="4011" spans="1:4" x14ac:dyDescent="0.25">
      <c r="A4011" s="415" t="s">
        <v>4954</v>
      </c>
      <c r="B4011" s="202">
        <v>21141</v>
      </c>
      <c r="C4011" s="204">
        <v>11</v>
      </c>
      <c r="D4011" s="416">
        <v>9</v>
      </c>
    </row>
    <row r="4012" spans="1:4" x14ac:dyDescent="0.25">
      <c r="A4012" s="415" t="s">
        <v>4955</v>
      </c>
      <c r="B4012" s="202">
        <v>12234</v>
      </c>
      <c r="C4012" s="204">
        <v>9</v>
      </c>
      <c r="D4012" s="416">
        <v>9</v>
      </c>
    </row>
    <row r="4013" spans="1:4" x14ac:dyDescent="0.25">
      <c r="A4013" s="415" t="s">
        <v>4956</v>
      </c>
      <c r="B4013" s="202">
        <v>20337</v>
      </c>
      <c r="C4013" s="204">
        <v>5</v>
      </c>
      <c r="D4013" s="416">
        <v>5</v>
      </c>
    </row>
    <row r="4014" spans="1:4" x14ac:dyDescent="0.25">
      <c r="A4014" s="415" t="s">
        <v>4957</v>
      </c>
      <c r="B4014" s="202">
        <v>15520</v>
      </c>
      <c r="C4014" s="204">
        <v>7</v>
      </c>
      <c r="D4014" s="416">
        <v>7</v>
      </c>
    </row>
    <row r="4015" spans="1:4" x14ac:dyDescent="0.25">
      <c r="A4015" s="415" t="s">
        <v>4958</v>
      </c>
      <c r="B4015" s="202">
        <v>27182</v>
      </c>
      <c r="C4015" s="204">
        <v>52</v>
      </c>
      <c r="D4015" s="416">
        <v>28</v>
      </c>
    </row>
    <row r="4016" spans="1:4" x14ac:dyDescent="0.25">
      <c r="A4016" s="415" t="s">
        <v>4959</v>
      </c>
      <c r="B4016" s="202">
        <v>19403</v>
      </c>
      <c r="C4016" s="204">
        <v>10</v>
      </c>
      <c r="D4016" s="416">
        <v>0</v>
      </c>
    </row>
    <row r="4017" spans="1:4" x14ac:dyDescent="0.25">
      <c r="A4017" s="415" t="s">
        <v>4960</v>
      </c>
      <c r="B4017" s="202">
        <v>18780</v>
      </c>
      <c r="C4017" s="203">
        <v>1680</v>
      </c>
      <c r="D4017" s="417">
        <v>1650</v>
      </c>
    </row>
    <row r="4018" spans="1:4" x14ac:dyDescent="0.25">
      <c r="A4018" s="415" t="s">
        <v>4112</v>
      </c>
      <c r="B4018" s="202">
        <v>24352</v>
      </c>
      <c r="C4018" s="204">
        <v>11</v>
      </c>
      <c r="D4018" s="416">
        <v>0</v>
      </c>
    </row>
    <row r="4019" spans="1:4" x14ac:dyDescent="0.25">
      <c r="A4019" s="415" t="s">
        <v>4961</v>
      </c>
      <c r="B4019" s="202">
        <v>20071</v>
      </c>
      <c r="C4019" s="204">
        <v>18</v>
      </c>
      <c r="D4019" s="416">
        <v>16</v>
      </c>
    </row>
    <row r="4020" spans="1:4" x14ac:dyDescent="0.25">
      <c r="A4020" s="415" t="s">
        <v>4962</v>
      </c>
      <c r="B4020" s="202">
        <v>27084</v>
      </c>
      <c r="C4020" s="204">
        <v>24</v>
      </c>
      <c r="D4020" s="416">
        <v>14</v>
      </c>
    </row>
    <row r="4021" spans="1:4" x14ac:dyDescent="0.25">
      <c r="A4021" s="415" t="s">
        <v>2226</v>
      </c>
      <c r="B4021" s="202">
        <v>22054</v>
      </c>
      <c r="C4021" s="204">
        <v>6</v>
      </c>
      <c r="D4021" s="416">
        <v>0</v>
      </c>
    </row>
    <row r="4022" spans="1:4" x14ac:dyDescent="0.25">
      <c r="A4022" s="415" t="s">
        <v>4963</v>
      </c>
      <c r="B4022" s="202">
        <v>26934</v>
      </c>
      <c r="C4022" s="204">
        <v>59</v>
      </c>
      <c r="D4022" s="416">
        <v>57</v>
      </c>
    </row>
    <row r="4023" spans="1:4" x14ac:dyDescent="0.25">
      <c r="A4023" s="415" t="s">
        <v>4964</v>
      </c>
      <c r="B4023" s="202">
        <v>19594</v>
      </c>
      <c r="C4023" s="204">
        <v>745</v>
      </c>
      <c r="D4023" s="416">
        <v>156</v>
      </c>
    </row>
    <row r="4024" spans="1:4" x14ac:dyDescent="0.25">
      <c r="A4024" s="415" t="s">
        <v>4965</v>
      </c>
      <c r="B4024" s="202">
        <v>15213</v>
      </c>
      <c r="C4024" s="204">
        <v>4</v>
      </c>
      <c r="D4024" s="416">
        <v>3</v>
      </c>
    </row>
    <row r="4025" spans="1:4" x14ac:dyDescent="0.25">
      <c r="A4025" s="415" t="s">
        <v>4966</v>
      </c>
      <c r="B4025" s="202">
        <v>20249</v>
      </c>
      <c r="C4025" s="203">
        <v>4222</v>
      </c>
      <c r="D4025" s="417">
        <v>3721</v>
      </c>
    </row>
    <row r="4026" spans="1:4" x14ac:dyDescent="0.25">
      <c r="A4026" s="415" t="s">
        <v>4967</v>
      </c>
      <c r="B4026" s="202">
        <v>12675</v>
      </c>
      <c r="C4026" s="204">
        <v>4</v>
      </c>
      <c r="D4026" s="416">
        <v>0</v>
      </c>
    </row>
    <row r="4027" spans="1:4" x14ac:dyDescent="0.25">
      <c r="A4027" s="415" t="s">
        <v>4968</v>
      </c>
      <c r="B4027" s="202">
        <v>26526</v>
      </c>
      <c r="C4027" s="204">
        <v>1</v>
      </c>
      <c r="D4027" s="416">
        <v>0</v>
      </c>
    </row>
    <row r="4028" spans="1:4" x14ac:dyDescent="0.25">
      <c r="A4028" s="415" t="s">
        <v>4969</v>
      </c>
      <c r="B4028" s="202">
        <v>13892</v>
      </c>
      <c r="C4028" s="204">
        <v>32</v>
      </c>
      <c r="D4028" s="416">
        <v>32</v>
      </c>
    </row>
    <row r="4029" spans="1:4" x14ac:dyDescent="0.25">
      <c r="A4029" s="415" t="s">
        <v>4970</v>
      </c>
      <c r="B4029" s="202">
        <v>12620</v>
      </c>
      <c r="C4029" s="204">
        <v>14</v>
      </c>
      <c r="D4029" s="416">
        <v>9</v>
      </c>
    </row>
    <row r="4030" spans="1:4" x14ac:dyDescent="0.25">
      <c r="A4030" s="415" t="s">
        <v>4971</v>
      </c>
      <c r="B4030" s="202">
        <v>18418</v>
      </c>
      <c r="C4030" s="204">
        <v>31</v>
      </c>
      <c r="D4030" s="416">
        <v>15</v>
      </c>
    </row>
    <row r="4031" spans="1:4" x14ac:dyDescent="0.25">
      <c r="A4031" s="415" t="s">
        <v>4972</v>
      </c>
      <c r="B4031" s="202">
        <v>24597</v>
      </c>
      <c r="C4031" s="203">
        <v>2241</v>
      </c>
      <c r="D4031" s="417">
        <v>1965</v>
      </c>
    </row>
    <row r="4032" spans="1:4" x14ac:dyDescent="0.25">
      <c r="A4032" s="415" t="s">
        <v>4973</v>
      </c>
      <c r="B4032" s="202">
        <v>16953</v>
      </c>
      <c r="C4032" s="204">
        <v>692</v>
      </c>
      <c r="D4032" s="416">
        <v>621</v>
      </c>
    </row>
    <row r="4033" spans="1:4" x14ac:dyDescent="0.25">
      <c r="A4033" s="415" t="s">
        <v>4784</v>
      </c>
      <c r="B4033" s="202">
        <v>17754</v>
      </c>
      <c r="C4033" s="204">
        <v>35</v>
      </c>
      <c r="D4033" s="416">
        <v>30</v>
      </c>
    </row>
    <row r="4034" spans="1:4" x14ac:dyDescent="0.25">
      <c r="A4034" s="415" t="s">
        <v>4786</v>
      </c>
      <c r="B4034" s="202">
        <v>22734</v>
      </c>
      <c r="C4034" s="204">
        <v>79</v>
      </c>
      <c r="D4034" s="416">
        <v>79</v>
      </c>
    </row>
    <row r="4035" spans="1:4" x14ac:dyDescent="0.25">
      <c r="A4035" s="415" t="s">
        <v>4974</v>
      </c>
      <c r="B4035" s="202">
        <v>26672</v>
      </c>
      <c r="C4035" s="204">
        <v>15</v>
      </c>
      <c r="D4035" s="416">
        <v>14</v>
      </c>
    </row>
    <row r="4036" spans="1:4" x14ac:dyDescent="0.25">
      <c r="A4036" s="415" t="s">
        <v>4975</v>
      </c>
      <c r="B4036" s="202">
        <v>18268</v>
      </c>
      <c r="C4036" s="204">
        <v>6</v>
      </c>
      <c r="D4036" s="416">
        <v>1</v>
      </c>
    </row>
    <row r="4037" spans="1:4" x14ac:dyDescent="0.25">
      <c r="A4037" s="415" t="s">
        <v>4789</v>
      </c>
      <c r="B4037" s="202">
        <v>25802</v>
      </c>
      <c r="C4037" s="204">
        <v>8</v>
      </c>
      <c r="D4037" s="416">
        <v>8</v>
      </c>
    </row>
    <row r="4038" spans="1:4" x14ac:dyDescent="0.25">
      <c r="A4038" s="415" t="s">
        <v>4976</v>
      </c>
      <c r="B4038" s="202">
        <v>10400</v>
      </c>
      <c r="C4038" s="204">
        <v>2</v>
      </c>
      <c r="D4038" s="416">
        <v>2</v>
      </c>
    </row>
    <row r="4039" spans="1:4" x14ac:dyDescent="0.25">
      <c r="A4039" s="415" t="s">
        <v>4977</v>
      </c>
      <c r="B4039" s="202">
        <v>22175</v>
      </c>
      <c r="C4039" s="204">
        <v>1</v>
      </c>
      <c r="D4039" s="416">
        <v>1</v>
      </c>
    </row>
    <row r="4040" spans="1:4" x14ac:dyDescent="0.25">
      <c r="A4040" s="415" t="s">
        <v>4978</v>
      </c>
      <c r="B4040" s="202">
        <v>26639</v>
      </c>
      <c r="C4040" s="204">
        <v>2</v>
      </c>
      <c r="D4040" s="416">
        <v>0</v>
      </c>
    </row>
    <row r="4041" spans="1:4" x14ac:dyDescent="0.25">
      <c r="A4041" s="415" t="s">
        <v>4979</v>
      </c>
      <c r="B4041" s="202">
        <v>10383</v>
      </c>
      <c r="C4041" s="204">
        <v>4</v>
      </c>
      <c r="D4041" s="416">
        <v>4</v>
      </c>
    </row>
    <row r="4042" spans="1:4" x14ac:dyDescent="0.25">
      <c r="A4042" s="415" t="s">
        <v>4980</v>
      </c>
      <c r="B4042" s="202">
        <v>21113</v>
      </c>
      <c r="C4042" s="204">
        <v>6</v>
      </c>
      <c r="D4042" s="416">
        <v>6</v>
      </c>
    </row>
    <row r="4043" spans="1:4" x14ac:dyDescent="0.25">
      <c r="A4043" s="415" t="s">
        <v>4981</v>
      </c>
      <c r="B4043" s="202">
        <v>21695</v>
      </c>
      <c r="C4043" s="204">
        <v>18</v>
      </c>
      <c r="D4043" s="416">
        <v>18</v>
      </c>
    </row>
    <row r="4044" spans="1:4" x14ac:dyDescent="0.25">
      <c r="A4044" s="415" t="s">
        <v>4982</v>
      </c>
      <c r="B4044" s="202">
        <v>14150</v>
      </c>
      <c r="C4044" s="204">
        <v>18</v>
      </c>
      <c r="D4044" s="416">
        <v>18</v>
      </c>
    </row>
    <row r="4045" spans="1:4" x14ac:dyDescent="0.25">
      <c r="A4045" s="415" t="s">
        <v>4794</v>
      </c>
      <c r="B4045" s="202">
        <v>29988</v>
      </c>
      <c r="C4045" s="204">
        <v>723</v>
      </c>
      <c r="D4045" s="416">
        <v>570</v>
      </c>
    </row>
    <row r="4046" spans="1:4" x14ac:dyDescent="0.25">
      <c r="A4046" s="415" t="s">
        <v>4983</v>
      </c>
      <c r="B4046" s="202">
        <v>10655</v>
      </c>
      <c r="C4046" s="204">
        <v>215</v>
      </c>
      <c r="D4046" s="416">
        <v>211</v>
      </c>
    </row>
    <row r="4047" spans="1:4" x14ac:dyDescent="0.25">
      <c r="A4047" s="415" t="s">
        <v>4984</v>
      </c>
      <c r="B4047" s="202">
        <v>23790</v>
      </c>
      <c r="C4047" s="204">
        <v>63</v>
      </c>
      <c r="D4047" s="416">
        <v>45</v>
      </c>
    </row>
    <row r="4048" spans="1:4" x14ac:dyDescent="0.25">
      <c r="A4048" s="415" t="s">
        <v>4796</v>
      </c>
      <c r="B4048" s="202">
        <v>14773</v>
      </c>
      <c r="C4048" s="204">
        <v>65</v>
      </c>
      <c r="D4048" s="416">
        <v>59</v>
      </c>
    </row>
    <row r="4049" spans="1:4" x14ac:dyDescent="0.25">
      <c r="A4049" s="415" t="s">
        <v>4985</v>
      </c>
      <c r="B4049" s="202">
        <v>26381</v>
      </c>
      <c r="C4049" s="204">
        <v>25</v>
      </c>
      <c r="D4049" s="416">
        <v>25</v>
      </c>
    </row>
    <row r="4050" spans="1:4" x14ac:dyDescent="0.25">
      <c r="A4050" s="415" t="s">
        <v>4986</v>
      </c>
      <c r="B4050" s="202">
        <v>24068</v>
      </c>
      <c r="C4050" s="204">
        <v>680</v>
      </c>
      <c r="D4050" s="416">
        <v>671</v>
      </c>
    </row>
    <row r="4051" spans="1:4" x14ac:dyDescent="0.25">
      <c r="A4051" s="415" t="s">
        <v>3359</v>
      </c>
      <c r="B4051" s="202">
        <v>12581</v>
      </c>
      <c r="C4051" s="204">
        <v>605</v>
      </c>
      <c r="D4051" s="416">
        <v>475</v>
      </c>
    </row>
    <row r="4052" spans="1:4" x14ac:dyDescent="0.25">
      <c r="A4052" s="415" t="s">
        <v>4801</v>
      </c>
      <c r="B4052" s="202">
        <v>12469</v>
      </c>
      <c r="C4052" s="204">
        <v>586</v>
      </c>
      <c r="D4052" s="416">
        <v>283</v>
      </c>
    </row>
    <row r="4053" spans="1:4" x14ac:dyDescent="0.25">
      <c r="A4053" s="415" t="s">
        <v>3360</v>
      </c>
      <c r="B4053" s="202">
        <v>15829</v>
      </c>
      <c r="C4053" s="204">
        <v>106</v>
      </c>
      <c r="D4053" s="416">
        <v>48</v>
      </c>
    </row>
    <row r="4054" spans="1:4" x14ac:dyDescent="0.25">
      <c r="A4054" s="415" t="s">
        <v>4802</v>
      </c>
      <c r="B4054" s="202">
        <v>24722</v>
      </c>
      <c r="C4054" s="204">
        <v>143</v>
      </c>
      <c r="D4054" s="416">
        <v>114</v>
      </c>
    </row>
    <row r="4055" spans="1:4" x14ac:dyDescent="0.25">
      <c r="A4055" s="415" t="s">
        <v>4987</v>
      </c>
      <c r="B4055" s="202">
        <v>27388</v>
      </c>
      <c r="C4055" s="204">
        <v>9</v>
      </c>
      <c r="D4055" s="416">
        <v>5</v>
      </c>
    </row>
    <row r="4056" spans="1:4" x14ac:dyDescent="0.25">
      <c r="A4056" s="415" t="s">
        <v>4988</v>
      </c>
      <c r="B4056" s="202">
        <v>18996</v>
      </c>
      <c r="C4056" s="204">
        <v>15</v>
      </c>
      <c r="D4056" s="416">
        <v>13</v>
      </c>
    </row>
    <row r="4057" spans="1:4" x14ac:dyDescent="0.25">
      <c r="A4057" s="415" t="s">
        <v>4989</v>
      </c>
      <c r="B4057" s="202">
        <v>16462</v>
      </c>
      <c r="C4057" s="204">
        <v>7</v>
      </c>
      <c r="D4057" s="416">
        <v>7</v>
      </c>
    </row>
    <row r="4058" spans="1:4" x14ac:dyDescent="0.25">
      <c r="A4058" s="415" t="s">
        <v>4990</v>
      </c>
      <c r="B4058" s="202">
        <v>26946</v>
      </c>
      <c r="C4058" s="204">
        <v>304</v>
      </c>
      <c r="D4058" s="416">
        <v>166</v>
      </c>
    </row>
    <row r="4059" spans="1:4" x14ac:dyDescent="0.25">
      <c r="A4059" s="415" t="s">
        <v>4803</v>
      </c>
      <c r="B4059" s="202">
        <v>18255</v>
      </c>
      <c r="C4059" s="204">
        <v>164</v>
      </c>
      <c r="D4059" s="416">
        <v>118</v>
      </c>
    </row>
    <row r="4060" spans="1:4" x14ac:dyDescent="0.25">
      <c r="A4060" s="415" t="s">
        <v>4991</v>
      </c>
      <c r="B4060" s="202">
        <v>26800</v>
      </c>
      <c r="C4060" s="204">
        <v>128</v>
      </c>
      <c r="D4060" s="416">
        <v>120</v>
      </c>
    </row>
    <row r="4061" spans="1:4" x14ac:dyDescent="0.25">
      <c r="A4061" s="415" t="s">
        <v>4806</v>
      </c>
      <c r="B4061" s="202">
        <v>16344</v>
      </c>
      <c r="C4061" s="204">
        <v>281</v>
      </c>
      <c r="D4061" s="416">
        <v>219</v>
      </c>
    </row>
    <row r="4062" spans="1:4" x14ac:dyDescent="0.25">
      <c r="A4062" s="415" t="s">
        <v>4992</v>
      </c>
      <c r="B4062" s="202">
        <v>23924</v>
      </c>
      <c r="C4062" s="204">
        <v>11</v>
      </c>
      <c r="D4062" s="416">
        <v>11</v>
      </c>
    </row>
    <row r="4063" spans="1:4" x14ac:dyDescent="0.25">
      <c r="A4063" s="415" t="s">
        <v>4993</v>
      </c>
      <c r="B4063" s="202">
        <v>12156</v>
      </c>
      <c r="C4063" s="204">
        <v>20</v>
      </c>
      <c r="D4063" s="416">
        <v>20</v>
      </c>
    </row>
    <row r="4064" spans="1:4" x14ac:dyDescent="0.25">
      <c r="A4064" s="415" t="s">
        <v>4994</v>
      </c>
      <c r="B4064" s="202">
        <v>15463</v>
      </c>
      <c r="C4064" s="204">
        <v>4</v>
      </c>
      <c r="D4064" s="416">
        <v>4</v>
      </c>
    </row>
    <row r="4065" spans="1:4" x14ac:dyDescent="0.25">
      <c r="A4065" s="415" t="s">
        <v>4995</v>
      </c>
      <c r="B4065" s="202">
        <v>22587</v>
      </c>
      <c r="C4065" s="204">
        <v>3</v>
      </c>
      <c r="D4065" s="416">
        <v>3</v>
      </c>
    </row>
    <row r="4066" spans="1:4" x14ac:dyDescent="0.25">
      <c r="A4066" s="415" t="s">
        <v>4016</v>
      </c>
      <c r="B4066" s="202">
        <v>16827</v>
      </c>
      <c r="C4066" s="204">
        <v>8</v>
      </c>
      <c r="D4066" s="416">
        <v>8</v>
      </c>
    </row>
    <row r="4067" spans="1:4" x14ac:dyDescent="0.25">
      <c r="A4067" s="415" t="s">
        <v>4996</v>
      </c>
      <c r="B4067" s="202">
        <v>20099</v>
      </c>
      <c r="C4067" s="204">
        <v>212</v>
      </c>
      <c r="D4067" s="416">
        <v>182</v>
      </c>
    </row>
    <row r="4068" spans="1:4" x14ac:dyDescent="0.25">
      <c r="A4068" s="415" t="s">
        <v>4997</v>
      </c>
      <c r="B4068" s="202">
        <v>16323</v>
      </c>
      <c r="C4068" s="204">
        <v>38</v>
      </c>
      <c r="D4068" s="416">
        <v>28</v>
      </c>
    </row>
    <row r="4069" spans="1:4" x14ac:dyDescent="0.25">
      <c r="A4069" s="415" t="s">
        <v>4998</v>
      </c>
      <c r="B4069" s="202">
        <v>19046</v>
      </c>
      <c r="C4069" s="204">
        <v>58</v>
      </c>
      <c r="D4069" s="416">
        <v>58</v>
      </c>
    </row>
    <row r="4070" spans="1:4" x14ac:dyDescent="0.25">
      <c r="A4070" s="415" t="s">
        <v>4999</v>
      </c>
      <c r="B4070" s="202">
        <v>13199</v>
      </c>
      <c r="C4070" s="204">
        <v>69</v>
      </c>
      <c r="D4070" s="416">
        <v>68</v>
      </c>
    </row>
    <row r="4071" spans="1:4" x14ac:dyDescent="0.25">
      <c r="A4071" s="415" t="s">
        <v>3032</v>
      </c>
      <c r="B4071" s="202">
        <v>29014</v>
      </c>
      <c r="C4071" s="204">
        <v>5</v>
      </c>
      <c r="D4071" s="416">
        <v>5</v>
      </c>
    </row>
    <row r="4072" spans="1:4" x14ac:dyDescent="0.25">
      <c r="A4072" s="415" t="s">
        <v>4830</v>
      </c>
      <c r="B4072" s="202">
        <v>29734</v>
      </c>
      <c r="C4072" s="204">
        <v>4</v>
      </c>
      <c r="D4072" s="416">
        <v>2</v>
      </c>
    </row>
    <row r="4073" spans="1:4" x14ac:dyDescent="0.25">
      <c r="A4073" s="415" t="s">
        <v>4833</v>
      </c>
      <c r="B4073" s="202">
        <v>12290</v>
      </c>
      <c r="C4073" s="204">
        <v>21</v>
      </c>
      <c r="D4073" s="416">
        <v>15</v>
      </c>
    </row>
    <row r="4074" spans="1:4" x14ac:dyDescent="0.25">
      <c r="A4074" s="415" t="s">
        <v>3038</v>
      </c>
      <c r="B4074" s="202">
        <v>22886</v>
      </c>
      <c r="C4074" s="204">
        <v>46</v>
      </c>
      <c r="D4074" s="416">
        <v>27</v>
      </c>
    </row>
    <row r="4075" spans="1:4" x14ac:dyDescent="0.25">
      <c r="A4075" s="415" t="s">
        <v>5000</v>
      </c>
      <c r="B4075" s="202">
        <v>29476</v>
      </c>
      <c r="C4075" s="204">
        <v>41</v>
      </c>
      <c r="D4075" s="416">
        <v>31</v>
      </c>
    </row>
    <row r="4076" spans="1:4" x14ac:dyDescent="0.25">
      <c r="A4076" s="415" t="s">
        <v>5001</v>
      </c>
      <c r="B4076" s="202">
        <v>22002</v>
      </c>
      <c r="C4076" s="204">
        <v>60</v>
      </c>
      <c r="D4076" s="416">
        <v>60</v>
      </c>
    </row>
    <row r="4077" spans="1:4" x14ac:dyDescent="0.25">
      <c r="A4077" s="415" t="s">
        <v>3044</v>
      </c>
      <c r="B4077" s="202">
        <v>19052</v>
      </c>
      <c r="C4077" s="204">
        <v>68</v>
      </c>
      <c r="D4077" s="416">
        <v>31</v>
      </c>
    </row>
    <row r="4078" spans="1:4" x14ac:dyDescent="0.25">
      <c r="A4078" s="415" t="s">
        <v>5002</v>
      </c>
      <c r="B4078" s="202">
        <v>24290</v>
      </c>
      <c r="C4078" s="204">
        <v>60</v>
      </c>
      <c r="D4078" s="416">
        <v>60</v>
      </c>
    </row>
    <row r="4079" spans="1:4" x14ac:dyDescent="0.25">
      <c r="A4079" s="415" t="s">
        <v>5003</v>
      </c>
      <c r="B4079" s="202">
        <v>27434</v>
      </c>
      <c r="C4079" s="204">
        <v>118</v>
      </c>
      <c r="D4079" s="416">
        <v>118</v>
      </c>
    </row>
    <row r="4080" spans="1:4" x14ac:dyDescent="0.25">
      <c r="A4080" s="415" t="s">
        <v>5004</v>
      </c>
      <c r="B4080" s="202">
        <v>27338</v>
      </c>
      <c r="C4080" s="204">
        <v>90</v>
      </c>
      <c r="D4080" s="416">
        <v>20</v>
      </c>
    </row>
    <row r="4081" spans="1:4" x14ac:dyDescent="0.25">
      <c r="A4081" s="415" t="s">
        <v>5005</v>
      </c>
      <c r="B4081" s="202">
        <v>23052</v>
      </c>
      <c r="C4081" s="204">
        <v>20</v>
      </c>
      <c r="D4081" s="416">
        <v>20</v>
      </c>
    </row>
    <row r="4082" spans="1:4" x14ac:dyDescent="0.25">
      <c r="A4082" s="415" t="s">
        <v>5006</v>
      </c>
      <c r="B4082" s="202">
        <v>12127</v>
      </c>
      <c r="C4082" s="204">
        <v>10</v>
      </c>
      <c r="D4082" s="416">
        <v>10</v>
      </c>
    </row>
    <row r="4083" spans="1:4" x14ac:dyDescent="0.25">
      <c r="A4083" s="415" t="s">
        <v>5007</v>
      </c>
      <c r="B4083" s="202">
        <v>24545</v>
      </c>
      <c r="C4083" s="204">
        <v>30</v>
      </c>
      <c r="D4083" s="416">
        <v>30</v>
      </c>
    </row>
    <row r="4084" spans="1:4" x14ac:dyDescent="0.25">
      <c r="A4084" s="415" t="s">
        <v>5008</v>
      </c>
      <c r="B4084" s="202">
        <v>25484</v>
      </c>
      <c r="C4084" s="203">
        <v>1010</v>
      </c>
      <c r="D4084" s="416">
        <v>980</v>
      </c>
    </row>
    <row r="4085" spans="1:4" x14ac:dyDescent="0.25">
      <c r="A4085" s="415" t="s">
        <v>5009</v>
      </c>
      <c r="B4085" s="202">
        <v>24415</v>
      </c>
      <c r="C4085" s="204">
        <v>9</v>
      </c>
      <c r="D4085" s="416">
        <v>9</v>
      </c>
    </row>
    <row r="4086" spans="1:4" x14ac:dyDescent="0.25">
      <c r="A4086" s="415" t="s">
        <v>5010</v>
      </c>
      <c r="B4086" s="202">
        <v>19112</v>
      </c>
      <c r="C4086" s="204">
        <v>740</v>
      </c>
      <c r="D4086" s="416">
        <v>930</v>
      </c>
    </row>
    <row r="4087" spans="1:4" x14ac:dyDescent="0.25">
      <c r="A4087" s="415" t="s">
        <v>3095</v>
      </c>
      <c r="B4087" s="202">
        <v>15131</v>
      </c>
      <c r="C4087" s="204">
        <v>15</v>
      </c>
      <c r="D4087" s="416">
        <v>0</v>
      </c>
    </row>
    <row r="4088" spans="1:4" x14ac:dyDescent="0.25">
      <c r="A4088" s="415" t="s">
        <v>5011</v>
      </c>
      <c r="B4088" s="202">
        <v>16244</v>
      </c>
      <c r="C4088" s="204">
        <v>90</v>
      </c>
      <c r="D4088" s="416">
        <v>65</v>
      </c>
    </row>
    <row r="4089" spans="1:4" x14ac:dyDescent="0.25">
      <c r="A4089" s="415" t="s">
        <v>3221</v>
      </c>
      <c r="B4089" s="202">
        <v>12410</v>
      </c>
      <c r="C4089" s="204">
        <v>650</v>
      </c>
      <c r="D4089" s="416">
        <v>545</v>
      </c>
    </row>
    <row r="4090" spans="1:4" x14ac:dyDescent="0.25">
      <c r="A4090" s="415" t="s">
        <v>5012</v>
      </c>
      <c r="B4090" s="202">
        <v>11492</v>
      </c>
      <c r="C4090" s="203">
        <v>2580</v>
      </c>
      <c r="D4090" s="417">
        <v>1400</v>
      </c>
    </row>
    <row r="4091" spans="1:4" x14ac:dyDescent="0.25">
      <c r="A4091" s="415" t="s">
        <v>1944</v>
      </c>
      <c r="B4091" s="202">
        <v>28076</v>
      </c>
      <c r="C4091" s="204">
        <v>445</v>
      </c>
      <c r="D4091" s="416">
        <v>430</v>
      </c>
    </row>
    <row r="4092" spans="1:4" x14ac:dyDescent="0.25">
      <c r="A4092" s="415" t="s">
        <v>3097</v>
      </c>
      <c r="B4092" s="202">
        <v>19204</v>
      </c>
      <c r="C4092" s="204">
        <v>44</v>
      </c>
      <c r="D4092" s="416">
        <v>2</v>
      </c>
    </row>
    <row r="4093" spans="1:4" x14ac:dyDescent="0.25">
      <c r="A4093" s="415" t="s">
        <v>3227</v>
      </c>
      <c r="B4093" s="202">
        <v>21033</v>
      </c>
      <c r="C4093" s="204">
        <v>30</v>
      </c>
      <c r="D4093" s="416">
        <v>22</v>
      </c>
    </row>
    <row r="4094" spans="1:4" x14ac:dyDescent="0.25">
      <c r="A4094" s="415" t="s">
        <v>3100</v>
      </c>
      <c r="B4094" s="202">
        <v>15145</v>
      </c>
      <c r="C4094" s="204">
        <v>60</v>
      </c>
      <c r="D4094" s="416">
        <v>54</v>
      </c>
    </row>
    <row r="4095" spans="1:4" x14ac:dyDescent="0.25">
      <c r="A4095" s="415" t="s">
        <v>3101</v>
      </c>
      <c r="B4095" s="202">
        <v>25166</v>
      </c>
      <c r="C4095" s="204">
        <v>15</v>
      </c>
      <c r="D4095" s="416">
        <v>15</v>
      </c>
    </row>
    <row r="4096" spans="1:4" x14ac:dyDescent="0.25">
      <c r="A4096" s="415" t="s">
        <v>3700</v>
      </c>
      <c r="B4096" s="202">
        <v>26188</v>
      </c>
      <c r="C4096" s="204">
        <v>145</v>
      </c>
      <c r="D4096" s="416">
        <v>120</v>
      </c>
    </row>
    <row r="4097" spans="1:4" x14ac:dyDescent="0.25">
      <c r="A4097" s="415" t="s">
        <v>1637</v>
      </c>
      <c r="B4097" s="202">
        <v>12835</v>
      </c>
      <c r="C4097" s="203">
        <v>3580</v>
      </c>
      <c r="D4097" s="417">
        <v>2555</v>
      </c>
    </row>
    <row r="4098" spans="1:4" x14ac:dyDescent="0.25">
      <c r="A4098" s="415" t="s">
        <v>3234</v>
      </c>
      <c r="B4098" s="202">
        <v>19533</v>
      </c>
      <c r="C4098" s="204">
        <v>478</v>
      </c>
      <c r="D4098" s="416">
        <v>379</v>
      </c>
    </row>
    <row r="4099" spans="1:4" x14ac:dyDescent="0.25">
      <c r="A4099" s="415" t="s">
        <v>1496</v>
      </c>
      <c r="B4099" s="202">
        <v>25141</v>
      </c>
      <c r="C4099" s="204">
        <v>127</v>
      </c>
      <c r="D4099" s="416">
        <v>123</v>
      </c>
    </row>
    <row r="4100" spans="1:4" x14ac:dyDescent="0.25">
      <c r="A4100" s="415" t="s">
        <v>2662</v>
      </c>
      <c r="B4100" s="202">
        <v>18255</v>
      </c>
      <c r="C4100" s="204">
        <v>47</v>
      </c>
      <c r="D4100" s="416">
        <v>41</v>
      </c>
    </row>
    <row r="4101" spans="1:4" x14ac:dyDescent="0.25">
      <c r="A4101" s="415" t="s">
        <v>1498</v>
      </c>
      <c r="B4101" s="202">
        <v>14091</v>
      </c>
      <c r="C4101" s="204">
        <v>150</v>
      </c>
      <c r="D4101" s="416">
        <v>100</v>
      </c>
    </row>
    <row r="4102" spans="1:4" x14ac:dyDescent="0.25">
      <c r="A4102" s="415" t="s">
        <v>3858</v>
      </c>
      <c r="B4102" s="202">
        <v>21278</v>
      </c>
      <c r="C4102" s="204">
        <v>166</v>
      </c>
      <c r="D4102" s="416">
        <v>155</v>
      </c>
    </row>
    <row r="4103" spans="1:4" x14ac:dyDescent="0.25">
      <c r="A4103" s="415" t="s">
        <v>5013</v>
      </c>
      <c r="B4103" s="202">
        <v>13409</v>
      </c>
      <c r="C4103" s="204">
        <v>241</v>
      </c>
      <c r="D4103" s="416">
        <v>210</v>
      </c>
    </row>
    <row r="4104" spans="1:4" x14ac:dyDescent="0.25">
      <c r="A4104" s="415" t="s">
        <v>3243</v>
      </c>
      <c r="B4104" s="202">
        <v>14903</v>
      </c>
      <c r="C4104" s="204">
        <v>14</v>
      </c>
      <c r="D4104" s="416">
        <v>5</v>
      </c>
    </row>
    <row r="4105" spans="1:4" x14ac:dyDescent="0.25">
      <c r="A4105" s="415" t="s">
        <v>3244</v>
      </c>
      <c r="B4105" s="202">
        <v>14662</v>
      </c>
      <c r="C4105" s="204">
        <v>7</v>
      </c>
      <c r="D4105" s="416">
        <v>5</v>
      </c>
    </row>
    <row r="4106" spans="1:4" x14ac:dyDescent="0.25">
      <c r="A4106" s="415" t="s">
        <v>5014</v>
      </c>
      <c r="B4106" s="202">
        <v>11751</v>
      </c>
      <c r="C4106" s="204">
        <v>440</v>
      </c>
      <c r="D4106" s="416">
        <v>405</v>
      </c>
    </row>
    <row r="4107" spans="1:4" x14ac:dyDescent="0.25">
      <c r="A4107" s="415" t="s">
        <v>3247</v>
      </c>
      <c r="B4107" s="202">
        <v>11576</v>
      </c>
      <c r="C4107" s="204">
        <v>430</v>
      </c>
      <c r="D4107" s="416">
        <v>290</v>
      </c>
    </row>
    <row r="4108" spans="1:4" x14ac:dyDescent="0.25">
      <c r="A4108" s="415" t="s">
        <v>4527</v>
      </c>
      <c r="B4108" s="202">
        <v>20267</v>
      </c>
      <c r="C4108" s="204">
        <v>43</v>
      </c>
      <c r="D4108" s="416">
        <v>38</v>
      </c>
    </row>
    <row r="4109" spans="1:4" x14ac:dyDescent="0.25">
      <c r="A4109" s="415" t="s">
        <v>1643</v>
      </c>
      <c r="B4109" s="202">
        <v>10002</v>
      </c>
      <c r="C4109" s="204">
        <v>12</v>
      </c>
      <c r="D4109" s="416">
        <v>10</v>
      </c>
    </row>
    <row r="4110" spans="1:4" x14ac:dyDescent="0.25">
      <c r="A4110" s="415" t="s">
        <v>5015</v>
      </c>
      <c r="B4110" s="202">
        <v>12049</v>
      </c>
      <c r="C4110" s="204">
        <v>7</v>
      </c>
      <c r="D4110" s="416">
        <v>3</v>
      </c>
    </row>
    <row r="4111" spans="1:4" x14ac:dyDescent="0.25">
      <c r="A4111" s="415" t="s">
        <v>5016</v>
      </c>
      <c r="B4111" s="202">
        <v>14875</v>
      </c>
      <c r="C4111" s="204">
        <v>100</v>
      </c>
      <c r="D4111" s="416">
        <v>80</v>
      </c>
    </row>
    <row r="4112" spans="1:4" x14ac:dyDescent="0.25">
      <c r="A4112" s="415" t="s">
        <v>5017</v>
      </c>
      <c r="B4112" s="202">
        <v>13439</v>
      </c>
      <c r="C4112" s="204">
        <v>74</v>
      </c>
      <c r="D4112" s="416">
        <v>62</v>
      </c>
    </row>
    <row r="4113" spans="1:4" x14ac:dyDescent="0.25">
      <c r="A4113" s="415" t="s">
        <v>5018</v>
      </c>
      <c r="B4113" s="202">
        <v>12412</v>
      </c>
      <c r="C4113" s="204">
        <v>547</v>
      </c>
      <c r="D4113" s="416">
        <v>471</v>
      </c>
    </row>
    <row r="4114" spans="1:4" x14ac:dyDescent="0.25">
      <c r="A4114" s="415" t="s">
        <v>5019</v>
      </c>
      <c r="B4114" s="202">
        <v>18507</v>
      </c>
      <c r="C4114" s="204">
        <v>45</v>
      </c>
      <c r="D4114" s="416">
        <v>37</v>
      </c>
    </row>
    <row r="4115" spans="1:4" x14ac:dyDescent="0.25">
      <c r="A4115" s="415" t="s">
        <v>5020</v>
      </c>
      <c r="B4115" s="202">
        <v>11881</v>
      </c>
      <c r="C4115" s="203">
        <v>38440</v>
      </c>
      <c r="D4115" s="417">
        <v>33820</v>
      </c>
    </row>
    <row r="4116" spans="1:4" x14ac:dyDescent="0.25">
      <c r="A4116" s="415" t="s">
        <v>3871</v>
      </c>
      <c r="B4116" s="202">
        <v>14221</v>
      </c>
      <c r="C4116" s="204">
        <v>90</v>
      </c>
      <c r="D4116" s="416">
        <v>74</v>
      </c>
    </row>
    <row r="4117" spans="1:4" x14ac:dyDescent="0.25">
      <c r="A4117" s="415" t="s">
        <v>5021</v>
      </c>
      <c r="B4117" s="202">
        <v>12652</v>
      </c>
      <c r="C4117" s="204">
        <v>20</v>
      </c>
      <c r="D4117" s="416">
        <v>0</v>
      </c>
    </row>
    <row r="4118" spans="1:4" x14ac:dyDescent="0.25">
      <c r="A4118" s="415" t="s">
        <v>5022</v>
      </c>
      <c r="B4118" s="202">
        <v>19573</v>
      </c>
      <c r="C4118" s="204">
        <v>21</v>
      </c>
      <c r="D4118" s="416">
        <v>13</v>
      </c>
    </row>
    <row r="4119" spans="1:4" x14ac:dyDescent="0.25">
      <c r="A4119" s="415" t="s">
        <v>5023</v>
      </c>
      <c r="B4119" s="202">
        <v>21809</v>
      </c>
      <c r="C4119" s="204">
        <v>720</v>
      </c>
      <c r="D4119" s="416">
        <v>720</v>
      </c>
    </row>
    <row r="4120" spans="1:4" x14ac:dyDescent="0.25">
      <c r="A4120" s="415" t="s">
        <v>5024</v>
      </c>
      <c r="B4120" s="202">
        <v>25262</v>
      </c>
      <c r="C4120" s="204">
        <v>410</v>
      </c>
      <c r="D4120" s="416">
        <v>410</v>
      </c>
    </row>
    <row r="4121" spans="1:4" x14ac:dyDescent="0.25">
      <c r="A4121" s="415" t="s">
        <v>5025</v>
      </c>
      <c r="B4121" s="202">
        <v>24150</v>
      </c>
      <c r="C4121" s="204">
        <v>4</v>
      </c>
      <c r="D4121" s="416">
        <v>4</v>
      </c>
    </row>
    <row r="4122" spans="1:4" x14ac:dyDescent="0.25">
      <c r="A4122" s="415" t="s">
        <v>5026</v>
      </c>
      <c r="B4122" s="202">
        <v>24127</v>
      </c>
      <c r="C4122" s="204">
        <v>4</v>
      </c>
      <c r="D4122" s="416">
        <v>4</v>
      </c>
    </row>
    <row r="4123" spans="1:4" x14ac:dyDescent="0.25">
      <c r="A4123" s="415" t="s">
        <v>5027</v>
      </c>
      <c r="B4123" s="202">
        <v>13253</v>
      </c>
      <c r="C4123" s="204">
        <v>10</v>
      </c>
      <c r="D4123" s="416">
        <v>7</v>
      </c>
    </row>
    <row r="4124" spans="1:4" x14ac:dyDescent="0.25">
      <c r="A4124" s="415" t="s">
        <v>5028</v>
      </c>
      <c r="B4124" s="202">
        <v>13276</v>
      </c>
      <c r="C4124" s="204">
        <v>2</v>
      </c>
      <c r="D4124" s="416">
        <v>0</v>
      </c>
    </row>
    <row r="4125" spans="1:4" x14ac:dyDescent="0.25">
      <c r="A4125" s="415" t="s">
        <v>5029</v>
      </c>
      <c r="B4125" s="202">
        <v>26246</v>
      </c>
      <c r="C4125" s="204">
        <v>17</v>
      </c>
      <c r="D4125" s="416">
        <v>1</v>
      </c>
    </row>
    <row r="4126" spans="1:4" x14ac:dyDescent="0.25">
      <c r="A4126" s="415" t="s">
        <v>5030</v>
      </c>
      <c r="B4126" s="202">
        <v>28627</v>
      </c>
      <c r="C4126" s="204">
        <v>4</v>
      </c>
      <c r="D4126" s="416">
        <v>0</v>
      </c>
    </row>
    <row r="4127" spans="1:4" x14ac:dyDescent="0.25">
      <c r="A4127" s="415" t="s">
        <v>5031</v>
      </c>
      <c r="B4127" s="202">
        <v>23371</v>
      </c>
      <c r="C4127" s="204">
        <v>6</v>
      </c>
      <c r="D4127" s="416">
        <v>6</v>
      </c>
    </row>
    <row r="4128" spans="1:4" x14ac:dyDescent="0.25">
      <c r="A4128" s="415" t="s">
        <v>5032</v>
      </c>
      <c r="B4128" s="202">
        <v>20110</v>
      </c>
      <c r="C4128" s="204">
        <v>35</v>
      </c>
      <c r="D4128" s="416">
        <v>0</v>
      </c>
    </row>
    <row r="4129" spans="1:4" x14ac:dyDescent="0.25">
      <c r="A4129" s="415" t="s">
        <v>5033</v>
      </c>
      <c r="B4129" s="202">
        <v>13208</v>
      </c>
      <c r="C4129" s="204">
        <v>4</v>
      </c>
      <c r="D4129" s="416">
        <v>0</v>
      </c>
    </row>
    <row r="4130" spans="1:4" x14ac:dyDescent="0.25">
      <c r="A4130" s="415" t="s">
        <v>5034</v>
      </c>
      <c r="B4130" s="202">
        <v>18949</v>
      </c>
      <c r="C4130" s="204">
        <v>608</v>
      </c>
      <c r="D4130" s="416">
        <v>452</v>
      </c>
    </row>
    <row r="4131" spans="1:4" x14ac:dyDescent="0.25">
      <c r="A4131" s="415" t="s">
        <v>5035</v>
      </c>
      <c r="B4131" s="202">
        <v>17284</v>
      </c>
      <c r="C4131" s="204">
        <v>28</v>
      </c>
      <c r="D4131" s="416">
        <v>28</v>
      </c>
    </row>
    <row r="4132" spans="1:4" x14ac:dyDescent="0.25">
      <c r="A4132" s="415" t="s">
        <v>5036</v>
      </c>
      <c r="B4132" s="202">
        <v>16501</v>
      </c>
      <c r="C4132" s="204">
        <v>55</v>
      </c>
      <c r="D4132" s="416">
        <v>5</v>
      </c>
    </row>
    <row r="4133" spans="1:4" x14ac:dyDescent="0.25">
      <c r="A4133" s="415" t="s">
        <v>5037</v>
      </c>
      <c r="B4133" s="202">
        <v>15700</v>
      </c>
      <c r="C4133" s="204">
        <v>20</v>
      </c>
      <c r="D4133" s="416">
        <v>5</v>
      </c>
    </row>
    <row r="4134" spans="1:4" x14ac:dyDescent="0.25">
      <c r="A4134" s="415" t="s">
        <v>5038</v>
      </c>
      <c r="B4134" s="202">
        <v>25405</v>
      </c>
      <c r="C4134" s="204">
        <v>2</v>
      </c>
      <c r="D4134" s="416">
        <v>0</v>
      </c>
    </row>
    <row r="4135" spans="1:4" x14ac:dyDescent="0.25">
      <c r="A4135" s="415" t="s">
        <v>5039</v>
      </c>
      <c r="B4135" s="202">
        <v>22753</v>
      </c>
      <c r="C4135" s="203">
        <v>16500</v>
      </c>
      <c r="D4135" s="417">
        <v>12600</v>
      </c>
    </row>
    <row r="4136" spans="1:4" x14ac:dyDescent="0.25">
      <c r="A4136" s="415" t="s">
        <v>5040</v>
      </c>
      <c r="B4136" s="202">
        <v>16771</v>
      </c>
      <c r="C4136" s="204">
        <v>5</v>
      </c>
      <c r="D4136" s="416">
        <v>5</v>
      </c>
    </row>
    <row r="4137" spans="1:4" x14ac:dyDescent="0.25">
      <c r="A4137" s="415" t="s">
        <v>5041</v>
      </c>
      <c r="B4137" s="202">
        <v>24892</v>
      </c>
      <c r="C4137" s="203">
        <v>17150</v>
      </c>
      <c r="D4137" s="417">
        <v>17000</v>
      </c>
    </row>
    <row r="4138" spans="1:4" x14ac:dyDescent="0.25">
      <c r="A4138" s="415" t="s">
        <v>5042</v>
      </c>
      <c r="B4138" s="202">
        <v>10516</v>
      </c>
      <c r="C4138" s="204">
        <v>80</v>
      </c>
      <c r="D4138" s="416">
        <v>0</v>
      </c>
    </row>
    <row r="4139" spans="1:4" x14ac:dyDescent="0.25">
      <c r="A4139" s="415" t="s">
        <v>5043</v>
      </c>
      <c r="B4139" s="202">
        <v>24976</v>
      </c>
      <c r="C4139" s="204">
        <v>60</v>
      </c>
      <c r="D4139" s="416">
        <v>60</v>
      </c>
    </row>
    <row r="4140" spans="1:4" x14ac:dyDescent="0.25">
      <c r="A4140" s="415" t="s">
        <v>5044</v>
      </c>
      <c r="B4140" s="202">
        <v>17173</v>
      </c>
      <c r="C4140" s="204">
        <v>100</v>
      </c>
      <c r="D4140" s="416">
        <v>100</v>
      </c>
    </row>
    <row r="4141" spans="1:4" x14ac:dyDescent="0.25">
      <c r="A4141" s="415" t="s">
        <v>5045</v>
      </c>
      <c r="B4141" s="202">
        <v>16117</v>
      </c>
      <c r="C4141" s="204">
        <v>10</v>
      </c>
      <c r="D4141" s="416">
        <v>10</v>
      </c>
    </row>
    <row r="4142" spans="1:4" x14ac:dyDescent="0.25">
      <c r="A4142" s="415" t="s">
        <v>5046</v>
      </c>
      <c r="B4142" s="202">
        <v>15942</v>
      </c>
      <c r="C4142" s="204">
        <v>690</v>
      </c>
      <c r="D4142" s="416">
        <v>560</v>
      </c>
    </row>
    <row r="4143" spans="1:4" x14ac:dyDescent="0.25">
      <c r="A4143" s="415" t="s">
        <v>5047</v>
      </c>
      <c r="B4143" s="202">
        <v>21019</v>
      </c>
      <c r="C4143" s="203">
        <v>1105</v>
      </c>
      <c r="D4143" s="416">
        <v>945</v>
      </c>
    </row>
    <row r="4144" spans="1:4" x14ac:dyDescent="0.25">
      <c r="A4144" s="415" t="s">
        <v>5048</v>
      </c>
      <c r="B4144" s="202">
        <v>24479</v>
      </c>
      <c r="C4144" s="204">
        <v>300</v>
      </c>
      <c r="D4144" s="416">
        <v>159</v>
      </c>
    </row>
    <row r="4145" spans="1:4" x14ac:dyDescent="0.25">
      <c r="A4145" s="415" t="s">
        <v>5049</v>
      </c>
      <c r="B4145" s="202">
        <v>20480</v>
      </c>
      <c r="C4145" s="204">
        <v>33</v>
      </c>
      <c r="D4145" s="416">
        <v>29</v>
      </c>
    </row>
    <row r="4146" spans="1:4" x14ac:dyDescent="0.25">
      <c r="A4146" s="415" t="s">
        <v>5050</v>
      </c>
      <c r="B4146" s="202">
        <v>22128</v>
      </c>
      <c r="C4146" s="204">
        <v>12</v>
      </c>
      <c r="D4146" s="416">
        <v>12</v>
      </c>
    </row>
    <row r="4147" spans="1:4" x14ac:dyDescent="0.25">
      <c r="A4147" s="415" t="s">
        <v>5051</v>
      </c>
      <c r="B4147" s="202">
        <v>29258</v>
      </c>
      <c r="C4147" s="204">
        <v>499</v>
      </c>
      <c r="D4147" s="416">
        <v>361</v>
      </c>
    </row>
    <row r="4148" spans="1:4" x14ac:dyDescent="0.25">
      <c r="A4148" s="415" t="s">
        <v>5052</v>
      </c>
      <c r="B4148" s="202">
        <v>28690</v>
      </c>
      <c r="C4148" s="204">
        <v>114</v>
      </c>
      <c r="D4148" s="416">
        <v>90</v>
      </c>
    </row>
    <row r="4149" spans="1:4" x14ac:dyDescent="0.25">
      <c r="A4149" s="415" t="s">
        <v>5053</v>
      </c>
      <c r="B4149" s="202">
        <v>28101</v>
      </c>
      <c r="C4149" s="204">
        <v>75</v>
      </c>
      <c r="D4149" s="416">
        <v>74</v>
      </c>
    </row>
    <row r="4150" spans="1:4" x14ac:dyDescent="0.25">
      <c r="A4150" s="415" t="s">
        <v>5054</v>
      </c>
      <c r="B4150" s="202">
        <v>10278</v>
      </c>
      <c r="C4150" s="204">
        <v>85</v>
      </c>
      <c r="D4150" s="416">
        <v>60</v>
      </c>
    </row>
    <row r="4151" spans="1:4" x14ac:dyDescent="0.25">
      <c r="A4151" s="415" t="s">
        <v>5055</v>
      </c>
      <c r="B4151" s="202">
        <v>21250</v>
      </c>
      <c r="C4151" s="204">
        <v>156</v>
      </c>
      <c r="D4151" s="416">
        <v>147</v>
      </c>
    </row>
    <row r="4152" spans="1:4" x14ac:dyDescent="0.25">
      <c r="A4152" s="415" t="s">
        <v>5056</v>
      </c>
      <c r="B4152" s="202">
        <v>17096</v>
      </c>
      <c r="C4152" s="204">
        <v>17</v>
      </c>
      <c r="D4152" s="416">
        <v>7</v>
      </c>
    </row>
    <row r="4153" spans="1:4" x14ac:dyDescent="0.25">
      <c r="A4153" s="415" t="s">
        <v>5057</v>
      </c>
      <c r="B4153" s="202">
        <v>20702</v>
      </c>
      <c r="C4153" s="204">
        <v>6</v>
      </c>
      <c r="D4153" s="416">
        <v>6</v>
      </c>
    </row>
    <row r="4154" spans="1:4" x14ac:dyDescent="0.25">
      <c r="A4154" s="415" t="s">
        <v>5058</v>
      </c>
      <c r="B4154" s="202">
        <v>20693</v>
      </c>
      <c r="C4154" s="204">
        <v>15</v>
      </c>
      <c r="D4154" s="416">
        <v>10</v>
      </c>
    </row>
    <row r="4155" spans="1:4" x14ac:dyDescent="0.25">
      <c r="A4155" s="415" t="s">
        <v>5059</v>
      </c>
      <c r="B4155" s="202">
        <v>28964</v>
      </c>
      <c r="C4155" s="204">
        <v>5</v>
      </c>
      <c r="D4155" s="416">
        <v>0</v>
      </c>
    </row>
    <row r="4156" spans="1:4" x14ac:dyDescent="0.25">
      <c r="A4156" s="415" t="s">
        <v>5060</v>
      </c>
      <c r="B4156" s="202">
        <v>27170</v>
      </c>
      <c r="C4156" s="204">
        <v>31</v>
      </c>
      <c r="D4156" s="416">
        <v>24</v>
      </c>
    </row>
    <row r="4157" spans="1:4" x14ac:dyDescent="0.25">
      <c r="A4157" s="415" t="s">
        <v>5061</v>
      </c>
      <c r="B4157" s="202">
        <v>10495</v>
      </c>
      <c r="C4157" s="204">
        <v>23</v>
      </c>
      <c r="D4157" s="416">
        <v>19</v>
      </c>
    </row>
    <row r="4158" spans="1:4" x14ac:dyDescent="0.25">
      <c r="A4158" s="415" t="s">
        <v>5062</v>
      </c>
      <c r="B4158" s="202">
        <v>22130</v>
      </c>
      <c r="C4158" s="204">
        <v>44</v>
      </c>
      <c r="D4158" s="416">
        <v>15</v>
      </c>
    </row>
    <row r="4159" spans="1:4" x14ac:dyDescent="0.25">
      <c r="A4159" s="415" t="s">
        <v>5063</v>
      </c>
      <c r="B4159" s="202">
        <v>11530</v>
      </c>
      <c r="C4159" s="204">
        <v>10</v>
      </c>
      <c r="D4159" s="416">
        <v>10</v>
      </c>
    </row>
    <row r="4160" spans="1:4" x14ac:dyDescent="0.25">
      <c r="A4160" s="415" t="s">
        <v>5064</v>
      </c>
      <c r="B4160" s="202">
        <v>24097</v>
      </c>
      <c r="C4160" s="204">
        <v>10</v>
      </c>
      <c r="D4160" s="416">
        <v>10</v>
      </c>
    </row>
    <row r="4161" spans="1:4" x14ac:dyDescent="0.25">
      <c r="A4161" s="415" t="s">
        <v>5065</v>
      </c>
      <c r="B4161" s="202">
        <v>21101</v>
      </c>
      <c r="C4161" s="204">
        <v>586</v>
      </c>
      <c r="D4161" s="416">
        <v>545</v>
      </c>
    </row>
    <row r="4162" spans="1:4" x14ac:dyDescent="0.25">
      <c r="A4162" s="415" t="s">
        <v>5066</v>
      </c>
      <c r="B4162" s="202">
        <v>11300</v>
      </c>
      <c r="C4162" s="204">
        <v>110</v>
      </c>
      <c r="D4162" s="416">
        <v>108</v>
      </c>
    </row>
    <row r="4163" spans="1:4" x14ac:dyDescent="0.25">
      <c r="A4163" s="415" t="s">
        <v>5067</v>
      </c>
      <c r="B4163" s="202">
        <v>18784</v>
      </c>
      <c r="C4163" s="204">
        <v>2</v>
      </c>
      <c r="D4163" s="416">
        <v>0</v>
      </c>
    </row>
    <row r="4164" spans="1:4" x14ac:dyDescent="0.25">
      <c r="A4164" s="415" t="s">
        <v>5068</v>
      </c>
      <c r="B4164" s="202">
        <v>19906</v>
      </c>
      <c r="C4164" s="204">
        <v>197</v>
      </c>
      <c r="D4164" s="416">
        <v>76</v>
      </c>
    </row>
    <row r="4165" spans="1:4" x14ac:dyDescent="0.25">
      <c r="A4165" s="415" t="s">
        <v>5069</v>
      </c>
      <c r="B4165" s="202">
        <v>22539</v>
      </c>
      <c r="C4165" s="204">
        <v>38</v>
      </c>
      <c r="D4165" s="416">
        <v>19</v>
      </c>
    </row>
    <row r="4166" spans="1:4" x14ac:dyDescent="0.25">
      <c r="A4166" s="415" t="s">
        <v>5070</v>
      </c>
      <c r="B4166" s="202">
        <v>10127</v>
      </c>
      <c r="C4166" s="204">
        <v>83</v>
      </c>
      <c r="D4166" s="416">
        <v>56</v>
      </c>
    </row>
    <row r="4167" spans="1:4" x14ac:dyDescent="0.25">
      <c r="A4167" s="415" t="s">
        <v>5071</v>
      </c>
      <c r="B4167" s="202">
        <v>25149</v>
      </c>
      <c r="C4167" s="204">
        <v>67</v>
      </c>
      <c r="D4167" s="416">
        <v>42</v>
      </c>
    </row>
    <row r="4168" spans="1:4" x14ac:dyDescent="0.25">
      <c r="A4168" s="415" t="s">
        <v>5072</v>
      </c>
      <c r="B4168" s="202">
        <v>20835</v>
      </c>
      <c r="C4168" s="204">
        <v>25</v>
      </c>
      <c r="D4168" s="416">
        <v>25</v>
      </c>
    </row>
    <row r="4169" spans="1:4" x14ac:dyDescent="0.25">
      <c r="A4169" s="415" t="s">
        <v>5073</v>
      </c>
      <c r="B4169" s="202">
        <v>23174</v>
      </c>
      <c r="C4169" s="204">
        <v>21</v>
      </c>
      <c r="D4169" s="416">
        <v>0</v>
      </c>
    </row>
    <row r="4170" spans="1:4" x14ac:dyDescent="0.25">
      <c r="A4170" s="415" t="s">
        <v>5074</v>
      </c>
      <c r="B4170" s="202">
        <v>27754</v>
      </c>
      <c r="C4170" s="204">
        <v>165</v>
      </c>
      <c r="D4170" s="416">
        <v>165</v>
      </c>
    </row>
    <row r="4171" spans="1:4" x14ac:dyDescent="0.25">
      <c r="A4171" s="415" t="s">
        <v>5075</v>
      </c>
      <c r="B4171" s="202">
        <v>14394</v>
      </c>
      <c r="C4171" s="204">
        <v>3</v>
      </c>
      <c r="D4171" s="416">
        <v>3</v>
      </c>
    </row>
    <row r="4172" spans="1:4" x14ac:dyDescent="0.25">
      <c r="A4172" s="415" t="s">
        <v>5076</v>
      </c>
      <c r="B4172" s="202">
        <v>20184</v>
      </c>
      <c r="C4172" s="204">
        <v>13</v>
      </c>
      <c r="D4172" s="416">
        <v>10</v>
      </c>
    </row>
    <row r="4173" spans="1:4" x14ac:dyDescent="0.25">
      <c r="A4173" s="415" t="s">
        <v>5077</v>
      </c>
      <c r="B4173" s="202">
        <v>29856</v>
      </c>
      <c r="C4173" s="204">
        <v>485</v>
      </c>
      <c r="D4173" s="416">
        <v>485</v>
      </c>
    </row>
    <row r="4174" spans="1:4" x14ac:dyDescent="0.25">
      <c r="A4174" s="415" t="s">
        <v>5078</v>
      </c>
      <c r="B4174" s="202">
        <v>12891</v>
      </c>
      <c r="C4174" s="204">
        <v>27</v>
      </c>
      <c r="D4174" s="416">
        <v>0</v>
      </c>
    </row>
    <row r="4175" spans="1:4" x14ac:dyDescent="0.25">
      <c r="A4175" s="415" t="s">
        <v>5079</v>
      </c>
      <c r="B4175" s="202">
        <v>10051</v>
      </c>
      <c r="C4175" s="204">
        <v>105</v>
      </c>
      <c r="D4175" s="416">
        <v>100</v>
      </c>
    </row>
    <row r="4176" spans="1:4" x14ac:dyDescent="0.25">
      <c r="A4176" s="415" t="s">
        <v>5080</v>
      </c>
      <c r="B4176" s="202">
        <v>15575</v>
      </c>
      <c r="C4176" s="203">
        <v>1469</v>
      </c>
      <c r="D4176" s="416">
        <v>908</v>
      </c>
    </row>
    <row r="4177" spans="1:4" x14ac:dyDescent="0.25">
      <c r="A4177" s="415" t="s">
        <v>5081</v>
      </c>
      <c r="B4177" s="202">
        <v>22647</v>
      </c>
      <c r="C4177" s="204">
        <v>40</v>
      </c>
      <c r="D4177" s="416">
        <v>4</v>
      </c>
    </row>
    <row r="4178" spans="1:4" x14ac:dyDescent="0.25">
      <c r="A4178" s="415" t="s">
        <v>5082</v>
      </c>
      <c r="B4178" s="202">
        <v>16462</v>
      </c>
      <c r="C4178" s="203">
        <v>1100</v>
      </c>
      <c r="D4178" s="416">
        <v>950</v>
      </c>
    </row>
    <row r="4179" spans="1:4" x14ac:dyDescent="0.25">
      <c r="A4179" s="415" t="s">
        <v>5083</v>
      </c>
      <c r="B4179" s="202">
        <v>12275</v>
      </c>
      <c r="C4179" s="204">
        <v>550</v>
      </c>
      <c r="D4179" s="416">
        <v>550</v>
      </c>
    </row>
    <row r="4180" spans="1:4" x14ac:dyDescent="0.25">
      <c r="A4180" s="415" t="s">
        <v>5084</v>
      </c>
      <c r="B4180" s="202">
        <v>13314</v>
      </c>
      <c r="C4180" s="204">
        <v>31</v>
      </c>
      <c r="D4180" s="416">
        <v>29</v>
      </c>
    </row>
    <row r="4181" spans="1:4" x14ac:dyDescent="0.25">
      <c r="A4181" s="415" t="s">
        <v>5085</v>
      </c>
      <c r="B4181" s="202">
        <v>20328</v>
      </c>
      <c r="C4181" s="204">
        <v>160</v>
      </c>
      <c r="D4181" s="416">
        <v>50</v>
      </c>
    </row>
    <row r="4182" spans="1:4" x14ac:dyDescent="0.25">
      <c r="A4182" s="415" t="s">
        <v>5086</v>
      </c>
      <c r="B4182" s="202">
        <v>19378</v>
      </c>
      <c r="C4182" s="203">
        <v>1980</v>
      </c>
      <c r="D4182" s="417">
        <v>1440</v>
      </c>
    </row>
    <row r="4183" spans="1:4" x14ac:dyDescent="0.25">
      <c r="A4183" s="415" t="s">
        <v>5087</v>
      </c>
      <c r="B4183" s="202">
        <v>10574</v>
      </c>
      <c r="C4183" s="204">
        <v>420</v>
      </c>
      <c r="D4183" s="416">
        <v>410</v>
      </c>
    </row>
    <row r="4184" spans="1:4" x14ac:dyDescent="0.25">
      <c r="A4184" s="415" t="s">
        <v>5088</v>
      </c>
      <c r="B4184" s="202">
        <v>25883</v>
      </c>
      <c r="C4184" s="204">
        <v>40</v>
      </c>
      <c r="D4184" s="416">
        <v>33</v>
      </c>
    </row>
    <row r="4185" spans="1:4" x14ac:dyDescent="0.25">
      <c r="A4185" s="415" t="s">
        <v>5089</v>
      </c>
      <c r="B4185" s="202">
        <v>16948</v>
      </c>
      <c r="C4185" s="204">
        <v>86</v>
      </c>
      <c r="D4185" s="416">
        <v>72</v>
      </c>
    </row>
    <row r="4186" spans="1:4" x14ac:dyDescent="0.25">
      <c r="A4186" s="415" t="s">
        <v>5090</v>
      </c>
      <c r="B4186" s="202">
        <v>24283</v>
      </c>
      <c r="C4186" s="204">
        <v>15</v>
      </c>
      <c r="D4186" s="416">
        <v>4</v>
      </c>
    </row>
    <row r="4187" spans="1:4" x14ac:dyDescent="0.25">
      <c r="A4187" s="415" t="s">
        <v>5091</v>
      </c>
      <c r="B4187" s="202">
        <v>27830</v>
      </c>
      <c r="C4187" s="204">
        <v>99</v>
      </c>
      <c r="D4187" s="416">
        <v>50</v>
      </c>
    </row>
    <row r="4188" spans="1:4" x14ac:dyDescent="0.25">
      <c r="A4188" s="415" t="s">
        <v>5092</v>
      </c>
      <c r="B4188" s="202">
        <v>14971</v>
      </c>
      <c r="C4188" s="204">
        <v>836</v>
      </c>
      <c r="D4188" s="416">
        <v>280</v>
      </c>
    </row>
    <row r="4189" spans="1:4" x14ac:dyDescent="0.25">
      <c r="A4189" s="415" t="s">
        <v>5093</v>
      </c>
      <c r="B4189" s="202">
        <v>12798</v>
      </c>
      <c r="C4189" s="204">
        <v>313</v>
      </c>
      <c r="D4189" s="416">
        <v>277</v>
      </c>
    </row>
    <row r="4190" spans="1:4" x14ac:dyDescent="0.25">
      <c r="A4190" s="415" t="s">
        <v>5094</v>
      </c>
      <c r="B4190" s="202">
        <v>23257</v>
      </c>
      <c r="C4190" s="204">
        <v>26</v>
      </c>
      <c r="D4190" s="416">
        <v>4</v>
      </c>
    </row>
    <row r="4191" spans="1:4" x14ac:dyDescent="0.25">
      <c r="A4191" s="415" t="s">
        <v>5095</v>
      </c>
      <c r="B4191" s="202">
        <v>23001</v>
      </c>
      <c r="C4191" s="204">
        <v>4</v>
      </c>
      <c r="D4191" s="416">
        <v>4</v>
      </c>
    </row>
    <row r="4192" spans="1:4" x14ac:dyDescent="0.25">
      <c r="A4192" s="415" t="s">
        <v>5096</v>
      </c>
      <c r="B4192" s="202">
        <v>22512</v>
      </c>
      <c r="C4192" s="204">
        <v>30</v>
      </c>
      <c r="D4192" s="416">
        <v>0</v>
      </c>
    </row>
    <row r="4193" spans="1:4" x14ac:dyDescent="0.25">
      <c r="A4193" s="415" t="s">
        <v>5097</v>
      </c>
      <c r="B4193" s="202">
        <v>21114</v>
      </c>
      <c r="C4193" s="204">
        <v>572</v>
      </c>
      <c r="D4193" s="416">
        <v>393</v>
      </c>
    </row>
    <row r="4194" spans="1:4" x14ac:dyDescent="0.25">
      <c r="A4194" s="415" t="s">
        <v>5098</v>
      </c>
      <c r="B4194" s="202">
        <v>16429</v>
      </c>
      <c r="C4194" s="204">
        <v>82</v>
      </c>
      <c r="D4194" s="416">
        <v>80</v>
      </c>
    </row>
    <row r="4195" spans="1:4" x14ac:dyDescent="0.25">
      <c r="A4195" s="415" t="s">
        <v>5099</v>
      </c>
      <c r="B4195" s="202">
        <v>25292</v>
      </c>
      <c r="C4195" s="203">
        <v>4780</v>
      </c>
      <c r="D4195" s="417">
        <v>3740</v>
      </c>
    </row>
    <row r="4196" spans="1:4" x14ac:dyDescent="0.25">
      <c r="A4196" s="415" t="s">
        <v>5100</v>
      </c>
      <c r="B4196" s="202">
        <v>17238</v>
      </c>
      <c r="C4196" s="204">
        <v>100</v>
      </c>
      <c r="D4196" s="416">
        <v>0</v>
      </c>
    </row>
    <row r="4197" spans="1:4" x14ac:dyDescent="0.25">
      <c r="A4197" s="415" t="s">
        <v>5101</v>
      </c>
      <c r="B4197" s="202">
        <v>24282</v>
      </c>
      <c r="C4197" s="204">
        <v>122</v>
      </c>
      <c r="D4197" s="416">
        <v>122</v>
      </c>
    </row>
    <row r="4198" spans="1:4" x14ac:dyDescent="0.25">
      <c r="A4198" s="415" t="s">
        <v>5102</v>
      </c>
      <c r="B4198" s="202">
        <v>26427</v>
      </c>
      <c r="C4198" s="204">
        <v>825</v>
      </c>
      <c r="D4198" s="416">
        <v>810</v>
      </c>
    </row>
    <row r="4199" spans="1:4" x14ac:dyDescent="0.25">
      <c r="A4199" s="415" t="s">
        <v>5103</v>
      </c>
      <c r="B4199" s="202">
        <v>23952</v>
      </c>
      <c r="C4199" s="204">
        <v>150</v>
      </c>
      <c r="D4199" s="416">
        <v>150</v>
      </c>
    </row>
    <row r="4200" spans="1:4" x14ac:dyDescent="0.25">
      <c r="A4200" s="415" t="s">
        <v>5104</v>
      </c>
      <c r="B4200" s="202">
        <v>26987</v>
      </c>
      <c r="C4200" s="204">
        <v>6</v>
      </c>
      <c r="D4200" s="416">
        <v>0</v>
      </c>
    </row>
    <row r="4201" spans="1:4" x14ac:dyDescent="0.25">
      <c r="A4201" s="415" t="s">
        <v>5105</v>
      </c>
      <c r="B4201" s="202">
        <v>14646</v>
      </c>
      <c r="C4201" s="203">
        <v>2770</v>
      </c>
      <c r="D4201" s="417">
        <v>1345</v>
      </c>
    </row>
    <row r="4202" spans="1:4" x14ac:dyDescent="0.25">
      <c r="A4202" s="415" t="s">
        <v>5106</v>
      </c>
      <c r="B4202" s="202">
        <v>10873</v>
      </c>
      <c r="C4202" s="204">
        <v>300</v>
      </c>
      <c r="D4202" s="416">
        <v>210</v>
      </c>
    </row>
    <row r="4203" spans="1:4" x14ac:dyDescent="0.25">
      <c r="A4203" s="415" t="s">
        <v>5107</v>
      </c>
      <c r="B4203" s="202">
        <v>14252</v>
      </c>
      <c r="C4203" s="204">
        <v>176</v>
      </c>
      <c r="D4203" s="416">
        <v>140</v>
      </c>
    </row>
    <row r="4204" spans="1:4" x14ac:dyDescent="0.25">
      <c r="A4204" s="415" t="s">
        <v>5108</v>
      </c>
      <c r="B4204" s="202">
        <v>14380</v>
      </c>
      <c r="C4204" s="204">
        <v>35</v>
      </c>
      <c r="D4204" s="416">
        <v>10</v>
      </c>
    </row>
    <row r="4205" spans="1:4" x14ac:dyDescent="0.25">
      <c r="A4205" s="415" t="s">
        <v>5109</v>
      </c>
      <c r="B4205" s="202">
        <v>22810</v>
      </c>
      <c r="C4205" s="204">
        <v>10</v>
      </c>
      <c r="D4205" s="416">
        <v>0</v>
      </c>
    </row>
    <row r="4206" spans="1:4" x14ac:dyDescent="0.25">
      <c r="A4206" s="415" t="s">
        <v>5110</v>
      </c>
      <c r="B4206" s="202">
        <v>20415</v>
      </c>
      <c r="C4206" s="203">
        <v>7420</v>
      </c>
      <c r="D4206" s="417">
        <v>6720</v>
      </c>
    </row>
    <row r="4207" spans="1:4" x14ac:dyDescent="0.25">
      <c r="A4207" s="415" t="s">
        <v>5111</v>
      </c>
      <c r="B4207" s="202">
        <v>28705</v>
      </c>
      <c r="C4207" s="204">
        <v>100</v>
      </c>
      <c r="D4207" s="416">
        <v>0</v>
      </c>
    </row>
    <row r="4208" spans="1:4" x14ac:dyDescent="0.25">
      <c r="A4208" s="415" t="s">
        <v>5112</v>
      </c>
      <c r="B4208" s="202">
        <v>15671</v>
      </c>
      <c r="C4208" s="203">
        <v>1920</v>
      </c>
      <c r="D4208" s="417">
        <v>1880</v>
      </c>
    </row>
    <row r="4209" spans="1:4" x14ac:dyDescent="0.25">
      <c r="A4209" s="415" t="s">
        <v>5113</v>
      </c>
      <c r="B4209" s="202">
        <v>24555</v>
      </c>
      <c r="C4209" s="204">
        <v>325</v>
      </c>
      <c r="D4209" s="416">
        <v>295</v>
      </c>
    </row>
    <row r="4210" spans="1:4" x14ac:dyDescent="0.25">
      <c r="A4210" s="415" t="s">
        <v>5114</v>
      </c>
      <c r="B4210" s="202">
        <v>22320</v>
      </c>
      <c r="C4210" s="204">
        <v>199</v>
      </c>
      <c r="D4210" s="416">
        <v>157</v>
      </c>
    </row>
    <row r="4211" spans="1:4" x14ac:dyDescent="0.25">
      <c r="A4211" s="415" t="s">
        <v>5115</v>
      </c>
      <c r="B4211" s="202">
        <v>27681</v>
      </c>
      <c r="C4211" s="204">
        <v>10</v>
      </c>
      <c r="D4211" s="416">
        <v>10</v>
      </c>
    </row>
    <row r="4212" spans="1:4" x14ac:dyDescent="0.25">
      <c r="A4212" s="415" t="s">
        <v>5116</v>
      </c>
      <c r="B4212" s="202">
        <v>27962</v>
      </c>
      <c r="C4212" s="204">
        <v>30</v>
      </c>
      <c r="D4212" s="416">
        <v>10</v>
      </c>
    </row>
    <row r="4213" spans="1:4" x14ac:dyDescent="0.25">
      <c r="A4213" s="415" t="s">
        <v>5117</v>
      </c>
      <c r="B4213" s="202">
        <v>18062</v>
      </c>
      <c r="C4213" s="204">
        <v>72</v>
      </c>
      <c r="D4213" s="416">
        <v>72</v>
      </c>
    </row>
    <row r="4214" spans="1:4" x14ac:dyDescent="0.25">
      <c r="A4214" s="415" t="s">
        <v>5118</v>
      </c>
      <c r="B4214" s="202">
        <v>14455</v>
      </c>
      <c r="C4214" s="204">
        <v>10</v>
      </c>
      <c r="D4214" s="416">
        <v>0</v>
      </c>
    </row>
    <row r="4215" spans="1:4" x14ac:dyDescent="0.25">
      <c r="A4215" s="415" t="s">
        <v>5119</v>
      </c>
      <c r="B4215" s="202">
        <v>27888</v>
      </c>
      <c r="C4215" s="204">
        <v>5</v>
      </c>
      <c r="D4215" s="416">
        <v>5</v>
      </c>
    </row>
    <row r="4216" spans="1:4" x14ac:dyDescent="0.25">
      <c r="A4216" s="415" t="s">
        <v>5120</v>
      </c>
      <c r="B4216" s="202">
        <v>15703</v>
      </c>
      <c r="C4216" s="204">
        <v>72</v>
      </c>
      <c r="D4216" s="416">
        <v>72</v>
      </c>
    </row>
    <row r="4217" spans="1:4" x14ac:dyDescent="0.25">
      <c r="A4217" s="415" t="s">
        <v>5121</v>
      </c>
      <c r="B4217" s="202">
        <v>12451</v>
      </c>
      <c r="C4217" s="204">
        <v>5</v>
      </c>
      <c r="D4217" s="416">
        <v>0</v>
      </c>
    </row>
    <row r="4218" spans="1:4" x14ac:dyDescent="0.25">
      <c r="A4218" s="415" t="s">
        <v>5122</v>
      </c>
      <c r="B4218" s="202">
        <v>14442</v>
      </c>
      <c r="C4218" s="204">
        <v>1</v>
      </c>
      <c r="D4218" s="416">
        <v>1</v>
      </c>
    </row>
    <row r="4219" spans="1:4" x14ac:dyDescent="0.25">
      <c r="A4219" s="415" t="s">
        <v>3889</v>
      </c>
      <c r="B4219" s="202">
        <v>16113</v>
      </c>
      <c r="C4219" s="204">
        <v>1</v>
      </c>
      <c r="D4219" s="416">
        <v>0</v>
      </c>
    </row>
    <row r="4220" spans="1:4" x14ac:dyDescent="0.25">
      <c r="A4220" s="415" t="s">
        <v>3753</v>
      </c>
      <c r="B4220" s="202">
        <v>22011</v>
      </c>
      <c r="C4220" s="204">
        <v>24</v>
      </c>
      <c r="D4220" s="416">
        <v>20</v>
      </c>
    </row>
    <row r="4221" spans="1:4" x14ac:dyDescent="0.25">
      <c r="A4221" s="415" t="s">
        <v>5123</v>
      </c>
      <c r="B4221" s="202">
        <v>17489</v>
      </c>
      <c r="C4221" s="204">
        <v>7</v>
      </c>
      <c r="D4221" s="416">
        <v>6</v>
      </c>
    </row>
    <row r="4222" spans="1:4" x14ac:dyDescent="0.25">
      <c r="A4222" s="415" t="s">
        <v>5124</v>
      </c>
      <c r="B4222" s="202">
        <v>15198</v>
      </c>
      <c r="C4222" s="204">
        <v>336</v>
      </c>
      <c r="D4222" s="416">
        <v>200</v>
      </c>
    </row>
    <row r="4223" spans="1:4" x14ac:dyDescent="0.25">
      <c r="A4223" s="415" t="s">
        <v>5125</v>
      </c>
      <c r="B4223" s="202">
        <v>29880</v>
      </c>
      <c r="C4223" s="204">
        <v>127</v>
      </c>
      <c r="D4223" s="416">
        <v>127</v>
      </c>
    </row>
    <row r="4224" spans="1:4" x14ac:dyDescent="0.25">
      <c r="A4224" s="415" t="s">
        <v>3755</v>
      </c>
      <c r="B4224" s="202">
        <v>20536</v>
      </c>
      <c r="C4224" s="204">
        <v>96</v>
      </c>
      <c r="D4224" s="416">
        <v>0</v>
      </c>
    </row>
    <row r="4225" spans="1:4" x14ac:dyDescent="0.25">
      <c r="A4225" s="415" t="s">
        <v>3759</v>
      </c>
      <c r="B4225" s="202">
        <v>29537</v>
      </c>
      <c r="C4225" s="204">
        <v>75</v>
      </c>
      <c r="D4225" s="416">
        <v>14</v>
      </c>
    </row>
    <row r="4226" spans="1:4" x14ac:dyDescent="0.25">
      <c r="A4226" s="415" t="s">
        <v>5126</v>
      </c>
      <c r="B4226" s="202">
        <v>28678</v>
      </c>
      <c r="C4226" s="204">
        <v>32</v>
      </c>
      <c r="D4226" s="416">
        <v>25</v>
      </c>
    </row>
    <row r="4227" spans="1:4" x14ac:dyDescent="0.25">
      <c r="A4227" s="415" t="s">
        <v>3892</v>
      </c>
      <c r="B4227" s="202">
        <v>19705</v>
      </c>
      <c r="C4227" s="204">
        <v>22</v>
      </c>
      <c r="D4227" s="416">
        <v>16</v>
      </c>
    </row>
    <row r="4228" spans="1:4" x14ac:dyDescent="0.25">
      <c r="A4228" s="415" t="s">
        <v>3893</v>
      </c>
      <c r="B4228" s="202">
        <v>16004</v>
      </c>
      <c r="C4228" s="204">
        <v>5</v>
      </c>
      <c r="D4228" s="416">
        <v>1</v>
      </c>
    </row>
    <row r="4229" spans="1:4" x14ac:dyDescent="0.25">
      <c r="A4229" s="415" t="s">
        <v>3761</v>
      </c>
      <c r="B4229" s="202">
        <v>12572</v>
      </c>
      <c r="C4229" s="204">
        <v>9</v>
      </c>
      <c r="D4229" s="416">
        <v>0</v>
      </c>
    </row>
    <row r="4230" spans="1:4" x14ac:dyDescent="0.25">
      <c r="A4230" s="415" t="s">
        <v>1660</v>
      </c>
      <c r="B4230" s="202">
        <v>19425</v>
      </c>
      <c r="C4230" s="204">
        <v>20</v>
      </c>
      <c r="D4230" s="416">
        <v>2</v>
      </c>
    </row>
    <row r="4231" spans="1:4" x14ac:dyDescent="0.25">
      <c r="A4231" s="415" t="s">
        <v>3762</v>
      </c>
      <c r="B4231" s="202">
        <v>11577</v>
      </c>
      <c r="C4231" s="204">
        <v>246</v>
      </c>
      <c r="D4231" s="416">
        <v>213</v>
      </c>
    </row>
    <row r="4232" spans="1:4" x14ac:dyDescent="0.25">
      <c r="A4232" s="415" t="s">
        <v>3763</v>
      </c>
      <c r="B4232" s="202">
        <v>27348</v>
      </c>
      <c r="C4232" s="204">
        <v>287</v>
      </c>
      <c r="D4232" s="416">
        <v>177</v>
      </c>
    </row>
    <row r="4233" spans="1:4" x14ac:dyDescent="0.25">
      <c r="A4233" s="415" t="s">
        <v>1516</v>
      </c>
      <c r="B4233" s="202">
        <v>26674</v>
      </c>
      <c r="C4233" s="204">
        <v>200</v>
      </c>
      <c r="D4233" s="416">
        <v>128</v>
      </c>
    </row>
    <row r="4234" spans="1:4" x14ac:dyDescent="0.25">
      <c r="A4234" s="415" t="s">
        <v>3765</v>
      </c>
      <c r="B4234" s="202">
        <v>24378</v>
      </c>
      <c r="C4234" s="204">
        <v>313</v>
      </c>
      <c r="D4234" s="416">
        <v>251</v>
      </c>
    </row>
    <row r="4235" spans="1:4" x14ac:dyDescent="0.25">
      <c r="A4235" s="415" t="s">
        <v>5127</v>
      </c>
      <c r="B4235" s="202">
        <v>12045</v>
      </c>
      <c r="C4235" s="204">
        <v>310</v>
      </c>
      <c r="D4235" s="416">
        <v>254</v>
      </c>
    </row>
    <row r="4236" spans="1:4" x14ac:dyDescent="0.25">
      <c r="A4236" s="415" t="s">
        <v>5128</v>
      </c>
      <c r="B4236" s="202">
        <v>23452</v>
      </c>
      <c r="C4236" s="204">
        <v>240</v>
      </c>
      <c r="D4236" s="416">
        <v>24</v>
      </c>
    </row>
    <row r="4237" spans="1:4" x14ac:dyDescent="0.25">
      <c r="A4237" s="415" t="s">
        <v>1519</v>
      </c>
      <c r="B4237" s="202">
        <v>28313</v>
      </c>
      <c r="C4237" s="204">
        <v>249</v>
      </c>
      <c r="D4237" s="416">
        <v>220</v>
      </c>
    </row>
    <row r="4238" spans="1:4" x14ac:dyDescent="0.25">
      <c r="A4238" s="415" t="s">
        <v>5129</v>
      </c>
      <c r="B4238" s="202">
        <v>21644</v>
      </c>
      <c r="C4238" s="204">
        <v>18</v>
      </c>
      <c r="D4238" s="416">
        <v>15</v>
      </c>
    </row>
    <row r="4239" spans="1:4" x14ac:dyDescent="0.25">
      <c r="A4239" s="415" t="s">
        <v>5130</v>
      </c>
      <c r="B4239" s="202">
        <v>16974</v>
      </c>
      <c r="C4239" s="204">
        <v>86</v>
      </c>
      <c r="D4239" s="416">
        <v>83</v>
      </c>
    </row>
    <row r="4240" spans="1:4" x14ac:dyDescent="0.25">
      <c r="A4240" s="415" t="s">
        <v>1670</v>
      </c>
      <c r="B4240" s="202">
        <v>29251</v>
      </c>
      <c r="C4240" s="204">
        <v>6</v>
      </c>
      <c r="D4240" s="416">
        <v>6</v>
      </c>
    </row>
    <row r="4241" spans="1:4" x14ac:dyDescent="0.25">
      <c r="A4241" s="415" t="s">
        <v>5131</v>
      </c>
      <c r="B4241" s="202">
        <v>26849</v>
      </c>
      <c r="C4241" s="204">
        <v>1</v>
      </c>
      <c r="D4241" s="416">
        <v>0</v>
      </c>
    </row>
    <row r="4242" spans="1:4" x14ac:dyDescent="0.25">
      <c r="A4242" s="415" t="s">
        <v>5132</v>
      </c>
      <c r="B4242" s="202">
        <v>28560</v>
      </c>
      <c r="C4242" s="204">
        <v>308</v>
      </c>
      <c r="D4242" s="416">
        <v>308</v>
      </c>
    </row>
    <row r="4243" spans="1:4" x14ac:dyDescent="0.25">
      <c r="A4243" s="415" t="s">
        <v>5133</v>
      </c>
      <c r="B4243" s="202">
        <v>24749</v>
      </c>
      <c r="C4243" s="204">
        <v>130</v>
      </c>
      <c r="D4243" s="416">
        <v>130</v>
      </c>
    </row>
    <row r="4244" spans="1:4" x14ac:dyDescent="0.25">
      <c r="A4244" s="415" t="s">
        <v>5134</v>
      </c>
      <c r="B4244" s="202">
        <v>12918</v>
      </c>
      <c r="C4244" s="204">
        <v>8</v>
      </c>
      <c r="D4244" s="416">
        <v>6</v>
      </c>
    </row>
    <row r="4245" spans="1:4" x14ac:dyDescent="0.25">
      <c r="A4245" s="415" t="s">
        <v>5135</v>
      </c>
      <c r="B4245" s="202">
        <v>23795</v>
      </c>
      <c r="C4245" s="204">
        <v>10</v>
      </c>
      <c r="D4245" s="416">
        <v>10</v>
      </c>
    </row>
    <row r="4246" spans="1:4" x14ac:dyDescent="0.25">
      <c r="A4246" s="415" t="s">
        <v>5136</v>
      </c>
      <c r="B4246" s="202">
        <v>24314</v>
      </c>
      <c r="C4246" s="204">
        <v>14</v>
      </c>
      <c r="D4246" s="416">
        <v>14</v>
      </c>
    </row>
    <row r="4247" spans="1:4" x14ac:dyDescent="0.25">
      <c r="A4247" s="415" t="s">
        <v>5137</v>
      </c>
      <c r="B4247" s="202">
        <v>28462</v>
      </c>
      <c r="C4247" s="204">
        <v>4</v>
      </c>
      <c r="D4247" s="416">
        <v>4</v>
      </c>
    </row>
    <row r="4248" spans="1:4" x14ac:dyDescent="0.25">
      <c r="A4248" s="415" t="s">
        <v>5138</v>
      </c>
      <c r="B4248" s="202">
        <v>24714</v>
      </c>
      <c r="C4248" s="204">
        <v>11</v>
      </c>
      <c r="D4248" s="416">
        <v>7</v>
      </c>
    </row>
    <row r="4249" spans="1:4" x14ac:dyDescent="0.25">
      <c r="A4249" s="415" t="s">
        <v>5139</v>
      </c>
      <c r="B4249" s="202">
        <v>16148</v>
      </c>
      <c r="C4249" s="204">
        <v>3</v>
      </c>
      <c r="D4249" s="416">
        <v>3</v>
      </c>
    </row>
    <row r="4250" spans="1:4" x14ac:dyDescent="0.25">
      <c r="A4250" s="415" t="s">
        <v>5140</v>
      </c>
      <c r="B4250" s="202">
        <v>21740</v>
      </c>
      <c r="C4250" s="204">
        <v>6</v>
      </c>
      <c r="D4250" s="416">
        <v>5</v>
      </c>
    </row>
    <row r="4251" spans="1:4" x14ac:dyDescent="0.25">
      <c r="A4251" s="415" t="s">
        <v>5141</v>
      </c>
      <c r="B4251" s="202">
        <v>21455</v>
      </c>
      <c r="C4251" s="204">
        <v>6</v>
      </c>
      <c r="D4251" s="416">
        <v>6</v>
      </c>
    </row>
    <row r="4252" spans="1:4" x14ac:dyDescent="0.25">
      <c r="A4252" s="415" t="s">
        <v>5142</v>
      </c>
      <c r="B4252" s="202">
        <v>27562</v>
      </c>
      <c r="C4252" s="204">
        <v>146</v>
      </c>
      <c r="D4252" s="416">
        <v>105</v>
      </c>
    </row>
    <row r="4253" spans="1:4" x14ac:dyDescent="0.25">
      <c r="A4253" s="415" t="s">
        <v>5143</v>
      </c>
      <c r="B4253" s="202">
        <v>25414</v>
      </c>
      <c r="C4253" s="204">
        <v>93</v>
      </c>
      <c r="D4253" s="416">
        <v>80</v>
      </c>
    </row>
    <row r="4254" spans="1:4" x14ac:dyDescent="0.25">
      <c r="A4254" s="415" t="s">
        <v>5144</v>
      </c>
      <c r="B4254" s="202">
        <v>29115</v>
      </c>
      <c r="C4254" s="204">
        <v>20</v>
      </c>
      <c r="D4254" s="416">
        <v>20</v>
      </c>
    </row>
    <row r="4255" spans="1:4" x14ac:dyDescent="0.25">
      <c r="A4255" s="415" t="s">
        <v>5145</v>
      </c>
      <c r="B4255" s="202">
        <v>25459</v>
      </c>
      <c r="C4255" s="204">
        <v>4</v>
      </c>
      <c r="D4255" s="416">
        <v>4</v>
      </c>
    </row>
    <row r="4256" spans="1:4" x14ac:dyDescent="0.25">
      <c r="A4256" s="415" t="s">
        <v>5146</v>
      </c>
      <c r="B4256" s="202">
        <v>19659</v>
      </c>
      <c r="C4256" s="204">
        <v>123</v>
      </c>
      <c r="D4256" s="416">
        <v>87</v>
      </c>
    </row>
    <row r="4257" spans="1:4" x14ac:dyDescent="0.25">
      <c r="A4257" s="415" t="s">
        <v>5147</v>
      </c>
      <c r="B4257" s="202">
        <v>19430</v>
      </c>
      <c r="C4257" s="204">
        <v>16</v>
      </c>
      <c r="D4257" s="416">
        <v>16</v>
      </c>
    </row>
    <row r="4258" spans="1:4" x14ac:dyDescent="0.25">
      <c r="A4258" s="415" t="s">
        <v>5148</v>
      </c>
      <c r="B4258" s="202">
        <v>26392</v>
      </c>
      <c r="C4258" s="204">
        <v>8</v>
      </c>
      <c r="D4258" s="416">
        <v>0</v>
      </c>
    </row>
    <row r="4259" spans="1:4" x14ac:dyDescent="0.25">
      <c r="A4259" s="415" t="s">
        <v>5149</v>
      </c>
      <c r="B4259" s="202">
        <v>27054</v>
      </c>
      <c r="C4259" s="204">
        <v>7</v>
      </c>
      <c r="D4259" s="416">
        <v>7</v>
      </c>
    </row>
    <row r="4260" spans="1:4" x14ac:dyDescent="0.25">
      <c r="A4260" s="415" t="s">
        <v>5150</v>
      </c>
      <c r="B4260" s="202">
        <v>15564</v>
      </c>
      <c r="C4260" s="204">
        <v>7</v>
      </c>
      <c r="D4260" s="416">
        <v>5</v>
      </c>
    </row>
    <row r="4261" spans="1:4" x14ac:dyDescent="0.25">
      <c r="A4261" s="415" t="s">
        <v>5151</v>
      </c>
      <c r="B4261" s="202">
        <v>17768</v>
      </c>
      <c r="C4261" s="204">
        <v>76</v>
      </c>
      <c r="D4261" s="416">
        <v>56</v>
      </c>
    </row>
    <row r="4262" spans="1:4" x14ac:dyDescent="0.25">
      <c r="A4262" s="415" t="s">
        <v>5152</v>
      </c>
      <c r="B4262" s="202">
        <v>10531</v>
      </c>
      <c r="C4262" s="204">
        <v>17</v>
      </c>
      <c r="D4262" s="416">
        <v>11</v>
      </c>
    </row>
    <row r="4263" spans="1:4" x14ac:dyDescent="0.25">
      <c r="A4263" s="415" t="s">
        <v>5153</v>
      </c>
      <c r="B4263" s="202">
        <v>26516</v>
      </c>
      <c r="C4263" s="204">
        <v>2</v>
      </c>
      <c r="D4263" s="416">
        <v>2</v>
      </c>
    </row>
    <row r="4264" spans="1:4" x14ac:dyDescent="0.25">
      <c r="A4264" s="415" t="s">
        <v>5154</v>
      </c>
      <c r="B4264" s="202">
        <v>10710</v>
      </c>
      <c r="C4264" s="204">
        <v>140</v>
      </c>
      <c r="D4264" s="416">
        <v>106</v>
      </c>
    </row>
    <row r="4265" spans="1:4" x14ac:dyDescent="0.25">
      <c r="A4265" s="415" t="s">
        <v>5155</v>
      </c>
      <c r="B4265" s="202">
        <v>20815</v>
      </c>
      <c r="C4265" s="204">
        <v>11</v>
      </c>
      <c r="D4265" s="416">
        <v>4</v>
      </c>
    </row>
    <row r="4266" spans="1:4" x14ac:dyDescent="0.25">
      <c r="A4266" s="415" t="s">
        <v>5156</v>
      </c>
      <c r="B4266" s="202">
        <v>19792</v>
      </c>
      <c r="C4266" s="204">
        <v>1</v>
      </c>
      <c r="D4266" s="416">
        <v>1</v>
      </c>
    </row>
    <row r="4267" spans="1:4" x14ac:dyDescent="0.25">
      <c r="A4267" s="415" t="s">
        <v>5157</v>
      </c>
      <c r="B4267" s="202">
        <v>17887</v>
      </c>
      <c r="C4267" s="204">
        <v>9</v>
      </c>
      <c r="D4267" s="416">
        <v>7</v>
      </c>
    </row>
    <row r="4268" spans="1:4" x14ac:dyDescent="0.25">
      <c r="A4268" s="415" t="s">
        <v>5158</v>
      </c>
      <c r="B4268" s="202">
        <v>12377</v>
      </c>
      <c r="C4268" s="204">
        <v>4</v>
      </c>
      <c r="D4268" s="416">
        <v>4</v>
      </c>
    </row>
    <row r="4269" spans="1:4" x14ac:dyDescent="0.25">
      <c r="A4269" s="415" t="s">
        <v>5159</v>
      </c>
      <c r="B4269" s="202">
        <v>16485</v>
      </c>
      <c r="C4269" s="204">
        <v>111</v>
      </c>
      <c r="D4269" s="416">
        <v>66</v>
      </c>
    </row>
    <row r="4270" spans="1:4" x14ac:dyDescent="0.25">
      <c r="A4270" s="415" t="s">
        <v>5160</v>
      </c>
      <c r="B4270" s="202">
        <v>10400</v>
      </c>
      <c r="C4270" s="204">
        <v>27</v>
      </c>
      <c r="D4270" s="416">
        <v>25</v>
      </c>
    </row>
    <row r="4271" spans="1:4" x14ac:dyDescent="0.25">
      <c r="A4271" s="415" t="s">
        <v>5161</v>
      </c>
      <c r="B4271" s="202">
        <v>24871</v>
      </c>
      <c r="C4271" s="204">
        <v>31</v>
      </c>
      <c r="D4271" s="416">
        <v>8</v>
      </c>
    </row>
    <row r="4272" spans="1:4" x14ac:dyDescent="0.25">
      <c r="A4272" s="415" t="s">
        <v>5162</v>
      </c>
      <c r="B4272" s="202">
        <v>22648</v>
      </c>
      <c r="C4272" s="204">
        <v>18</v>
      </c>
      <c r="D4272" s="416">
        <v>9</v>
      </c>
    </row>
    <row r="4273" spans="1:4" x14ac:dyDescent="0.25">
      <c r="A4273" s="415" t="s">
        <v>5163</v>
      </c>
      <c r="B4273" s="202">
        <v>28574</v>
      </c>
      <c r="C4273" s="204">
        <v>1</v>
      </c>
      <c r="D4273" s="416">
        <v>1</v>
      </c>
    </row>
    <row r="4274" spans="1:4" x14ac:dyDescent="0.25">
      <c r="A4274" s="415" t="s">
        <v>5164</v>
      </c>
      <c r="B4274" s="202">
        <v>29818</v>
      </c>
      <c r="C4274" s="204">
        <v>17</v>
      </c>
      <c r="D4274" s="416">
        <v>16</v>
      </c>
    </row>
    <row r="4275" spans="1:4" x14ac:dyDescent="0.25">
      <c r="A4275" s="415" t="s">
        <v>5165</v>
      </c>
      <c r="B4275" s="202">
        <v>26484</v>
      </c>
      <c r="C4275" s="204">
        <v>10</v>
      </c>
      <c r="D4275" s="416">
        <v>5</v>
      </c>
    </row>
    <row r="4276" spans="1:4" x14ac:dyDescent="0.25">
      <c r="A4276" s="415" t="s">
        <v>5166</v>
      </c>
      <c r="B4276" s="202">
        <v>26924</v>
      </c>
      <c r="C4276" s="203">
        <v>11600</v>
      </c>
      <c r="D4276" s="417">
        <v>11250</v>
      </c>
    </row>
    <row r="4277" spans="1:4" x14ac:dyDescent="0.25">
      <c r="A4277" s="415" t="s">
        <v>5167</v>
      </c>
      <c r="B4277" s="202">
        <v>20950</v>
      </c>
      <c r="C4277" s="204">
        <v>20</v>
      </c>
      <c r="D4277" s="416">
        <v>20</v>
      </c>
    </row>
    <row r="4278" spans="1:4" x14ac:dyDescent="0.25">
      <c r="A4278" s="415" t="s">
        <v>5168</v>
      </c>
      <c r="B4278" s="202">
        <v>13774</v>
      </c>
      <c r="C4278" s="204">
        <v>35</v>
      </c>
      <c r="D4278" s="416">
        <v>35</v>
      </c>
    </row>
    <row r="4279" spans="1:4" x14ac:dyDescent="0.25">
      <c r="A4279" s="415" t="s">
        <v>5169</v>
      </c>
      <c r="B4279" s="202">
        <v>22085</v>
      </c>
      <c r="C4279" s="204">
        <v>30</v>
      </c>
      <c r="D4279" s="416">
        <v>30</v>
      </c>
    </row>
    <row r="4280" spans="1:4" x14ac:dyDescent="0.25">
      <c r="A4280" s="415" t="s">
        <v>5170</v>
      </c>
      <c r="B4280" s="202">
        <v>17728</v>
      </c>
      <c r="C4280" s="203">
        <v>1010</v>
      </c>
      <c r="D4280" s="417">
        <v>1010</v>
      </c>
    </row>
    <row r="4281" spans="1:4" x14ac:dyDescent="0.25">
      <c r="A4281" s="415" t="s">
        <v>5171</v>
      </c>
      <c r="B4281" s="202">
        <v>16715</v>
      </c>
      <c r="C4281" s="204">
        <v>5</v>
      </c>
      <c r="D4281" s="416">
        <v>5</v>
      </c>
    </row>
    <row r="4282" spans="1:4" x14ac:dyDescent="0.25">
      <c r="A4282" s="415" t="s">
        <v>5172</v>
      </c>
      <c r="B4282" s="202">
        <v>12070</v>
      </c>
      <c r="C4282" s="204">
        <v>5</v>
      </c>
      <c r="D4282" s="416">
        <v>5</v>
      </c>
    </row>
    <row r="4283" spans="1:4" x14ac:dyDescent="0.25">
      <c r="A4283" s="415" t="s">
        <v>5173</v>
      </c>
      <c r="B4283" s="202">
        <v>10866</v>
      </c>
      <c r="C4283" s="204">
        <v>240</v>
      </c>
      <c r="D4283" s="416">
        <v>120</v>
      </c>
    </row>
    <row r="4284" spans="1:4" x14ac:dyDescent="0.25">
      <c r="A4284" s="415" t="s">
        <v>5174</v>
      </c>
      <c r="B4284" s="202">
        <v>21047</v>
      </c>
      <c r="C4284" s="203">
        <v>3170</v>
      </c>
      <c r="D4284" s="416">
        <v>989</v>
      </c>
    </row>
    <row r="4285" spans="1:4" x14ac:dyDescent="0.25">
      <c r="A4285" s="415" t="s">
        <v>5175</v>
      </c>
      <c r="B4285" s="202">
        <v>23224</v>
      </c>
      <c r="C4285" s="204">
        <v>4</v>
      </c>
      <c r="D4285" s="416">
        <v>4</v>
      </c>
    </row>
    <row r="4286" spans="1:4" x14ac:dyDescent="0.25">
      <c r="A4286" s="415" t="s">
        <v>5176</v>
      </c>
      <c r="B4286" s="202">
        <v>22929</v>
      </c>
      <c r="C4286" s="204">
        <v>29</v>
      </c>
      <c r="D4286" s="416">
        <v>0</v>
      </c>
    </row>
    <row r="4287" spans="1:4" x14ac:dyDescent="0.25">
      <c r="A4287" s="415" t="s">
        <v>5177</v>
      </c>
      <c r="B4287" s="202">
        <v>25393</v>
      </c>
      <c r="C4287" s="204">
        <v>59</v>
      </c>
      <c r="D4287" s="416">
        <v>15</v>
      </c>
    </row>
    <row r="4288" spans="1:4" x14ac:dyDescent="0.25">
      <c r="A4288" s="415" t="s">
        <v>5178</v>
      </c>
      <c r="B4288" s="202">
        <v>27679</v>
      </c>
      <c r="C4288" s="204">
        <v>5</v>
      </c>
      <c r="D4288" s="416">
        <v>5</v>
      </c>
    </row>
    <row r="4289" spans="1:4" x14ac:dyDescent="0.25">
      <c r="A4289" s="415" t="s">
        <v>5179</v>
      </c>
      <c r="B4289" s="202">
        <v>13613</v>
      </c>
      <c r="C4289" s="204">
        <v>30</v>
      </c>
      <c r="D4289" s="416">
        <v>0</v>
      </c>
    </row>
    <row r="4290" spans="1:4" x14ac:dyDescent="0.25">
      <c r="A4290" s="415" t="s">
        <v>5180</v>
      </c>
      <c r="B4290" s="202">
        <v>12651</v>
      </c>
      <c r="C4290" s="204">
        <v>10</v>
      </c>
      <c r="D4290" s="416">
        <v>10</v>
      </c>
    </row>
    <row r="4291" spans="1:4" x14ac:dyDescent="0.25">
      <c r="A4291" s="415" t="s">
        <v>5181</v>
      </c>
      <c r="B4291" s="202">
        <v>24225</v>
      </c>
      <c r="C4291" s="204">
        <v>74</v>
      </c>
      <c r="D4291" s="416">
        <v>44</v>
      </c>
    </row>
    <row r="4292" spans="1:4" x14ac:dyDescent="0.25">
      <c r="A4292" s="415" t="s">
        <v>5182</v>
      </c>
      <c r="B4292" s="202">
        <v>18135</v>
      </c>
      <c r="C4292" s="204">
        <v>2</v>
      </c>
      <c r="D4292" s="416">
        <v>2</v>
      </c>
    </row>
    <row r="4293" spans="1:4" x14ac:dyDescent="0.25">
      <c r="A4293" s="415" t="s">
        <v>5183</v>
      </c>
      <c r="B4293" s="202">
        <v>21842</v>
      </c>
      <c r="C4293" s="204">
        <v>20</v>
      </c>
      <c r="D4293" s="416">
        <v>2</v>
      </c>
    </row>
    <row r="4294" spans="1:4" x14ac:dyDescent="0.25">
      <c r="A4294" s="415" t="s">
        <v>5184</v>
      </c>
      <c r="B4294" s="202">
        <v>13964</v>
      </c>
      <c r="C4294" s="204">
        <v>4</v>
      </c>
      <c r="D4294" s="416">
        <v>0</v>
      </c>
    </row>
    <row r="4295" spans="1:4" x14ac:dyDescent="0.25">
      <c r="A4295" s="415" t="s">
        <v>5185</v>
      </c>
      <c r="B4295" s="202">
        <v>18812</v>
      </c>
      <c r="C4295" s="204">
        <v>105</v>
      </c>
      <c r="D4295" s="416">
        <v>3</v>
      </c>
    </row>
    <row r="4296" spans="1:4" x14ac:dyDescent="0.25">
      <c r="A4296" s="415" t="s">
        <v>5186</v>
      </c>
      <c r="B4296" s="202">
        <v>17078</v>
      </c>
      <c r="C4296" s="204">
        <v>24</v>
      </c>
      <c r="D4296" s="416">
        <v>0</v>
      </c>
    </row>
    <row r="4297" spans="1:4" x14ac:dyDescent="0.25">
      <c r="A4297" s="415" t="s">
        <v>5187</v>
      </c>
      <c r="B4297" s="202">
        <v>19868</v>
      </c>
      <c r="C4297" s="204">
        <v>1</v>
      </c>
      <c r="D4297" s="416">
        <v>1</v>
      </c>
    </row>
    <row r="4298" spans="1:4" x14ac:dyDescent="0.25">
      <c r="A4298" s="415" t="s">
        <v>5188</v>
      </c>
      <c r="B4298" s="202">
        <v>21758</v>
      </c>
      <c r="C4298" s="204">
        <v>51</v>
      </c>
      <c r="D4298" s="416">
        <v>45</v>
      </c>
    </row>
    <row r="4299" spans="1:4" x14ac:dyDescent="0.25">
      <c r="A4299" s="415" t="s">
        <v>5189</v>
      </c>
      <c r="B4299" s="202">
        <v>16540</v>
      </c>
      <c r="C4299" s="204">
        <v>53</v>
      </c>
      <c r="D4299" s="416">
        <v>46</v>
      </c>
    </row>
    <row r="4300" spans="1:4" x14ac:dyDescent="0.25">
      <c r="A4300" s="415" t="s">
        <v>5190</v>
      </c>
      <c r="B4300" s="202">
        <v>24741</v>
      </c>
      <c r="C4300" s="204">
        <v>40</v>
      </c>
      <c r="D4300" s="416">
        <v>39</v>
      </c>
    </row>
    <row r="4301" spans="1:4" x14ac:dyDescent="0.25">
      <c r="A4301" s="415" t="s">
        <v>5191</v>
      </c>
      <c r="B4301" s="202">
        <v>20568</v>
      </c>
      <c r="C4301" s="204">
        <v>25</v>
      </c>
      <c r="D4301" s="416">
        <v>25</v>
      </c>
    </row>
    <row r="4302" spans="1:4" x14ac:dyDescent="0.25">
      <c r="A4302" s="415" t="s">
        <v>5192</v>
      </c>
      <c r="B4302" s="202">
        <v>29187</v>
      </c>
      <c r="C4302" s="204">
        <v>102</v>
      </c>
      <c r="D4302" s="416">
        <v>86</v>
      </c>
    </row>
    <row r="4303" spans="1:4" x14ac:dyDescent="0.25">
      <c r="A4303" s="415" t="s">
        <v>5193</v>
      </c>
      <c r="B4303" s="202">
        <v>14222</v>
      </c>
      <c r="C4303" s="204">
        <v>37</v>
      </c>
      <c r="D4303" s="416">
        <v>22</v>
      </c>
    </row>
    <row r="4304" spans="1:4" x14ac:dyDescent="0.25">
      <c r="A4304" s="415" t="s">
        <v>5194</v>
      </c>
      <c r="B4304" s="202">
        <v>29907</v>
      </c>
      <c r="C4304" s="204">
        <v>7</v>
      </c>
      <c r="D4304" s="416">
        <v>7</v>
      </c>
    </row>
    <row r="4305" spans="1:4" x14ac:dyDescent="0.25">
      <c r="A4305" s="415" t="s">
        <v>5195</v>
      </c>
      <c r="B4305" s="202">
        <v>12661</v>
      </c>
      <c r="C4305" s="204">
        <v>5</v>
      </c>
      <c r="D4305" s="416">
        <v>4</v>
      </c>
    </row>
    <row r="4306" spans="1:4" x14ac:dyDescent="0.25">
      <c r="A4306" s="415" t="s">
        <v>5196</v>
      </c>
      <c r="B4306" s="202">
        <v>21309</v>
      </c>
      <c r="C4306" s="204">
        <v>3</v>
      </c>
      <c r="D4306" s="416">
        <v>0</v>
      </c>
    </row>
    <row r="4307" spans="1:4" x14ac:dyDescent="0.25">
      <c r="A4307" s="415" t="s">
        <v>5197</v>
      </c>
      <c r="B4307" s="202">
        <v>18091</v>
      </c>
      <c r="C4307" s="204">
        <v>24</v>
      </c>
      <c r="D4307" s="416">
        <v>4</v>
      </c>
    </row>
    <row r="4308" spans="1:4" x14ac:dyDescent="0.25">
      <c r="A4308" s="415" t="s">
        <v>5198</v>
      </c>
      <c r="B4308" s="202">
        <v>25353</v>
      </c>
      <c r="C4308" s="204">
        <v>270</v>
      </c>
      <c r="D4308" s="416">
        <v>270</v>
      </c>
    </row>
    <row r="4309" spans="1:4" x14ac:dyDescent="0.25">
      <c r="A4309" s="415" t="s">
        <v>5199</v>
      </c>
      <c r="B4309" s="202">
        <v>28118</v>
      </c>
      <c r="C4309" s="204">
        <v>11</v>
      </c>
      <c r="D4309" s="416">
        <v>0</v>
      </c>
    </row>
    <row r="4310" spans="1:4" x14ac:dyDescent="0.25">
      <c r="A4310" s="415" t="s">
        <v>5200</v>
      </c>
      <c r="B4310" s="202">
        <v>12227</v>
      </c>
      <c r="C4310" s="204">
        <v>20</v>
      </c>
      <c r="D4310" s="416">
        <v>20</v>
      </c>
    </row>
    <row r="4311" spans="1:4" x14ac:dyDescent="0.25">
      <c r="A4311" s="415" t="s">
        <v>5201</v>
      </c>
      <c r="B4311" s="202">
        <v>17499</v>
      </c>
      <c r="C4311" s="204">
        <v>4</v>
      </c>
      <c r="D4311" s="416">
        <v>4</v>
      </c>
    </row>
    <row r="4312" spans="1:4" x14ac:dyDescent="0.25">
      <c r="A4312" s="415" t="s">
        <v>5202</v>
      </c>
      <c r="B4312" s="202">
        <v>14984</v>
      </c>
      <c r="C4312" s="204">
        <v>4</v>
      </c>
      <c r="D4312" s="416">
        <v>0</v>
      </c>
    </row>
    <row r="4313" spans="1:4" x14ac:dyDescent="0.25">
      <c r="A4313" s="415" t="s">
        <v>5203</v>
      </c>
      <c r="B4313" s="202">
        <v>13334</v>
      </c>
      <c r="C4313" s="204">
        <v>5</v>
      </c>
      <c r="D4313" s="416">
        <v>4</v>
      </c>
    </row>
    <row r="4314" spans="1:4" x14ac:dyDescent="0.25">
      <c r="A4314" s="415" t="s">
        <v>5204</v>
      </c>
      <c r="B4314" s="202">
        <v>11854</v>
      </c>
      <c r="C4314" s="204">
        <v>2</v>
      </c>
      <c r="D4314" s="416">
        <v>0</v>
      </c>
    </row>
    <row r="4315" spans="1:4" x14ac:dyDescent="0.25">
      <c r="A4315" s="415" t="s">
        <v>5205</v>
      </c>
      <c r="B4315" s="202">
        <v>26683</v>
      </c>
      <c r="C4315" s="204">
        <v>68</v>
      </c>
      <c r="D4315" s="416">
        <v>48</v>
      </c>
    </row>
    <row r="4316" spans="1:4" x14ac:dyDescent="0.25">
      <c r="A4316" s="415" t="s">
        <v>5206</v>
      </c>
      <c r="B4316" s="202">
        <v>17935</v>
      </c>
      <c r="C4316" s="204">
        <v>1</v>
      </c>
      <c r="D4316" s="416">
        <v>0</v>
      </c>
    </row>
    <row r="4317" spans="1:4" x14ac:dyDescent="0.25">
      <c r="A4317" s="415" t="s">
        <v>2226</v>
      </c>
      <c r="B4317" s="202">
        <v>17132</v>
      </c>
      <c r="C4317" s="204">
        <v>4</v>
      </c>
      <c r="D4317" s="416">
        <v>4</v>
      </c>
    </row>
    <row r="4318" spans="1:4" x14ac:dyDescent="0.25">
      <c r="A4318" s="415" t="s">
        <v>4965</v>
      </c>
      <c r="B4318" s="202">
        <v>18975</v>
      </c>
      <c r="C4318" s="204">
        <v>10</v>
      </c>
      <c r="D4318" s="416">
        <v>4</v>
      </c>
    </row>
    <row r="4319" spans="1:4" x14ac:dyDescent="0.25">
      <c r="A4319" s="415" t="s">
        <v>5207</v>
      </c>
      <c r="B4319" s="202">
        <v>23463</v>
      </c>
      <c r="C4319" s="204">
        <v>2</v>
      </c>
      <c r="D4319" s="416">
        <v>2</v>
      </c>
    </row>
    <row r="4320" spans="1:4" x14ac:dyDescent="0.25">
      <c r="A4320" s="415" t="s">
        <v>2236</v>
      </c>
      <c r="B4320" s="202">
        <v>26439</v>
      </c>
      <c r="C4320" s="204">
        <v>1</v>
      </c>
      <c r="D4320" s="416">
        <v>1</v>
      </c>
    </row>
    <row r="4321" spans="1:4" x14ac:dyDescent="0.25">
      <c r="A4321" s="415" t="s">
        <v>2240</v>
      </c>
      <c r="B4321" s="202">
        <v>25575</v>
      </c>
      <c r="C4321" s="203">
        <v>1118</v>
      </c>
      <c r="D4321" s="416">
        <v>980</v>
      </c>
    </row>
    <row r="4322" spans="1:4" x14ac:dyDescent="0.25">
      <c r="A4322" s="415" t="s">
        <v>5208</v>
      </c>
      <c r="B4322" s="202">
        <v>14368</v>
      </c>
      <c r="C4322" s="204">
        <v>356</v>
      </c>
      <c r="D4322" s="416">
        <v>324</v>
      </c>
    </row>
    <row r="4323" spans="1:4" x14ac:dyDescent="0.25">
      <c r="A4323" s="415" t="s">
        <v>5209</v>
      </c>
      <c r="B4323" s="202">
        <v>28152</v>
      </c>
      <c r="C4323" s="204">
        <v>10</v>
      </c>
      <c r="D4323" s="416">
        <v>10</v>
      </c>
    </row>
    <row r="4324" spans="1:4" x14ac:dyDescent="0.25">
      <c r="A4324" s="415" t="s">
        <v>5210</v>
      </c>
      <c r="B4324" s="202">
        <v>23440</v>
      </c>
      <c r="C4324" s="204">
        <v>16</v>
      </c>
      <c r="D4324" s="416">
        <v>8</v>
      </c>
    </row>
    <row r="4325" spans="1:4" x14ac:dyDescent="0.25">
      <c r="A4325" s="415" t="s">
        <v>5211</v>
      </c>
      <c r="B4325" s="202">
        <v>12464</v>
      </c>
      <c r="C4325" s="204">
        <v>38</v>
      </c>
      <c r="D4325" s="416">
        <v>38</v>
      </c>
    </row>
    <row r="4326" spans="1:4" x14ac:dyDescent="0.25">
      <c r="A4326" s="415" t="s">
        <v>5212</v>
      </c>
      <c r="B4326" s="202">
        <v>14397</v>
      </c>
      <c r="C4326" s="204">
        <v>44</v>
      </c>
      <c r="D4326" s="416">
        <v>40</v>
      </c>
    </row>
    <row r="4327" spans="1:4" x14ac:dyDescent="0.25">
      <c r="A4327" s="415" t="s">
        <v>5213</v>
      </c>
      <c r="B4327" s="202">
        <v>10726</v>
      </c>
      <c r="C4327" s="204">
        <v>36</v>
      </c>
      <c r="D4327" s="416">
        <v>24</v>
      </c>
    </row>
    <row r="4328" spans="1:4" x14ac:dyDescent="0.25">
      <c r="A4328" s="415" t="s">
        <v>2388</v>
      </c>
      <c r="B4328" s="202">
        <v>13252</v>
      </c>
      <c r="C4328" s="204">
        <v>4</v>
      </c>
      <c r="D4328" s="416">
        <v>4</v>
      </c>
    </row>
    <row r="4329" spans="1:4" x14ac:dyDescent="0.25">
      <c r="A4329" s="415" t="s">
        <v>5214</v>
      </c>
      <c r="B4329" s="202">
        <v>15572</v>
      </c>
      <c r="C4329" s="204">
        <v>2</v>
      </c>
      <c r="D4329" s="416">
        <v>2</v>
      </c>
    </row>
    <row r="4330" spans="1:4" x14ac:dyDescent="0.25">
      <c r="A4330" s="415" t="s">
        <v>5215</v>
      </c>
      <c r="B4330" s="202">
        <v>12123</v>
      </c>
      <c r="C4330" s="204">
        <v>15</v>
      </c>
      <c r="D4330" s="416">
        <v>4</v>
      </c>
    </row>
    <row r="4331" spans="1:4" x14ac:dyDescent="0.25">
      <c r="A4331" s="415" t="s">
        <v>2241</v>
      </c>
      <c r="B4331" s="202">
        <v>29306</v>
      </c>
      <c r="C4331" s="204">
        <v>170</v>
      </c>
      <c r="D4331" s="416">
        <v>165</v>
      </c>
    </row>
    <row r="4332" spans="1:4" x14ac:dyDescent="0.25">
      <c r="A4332" s="415" t="s">
        <v>2242</v>
      </c>
      <c r="B4332" s="202">
        <v>21632</v>
      </c>
      <c r="C4332" s="204">
        <v>126</v>
      </c>
      <c r="D4332" s="416">
        <v>63</v>
      </c>
    </row>
    <row r="4333" spans="1:4" x14ac:dyDescent="0.25">
      <c r="A4333" s="415" t="s">
        <v>2243</v>
      </c>
      <c r="B4333" s="202">
        <v>26324</v>
      </c>
      <c r="C4333" s="204">
        <v>95</v>
      </c>
      <c r="D4333" s="416">
        <v>72</v>
      </c>
    </row>
    <row r="4334" spans="1:4" x14ac:dyDescent="0.25">
      <c r="A4334" s="415" t="s">
        <v>5216</v>
      </c>
      <c r="B4334" s="202">
        <v>29008</v>
      </c>
      <c r="C4334" s="204">
        <v>9</v>
      </c>
      <c r="D4334" s="416">
        <v>9</v>
      </c>
    </row>
    <row r="4335" spans="1:4" x14ac:dyDescent="0.25">
      <c r="A4335" s="415" t="s">
        <v>2244</v>
      </c>
      <c r="B4335" s="202">
        <v>19307</v>
      </c>
      <c r="C4335" s="204">
        <v>18</v>
      </c>
      <c r="D4335" s="416">
        <v>14</v>
      </c>
    </row>
    <row r="4336" spans="1:4" x14ac:dyDescent="0.25">
      <c r="A4336" s="415" t="s">
        <v>2245</v>
      </c>
      <c r="B4336" s="202">
        <v>13736</v>
      </c>
      <c r="C4336" s="204">
        <v>12</v>
      </c>
      <c r="D4336" s="416">
        <v>9</v>
      </c>
    </row>
    <row r="4337" spans="1:4" x14ac:dyDescent="0.25">
      <c r="A4337" s="415" t="s">
        <v>5217</v>
      </c>
      <c r="B4337" s="202">
        <v>12398</v>
      </c>
      <c r="C4337" s="204">
        <v>5</v>
      </c>
      <c r="D4337" s="416">
        <v>5</v>
      </c>
    </row>
    <row r="4338" spans="1:4" x14ac:dyDescent="0.25">
      <c r="A4338" s="415" t="s">
        <v>5218</v>
      </c>
      <c r="B4338" s="202">
        <v>19802</v>
      </c>
      <c r="C4338" s="204">
        <v>2</v>
      </c>
      <c r="D4338" s="416">
        <v>2</v>
      </c>
    </row>
    <row r="4339" spans="1:4" x14ac:dyDescent="0.25">
      <c r="A4339" s="415" t="s">
        <v>2396</v>
      </c>
      <c r="B4339" s="202">
        <v>20814</v>
      </c>
      <c r="C4339" s="204">
        <v>32</v>
      </c>
      <c r="D4339" s="416">
        <v>32</v>
      </c>
    </row>
    <row r="4340" spans="1:4" x14ac:dyDescent="0.25">
      <c r="A4340" s="415" t="s">
        <v>2397</v>
      </c>
      <c r="B4340" s="202">
        <v>13088</v>
      </c>
      <c r="C4340" s="204">
        <v>12</v>
      </c>
      <c r="D4340" s="416">
        <v>12</v>
      </c>
    </row>
    <row r="4341" spans="1:4" x14ac:dyDescent="0.25">
      <c r="A4341" s="415" t="s">
        <v>5219</v>
      </c>
      <c r="B4341" s="202">
        <v>27292</v>
      </c>
      <c r="C4341" s="204">
        <v>137</v>
      </c>
      <c r="D4341" s="416">
        <v>80</v>
      </c>
    </row>
    <row r="4342" spans="1:4" x14ac:dyDescent="0.25">
      <c r="A4342" s="415" t="s">
        <v>5220</v>
      </c>
      <c r="B4342" s="202">
        <v>27986</v>
      </c>
      <c r="C4342" s="204">
        <v>14</v>
      </c>
      <c r="D4342" s="416">
        <v>1</v>
      </c>
    </row>
    <row r="4343" spans="1:4" x14ac:dyDescent="0.25">
      <c r="A4343" s="415" t="s">
        <v>5221</v>
      </c>
      <c r="B4343" s="202">
        <v>17094</v>
      </c>
      <c r="C4343" s="204">
        <v>25</v>
      </c>
      <c r="D4343" s="416">
        <v>10</v>
      </c>
    </row>
    <row r="4344" spans="1:4" x14ac:dyDescent="0.25">
      <c r="A4344" s="415" t="s">
        <v>5222</v>
      </c>
      <c r="B4344" s="202">
        <v>17821</v>
      </c>
      <c r="C4344" s="204">
        <v>4</v>
      </c>
      <c r="D4344" s="416">
        <v>4</v>
      </c>
    </row>
    <row r="4345" spans="1:4" x14ac:dyDescent="0.25">
      <c r="A4345" s="415" t="s">
        <v>2400</v>
      </c>
      <c r="B4345" s="202">
        <v>12113</v>
      </c>
      <c r="C4345" s="204">
        <v>124</v>
      </c>
      <c r="D4345" s="416">
        <v>47</v>
      </c>
    </row>
    <row r="4346" spans="1:4" x14ac:dyDescent="0.25">
      <c r="A4346" s="415" t="s">
        <v>2401</v>
      </c>
      <c r="B4346" s="202">
        <v>27179</v>
      </c>
      <c r="C4346" s="204">
        <v>6</v>
      </c>
      <c r="D4346" s="416">
        <v>4</v>
      </c>
    </row>
    <row r="4347" spans="1:4" x14ac:dyDescent="0.25">
      <c r="A4347" s="415" t="s">
        <v>5223</v>
      </c>
      <c r="B4347" s="202">
        <v>18571</v>
      </c>
      <c r="C4347" s="204">
        <v>15</v>
      </c>
      <c r="D4347" s="416">
        <v>15</v>
      </c>
    </row>
    <row r="4348" spans="1:4" x14ac:dyDescent="0.25">
      <c r="A4348" s="415" t="s">
        <v>2247</v>
      </c>
      <c r="B4348" s="202">
        <v>25178</v>
      </c>
      <c r="C4348" s="204">
        <v>23</v>
      </c>
      <c r="D4348" s="416">
        <v>19</v>
      </c>
    </row>
    <row r="4349" spans="1:4" x14ac:dyDescent="0.25">
      <c r="A4349" s="415" t="s">
        <v>2248</v>
      </c>
      <c r="B4349" s="202">
        <v>12454</v>
      </c>
      <c r="C4349" s="204">
        <v>10</v>
      </c>
      <c r="D4349" s="416">
        <v>9</v>
      </c>
    </row>
    <row r="4350" spans="1:4" x14ac:dyDescent="0.25">
      <c r="A4350" s="415" t="s">
        <v>2249</v>
      </c>
      <c r="B4350" s="202">
        <v>11441</v>
      </c>
      <c r="C4350" s="204">
        <v>75</v>
      </c>
      <c r="D4350" s="416">
        <v>72</v>
      </c>
    </row>
    <row r="4351" spans="1:4" x14ac:dyDescent="0.25">
      <c r="A4351" s="415" t="s">
        <v>2250</v>
      </c>
      <c r="B4351" s="202">
        <v>15033</v>
      </c>
      <c r="C4351" s="204">
        <v>7</v>
      </c>
      <c r="D4351" s="416">
        <v>1</v>
      </c>
    </row>
    <row r="4352" spans="1:4" x14ac:dyDescent="0.25">
      <c r="A4352" s="415" t="s">
        <v>2251</v>
      </c>
      <c r="B4352" s="202">
        <v>18257</v>
      </c>
      <c r="C4352" s="204">
        <v>5</v>
      </c>
      <c r="D4352" s="416">
        <v>5</v>
      </c>
    </row>
    <row r="4353" spans="1:4" x14ac:dyDescent="0.25">
      <c r="A4353" s="415" t="s">
        <v>3228</v>
      </c>
      <c r="B4353" s="202">
        <v>15424</v>
      </c>
      <c r="C4353" s="204">
        <v>4</v>
      </c>
      <c r="D4353" s="416">
        <v>4</v>
      </c>
    </row>
    <row r="4354" spans="1:4" x14ac:dyDescent="0.25">
      <c r="A4354" s="415" t="s">
        <v>4978</v>
      </c>
      <c r="B4354" s="202">
        <v>27875</v>
      </c>
      <c r="C4354" s="204">
        <v>7</v>
      </c>
      <c r="D4354" s="416">
        <v>7</v>
      </c>
    </row>
    <row r="4355" spans="1:4" x14ac:dyDescent="0.25">
      <c r="A4355" s="415" t="s">
        <v>5224</v>
      </c>
      <c r="B4355" s="202">
        <v>19840</v>
      </c>
      <c r="C4355" s="204">
        <v>2</v>
      </c>
      <c r="D4355" s="416">
        <v>2</v>
      </c>
    </row>
    <row r="4356" spans="1:4" x14ac:dyDescent="0.25">
      <c r="A4356" s="415" t="s">
        <v>5225</v>
      </c>
      <c r="B4356" s="202">
        <v>26901</v>
      </c>
      <c r="C4356" s="204">
        <v>279</v>
      </c>
      <c r="D4356" s="416">
        <v>192</v>
      </c>
    </row>
    <row r="4357" spans="1:4" x14ac:dyDescent="0.25">
      <c r="A4357" s="415" t="s">
        <v>5226</v>
      </c>
      <c r="B4357" s="202">
        <v>10454</v>
      </c>
      <c r="C4357" s="204">
        <v>34</v>
      </c>
      <c r="D4357" s="416">
        <v>26</v>
      </c>
    </row>
    <row r="4358" spans="1:4" x14ac:dyDescent="0.25">
      <c r="A4358" s="415" t="s">
        <v>5227</v>
      </c>
      <c r="B4358" s="202">
        <v>21241</v>
      </c>
      <c r="C4358" s="204">
        <v>233</v>
      </c>
      <c r="D4358" s="416">
        <v>218</v>
      </c>
    </row>
    <row r="4359" spans="1:4" x14ac:dyDescent="0.25">
      <c r="A4359" s="415" t="s">
        <v>5228</v>
      </c>
      <c r="B4359" s="202">
        <v>14155</v>
      </c>
      <c r="C4359" s="204">
        <v>5</v>
      </c>
      <c r="D4359" s="416">
        <v>5</v>
      </c>
    </row>
    <row r="4360" spans="1:4" x14ac:dyDescent="0.25">
      <c r="A4360" s="415" t="s">
        <v>5229</v>
      </c>
      <c r="B4360" s="202">
        <v>25618</v>
      </c>
      <c r="C4360" s="204">
        <v>5</v>
      </c>
      <c r="D4360" s="416">
        <v>3</v>
      </c>
    </row>
    <row r="4361" spans="1:4" x14ac:dyDescent="0.25">
      <c r="A4361" s="415" t="s">
        <v>2274</v>
      </c>
      <c r="B4361" s="202">
        <v>17517</v>
      </c>
      <c r="C4361" s="204">
        <v>424</v>
      </c>
      <c r="D4361" s="416">
        <v>384</v>
      </c>
    </row>
    <row r="4362" spans="1:4" x14ac:dyDescent="0.25">
      <c r="A4362" s="415" t="s">
        <v>2275</v>
      </c>
      <c r="B4362" s="202">
        <v>27399</v>
      </c>
      <c r="C4362" s="204">
        <v>32</v>
      </c>
      <c r="D4362" s="416">
        <v>30</v>
      </c>
    </row>
    <row r="4363" spans="1:4" x14ac:dyDescent="0.25">
      <c r="A4363" s="415" t="s">
        <v>2276</v>
      </c>
      <c r="B4363" s="202">
        <v>12112</v>
      </c>
      <c r="C4363" s="204">
        <v>49</v>
      </c>
      <c r="D4363" s="416">
        <v>22</v>
      </c>
    </row>
    <row r="4364" spans="1:4" x14ac:dyDescent="0.25">
      <c r="A4364" s="415" t="s">
        <v>2277</v>
      </c>
      <c r="B4364" s="202">
        <v>18173</v>
      </c>
      <c r="C4364" s="204">
        <v>400</v>
      </c>
      <c r="D4364" s="416">
        <v>310</v>
      </c>
    </row>
    <row r="4365" spans="1:4" x14ac:dyDescent="0.25">
      <c r="A4365" s="415" t="s">
        <v>5230</v>
      </c>
      <c r="B4365" s="202">
        <v>10657</v>
      </c>
      <c r="C4365" s="204">
        <v>71</v>
      </c>
      <c r="D4365" s="416">
        <v>28</v>
      </c>
    </row>
    <row r="4366" spans="1:4" x14ac:dyDescent="0.25">
      <c r="A4366" s="415" t="s">
        <v>2283</v>
      </c>
      <c r="B4366" s="202">
        <v>27354</v>
      </c>
      <c r="C4366" s="204">
        <v>27</v>
      </c>
      <c r="D4366" s="416">
        <v>27</v>
      </c>
    </row>
    <row r="4367" spans="1:4" x14ac:dyDescent="0.25">
      <c r="A4367" s="415" t="s">
        <v>4573</v>
      </c>
      <c r="B4367" s="202">
        <v>16784</v>
      </c>
      <c r="C4367" s="204">
        <v>318</v>
      </c>
      <c r="D4367" s="416">
        <v>285</v>
      </c>
    </row>
    <row r="4368" spans="1:4" x14ac:dyDescent="0.25">
      <c r="A4368" s="415" t="s">
        <v>5231</v>
      </c>
      <c r="B4368" s="202">
        <v>27776</v>
      </c>
      <c r="C4368" s="204">
        <v>21</v>
      </c>
      <c r="D4368" s="416">
        <v>21</v>
      </c>
    </row>
    <row r="4369" spans="1:4" x14ac:dyDescent="0.25">
      <c r="A4369" s="415" t="s">
        <v>4574</v>
      </c>
      <c r="B4369" s="202">
        <v>28196</v>
      </c>
      <c r="C4369" s="204">
        <v>241</v>
      </c>
      <c r="D4369" s="416">
        <v>205</v>
      </c>
    </row>
    <row r="4370" spans="1:4" x14ac:dyDescent="0.25">
      <c r="A4370" s="415" t="s">
        <v>5232</v>
      </c>
      <c r="B4370" s="202">
        <v>28405</v>
      </c>
      <c r="C4370" s="204">
        <v>23</v>
      </c>
      <c r="D4370" s="416">
        <v>23</v>
      </c>
    </row>
    <row r="4371" spans="1:4" x14ac:dyDescent="0.25">
      <c r="A4371" s="415" t="s">
        <v>4575</v>
      </c>
      <c r="B4371" s="202">
        <v>26111</v>
      </c>
      <c r="C4371" s="204">
        <v>34</v>
      </c>
      <c r="D4371" s="416">
        <v>33</v>
      </c>
    </row>
    <row r="4372" spans="1:4" x14ac:dyDescent="0.25">
      <c r="A4372" s="415" t="s">
        <v>5233</v>
      </c>
      <c r="B4372" s="202">
        <v>28030</v>
      </c>
      <c r="C4372" s="204">
        <v>22</v>
      </c>
      <c r="D4372" s="416">
        <v>13</v>
      </c>
    </row>
    <row r="4373" spans="1:4" x14ac:dyDescent="0.25">
      <c r="A4373" s="415" t="s">
        <v>5234</v>
      </c>
      <c r="B4373" s="202">
        <v>13991</v>
      </c>
      <c r="C4373" s="204">
        <v>2</v>
      </c>
      <c r="D4373" s="416">
        <v>2</v>
      </c>
    </row>
    <row r="4374" spans="1:4" x14ac:dyDescent="0.25">
      <c r="A4374" s="415" t="s">
        <v>5235</v>
      </c>
      <c r="B4374" s="202">
        <v>18241</v>
      </c>
      <c r="C4374" s="204">
        <v>315</v>
      </c>
      <c r="D4374" s="416">
        <v>213</v>
      </c>
    </row>
    <row r="4375" spans="1:4" x14ac:dyDescent="0.25">
      <c r="A4375" s="415" t="s">
        <v>5236</v>
      </c>
      <c r="B4375" s="202">
        <v>16125</v>
      </c>
      <c r="C4375" s="204">
        <v>3</v>
      </c>
      <c r="D4375" s="416">
        <v>3</v>
      </c>
    </row>
    <row r="4376" spans="1:4" x14ac:dyDescent="0.25">
      <c r="A4376" s="415" t="s">
        <v>5237</v>
      </c>
      <c r="B4376" s="202">
        <v>14438</v>
      </c>
      <c r="C4376" s="204">
        <v>343</v>
      </c>
      <c r="D4376" s="416">
        <v>252</v>
      </c>
    </row>
    <row r="4377" spans="1:4" x14ac:dyDescent="0.25">
      <c r="A4377" s="415" t="s">
        <v>5238</v>
      </c>
      <c r="B4377" s="202">
        <v>22093</v>
      </c>
      <c r="C4377" s="204">
        <v>14</v>
      </c>
      <c r="D4377" s="416">
        <v>14</v>
      </c>
    </row>
    <row r="4378" spans="1:4" x14ac:dyDescent="0.25">
      <c r="A4378" s="415" t="s">
        <v>5239</v>
      </c>
      <c r="B4378" s="202">
        <v>28529</v>
      </c>
      <c r="C4378" s="204">
        <v>2</v>
      </c>
      <c r="D4378" s="416">
        <v>2</v>
      </c>
    </row>
    <row r="4379" spans="1:4" x14ac:dyDescent="0.25">
      <c r="A4379" s="415" t="s">
        <v>5240</v>
      </c>
      <c r="B4379" s="202">
        <v>23872</v>
      </c>
      <c r="C4379" s="204">
        <v>27</v>
      </c>
      <c r="D4379" s="416">
        <v>0</v>
      </c>
    </row>
    <row r="4380" spans="1:4" x14ac:dyDescent="0.25">
      <c r="A4380" s="415" t="s">
        <v>2285</v>
      </c>
      <c r="B4380" s="202">
        <v>14207</v>
      </c>
      <c r="C4380" s="204">
        <v>113</v>
      </c>
      <c r="D4380" s="416">
        <v>104</v>
      </c>
    </row>
    <row r="4381" spans="1:4" x14ac:dyDescent="0.25">
      <c r="A4381" s="415" t="s">
        <v>5241</v>
      </c>
      <c r="B4381" s="202">
        <v>21722</v>
      </c>
      <c r="C4381" s="204">
        <v>6</v>
      </c>
      <c r="D4381" s="416">
        <v>6</v>
      </c>
    </row>
    <row r="4382" spans="1:4" x14ac:dyDescent="0.25">
      <c r="A4382" s="415" t="s">
        <v>5242</v>
      </c>
      <c r="B4382" s="202">
        <v>11715</v>
      </c>
      <c r="C4382" s="204">
        <v>86</v>
      </c>
      <c r="D4382" s="416">
        <v>83</v>
      </c>
    </row>
    <row r="4383" spans="1:4" x14ac:dyDescent="0.25">
      <c r="A4383" s="415" t="s">
        <v>5243</v>
      </c>
      <c r="B4383" s="202">
        <v>28155</v>
      </c>
      <c r="C4383" s="204">
        <v>5</v>
      </c>
      <c r="D4383" s="416">
        <v>5</v>
      </c>
    </row>
    <row r="4384" spans="1:4" x14ac:dyDescent="0.25">
      <c r="A4384" s="415" t="s">
        <v>5244</v>
      </c>
      <c r="B4384" s="202">
        <v>27989</v>
      </c>
      <c r="C4384" s="204">
        <v>475</v>
      </c>
      <c r="D4384" s="416">
        <v>451</v>
      </c>
    </row>
    <row r="4385" spans="1:4" x14ac:dyDescent="0.25">
      <c r="A4385" s="415" t="s">
        <v>5245</v>
      </c>
      <c r="B4385" s="202">
        <v>20308</v>
      </c>
      <c r="C4385" s="204">
        <v>3</v>
      </c>
      <c r="D4385" s="416">
        <v>2</v>
      </c>
    </row>
    <row r="4386" spans="1:4" x14ac:dyDescent="0.25">
      <c r="A4386" s="415" t="s">
        <v>5246</v>
      </c>
      <c r="B4386" s="202">
        <v>21160</v>
      </c>
      <c r="C4386" s="204">
        <v>27</v>
      </c>
      <c r="D4386" s="416">
        <v>27</v>
      </c>
    </row>
    <row r="4387" spans="1:4" x14ac:dyDescent="0.25">
      <c r="A4387" s="415" t="s">
        <v>5247</v>
      </c>
      <c r="B4387" s="202">
        <v>22880</v>
      </c>
      <c r="C4387" s="204">
        <v>4</v>
      </c>
      <c r="D4387" s="416">
        <v>3</v>
      </c>
    </row>
    <row r="4388" spans="1:4" x14ac:dyDescent="0.25">
      <c r="A4388" s="415" t="s">
        <v>5248</v>
      </c>
      <c r="B4388" s="202">
        <v>24120</v>
      </c>
      <c r="C4388" s="204">
        <v>9</v>
      </c>
      <c r="D4388" s="416">
        <v>8</v>
      </c>
    </row>
    <row r="4389" spans="1:4" x14ac:dyDescent="0.25">
      <c r="A4389" s="415" t="s">
        <v>5249</v>
      </c>
      <c r="B4389" s="202">
        <v>18348</v>
      </c>
      <c r="C4389" s="204">
        <v>15</v>
      </c>
      <c r="D4389" s="416">
        <v>13</v>
      </c>
    </row>
    <row r="4390" spans="1:4" x14ac:dyDescent="0.25">
      <c r="A4390" s="415" t="s">
        <v>5250</v>
      </c>
      <c r="B4390" s="202">
        <v>11244</v>
      </c>
      <c r="C4390" s="204">
        <v>279</v>
      </c>
      <c r="D4390" s="416">
        <v>239</v>
      </c>
    </row>
    <row r="4391" spans="1:4" x14ac:dyDescent="0.25">
      <c r="A4391" s="415" t="s">
        <v>5251</v>
      </c>
      <c r="B4391" s="202">
        <v>15401</v>
      </c>
      <c r="C4391" s="204">
        <v>14</v>
      </c>
      <c r="D4391" s="416">
        <v>13</v>
      </c>
    </row>
    <row r="4392" spans="1:4" x14ac:dyDescent="0.25">
      <c r="A4392" s="415" t="s">
        <v>5252</v>
      </c>
      <c r="B4392" s="202">
        <v>19310</v>
      </c>
      <c r="C4392" s="204">
        <v>65</v>
      </c>
      <c r="D4392" s="416">
        <v>65</v>
      </c>
    </row>
    <row r="4393" spans="1:4" x14ac:dyDescent="0.25">
      <c r="A4393" s="415" t="s">
        <v>2294</v>
      </c>
      <c r="B4393" s="202">
        <v>15978</v>
      </c>
      <c r="C4393" s="204">
        <v>72</v>
      </c>
      <c r="D4393" s="416">
        <v>41</v>
      </c>
    </row>
    <row r="4394" spans="1:4" x14ac:dyDescent="0.25">
      <c r="A4394" s="415" t="s">
        <v>5253</v>
      </c>
      <c r="B4394" s="202">
        <v>15771</v>
      </c>
      <c r="C4394" s="204">
        <v>317</v>
      </c>
      <c r="D4394" s="416">
        <v>239</v>
      </c>
    </row>
    <row r="4395" spans="1:4" x14ac:dyDescent="0.25">
      <c r="A4395" s="415" t="s">
        <v>5254</v>
      </c>
      <c r="B4395" s="202">
        <v>17620</v>
      </c>
      <c r="C4395" s="204">
        <v>9</v>
      </c>
      <c r="D4395" s="416">
        <v>9</v>
      </c>
    </row>
    <row r="4396" spans="1:4" x14ac:dyDescent="0.25">
      <c r="A4396" s="415" t="s">
        <v>5255</v>
      </c>
      <c r="B4396" s="202">
        <v>12982</v>
      </c>
      <c r="C4396" s="204">
        <v>2</v>
      </c>
      <c r="D4396" s="416">
        <v>2</v>
      </c>
    </row>
    <row r="4397" spans="1:4" x14ac:dyDescent="0.25">
      <c r="A4397" s="415" t="s">
        <v>5256</v>
      </c>
      <c r="B4397" s="202">
        <v>11699</v>
      </c>
      <c r="C4397" s="204">
        <v>1</v>
      </c>
      <c r="D4397" s="416">
        <v>1</v>
      </c>
    </row>
    <row r="4398" spans="1:4" x14ac:dyDescent="0.25">
      <c r="A4398" s="415" t="s">
        <v>5257</v>
      </c>
      <c r="B4398" s="202">
        <v>17592</v>
      </c>
      <c r="C4398" s="204">
        <v>50</v>
      </c>
      <c r="D4398" s="416">
        <v>28</v>
      </c>
    </row>
    <row r="4399" spans="1:4" x14ac:dyDescent="0.25">
      <c r="A4399" s="415" t="s">
        <v>5258</v>
      </c>
      <c r="B4399" s="202">
        <v>13885</v>
      </c>
      <c r="C4399" s="204">
        <v>1</v>
      </c>
      <c r="D4399" s="416">
        <v>1</v>
      </c>
    </row>
    <row r="4400" spans="1:4" x14ac:dyDescent="0.25">
      <c r="A4400" s="415" t="s">
        <v>5259</v>
      </c>
      <c r="B4400" s="202">
        <v>14157</v>
      </c>
      <c r="C4400" s="204">
        <v>10</v>
      </c>
      <c r="D4400" s="416">
        <v>10</v>
      </c>
    </row>
    <row r="4401" spans="1:4" x14ac:dyDescent="0.25">
      <c r="A4401" s="415" t="s">
        <v>2307</v>
      </c>
      <c r="B4401" s="202">
        <v>11173</v>
      </c>
      <c r="C4401" s="204">
        <v>564</v>
      </c>
      <c r="D4401" s="416">
        <v>212</v>
      </c>
    </row>
    <row r="4402" spans="1:4" x14ac:dyDescent="0.25">
      <c r="A4402" s="415" t="s">
        <v>2308</v>
      </c>
      <c r="B4402" s="202">
        <v>27674</v>
      </c>
      <c r="C4402" s="204">
        <v>273</v>
      </c>
      <c r="D4402" s="416">
        <v>214</v>
      </c>
    </row>
    <row r="4403" spans="1:4" x14ac:dyDescent="0.25">
      <c r="A4403" s="415" t="s">
        <v>5260</v>
      </c>
      <c r="B4403" s="202">
        <v>19984</v>
      </c>
      <c r="C4403" s="204">
        <v>10</v>
      </c>
      <c r="D4403" s="416">
        <v>10</v>
      </c>
    </row>
    <row r="4404" spans="1:4" x14ac:dyDescent="0.25">
      <c r="A4404" s="415" t="s">
        <v>2309</v>
      </c>
      <c r="B4404" s="202">
        <v>10463</v>
      </c>
      <c r="C4404" s="204">
        <v>200</v>
      </c>
      <c r="D4404" s="416">
        <v>173</v>
      </c>
    </row>
    <row r="4405" spans="1:4" x14ac:dyDescent="0.25">
      <c r="A4405" s="415" t="s">
        <v>2310</v>
      </c>
      <c r="B4405" s="202">
        <v>11588</v>
      </c>
      <c r="C4405" s="204">
        <v>61</v>
      </c>
      <c r="D4405" s="416">
        <v>60</v>
      </c>
    </row>
    <row r="4406" spans="1:4" x14ac:dyDescent="0.25">
      <c r="A4406" s="415" t="s">
        <v>4538</v>
      </c>
      <c r="B4406" s="202">
        <v>23918</v>
      </c>
      <c r="C4406" s="204">
        <v>8</v>
      </c>
      <c r="D4406" s="416">
        <v>8</v>
      </c>
    </row>
    <row r="4407" spans="1:4" x14ac:dyDescent="0.25">
      <c r="A4407" s="415" t="s">
        <v>2311</v>
      </c>
      <c r="B4407" s="202">
        <v>15984</v>
      </c>
      <c r="C4407" s="204">
        <v>19</v>
      </c>
      <c r="D4407" s="416">
        <v>19</v>
      </c>
    </row>
    <row r="4408" spans="1:4" x14ac:dyDescent="0.25">
      <c r="A4408" s="415" t="s">
        <v>4539</v>
      </c>
      <c r="B4408" s="202">
        <v>29224</v>
      </c>
      <c r="C4408" s="204">
        <v>3</v>
      </c>
      <c r="D4408" s="416">
        <v>3</v>
      </c>
    </row>
    <row r="4409" spans="1:4" x14ac:dyDescent="0.25">
      <c r="A4409" s="415" t="s">
        <v>5261</v>
      </c>
      <c r="B4409" s="202">
        <v>22141</v>
      </c>
      <c r="C4409" s="204">
        <v>74</v>
      </c>
      <c r="D4409" s="416">
        <v>62</v>
      </c>
    </row>
    <row r="4410" spans="1:4" x14ac:dyDescent="0.25">
      <c r="A4410" s="415" t="s">
        <v>5262</v>
      </c>
      <c r="B4410" s="202">
        <v>21201</v>
      </c>
      <c r="C4410" s="204">
        <v>5</v>
      </c>
      <c r="D4410" s="416">
        <v>5</v>
      </c>
    </row>
    <row r="4411" spans="1:4" x14ac:dyDescent="0.25">
      <c r="A4411" s="415" t="s">
        <v>5263</v>
      </c>
      <c r="B4411" s="202">
        <v>24983</v>
      </c>
      <c r="C4411" s="204">
        <v>2</v>
      </c>
      <c r="D4411" s="416">
        <v>2</v>
      </c>
    </row>
    <row r="4412" spans="1:4" x14ac:dyDescent="0.25">
      <c r="A4412" s="415" t="s">
        <v>2312</v>
      </c>
      <c r="B4412" s="202">
        <v>13715</v>
      </c>
      <c r="C4412" s="204">
        <v>22</v>
      </c>
      <c r="D4412" s="416">
        <v>18</v>
      </c>
    </row>
    <row r="4413" spans="1:4" x14ac:dyDescent="0.25">
      <c r="A4413" s="415" t="s">
        <v>2313</v>
      </c>
      <c r="B4413" s="202">
        <v>25479</v>
      </c>
      <c r="C4413" s="204">
        <v>1</v>
      </c>
      <c r="D4413" s="416">
        <v>1</v>
      </c>
    </row>
    <row r="4414" spans="1:4" x14ac:dyDescent="0.25">
      <c r="A4414" s="415" t="s">
        <v>5264</v>
      </c>
      <c r="B4414" s="202">
        <v>18070</v>
      </c>
      <c r="C4414" s="204">
        <v>1</v>
      </c>
      <c r="D4414" s="416">
        <v>1</v>
      </c>
    </row>
    <row r="4415" spans="1:4" x14ac:dyDescent="0.25">
      <c r="A4415" s="415" t="s">
        <v>5265</v>
      </c>
      <c r="B4415" s="202">
        <v>15368</v>
      </c>
      <c r="C4415" s="204">
        <v>1</v>
      </c>
      <c r="D4415" s="416">
        <v>1</v>
      </c>
    </row>
    <row r="4416" spans="1:4" x14ac:dyDescent="0.25">
      <c r="A4416" s="415" t="s">
        <v>4540</v>
      </c>
      <c r="B4416" s="202">
        <v>13558</v>
      </c>
      <c r="C4416" s="204">
        <v>134</v>
      </c>
      <c r="D4416" s="416">
        <v>95</v>
      </c>
    </row>
    <row r="4417" spans="1:4" x14ac:dyDescent="0.25">
      <c r="A4417" s="415" t="s">
        <v>4541</v>
      </c>
      <c r="B4417" s="202">
        <v>27424</v>
      </c>
      <c r="C4417" s="204">
        <v>7</v>
      </c>
      <c r="D4417" s="416">
        <v>7</v>
      </c>
    </row>
    <row r="4418" spans="1:4" x14ac:dyDescent="0.25">
      <c r="A4418" s="415" t="s">
        <v>4542</v>
      </c>
      <c r="B4418" s="202">
        <v>21801</v>
      </c>
      <c r="C4418" s="204">
        <v>4</v>
      </c>
      <c r="D4418" s="416">
        <v>4</v>
      </c>
    </row>
    <row r="4419" spans="1:4" x14ac:dyDescent="0.25">
      <c r="A4419" s="415" t="s">
        <v>4543</v>
      </c>
      <c r="B4419" s="202">
        <v>29011</v>
      </c>
      <c r="C4419" s="204">
        <v>116</v>
      </c>
      <c r="D4419" s="416">
        <v>60</v>
      </c>
    </row>
    <row r="4420" spans="1:4" x14ac:dyDescent="0.25">
      <c r="A4420" s="415" t="s">
        <v>4544</v>
      </c>
      <c r="B4420" s="202">
        <v>10615</v>
      </c>
      <c r="C4420" s="204">
        <v>66</v>
      </c>
      <c r="D4420" s="416">
        <v>47</v>
      </c>
    </row>
    <row r="4421" spans="1:4" x14ac:dyDescent="0.25">
      <c r="A4421" s="415" t="s">
        <v>5266</v>
      </c>
      <c r="B4421" s="202">
        <v>24776</v>
      </c>
      <c r="C4421" s="204">
        <v>26</v>
      </c>
      <c r="D4421" s="416">
        <v>22</v>
      </c>
    </row>
    <row r="4422" spans="1:4" x14ac:dyDescent="0.25">
      <c r="A4422" s="415" t="s">
        <v>5267</v>
      </c>
      <c r="B4422" s="202">
        <v>27375</v>
      </c>
      <c r="C4422" s="204">
        <v>4</v>
      </c>
      <c r="D4422" s="416">
        <v>4</v>
      </c>
    </row>
    <row r="4423" spans="1:4" x14ac:dyDescent="0.25">
      <c r="A4423" s="415" t="s">
        <v>2413</v>
      </c>
      <c r="B4423" s="202">
        <v>20726</v>
      </c>
      <c r="C4423" s="204">
        <v>56</v>
      </c>
      <c r="D4423" s="416">
        <v>56</v>
      </c>
    </row>
    <row r="4424" spans="1:4" x14ac:dyDescent="0.25">
      <c r="A4424" s="415" t="s">
        <v>2414</v>
      </c>
      <c r="B4424" s="202">
        <v>15988</v>
      </c>
      <c r="C4424" s="204">
        <v>10</v>
      </c>
      <c r="D4424" s="416">
        <v>10</v>
      </c>
    </row>
    <row r="4425" spans="1:4" x14ac:dyDescent="0.25">
      <c r="A4425" s="415" t="s">
        <v>2415</v>
      </c>
      <c r="B4425" s="202">
        <v>27986</v>
      </c>
      <c r="C4425" s="204">
        <v>2</v>
      </c>
      <c r="D4425" s="416">
        <v>2</v>
      </c>
    </row>
    <row r="4426" spans="1:4" x14ac:dyDescent="0.25">
      <c r="A4426" s="415" t="s">
        <v>4546</v>
      </c>
      <c r="B4426" s="202">
        <v>16310</v>
      </c>
      <c r="C4426" s="204">
        <v>3</v>
      </c>
      <c r="D4426" s="416">
        <v>0</v>
      </c>
    </row>
    <row r="4427" spans="1:4" x14ac:dyDescent="0.25">
      <c r="A4427" s="415" t="s">
        <v>2416</v>
      </c>
      <c r="B4427" s="202">
        <v>24927</v>
      </c>
      <c r="C4427" s="204">
        <v>59</v>
      </c>
      <c r="D4427" s="416">
        <v>50</v>
      </c>
    </row>
    <row r="4428" spans="1:4" x14ac:dyDescent="0.25">
      <c r="A4428" s="415" t="s">
        <v>2417</v>
      </c>
      <c r="B4428" s="202">
        <v>20511</v>
      </c>
      <c r="C4428" s="204">
        <v>7</v>
      </c>
      <c r="D4428" s="416">
        <v>7</v>
      </c>
    </row>
    <row r="4429" spans="1:4" x14ac:dyDescent="0.25">
      <c r="A4429" s="415" t="s">
        <v>2418</v>
      </c>
      <c r="B4429" s="202">
        <v>23881</v>
      </c>
      <c r="C4429" s="204">
        <v>21</v>
      </c>
      <c r="D4429" s="416">
        <v>20</v>
      </c>
    </row>
    <row r="4430" spans="1:4" x14ac:dyDescent="0.25">
      <c r="A4430" s="415" t="s">
        <v>5268</v>
      </c>
      <c r="B4430" s="202">
        <v>26667</v>
      </c>
      <c r="C4430" s="204">
        <v>2</v>
      </c>
      <c r="D4430" s="416">
        <v>1</v>
      </c>
    </row>
    <row r="4431" spans="1:4" x14ac:dyDescent="0.25">
      <c r="A4431" s="415" t="s">
        <v>2326</v>
      </c>
      <c r="B4431" s="202">
        <v>19516</v>
      </c>
      <c r="C4431" s="204">
        <v>218</v>
      </c>
      <c r="D4431" s="416">
        <v>178</v>
      </c>
    </row>
    <row r="4432" spans="1:4" x14ac:dyDescent="0.25">
      <c r="A4432" s="415" t="s">
        <v>2328</v>
      </c>
      <c r="B4432" s="202">
        <v>14695</v>
      </c>
      <c r="C4432" s="204">
        <v>152</v>
      </c>
      <c r="D4432" s="416">
        <v>120</v>
      </c>
    </row>
    <row r="4433" spans="1:4" x14ac:dyDescent="0.25">
      <c r="A4433" s="415" t="s">
        <v>5269</v>
      </c>
      <c r="B4433" s="202">
        <v>15771</v>
      </c>
      <c r="C4433" s="204">
        <v>3</v>
      </c>
      <c r="D4433" s="416">
        <v>1</v>
      </c>
    </row>
    <row r="4434" spans="1:4" x14ac:dyDescent="0.25">
      <c r="A4434" s="415" t="s">
        <v>5270</v>
      </c>
      <c r="B4434" s="202">
        <v>11367</v>
      </c>
      <c r="C4434" s="204">
        <v>9</v>
      </c>
      <c r="D4434" s="416">
        <v>9</v>
      </c>
    </row>
    <row r="4435" spans="1:4" x14ac:dyDescent="0.25">
      <c r="A4435" s="415" t="s">
        <v>5271</v>
      </c>
      <c r="B4435" s="202">
        <v>12041</v>
      </c>
      <c r="C4435" s="204">
        <v>2</v>
      </c>
      <c r="D4435" s="416">
        <v>2</v>
      </c>
    </row>
    <row r="4436" spans="1:4" x14ac:dyDescent="0.25">
      <c r="A4436" s="415" t="s">
        <v>2336</v>
      </c>
      <c r="B4436" s="202">
        <v>10364</v>
      </c>
      <c r="C4436" s="204">
        <v>5</v>
      </c>
      <c r="D4436" s="416">
        <v>5</v>
      </c>
    </row>
    <row r="4437" spans="1:4" x14ac:dyDescent="0.25">
      <c r="A4437" s="415" t="s">
        <v>2337</v>
      </c>
      <c r="B4437" s="202">
        <v>27520</v>
      </c>
      <c r="C4437" s="204">
        <v>2</v>
      </c>
      <c r="D4437" s="416">
        <v>2</v>
      </c>
    </row>
    <row r="4438" spans="1:4" x14ac:dyDescent="0.25">
      <c r="A4438" s="415" t="s">
        <v>2338</v>
      </c>
      <c r="B4438" s="202">
        <v>16681</v>
      </c>
      <c r="C4438" s="204">
        <v>10</v>
      </c>
      <c r="D4438" s="416">
        <v>10</v>
      </c>
    </row>
    <row r="4439" spans="1:4" x14ac:dyDescent="0.25">
      <c r="A4439" s="415" t="s">
        <v>1643</v>
      </c>
      <c r="B4439" s="202">
        <v>12368</v>
      </c>
      <c r="C4439" s="204">
        <v>10</v>
      </c>
      <c r="D4439" s="416">
        <v>9</v>
      </c>
    </row>
    <row r="4440" spans="1:4" x14ac:dyDescent="0.25">
      <c r="A4440" s="415" t="s">
        <v>5272</v>
      </c>
      <c r="B4440" s="202">
        <v>27283</v>
      </c>
      <c r="C4440" s="204">
        <v>350</v>
      </c>
      <c r="D4440" s="416">
        <v>0</v>
      </c>
    </row>
    <row r="4441" spans="1:4" x14ac:dyDescent="0.25">
      <c r="A4441" s="415" t="s">
        <v>5273</v>
      </c>
      <c r="B4441" s="202">
        <v>19201</v>
      </c>
      <c r="C4441" s="204">
        <v>6</v>
      </c>
      <c r="D4441" s="416">
        <v>6</v>
      </c>
    </row>
    <row r="4442" spans="1:4" x14ac:dyDescent="0.25">
      <c r="A4442" s="415" t="s">
        <v>5274</v>
      </c>
      <c r="B4442" s="202">
        <v>26639</v>
      </c>
      <c r="C4442" s="204">
        <v>190</v>
      </c>
      <c r="D4442" s="416">
        <v>190</v>
      </c>
    </row>
    <row r="4443" spans="1:4" x14ac:dyDescent="0.25">
      <c r="A4443" s="415" t="s">
        <v>5275</v>
      </c>
      <c r="B4443" s="202">
        <v>22653</v>
      </c>
      <c r="C4443" s="204">
        <v>58</v>
      </c>
      <c r="D4443" s="416">
        <v>40</v>
      </c>
    </row>
    <row r="4444" spans="1:4" x14ac:dyDescent="0.25">
      <c r="A4444" s="415" t="s">
        <v>5276</v>
      </c>
      <c r="B4444" s="202">
        <v>20527</v>
      </c>
      <c r="C4444" s="204">
        <v>2</v>
      </c>
      <c r="D4444" s="416">
        <v>2</v>
      </c>
    </row>
    <row r="4445" spans="1:4" x14ac:dyDescent="0.25">
      <c r="A4445" s="415" t="s">
        <v>5277</v>
      </c>
      <c r="B4445" s="202">
        <v>21974</v>
      </c>
      <c r="C4445" s="204">
        <v>277</v>
      </c>
      <c r="D4445" s="416">
        <v>275</v>
      </c>
    </row>
    <row r="4446" spans="1:4" x14ac:dyDescent="0.25">
      <c r="A4446" s="415" t="s">
        <v>5278</v>
      </c>
      <c r="B4446" s="202">
        <v>11110</v>
      </c>
      <c r="C4446" s="204">
        <v>368</v>
      </c>
      <c r="D4446" s="416">
        <v>337</v>
      </c>
    </row>
    <row r="4447" spans="1:4" x14ac:dyDescent="0.25">
      <c r="A4447" s="415" t="s">
        <v>5279</v>
      </c>
      <c r="B4447" s="202">
        <v>14912</v>
      </c>
      <c r="C4447" s="204">
        <v>23</v>
      </c>
      <c r="D4447" s="416">
        <v>23</v>
      </c>
    </row>
    <row r="4448" spans="1:4" x14ac:dyDescent="0.25">
      <c r="A4448" s="415" t="s">
        <v>5280</v>
      </c>
      <c r="B4448" s="202">
        <v>15552</v>
      </c>
      <c r="C4448" s="204">
        <v>2</v>
      </c>
      <c r="D4448" s="416">
        <v>2</v>
      </c>
    </row>
    <row r="4449" spans="1:4" x14ac:dyDescent="0.25">
      <c r="A4449" s="415" t="s">
        <v>5281</v>
      </c>
      <c r="B4449" s="202">
        <v>27329</v>
      </c>
      <c r="C4449" s="204">
        <v>3</v>
      </c>
      <c r="D4449" s="416">
        <v>3</v>
      </c>
    </row>
    <row r="4450" spans="1:4" x14ac:dyDescent="0.25">
      <c r="A4450" s="415" t="s">
        <v>5282</v>
      </c>
      <c r="B4450" s="202">
        <v>13823</v>
      </c>
      <c r="C4450" s="204">
        <v>31</v>
      </c>
      <c r="D4450" s="416">
        <v>27</v>
      </c>
    </row>
    <row r="4451" spans="1:4" x14ac:dyDescent="0.25">
      <c r="A4451" s="415" t="s">
        <v>5283</v>
      </c>
      <c r="B4451" s="202">
        <v>14876</v>
      </c>
      <c r="C4451" s="204">
        <v>58</v>
      </c>
      <c r="D4451" s="416">
        <v>22</v>
      </c>
    </row>
    <row r="4452" spans="1:4" x14ac:dyDescent="0.25">
      <c r="A4452" s="415" t="s">
        <v>5284</v>
      </c>
      <c r="B4452" s="202">
        <v>16109</v>
      </c>
      <c r="C4452" s="204">
        <v>24</v>
      </c>
      <c r="D4452" s="416">
        <v>24</v>
      </c>
    </row>
    <row r="4453" spans="1:4" x14ac:dyDescent="0.25">
      <c r="A4453" s="415" t="s">
        <v>5285</v>
      </c>
      <c r="B4453" s="202">
        <v>26756</v>
      </c>
      <c r="C4453" s="204">
        <v>6</v>
      </c>
      <c r="D4453" s="416">
        <v>6</v>
      </c>
    </row>
    <row r="4454" spans="1:4" x14ac:dyDescent="0.25">
      <c r="A4454" s="415" t="s">
        <v>5286</v>
      </c>
      <c r="B4454" s="202">
        <v>11555</v>
      </c>
      <c r="C4454" s="204">
        <v>5</v>
      </c>
      <c r="D4454" s="416">
        <v>5</v>
      </c>
    </row>
    <row r="4455" spans="1:4" x14ac:dyDescent="0.25">
      <c r="A4455" s="415" t="s">
        <v>5287</v>
      </c>
      <c r="B4455" s="202">
        <v>24992</v>
      </c>
      <c r="C4455" s="204">
        <v>8</v>
      </c>
      <c r="D4455" s="416">
        <v>8</v>
      </c>
    </row>
    <row r="4456" spans="1:4" x14ac:dyDescent="0.25">
      <c r="A4456" s="415" t="s">
        <v>5288</v>
      </c>
      <c r="B4456" s="202">
        <v>16808</v>
      </c>
      <c r="C4456" s="204">
        <v>86</v>
      </c>
      <c r="D4456" s="416">
        <v>74</v>
      </c>
    </row>
    <row r="4457" spans="1:4" x14ac:dyDescent="0.25">
      <c r="A4457" s="415" t="s">
        <v>5289</v>
      </c>
      <c r="B4457" s="202">
        <v>15686</v>
      </c>
      <c r="C4457" s="204">
        <v>7</v>
      </c>
      <c r="D4457" s="416">
        <v>7</v>
      </c>
    </row>
    <row r="4458" spans="1:4" x14ac:dyDescent="0.25">
      <c r="A4458" s="415" t="s">
        <v>5290</v>
      </c>
      <c r="B4458" s="202">
        <v>16139</v>
      </c>
      <c r="C4458" s="204">
        <v>5</v>
      </c>
      <c r="D4458" s="416">
        <v>5</v>
      </c>
    </row>
    <row r="4459" spans="1:4" x14ac:dyDescent="0.25">
      <c r="A4459" s="415" t="s">
        <v>5291</v>
      </c>
      <c r="B4459" s="202">
        <v>15361</v>
      </c>
      <c r="C4459" s="204">
        <v>30</v>
      </c>
      <c r="D4459" s="416">
        <v>30</v>
      </c>
    </row>
    <row r="4460" spans="1:4" x14ac:dyDescent="0.25">
      <c r="A4460" s="415" t="s">
        <v>5292</v>
      </c>
      <c r="B4460" s="202">
        <v>20045</v>
      </c>
      <c r="C4460" s="204">
        <v>42</v>
      </c>
      <c r="D4460" s="416">
        <v>44</v>
      </c>
    </row>
    <row r="4461" spans="1:4" x14ac:dyDescent="0.25">
      <c r="A4461" s="415" t="s">
        <v>5293</v>
      </c>
      <c r="B4461" s="202">
        <v>14259</v>
      </c>
      <c r="C4461" s="204">
        <v>4</v>
      </c>
      <c r="D4461" s="416">
        <v>4</v>
      </c>
    </row>
    <row r="4462" spans="1:4" x14ac:dyDescent="0.25">
      <c r="A4462" s="415" t="s">
        <v>5294</v>
      </c>
      <c r="B4462" s="202">
        <v>19985</v>
      </c>
      <c r="C4462" s="204">
        <v>4</v>
      </c>
      <c r="D4462" s="416">
        <v>4</v>
      </c>
    </row>
    <row r="4463" spans="1:4" x14ac:dyDescent="0.25">
      <c r="A4463" s="415" t="s">
        <v>5295</v>
      </c>
      <c r="B4463" s="202">
        <v>26858</v>
      </c>
      <c r="C4463" s="204">
        <v>461</v>
      </c>
      <c r="D4463" s="416">
        <v>275</v>
      </c>
    </row>
    <row r="4464" spans="1:4" x14ac:dyDescent="0.25">
      <c r="A4464" s="415" t="s">
        <v>5296</v>
      </c>
      <c r="B4464" s="202">
        <v>24996</v>
      </c>
      <c r="C4464" s="204">
        <v>174</v>
      </c>
      <c r="D4464" s="416">
        <v>85</v>
      </c>
    </row>
    <row r="4465" spans="1:4" x14ac:dyDescent="0.25">
      <c r="A4465" s="415" t="s">
        <v>5297</v>
      </c>
      <c r="B4465" s="202">
        <v>29846</v>
      </c>
      <c r="C4465" s="204">
        <v>200</v>
      </c>
      <c r="D4465" s="416">
        <v>196</v>
      </c>
    </row>
    <row r="4466" spans="1:4" x14ac:dyDescent="0.25">
      <c r="A4466" s="415" t="s">
        <v>5298</v>
      </c>
      <c r="B4466" s="202">
        <v>27625</v>
      </c>
      <c r="C4466" s="204">
        <v>301</v>
      </c>
      <c r="D4466" s="416">
        <v>250</v>
      </c>
    </row>
    <row r="4467" spans="1:4" x14ac:dyDescent="0.25">
      <c r="A4467" s="415" t="s">
        <v>4734</v>
      </c>
      <c r="B4467" s="202">
        <v>10710</v>
      </c>
      <c r="C4467" s="204">
        <v>94</v>
      </c>
      <c r="D4467" s="416">
        <v>83</v>
      </c>
    </row>
    <row r="4468" spans="1:4" x14ac:dyDescent="0.25">
      <c r="A4468" s="415" t="s">
        <v>5299</v>
      </c>
      <c r="B4468" s="202">
        <v>16059</v>
      </c>
      <c r="C4468" s="204">
        <v>932</v>
      </c>
      <c r="D4468" s="416">
        <v>576</v>
      </c>
    </row>
    <row r="4469" spans="1:4" x14ac:dyDescent="0.25">
      <c r="A4469" s="415" t="s">
        <v>5300</v>
      </c>
      <c r="B4469" s="202">
        <v>14759</v>
      </c>
      <c r="C4469" s="203">
        <v>1407</v>
      </c>
      <c r="D4469" s="417">
        <v>1278</v>
      </c>
    </row>
    <row r="4470" spans="1:4" x14ac:dyDescent="0.25">
      <c r="A4470" s="415" t="s">
        <v>4738</v>
      </c>
      <c r="B4470" s="202">
        <v>22773</v>
      </c>
      <c r="C4470" s="204">
        <v>161</v>
      </c>
      <c r="D4470" s="416">
        <v>153</v>
      </c>
    </row>
    <row r="4471" spans="1:4" x14ac:dyDescent="0.25">
      <c r="A4471" s="415" t="s">
        <v>5301</v>
      </c>
      <c r="B4471" s="202">
        <v>29388</v>
      </c>
      <c r="C4471" s="204">
        <v>328</v>
      </c>
      <c r="D4471" s="416">
        <v>225</v>
      </c>
    </row>
    <row r="4472" spans="1:4" x14ac:dyDescent="0.25">
      <c r="A4472" s="415" t="s">
        <v>5302</v>
      </c>
      <c r="B4472" s="202">
        <v>10226</v>
      </c>
      <c r="C4472" s="204">
        <v>161</v>
      </c>
      <c r="D4472" s="416">
        <v>47</v>
      </c>
    </row>
    <row r="4473" spans="1:4" x14ac:dyDescent="0.25">
      <c r="A4473" s="415" t="s">
        <v>4746</v>
      </c>
      <c r="B4473" s="202">
        <v>13821</v>
      </c>
      <c r="C4473" s="204">
        <v>750</v>
      </c>
      <c r="D4473" s="416">
        <v>320</v>
      </c>
    </row>
    <row r="4474" spans="1:4" x14ac:dyDescent="0.25">
      <c r="A4474" s="415" t="s">
        <v>5303</v>
      </c>
      <c r="B4474" s="202">
        <v>27458</v>
      </c>
      <c r="C4474" s="204">
        <v>60</v>
      </c>
      <c r="D4474" s="416">
        <v>40</v>
      </c>
    </row>
    <row r="4475" spans="1:4" x14ac:dyDescent="0.25">
      <c r="A4475" s="415" t="s">
        <v>4754</v>
      </c>
      <c r="B4475" s="202">
        <v>15533</v>
      </c>
      <c r="C4475" s="204">
        <v>80</v>
      </c>
      <c r="D4475" s="416">
        <v>80</v>
      </c>
    </row>
    <row r="4476" spans="1:4" x14ac:dyDescent="0.25">
      <c r="A4476" s="415" t="s">
        <v>4756</v>
      </c>
      <c r="B4476" s="202">
        <v>28202</v>
      </c>
      <c r="C4476" s="204">
        <v>25</v>
      </c>
      <c r="D4476" s="416">
        <v>10</v>
      </c>
    </row>
    <row r="4477" spans="1:4" x14ac:dyDescent="0.25">
      <c r="A4477" s="415" t="s">
        <v>5304</v>
      </c>
      <c r="B4477" s="202">
        <v>19148</v>
      </c>
      <c r="C4477" s="204">
        <v>60</v>
      </c>
      <c r="D4477" s="416">
        <v>60</v>
      </c>
    </row>
    <row r="4478" spans="1:4" x14ac:dyDescent="0.25">
      <c r="A4478" s="415" t="s">
        <v>5305</v>
      </c>
      <c r="B4478" s="202">
        <v>22636</v>
      </c>
      <c r="C4478" s="204">
        <v>270</v>
      </c>
      <c r="D4478" s="416">
        <v>200</v>
      </c>
    </row>
    <row r="4479" spans="1:4" x14ac:dyDescent="0.25">
      <c r="A4479" s="415" t="s">
        <v>4769</v>
      </c>
      <c r="B4479" s="202">
        <v>19782</v>
      </c>
      <c r="C4479" s="204">
        <v>100</v>
      </c>
      <c r="D4479" s="416">
        <v>60</v>
      </c>
    </row>
    <row r="4480" spans="1:4" x14ac:dyDescent="0.25">
      <c r="A4480" s="415" t="s">
        <v>5306</v>
      </c>
      <c r="B4480" s="202">
        <v>23878</v>
      </c>
      <c r="C4480" s="204">
        <v>120</v>
      </c>
      <c r="D4480" s="416">
        <v>90</v>
      </c>
    </row>
    <row r="4481" spans="1:4" x14ac:dyDescent="0.25">
      <c r="A4481" s="415" t="s">
        <v>3704</v>
      </c>
      <c r="B4481" s="202">
        <v>17313</v>
      </c>
      <c r="C4481" s="204">
        <v>805</v>
      </c>
      <c r="D4481" s="416">
        <v>315</v>
      </c>
    </row>
    <row r="4482" spans="1:4" x14ac:dyDescent="0.25">
      <c r="A4482" s="415" t="s">
        <v>5307</v>
      </c>
      <c r="B4482" s="202">
        <v>20446</v>
      </c>
      <c r="C4482" s="203">
        <v>10060</v>
      </c>
      <c r="D4482" s="417">
        <v>6910</v>
      </c>
    </row>
    <row r="4483" spans="1:4" x14ac:dyDescent="0.25">
      <c r="A4483" s="415" t="s">
        <v>5308</v>
      </c>
      <c r="B4483" s="202">
        <v>18351</v>
      </c>
      <c r="C4483" s="204">
        <v>8</v>
      </c>
      <c r="D4483" s="416">
        <v>8</v>
      </c>
    </row>
    <row r="4484" spans="1:4" x14ac:dyDescent="0.25">
      <c r="A4484" s="415" t="s">
        <v>5309</v>
      </c>
      <c r="B4484" s="202">
        <v>27313</v>
      </c>
      <c r="C4484" s="204">
        <v>5</v>
      </c>
      <c r="D4484" s="416">
        <v>2</v>
      </c>
    </row>
    <row r="4485" spans="1:4" x14ac:dyDescent="0.25">
      <c r="A4485" s="415" t="s">
        <v>5058</v>
      </c>
      <c r="B4485" s="202">
        <v>18724</v>
      </c>
      <c r="C4485" s="204">
        <v>21</v>
      </c>
      <c r="D4485" s="416">
        <v>7</v>
      </c>
    </row>
    <row r="4486" spans="1:4" x14ac:dyDescent="0.25">
      <c r="A4486" s="415" t="s">
        <v>5310</v>
      </c>
      <c r="B4486" s="202">
        <v>12644</v>
      </c>
      <c r="C4486" s="204">
        <v>30</v>
      </c>
      <c r="D4486" s="416">
        <v>0</v>
      </c>
    </row>
    <row r="4487" spans="1:4" x14ac:dyDescent="0.25">
      <c r="A4487" s="415" t="s">
        <v>5311</v>
      </c>
      <c r="B4487" s="202">
        <v>23866</v>
      </c>
      <c r="C4487" s="204">
        <v>360</v>
      </c>
      <c r="D4487" s="416">
        <v>170</v>
      </c>
    </row>
    <row r="4488" spans="1:4" x14ac:dyDescent="0.25">
      <c r="A4488" s="415" t="s">
        <v>2413</v>
      </c>
      <c r="B4488" s="202">
        <v>12842</v>
      </c>
      <c r="C4488" s="204">
        <v>13</v>
      </c>
      <c r="D4488" s="416">
        <v>12</v>
      </c>
    </row>
    <row r="4489" spans="1:4" x14ac:dyDescent="0.25">
      <c r="A4489" s="415" t="s">
        <v>2414</v>
      </c>
      <c r="B4489" s="202">
        <v>24814</v>
      </c>
      <c r="C4489" s="204">
        <v>5</v>
      </c>
      <c r="D4489" s="416">
        <v>5</v>
      </c>
    </row>
    <row r="4490" spans="1:4" x14ac:dyDescent="0.25">
      <c r="A4490" s="415" t="s">
        <v>2416</v>
      </c>
      <c r="B4490" s="202">
        <v>13366</v>
      </c>
      <c r="C4490" s="204">
        <v>17</v>
      </c>
      <c r="D4490" s="416">
        <v>15</v>
      </c>
    </row>
    <row r="4491" spans="1:4" x14ac:dyDescent="0.25">
      <c r="A4491" s="415" t="s">
        <v>2417</v>
      </c>
      <c r="B4491" s="202">
        <v>10688</v>
      </c>
      <c r="C4491" s="204">
        <v>5</v>
      </c>
      <c r="D4491" s="416">
        <v>5</v>
      </c>
    </row>
    <row r="4492" spans="1:4" x14ac:dyDescent="0.25">
      <c r="A4492" s="415" t="s">
        <v>2418</v>
      </c>
      <c r="B4492" s="202">
        <v>25018</v>
      </c>
      <c r="C4492" s="204">
        <v>6</v>
      </c>
      <c r="D4492" s="416">
        <v>6</v>
      </c>
    </row>
    <row r="4493" spans="1:4" x14ac:dyDescent="0.25">
      <c r="A4493" s="415" t="s">
        <v>5312</v>
      </c>
      <c r="B4493" s="202">
        <v>22771</v>
      </c>
      <c r="C4493" s="204">
        <v>6</v>
      </c>
      <c r="D4493" s="416">
        <v>6</v>
      </c>
    </row>
    <row r="4494" spans="1:4" x14ac:dyDescent="0.25">
      <c r="A4494" s="415" t="s">
        <v>5313</v>
      </c>
      <c r="B4494" s="202">
        <v>22868</v>
      </c>
      <c r="C4494" s="204">
        <v>5</v>
      </c>
      <c r="D4494" s="416">
        <v>5</v>
      </c>
    </row>
    <row r="4495" spans="1:4" x14ac:dyDescent="0.25">
      <c r="A4495" s="415" t="s">
        <v>5314</v>
      </c>
      <c r="B4495" s="202">
        <v>10913</v>
      </c>
      <c r="C4495" s="204">
        <v>4</v>
      </c>
      <c r="D4495" s="416">
        <v>4</v>
      </c>
    </row>
    <row r="4496" spans="1:4" x14ac:dyDescent="0.25">
      <c r="A4496" s="415" t="s">
        <v>5315</v>
      </c>
      <c r="B4496" s="202">
        <v>27181</v>
      </c>
      <c r="C4496" s="204">
        <v>4</v>
      </c>
      <c r="D4496" s="416">
        <v>4</v>
      </c>
    </row>
    <row r="4497" spans="1:4" x14ac:dyDescent="0.25">
      <c r="A4497" s="415" t="s">
        <v>5316</v>
      </c>
      <c r="B4497" s="202">
        <v>15337</v>
      </c>
      <c r="C4497" s="204">
        <v>4</v>
      </c>
      <c r="D4497" s="416">
        <v>4</v>
      </c>
    </row>
    <row r="4498" spans="1:4" x14ac:dyDescent="0.25">
      <c r="A4498" s="415" t="s">
        <v>5317</v>
      </c>
      <c r="B4498" s="202">
        <v>25973</v>
      </c>
      <c r="C4498" s="204">
        <v>5</v>
      </c>
      <c r="D4498" s="416">
        <v>5</v>
      </c>
    </row>
    <row r="4499" spans="1:4" x14ac:dyDescent="0.25">
      <c r="A4499" s="415" t="s">
        <v>2233</v>
      </c>
      <c r="B4499" s="202">
        <v>11355</v>
      </c>
      <c r="C4499" s="203">
        <v>1314</v>
      </c>
      <c r="D4499" s="417">
        <v>1250</v>
      </c>
    </row>
    <row r="4500" spans="1:4" x14ac:dyDescent="0.25">
      <c r="A4500" s="415" t="s">
        <v>2234</v>
      </c>
      <c r="B4500" s="202">
        <v>27279</v>
      </c>
      <c r="C4500" s="204">
        <v>562</v>
      </c>
      <c r="D4500" s="416">
        <v>506</v>
      </c>
    </row>
    <row r="4501" spans="1:4" x14ac:dyDescent="0.25">
      <c r="A4501" s="415" t="s">
        <v>4965</v>
      </c>
      <c r="B4501" s="202">
        <v>26854</v>
      </c>
      <c r="C4501" s="204">
        <v>36</v>
      </c>
      <c r="D4501" s="416">
        <v>36</v>
      </c>
    </row>
    <row r="4502" spans="1:4" x14ac:dyDescent="0.25">
      <c r="A4502" s="415" t="s">
        <v>5318</v>
      </c>
      <c r="B4502" s="202">
        <v>15592</v>
      </c>
      <c r="C4502" s="204">
        <v>36</v>
      </c>
      <c r="D4502" s="416">
        <v>38</v>
      </c>
    </row>
    <row r="4503" spans="1:4" x14ac:dyDescent="0.25">
      <c r="A4503" s="415" t="s">
        <v>2235</v>
      </c>
      <c r="B4503" s="202">
        <v>29575</v>
      </c>
      <c r="C4503" s="204">
        <v>72</v>
      </c>
      <c r="D4503" s="416">
        <v>72</v>
      </c>
    </row>
    <row r="4504" spans="1:4" x14ac:dyDescent="0.25">
      <c r="A4504" s="415" t="s">
        <v>5319</v>
      </c>
      <c r="B4504" s="202">
        <v>12630</v>
      </c>
      <c r="C4504" s="204">
        <v>8</v>
      </c>
      <c r="D4504" s="416">
        <v>8</v>
      </c>
    </row>
    <row r="4505" spans="1:4" x14ac:dyDescent="0.25">
      <c r="A4505" s="415" t="s">
        <v>5207</v>
      </c>
      <c r="B4505" s="202">
        <v>26887</v>
      </c>
      <c r="C4505" s="204">
        <v>2</v>
      </c>
      <c r="D4505" s="416">
        <v>2</v>
      </c>
    </row>
    <row r="4506" spans="1:4" x14ac:dyDescent="0.25">
      <c r="A4506" s="415" t="s">
        <v>2236</v>
      </c>
      <c r="B4506" s="202">
        <v>22788</v>
      </c>
      <c r="C4506" s="204">
        <v>48</v>
      </c>
      <c r="D4506" s="416">
        <v>48</v>
      </c>
    </row>
    <row r="4507" spans="1:4" x14ac:dyDescent="0.25">
      <c r="A4507" s="415" t="s">
        <v>2240</v>
      </c>
      <c r="B4507" s="202">
        <v>22004</v>
      </c>
      <c r="C4507" s="204">
        <v>172</v>
      </c>
      <c r="D4507" s="416">
        <v>118</v>
      </c>
    </row>
    <row r="4508" spans="1:4" x14ac:dyDescent="0.25">
      <c r="A4508" s="415" t="s">
        <v>5208</v>
      </c>
      <c r="B4508" s="202">
        <v>23334</v>
      </c>
      <c r="C4508" s="204">
        <v>42</v>
      </c>
      <c r="D4508" s="416">
        <v>40</v>
      </c>
    </row>
    <row r="4509" spans="1:4" x14ac:dyDescent="0.25">
      <c r="A4509" s="415" t="s">
        <v>5209</v>
      </c>
      <c r="B4509" s="202">
        <v>16627</v>
      </c>
      <c r="C4509" s="204">
        <v>8</v>
      </c>
      <c r="D4509" s="416">
        <v>8</v>
      </c>
    </row>
    <row r="4510" spans="1:4" x14ac:dyDescent="0.25">
      <c r="A4510" s="415" t="s">
        <v>5212</v>
      </c>
      <c r="B4510" s="202">
        <v>15484</v>
      </c>
      <c r="C4510" s="204">
        <v>16</v>
      </c>
      <c r="D4510" s="416">
        <v>16</v>
      </c>
    </row>
    <row r="4511" spans="1:4" x14ac:dyDescent="0.25">
      <c r="A4511" s="415" t="s">
        <v>5213</v>
      </c>
      <c r="B4511" s="202">
        <v>10821</v>
      </c>
      <c r="C4511" s="204">
        <v>10</v>
      </c>
      <c r="D4511" s="416">
        <v>10</v>
      </c>
    </row>
    <row r="4512" spans="1:4" x14ac:dyDescent="0.25">
      <c r="A4512" s="415" t="s">
        <v>2388</v>
      </c>
      <c r="B4512" s="202">
        <v>11673</v>
      </c>
      <c r="C4512" s="204">
        <v>19</v>
      </c>
      <c r="D4512" s="416">
        <v>0</v>
      </c>
    </row>
    <row r="4513" spans="1:4" x14ac:dyDescent="0.25">
      <c r="A4513" s="415" t="s">
        <v>5320</v>
      </c>
      <c r="B4513" s="202">
        <v>27271</v>
      </c>
      <c r="C4513" s="204">
        <v>11</v>
      </c>
      <c r="D4513" s="416">
        <v>6</v>
      </c>
    </row>
    <row r="4514" spans="1:4" x14ac:dyDescent="0.25">
      <c r="A4514" s="415" t="s">
        <v>5215</v>
      </c>
      <c r="B4514" s="202">
        <v>27482</v>
      </c>
      <c r="C4514" s="204">
        <v>5</v>
      </c>
      <c r="D4514" s="416">
        <v>1</v>
      </c>
    </row>
    <row r="4515" spans="1:4" x14ac:dyDescent="0.25">
      <c r="A4515" s="415" t="s">
        <v>2389</v>
      </c>
      <c r="B4515" s="202">
        <v>27706</v>
      </c>
      <c r="C4515" s="204">
        <v>10</v>
      </c>
      <c r="D4515" s="416">
        <v>10</v>
      </c>
    </row>
    <row r="4516" spans="1:4" x14ac:dyDescent="0.25">
      <c r="A4516" s="415" t="s">
        <v>4112</v>
      </c>
      <c r="B4516" s="202">
        <v>15684</v>
      </c>
      <c r="C4516" s="204">
        <v>13</v>
      </c>
      <c r="D4516" s="416">
        <v>13</v>
      </c>
    </row>
    <row r="4517" spans="1:4" x14ac:dyDescent="0.25">
      <c r="A4517" s="415" t="s">
        <v>5321</v>
      </c>
      <c r="B4517" s="202">
        <v>20386</v>
      </c>
      <c r="C4517" s="204">
        <v>17</v>
      </c>
      <c r="D4517" s="416">
        <v>12</v>
      </c>
    </row>
    <row r="4518" spans="1:4" x14ac:dyDescent="0.25">
      <c r="A4518" s="415" t="s">
        <v>5322</v>
      </c>
      <c r="B4518" s="202">
        <v>24062</v>
      </c>
      <c r="C4518" s="204">
        <v>9</v>
      </c>
      <c r="D4518" s="416">
        <v>4</v>
      </c>
    </row>
    <row r="4519" spans="1:4" x14ac:dyDescent="0.25">
      <c r="A4519" s="415" t="s">
        <v>5323</v>
      </c>
      <c r="B4519" s="202">
        <v>21547</v>
      </c>
      <c r="C4519" s="204">
        <v>10</v>
      </c>
      <c r="D4519" s="416">
        <v>10</v>
      </c>
    </row>
    <row r="4520" spans="1:4" x14ac:dyDescent="0.25">
      <c r="A4520" s="415" t="s">
        <v>5324</v>
      </c>
      <c r="B4520" s="202">
        <v>27165</v>
      </c>
      <c r="C4520" s="204">
        <v>2</v>
      </c>
      <c r="D4520" s="416">
        <v>2</v>
      </c>
    </row>
    <row r="4521" spans="1:4" x14ac:dyDescent="0.25">
      <c r="A4521" s="415" t="s">
        <v>2241</v>
      </c>
      <c r="B4521" s="202">
        <v>11386</v>
      </c>
      <c r="C4521" s="204">
        <v>68</v>
      </c>
      <c r="D4521" s="416">
        <v>67</v>
      </c>
    </row>
    <row r="4522" spans="1:4" x14ac:dyDescent="0.25">
      <c r="A4522" s="415" t="s">
        <v>2242</v>
      </c>
      <c r="B4522" s="202">
        <v>24200</v>
      </c>
      <c r="C4522" s="204">
        <v>28</v>
      </c>
      <c r="D4522" s="416">
        <v>28</v>
      </c>
    </row>
    <row r="4523" spans="1:4" x14ac:dyDescent="0.25">
      <c r="A4523" s="415" t="s">
        <v>2243</v>
      </c>
      <c r="B4523" s="202">
        <v>15759</v>
      </c>
      <c r="C4523" s="204">
        <v>20</v>
      </c>
      <c r="D4523" s="416">
        <v>19</v>
      </c>
    </row>
    <row r="4524" spans="1:4" x14ac:dyDescent="0.25">
      <c r="A4524" s="415" t="s">
        <v>5216</v>
      </c>
      <c r="B4524" s="202">
        <v>10578</v>
      </c>
      <c r="C4524" s="204">
        <v>3</v>
      </c>
      <c r="D4524" s="416">
        <v>3</v>
      </c>
    </row>
    <row r="4525" spans="1:4" x14ac:dyDescent="0.25">
      <c r="A4525" s="415" t="s">
        <v>2244</v>
      </c>
      <c r="B4525" s="202">
        <v>15128</v>
      </c>
      <c r="C4525" s="204">
        <v>20</v>
      </c>
      <c r="D4525" s="416">
        <v>15</v>
      </c>
    </row>
    <row r="4526" spans="1:4" x14ac:dyDescent="0.25">
      <c r="A4526" s="415" t="s">
        <v>2245</v>
      </c>
      <c r="B4526" s="202">
        <v>14699</v>
      </c>
      <c r="C4526" s="204">
        <v>15</v>
      </c>
      <c r="D4526" s="416">
        <v>15</v>
      </c>
    </row>
    <row r="4527" spans="1:4" x14ac:dyDescent="0.25">
      <c r="A4527" s="415" t="s">
        <v>5217</v>
      </c>
      <c r="B4527" s="202">
        <v>12481</v>
      </c>
      <c r="C4527" s="204">
        <v>2</v>
      </c>
      <c r="D4527" s="416">
        <v>2</v>
      </c>
    </row>
    <row r="4528" spans="1:4" x14ac:dyDescent="0.25">
      <c r="A4528" s="415" t="s">
        <v>2274</v>
      </c>
      <c r="B4528" s="202">
        <v>17626</v>
      </c>
      <c r="C4528" s="204">
        <v>111</v>
      </c>
      <c r="D4528" s="416">
        <v>109</v>
      </c>
    </row>
    <row r="4529" spans="1:4" x14ac:dyDescent="0.25">
      <c r="A4529" s="415" t="s">
        <v>2275</v>
      </c>
      <c r="B4529" s="202">
        <v>18212</v>
      </c>
      <c r="C4529" s="204">
        <v>71</v>
      </c>
      <c r="D4529" s="416">
        <v>68</v>
      </c>
    </row>
    <row r="4530" spans="1:4" x14ac:dyDescent="0.25">
      <c r="A4530" s="415" t="s">
        <v>2276</v>
      </c>
      <c r="B4530" s="202">
        <v>20362</v>
      </c>
      <c r="C4530" s="204">
        <v>20</v>
      </c>
      <c r="D4530" s="416">
        <v>8</v>
      </c>
    </row>
    <row r="4531" spans="1:4" x14ac:dyDescent="0.25">
      <c r="A4531" s="415" t="s">
        <v>2277</v>
      </c>
      <c r="B4531" s="202">
        <v>24172</v>
      </c>
      <c r="C4531" s="204">
        <v>207</v>
      </c>
      <c r="D4531" s="416">
        <v>87</v>
      </c>
    </row>
    <row r="4532" spans="1:4" x14ac:dyDescent="0.25">
      <c r="A4532" s="415" t="s">
        <v>2278</v>
      </c>
      <c r="B4532" s="202">
        <v>17758</v>
      </c>
      <c r="C4532" s="204">
        <v>73</v>
      </c>
      <c r="D4532" s="416">
        <v>66</v>
      </c>
    </row>
    <row r="4533" spans="1:4" x14ac:dyDescent="0.25">
      <c r="A4533" s="415" t="s">
        <v>2279</v>
      </c>
      <c r="B4533" s="202">
        <v>24961</v>
      </c>
      <c r="C4533" s="204">
        <v>570</v>
      </c>
      <c r="D4533" s="416">
        <v>554</v>
      </c>
    </row>
    <row r="4534" spans="1:4" x14ac:dyDescent="0.25">
      <c r="A4534" s="415" t="s">
        <v>2280</v>
      </c>
      <c r="B4534" s="202">
        <v>11229</v>
      </c>
      <c r="C4534" s="204">
        <v>489</v>
      </c>
      <c r="D4534" s="416">
        <v>461</v>
      </c>
    </row>
    <row r="4535" spans="1:4" x14ac:dyDescent="0.25">
      <c r="A4535" s="415" t="s">
        <v>2281</v>
      </c>
      <c r="B4535" s="202">
        <v>29629</v>
      </c>
      <c r="C4535" s="204">
        <v>91</v>
      </c>
      <c r="D4535" s="416">
        <v>47</v>
      </c>
    </row>
    <row r="4536" spans="1:4" x14ac:dyDescent="0.25">
      <c r="A4536" s="415" t="s">
        <v>2282</v>
      </c>
      <c r="B4536" s="202">
        <v>29585</v>
      </c>
      <c r="C4536" s="204">
        <v>890</v>
      </c>
      <c r="D4536" s="416">
        <v>859</v>
      </c>
    </row>
    <row r="4537" spans="1:4" x14ac:dyDescent="0.25">
      <c r="A4537" s="415" t="s">
        <v>2283</v>
      </c>
      <c r="B4537" s="202">
        <v>26309</v>
      </c>
      <c r="C4537" s="204">
        <v>124</v>
      </c>
      <c r="D4537" s="416">
        <v>117</v>
      </c>
    </row>
    <row r="4538" spans="1:4" x14ac:dyDescent="0.25">
      <c r="A4538" s="415" t="s">
        <v>2284</v>
      </c>
      <c r="B4538" s="202">
        <v>19502</v>
      </c>
      <c r="C4538" s="204">
        <v>181</v>
      </c>
      <c r="D4538" s="416">
        <v>139</v>
      </c>
    </row>
    <row r="4539" spans="1:4" x14ac:dyDescent="0.25">
      <c r="A4539" s="415" t="s">
        <v>4573</v>
      </c>
      <c r="B4539" s="202">
        <v>26234</v>
      </c>
      <c r="C4539" s="204">
        <v>354</v>
      </c>
      <c r="D4539" s="416">
        <v>332</v>
      </c>
    </row>
    <row r="4540" spans="1:4" x14ac:dyDescent="0.25">
      <c r="A4540" s="415" t="s">
        <v>5325</v>
      </c>
      <c r="B4540" s="202">
        <v>17697</v>
      </c>
      <c r="C4540" s="204">
        <v>269</v>
      </c>
      <c r="D4540" s="416">
        <v>249</v>
      </c>
    </row>
    <row r="4541" spans="1:4" x14ac:dyDescent="0.25">
      <c r="A4541" s="415" t="s">
        <v>5326</v>
      </c>
      <c r="B4541" s="202">
        <v>16489</v>
      </c>
      <c r="C4541" s="204">
        <v>253</v>
      </c>
      <c r="D4541" s="416">
        <v>236</v>
      </c>
    </row>
    <row r="4542" spans="1:4" x14ac:dyDescent="0.25">
      <c r="A4542" s="415" t="s">
        <v>5231</v>
      </c>
      <c r="B4542" s="202">
        <v>16079</v>
      </c>
      <c r="C4542" s="204">
        <v>77</v>
      </c>
      <c r="D4542" s="416">
        <v>75</v>
      </c>
    </row>
    <row r="4543" spans="1:4" x14ac:dyDescent="0.25">
      <c r="A4543" s="415" t="s">
        <v>4574</v>
      </c>
      <c r="B4543" s="202">
        <v>29493</v>
      </c>
      <c r="C4543" s="204">
        <v>596</v>
      </c>
      <c r="D4543" s="416">
        <v>491</v>
      </c>
    </row>
    <row r="4544" spans="1:4" x14ac:dyDescent="0.25">
      <c r="A4544" s="415" t="s">
        <v>5232</v>
      </c>
      <c r="B4544" s="202">
        <v>22237</v>
      </c>
      <c r="C4544" s="204">
        <v>60</v>
      </c>
      <c r="D4544" s="416">
        <v>41</v>
      </c>
    </row>
    <row r="4545" spans="1:4" x14ac:dyDescent="0.25">
      <c r="A4545" s="415" t="s">
        <v>4575</v>
      </c>
      <c r="B4545" s="202">
        <v>25538</v>
      </c>
      <c r="C4545" s="204">
        <v>112</v>
      </c>
      <c r="D4545" s="416">
        <v>83</v>
      </c>
    </row>
    <row r="4546" spans="1:4" x14ac:dyDescent="0.25">
      <c r="A4546" s="415" t="s">
        <v>2294</v>
      </c>
      <c r="B4546" s="202">
        <v>11491</v>
      </c>
      <c r="C4546" s="204">
        <v>142</v>
      </c>
      <c r="D4546" s="416">
        <v>88</v>
      </c>
    </row>
    <row r="4547" spans="1:4" x14ac:dyDescent="0.25">
      <c r="A4547" s="415" t="s">
        <v>2295</v>
      </c>
      <c r="B4547" s="202">
        <v>14393</v>
      </c>
      <c r="C4547" s="204">
        <v>59</v>
      </c>
      <c r="D4547" s="416">
        <v>56</v>
      </c>
    </row>
    <row r="4548" spans="1:4" x14ac:dyDescent="0.25">
      <c r="A4548" s="415" t="s">
        <v>2296</v>
      </c>
      <c r="B4548" s="202">
        <v>27515</v>
      </c>
      <c r="C4548" s="204">
        <v>88</v>
      </c>
      <c r="D4548" s="416">
        <v>79</v>
      </c>
    </row>
    <row r="4549" spans="1:4" x14ac:dyDescent="0.25">
      <c r="A4549" s="415" t="s">
        <v>5327</v>
      </c>
      <c r="B4549" s="202">
        <v>25770</v>
      </c>
      <c r="C4549" s="204">
        <v>161</v>
      </c>
      <c r="D4549" s="416">
        <v>153</v>
      </c>
    </row>
    <row r="4550" spans="1:4" x14ac:dyDescent="0.25">
      <c r="A4550" s="415" t="s">
        <v>5328</v>
      </c>
      <c r="B4550" s="202">
        <v>24465</v>
      </c>
      <c r="C4550" s="204">
        <v>6</v>
      </c>
      <c r="D4550" s="416">
        <v>6</v>
      </c>
    </row>
    <row r="4551" spans="1:4" x14ac:dyDescent="0.25">
      <c r="A4551" s="415" t="s">
        <v>5329</v>
      </c>
      <c r="B4551" s="202">
        <v>22325</v>
      </c>
      <c r="C4551" s="204">
        <v>97</v>
      </c>
      <c r="D4551" s="416">
        <v>95</v>
      </c>
    </row>
    <row r="4552" spans="1:4" x14ac:dyDescent="0.25">
      <c r="A4552" s="415" t="s">
        <v>5330</v>
      </c>
      <c r="B4552" s="202">
        <v>12447</v>
      </c>
      <c r="C4552" s="204">
        <v>87</v>
      </c>
      <c r="D4552" s="416">
        <v>79</v>
      </c>
    </row>
    <row r="4553" spans="1:4" x14ac:dyDescent="0.25">
      <c r="A4553" s="415" t="s">
        <v>5331</v>
      </c>
      <c r="B4553" s="202">
        <v>21805</v>
      </c>
      <c r="C4553" s="204">
        <v>126</v>
      </c>
      <c r="D4553" s="416">
        <v>85</v>
      </c>
    </row>
    <row r="4554" spans="1:4" x14ac:dyDescent="0.25">
      <c r="A4554" s="415" t="s">
        <v>2403</v>
      </c>
      <c r="B4554" s="202">
        <v>20762</v>
      </c>
      <c r="C4554" s="204">
        <v>175</v>
      </c>
      <c r="D4554" s="416">
        <v>174</v>
      </c>
    </row>
    <row r="4555" spans="1:4" x14ac:dyDescent="0.25">
      <c r="A4555" s="415" t="s">
        <v>5332</v>
      </c>
      <c r="B4555" s="202">
        <v>25720</v>
      </c>
      <c r="C4555" s="204">
        <v>11</v>
      </c>
      <c r="D4555" s="416">
        <v>7</v>
      </c>
    </row>
    <row r="4556" spans="1:4" x14ac:dyDescent="0.25">
      <c r="A4556" s="415" t="s">
        <v>5333</v>
      </c>
      <c r="B4556" s="202">
        <v>29585</v>
      </c>
      <c r="C4556" s="204">
        <v>37</v>
      </c>
      <c r="D4556" s="416">
        <v>2</v>
      </c>
    </row>
    <row r="4557" spans="1:4" x14ac:dyDescent="0.25">
      <c r="A4557" s="415" t="s">
        <v>5253</v>
      </c>
      <c r="B4557" s="202">
        <v>13650</v>
      </c>
      <c r="C4557" s="204">
        <v>25</v>
      </c>
      <c r="D4557" s="416">
        <v>3</v>
      </c>
    </row>
    <row r="4558" spans="1:4" x14ac:dyDescent="0.25">
      <c r="A4558" s="415" t="s">
        <v>5334</v>
      </c>
      <c r="B4558" s="202">
        <v>11693</v>
      </c>
      <c r="C4558" s="204">
        <v>8</v>
      </c>
      <c r="D4558" s="416">
        <v>5</v>
      </c>
    </row>
    <row r="4559" spans="1:4" x14ac:dyDescent="0.25">
      <c r="A4559" s="415" t="s">
        <v>5254</v>
      </c>
      <c r="B4559" s="202">
        <v>11433</v>
      </c>
      <c r="C4559" s="204">
        <v>3</v>
      </c>
      <c r="D4559" s="416">
        <v>3</v>
      </c>
    </row>
    <row r="4560" spans="1:4" x14ac:dyDescent="0.25">
      <c r="A4560" s="415" t="s">
        <v>5255</v>
      </c>
      <c r="B4560" s="202">
        <v>12044</v>
      </c>
      <c r="C4560" s="204">
        <v>6</v>
      </c>
      <c r="D4560" s="416">
        <v>6</v>
      </c>
    </row>
    <row r="4561" spans="1:4" x14ac:dyDescent="0.25">
      <c r="A4561" s="415" t="s">
        <v>5256</v>
      </c>
      <c r="B4561" s="202">
        <v>25025</v>
      </c>
      <c r="C4561" s="204">
        <v>3</v>
      </c>
      <c r="D4561" s="416">
        <v>3</v>
      </c>
    </row>
    <row r="4562" spans="1:4" x14ac:dyDescent="0.25">
      <c r="A4562" s="415" t="s">
        <v>5335</v>
      </c>
      <c r="B4562" s="202">
        <v>23611</v>
      </c>
      <c r="C4562" s="204">
        <v>3</v>
      </c>
      <c r="D4562" s="416">
        <v>3</v>
      </c>
    </row>
    <row r="4563" spans="1:4" x14ac:dyDescent="0.25">
      <c r="A4563" s="415" t="s">
        <v>5257</v>
      </c>
      <c r="B4563" s="202">
        <v>20436</v>
      </c>
      <c r="C4563" s="204">
        <v>25</v>
      </c>
      <c r="D4563" s="416">
        <v>2</v>
      </c>
    </row>
    <row r="4564" spans="1:4" x14ac:dyDescent="0.25">
      <c r="A4564" s="415" t="s">
        <v>5258</v>
      </c>
      <c r="B4564" s="202">
        <v>14495</v>
      </c>
      <c r="C4564" s="204">
        <v>1</v>
      </c>
      <c r="D4564" s="416">
        <v>1</v>
      </c>
    </row>
    <row r="4565" spans="1:4" x14ac:dyDescent="0.25">
      <c r="A4565" s="415" t="s">
        <v>5336</v>
      </c>
      <c r="B4565" s="202">
        <v>14236</v>
      </c>
      <c r="C4565" s="204">
        <v>2</v>
      </c>
      <c r="D4565" s="416">
        <v>0</v>
      </c>
    </row>
    <row r="4566" spans="1:4" x14ac:dyDescent="0.25">
      <c r="A4566" s="415" t="s">
        <v>5259</v>
      </c>
      <c r="B4566" s="202">
        <v>26252</v>
      </c>
      <c r="C4566" s="204">
        <v>8</v>
      </c>
      <c r="D4566" s="416">
        <v>4</v>
      </c>
    </row>
    <row r="4567" spans="1:4" x14ac:dyDescent="0.25">
      <c r="A4567" s="415" t="s">
        <v>4576</v>
      </c>
      <c r="B4567" s="202">
        <v>29683</v>
      </c>
      <c r="C4567" s="204">
        <v>6</v>
      </c>
      <c r="D4567" s="416">
        <v>0</v>
      </c>
    </row>
    <row r="4568" spans="1:4" x14ac:dyDescent="0.25">
      <c r="A4568" s="415" t="s">
        <v>2301</v>
      </c>
      <c r="B4568" s="202">
        <v>26074</v>
      </c>
      <c r="C4568" s="204">
        <v>166</v>
      </c>
      <c r="D4568" s="416">
        <v>96</v>
      </c>
    </row>
    <row r="4569" spans="1:4" x14ac:dyDescent="0.25">
      <c r="A4569" s="415" t="s">
        <v>2302</v>
      </c>
      <c r="B4569" s="202">
        <v>25345</v>
      </c>
      <c r="C4569" s="204">
        <v>79</v>
      </c>
      <c r="D4569" s="416">
        <v>12</v>
      </c>
    </row>
    <row r="4570" spans="1:4" x14ac:dyDescent="0.25">
      <c r="A4570" s="415" t="s">
        <v>2303</v>
      </c>
      <c r="B4570" s="202">
        <v>21780</v>
      </c>
      <c r="C4570" s="204">
        <v>43</v>
      </c>
      <c r="D4570" s="416">
        <v>43</v>
      </c>
    </row>
    <row r="4571" spans="1:4" x14ac:dyDescent="0.25">
      <c r="A4571" s="415" t="s">
        <v>2304</v>
      </c>
      <c r="B4571" s="202">
        <v>13298</v>
      </c>
      <c r="C4571" s="204">
        <v>200</v>
      </c>
      <c r="D4571" s="416">
        <v>123</v>
      </c>
    </row>
    <row r="4572" spans="1:4" x14ac:dyDescent="0.25">
      <c r="A4572" s="415" t="s">
        <v>2305</v>
      </c>
      <c r="B4572" s="202">
        <v>18939</v>
      </c>
      <c r="C4572" s="204">
        <v>22</v>
      </c>
      <c r="D4572" s="416">
        <v>22</v>
      </c>
    </row>
    <row r="4573" spans="1:4" x14ac:dyDescent="0.25">
      <c r="A4573" s="415" t="s">
        <v>2306</v>
      </c>
      <c r="B4573" s="202">
        <v>15649</v>
      </c>
      <c r="C4573" s="204">
        <v>44</v>
      </c>
      <c r="D4573" s="416">
        <v>28</v>
      </c>
    </row>
    <row r="4574" spans="1:4" x14ac:dyDescent="0.25">
      <c r="A4574" s="415" t="s">
        <v>2307</v>
      </c>
      <c r="B4574" s="202">
        <v>23196</v>
      </c>
      <c r="C4574" s="204">
        <v>704</v>
      </c>
      <c r="D4574" s="416">
        <v>210</v>
      </c>
    </row>
    <row r="4575" spans="1:4" x14ac:dyDescent="0.25">
      <c r="A4575" s="415" t="s">
        <v>5337</v>
      </c>
      <c r="B4575" s="202">
        <v>23558</v>
      </c>
      <c r="C4575" s="204">
        <v>318</v>
      </c>
      <c r="D4575" s="416">
        <v>253</v>
      </c>
    </row>
    <row r="4576" spans="1:4" x14ac:dyDescent="0.25">
      <c r="A4576" s="415" t="s">
        <v>5338</v>
      </c>
      <c r="B4576" s="202">
        <v>16002</v>
      </c>
      <c r="C4576" s="204">
        <v>304</v>
      </c>
      <c r="D4576" s="416">
        <v>189</v>
      </c>
    </row>
    <row r="4577" spans="1:4" x14ac:dyDescent="0.25">
      <c r="A4577" s="415" t="s">
        <v>2308</v>
      </c>
      <c r="B4577" s="202">
        <v>20568</v>
      </c>
      <c r="C4577" s="204">
        <v>700</v>
      </c>
      <c r="D4577" s="416">
        <v>494</v>
      </c>
    </row>
    <row r="4578" spans="1:4" x14ac:dyDescent="0.25">
      <c r="A4578" s="415" t="s">
        <v>5339</v>
      </c>
      <c r="B4578" s="202">
        <v>13109</v>
      </c>
      <c r="C4578" s="204">
        <v>168</v>
      </c>
      <c r="D4578" s="416">
        <v>111</v>
      </c>
    </row>
    <row r="4579" spans="1:4" x14ac:dyDescent="0.25">
      <c r="A4579" s="415" t="s">
        <v>5260</v>
      </c>
      <c r="B4579" s="202">
        <v>16848</v>
      </c>
      <c r="C4579" s="204">
        <v>15</v>
      </c>
      <c r="D4579" s="416">
        <v>14</v>
      </c>
    </row>
    <row r="4580" spans="1:4" x14ac:dyDescent="0.25">
      <c r="A4580" s="415" t="s">
        <v>2407</v>
      </c>
      <c r="B4580" s="202">
        <v>15244</v>
      </c>
      <c r="C4580" s="204">
        <v>5</v>
      </c>
      <c r="D4580" s="416">
        <v>0</v>
      </c>
    </row>
    <row r="4581" spans="1:4" x14ac:dyDescent="0.25">
      <c r="A4581" s="415" t="s">
        <v>2314</v>
      </c>
      <c r="B4581" s="202">
        <v>11080</v>
      </c>
      <c r="C4581" s="203">
        <v>1193</v>
      </c>
      <c r="D4581" s="416">
        <v>696</v>
      </c>
    </row>
    <row r="4582" spans="1:4" x14ac:dyDescent="0.25">
      <c r="A4582" s="415" t="s">
        <v>2315</v>
      </c>
      <c r="B4582" s="202">
        <v>20840</v>
      </c>
      <c r="C4582" s="204">
        <v>346</v>
      </c>
      <c r="D4582" s="416">
        <v>340</v>
      </c>
    </row>
    <row r="4583" spans="1:4" x14ac:dyDescent="0.25">
      <c r="A4583" s="415" t="s">
        <v>5340</v>
      </c>
      <c r="B4583" s="202">
        <v>22158</v>
      </c>
      <c r="C4583" s="204">
        <v>19</v>
      </c>
      <c r="D4583" s="416">
        <v>7</v>
      </c>
    </row>
    <row r="4584" spans="1:4" x14ac:dyDescent="0.25">
      <c r="A4584" s="415" t="s">
        <v>5341</v>
      </c>
      <c r="B4584" s="202">
        <v>20454</v>
      </c>
      <c r="C4584" s="204">
        <v>35</v>
      </c>
      <c r="D4584" s="416">
        <v>30</v>
      </c>
    </row>
    <row r="4585" spans="1:4" x14ac:dyDescent="0.25">
      <c r="A4585" s="415" t="s">
        <v>5342</v>
      </c>
      <c r="B4585" s="202">
        <v>11313</v>
      </c>
      <c r="C4585" s="204">
        <v>24</v>
      </c>
      <c r="D4585" s="416">
        <v>10</v>
      </c>
    </row>
    <row r="4586" spans="1:4" x14ac:dyDescent="0.25">
      <c r="A4586" s="415" t="s">
        <v>5343</v>
      </c>
      <c r="B4586" s="202">
        <v>27591</v>
      </c>
      <c r="C4586" s="204">
        <v>23</v>
      </c>
      <c r="D4586" s="416">
        <v>13</v>
      </c>
    </row>
    <row r="4587" spans="1:4" x14ac:dyDescent="0.25">
      <c r="A4587" s="415" t="s">
        <v>5344</v>
      </c>
      <c r="B4587" s="202">
        <v>22789</v>
      </c>
      <c r="C4587" s="204">
        <v>4</v>
      </c>
      <c r="D4587" s="416">
        <v>4</v>
      </c>
    </row>
    <row r="4588" spans="1:4" x14ac:dyDescent="0.25">
      <c r="A4588" s="415" t="s">
        <v>5345</v>
      </c>
      <c r="B4588" s="202">
        <v>22189</v>
      </c>
      <c r="C4588" s="204">
        <v>9</v>
      </c>
      <c r="D4588" s="416">
        <v>9</v>
      </c>
    </row>
    <row r="4589" spans="1:4" x14ac:dyDescent="0.25">
      <c r="A4589" s="415" t="s">
        <v>5346</v>
      </c>
      <c r="B4589" s="202">
        <v>23280</v>
      </c>
      <c r="C4589" s="204">
        <v>83</v>
      </c>
      <c r="D4589" s="416">
        <v>72</v>
      </c>
    </row>
    <row r="4590" spans="1:4" x14ac:dyDescent="0.25">
      <c r="A4590" s="415" t="s">
        <v>5347</v>
      </c>
      <c r="B4590" s="202">
        <v>22771</v>
      </c>
      <c r="C4590" s="204">
        <v>4</v>
      </c>
      <c r="D4590" s="416">
        <v>4</v>
      </c>
    </row>
    <row r="4591" spans="1:4" x14ac:dyDescent="0.25">
      <c r="A4591" s="415" t="s">
        <v>5348</v>
      </c>
      <c r="B4591" s="202">
        <v>26573</v>
      </c>
      <c r="C4591" s="204">
        <v>2</v>
      </c>
      <c r="D4591" s="416">
        <v>0</v>
      </c>
    </row>
    <row r="4592" spans="1:4" x14ac:dyDescent="0.25">
      <c r="A4592" s="415" t="s">
        <v>5349</v>
      </c>
      <c r="B4592" s="202">
        <v>19264</v>
      </c>
      <c r="C4592" s="204">
        <v>2</v>
      </c>
      <c r="D4592" s="416">
        <v>2</v>
      </c>
    </row>
    <row r="4593" spans="1:4" x14ac:dyDescent="0.25">
      <c r="A4593" s="415" t="s">
        <v>5350</v>
      </c>
      <c r="B4593" s="202">
        <v>24117</v>
      </c>
      <c r="C4593" s="204">
        <v>6</v>
      </c>
      <c r="D4593" s="416">
        <v>6</v>
      </c>
    </row>
    <row r="4594" spans="1:4" x14ac:dyDescent="0.25">
      <c r="A4594" s="415" t="s">
        <v>5351</v>
      </c>
      <c r="B4594" s="202">
        <v>11768</v>
      </c>
      <c r="C4594" s="204">
        <v>18</v>
      </c>
      <c r="D4594" s="416">
        <v>7</v>
      </c>
    </row>
    <row r="4595" spans="1:4" x14ac:dyDescent="0.25">
      <c r="A4595" s="415" t="s">
        <v>5352</v>
      </c>
      <c r="B4595" s="202">
        <v>10139</v>
      </c>
      <c r="C4595" s="204">
        <v>10</v>
      </c>
      <c r="D4595" s="416">
        <v>7</v>
      </c>
    </row>
    <row r="4596" spans="1:4" x14ac:dyDescent="0.25">
      <c r="A4596" s="415" t="s">
        <v>5353</v>
      </c>
      <c r="B4596" s="202">
        <v>10705</v>
      </c>
      <c r="C4596" s="204">
        <v>19</v>
      </c>
      <c r="D4596" s="416">
        <v>17</v>
      </c>
    </row>
    <row r="4597" spans="1:4" x14ac:dyDescent="0.25">
      <c r="A4597" s="415" t="s">
        <v>5354</v>
      </c>
      <c r="B4597" s="202">
        <v>29281</v>
      </c>
      <c r="C4597" s="204">
        <v>28</v>
      </c>
      <c r="D4597" s="416">
        <v>23</v>
      </c>
    </row>
    <row r="4598" spans="1:4" x14ac:dyDescent="0.25">
      <c r="A4598" s="415" t="s">
        <v>2413</v>
      </c>
      <c r="B4598" s="202">
        <v>20386</v>
      </c>
      <c r="C4598" s="204">
        <v>16</v>
      </c>
      <c r="D4598" s="416">
        <v>14</v>
      </c>
    </row>
    <row r="4599" spans="1:4" x14ac:dyDescent="0.25">
      <c r="A4599" s="415" t="s">
        <v>2414</v>
      </c>
      <c r="B4599" s="202">
        <v>21299</v>
      </c>
      <c r="C4599" s="204">
        <v>2</v>
      </c>
      <c r="D4599" s="416">
        <v>2</v>
      </c>
    </row>
    <row r="4600" spans="1:4" x14ac:dyDescent="0.25">
      <c r="A4600" s="415" t="s">
        <v>4546</v>
      </c>
      <c r="B4600" s="202">
        <v>23601</v>
      </c>
      <c r="C4600" s="204">
        <v>2</v>
      </c>
      <c r="D4600" s="416">
        <v>2</v>
      </c>
    </row>
    <row r="4601" spans="1:4" x14ac:dyDescent="0.25">
      <c r="A4601" s="415" t="s">
        <v>2416</v>
      </c>
      <c r="B4601" s="202">
        <v>10108</v>
      </c>
      <c r="C4601" s="204">
        <v>34</v>
      </c>
      <c r="D4601" s="416">
        <v>33</v>
      </c>
    </row>
    <row r="4602" spans="1:4" x14ac:dyDescent="0.25">
      <c r="A4602" s="415" t="s">
        <v>2417</v>
      </c>
      <c r="B4602" s="202">
        <v>26455</v>
      </c>
      <c r="C4602" s="204">
        <v>2</v>
      </c>
      <c r="D4602" s="416">
        <v>2</v>
      </c>
    </row>
    <row r="4603" spans="1:4" x14ac:dyDescent="0.25">
      <c r="A4603" s="415" t="s">
        <v>2418</v>
      </c>
      <c r="B4603" s="202">
        <v>10476</v>
      </c>
      <c r="C4603" s="204">
        <v>5</v>
      </c>
      <c r="D4603" s="416">
        <v>5</v>
      </c>
    </row>
    <row r="4604" spans="1:4" x14ac:dyDescent="0.25">
      <c r="A4604" s="415" t="s">
        <v>2419</v>
      </c>
      <c r="B4604" s="202">
        <v>24554</v>
      </c>
      <c r="C4604" s="204">
        <v>4</v>
      </c>
      <c r="D4604" s="416">
        <v>4</v>
      </c>
    </row>
    <row r="4605" spans="1:4" x14ac:dyDescent="0.25">
      <c r="A4605" s="415" t="s">
        <v>2420</v>
      </c>
      <c r="B4605" s="202">
        <v>29817</v>
      </c>
      <c r="C4605" s="204">
        <v>3</v>
      </c>
      <c r="D4605" s="416">
        <v>3</v>
      </c>
    </row>
    <row r="4606" spans="1:4" x14ac:dyDescent="0.25">
      <c r="A4606" s="415" t="s">
        <v>2421</v>
      </c>
      <c r="B4606" s="202">
        <v>10902</v>
      </c>
      <c r="C4606" s="204">
        <v>3</v>
      </c>
      <c r="D4606" s="416">
        <v>2</v>
      </c>
    </row>
    <row r="4607" spans="1:4" x14ac:dyDescent="0.25">
      <c r="A4607" s="415" t="s">
        <v>2422</v>
      </c>
      <c r="B4607" s="202">
        <v>10449</v>
      </c>
      <c r="C4607" s="204">
        <v>11</v>
      </c>
      <c r="D4607" s="416">
        <v>11</v>
      </c>
    </row>
    <row r="4608" spans="1:4" x14ac:dyDescent="0.25">
      <c r="A4608" s="415" t="s">
        <v>5355</v>
      </c>
      <c r="B4608" s="202">
        <v>28356</v>
      </c>
      <c r="C4608" s="204">
        <v>330</v>
      </c>
      <c r="D4608" s="416">
        <v>150</v>
      </c>
    </row>
    <row r="4609" spans="1:4" x14ac:dyDescent="0.25">
      <c r="A4609" s="415" t="s">
        <v>5356</v>
      </c>
      <c r="B4609" s="202">
        <v>25819</v>
      </c>
      <c r="C4609" s="204">
        <v>790</v>
      </c>
      <c r="D4609" s="416">
        <v>520</v>
      </c>
    </row>
    <row r="4610" spans="1:4" x14ac:dyDescent="0.25">
      <c r="A4610" s="415" t="s">
        <v>5357</v>
      </c>
      <c r="B4610" s="202">
        <v>17048</v>
      </c>
      <c r="C4610" s="204">
        <v>11</v>
      </c>
      <c r="D4610" s="416">
        <v>11</v>
      </c>
    </row>
    <row r="4611" spans="1:4" x14ac:dyDescent="0.25">
      <c r="A4611" s="415" t="s">
        <v>5358</v>
      </c>
      <c r="B4611" s="202">
        <v>14509</v>
      </c>
      <c r="C4611" s="204">
        <v>199</v>
      </c>
      <c r="D4611" s="416">
        <v>60</v>
      </c>
    </row>
    <row r="4612" spans="1:4" x14ac:dyDescent="0.25">
      <c r="A4612" s="415" t="s">
        <v>5359</v>
      </c>
      <c r="B4612" s="202">
        <v>15334</v>
      </c>
      <c r="C4612" s="204">
        <v>8</v>
      </c>
      <c r="D4612" s="416">
        <v>7</v>
      </c>
    </row>
    <row r="4613" spans="1:4" x14ac:dyDescent="0.25">
      <c r="A4613" s="415" t="s">
        <v>5360</v>
      </c>
      <c r="B4613" s="202">
        <v>27490</v>
      </c>
      <c r="C4613" s="204">
        <v>2</v>
      </c>
      <c r="D4613" s="416">
        <v>2</v>
      </c>
    </row>
    <row r="4614" spans="1:4" x14ac:dyDescent="0.25">
      <c r="A4614" s="415" t="s">
        <v>5361</v>
      </c>
      <c r="B4614" s="202">
        <v>12259</v>
      </c>
      <c r="C4614" s="204">
        <v>6</v>
      </c>
      <c r="D4614" s="416">
        <v>6</v>
      </c>
    </row>
    <row r="4615" spans="1:4" x14ac:dyDescent="0.25">
      <c r="A4615" s="415" t="s">
        <v>5362</v>
      </c>
      <c r="B4615" s="202">
        <v>24212</v>
      </c>
      <c r="C4615" s="204">
        <v>2</v>
      </c>
      <c r="D4615" s="416">
        <v>2</v>
      </c>
    </row>
    <row r="4616" spans="1:4" x14ac:dyDescent="0.25">
      <c r="A4616" s="415" t="s">
        <v>5363</v>
      </c>
      <c r="B4616" s="202">
        <v>27916</v>
      </c>
      <c r="C4616" s="204">
        <v>28</v>
      </c>
      <c r="D4616" s="416">
        <v>28</v>
      </c>
    </row>
    <row r="4617" spans="1:4" x14ac:dyDescent="0.25">
      <c r="A4617" s="415" t="s">
        <v>5364</v>
      </c>
      <c r="B4617" s="202">
        <v>14575</v>
      </c>
      <c r="C4617" s="204">
        <v>1</v>
      </c>
      <c r="D4617" s="416">
        <v>1</v>
      </c>
    </row>
    <row r="4618" spans="1:4" x14ac:dyDescent="0.25">
      <c r="A4618" s="415" t="s">
        <v>5365</v>
      </c>
      <c r="B4618" s="202">
        <v>17141</v>
      </c>
      <c r="C4618" s="204">
        <v>5</v>
      </c>
      <c r="D4618" s="416">
        <v>4</v>
      </c>
    </row>
    <row r="4619" spans="1:4" x14ac:dyDescent="0.25">
      <c r="A4619" s="415" t="s">
        <v>5366</v>
      </c>
      <c r="B4619" s="202">
        <v>26667</v>
      </c>
      <c r="C4619" s="204">
        <v>8</v>
      </c>
      <c r="D4619" s="416">
        <v>7</v>
      </c>
    </row>
    <row r="4620" spans="1:4" x14ac:dyDescent="0.25">
      <c r="A4620" s="415" t="s">
        <v>5367</v>
      </c>
      <c r="B4620" s="202">
        <v>19760</v>
      </c>
      <c r="C4620" s="204">
        <v>4</v>
      </c>
      <c r="D4620" s="416">
        <v>1</v>
      </c>
    </row>
    <row r="4621" spans="1:4" x14ac:dyDescent="0.25">
      <c r="A4621" s="415" t="s">
        <v>5368</v>
      </c>
      <c r="B4621" s="202">
        <v>18655</v>
      </c>
      <c r="C4621" s="204">
        <v>7</v>
      </c>
      <c r="D4621" s="416">
        <v>7</v>
      </c>
    </row>
    <row r="4622" spans="1:4" x14ac:dyDescent="0.25">
      <c r="A4622" s="415" t="s">
        <v>5369</v>
      </c>
      <c r="B4622" s="202">
        <v>20531</v>
      </c>
      <c r="C4622" s="204">
        <v>4</v>
      </c>
      <c r="D4622" s="416">
        <v>4</v>
      </c>
    </row>
    <row r="4623" spans="1:4" x14ac:dyDescent="0.25">
      <c r="A4623" s="415" t="s">
        <v>5370</v>
      </c>
      <c r="B4623" s="202">
        <v>29025</v>
      </c>
      <c r="C4623" s="204">
        <v>32</v>
      </c>
      <c r="D4623" s="416">
        <v>30</v>
      </c>
    </row>
    <row r="4624" spans="1:4" x14ac:dyDescent="0.25">
      <c r="A4624" s="415" t="s">
        <v>5371</v>
      </c>
      <c r="B4624" s="202">
        <v>26975</v>
      </c>
      <c r="C4624" s="204">
        <v>1</v>
      </c>
      <c r="D4624" s="416">
        <v>1</v>
      </c>
    </row>
    <row r="4625" spans="1:4" x14ac:dyDescent="0.25">
      <c r="A4625" s="415" t="s">
        <v>5372</v>
      </c>
      <c r="B4625" s="202">
        <v>13829</v>
      </c>
      <c r="C4625" s="204">
        <v>29</v>
      </c>
      <c r="D4625" s="416">
        <v>29</v>
      </c>
    </row>
    <row r="4626" spans="1:4" x14ac:dyDescent="0.25">
      <c r="A4626" s="415" t="s">
        <v>5373</v>
      </c>
      <c r="B4626" s="202">
        <v>12240</v>
      </c>
      <c r="C4626" s="204">
        <v>2</v>
      </c>
      <c r="D4626" s="416">
        <v>2</v>
      </c>
    </row>
    <row r="4627" spans="1:4" x14ac:dyDescent="0.25">
      <c r="A4627" s="415" t="s">
        <v>5374</v>
      </c>
      <c r="B4627" s="202">
        <v>22718</v>
      </c>
      <c r="C4627" s="204">
        <v>1</v>
      </c>
      <c r="D4627" s="416">
        <v>1</v>
      </c>
    </row>
    <row r="4628" spans="1:4" x14ac:dyDescent="0.25">
      <c r="A4628" s="415" t="s">
        <v>5375</v>
      </c>
      <c r="B4628" s="202">
        <v>11262</v>
      </c>
      <c r="C4628" s="204">
        <v>352</v>
      </c>
      <c r="D4628" s="416">
        <v>286</v>
      </c>
    </row>
    <row r="4629" spans="1:4" x14ac:dyDescent="0.25">
      <c r="A4629" s="415" t="s">
        <v>5376</v>
      </c>
      <c r="B4629" s="202">
        <v>10877</v>
      </c>
      <c r="C4629" s="204">
        <v>139</v>
      </c>
      <c r="D4629" s="416">
        <v>127</v>
      </c>
    </row>
    <row r="4630" spans="1:4" x14ac:dyDescent="0.25">
      <c r="A4630" s="415" t="s">
        <v>5377</v>
      </c>
      <c r="B4630" s="202">
        <v>26553</v>
      </c>
      <c r="C4630" s="204">
        <v>7</v>
      </c>
      <c r="D4630" s="416">
        <v>5</v>
      </c>
    </row>
    <row r="4631" spans="1:4" x14ac:dyDescent="0.25">
      <c r="A4631" s="415" t="s">
        <v>5378</v>
      </c>
      <c r="B4631" s="202">
        <v>27218</v>
      </c>
      <c r="C4631" s="204">
        <v>86</v>
      </c>
      <c r="D4631" s="416">
        <v>86</v>
      </c>
    </row>
    <row r="4632" spans="1:4" x14ac:dyDescent="0.25">
      <c r="A4632" s="415" t="s">
        <v>5379</v>
      </c>
      <c r="B4632" s="202">
        <v>12456</v>
      </c>
      <c r="C4632" s="204">
        <v>2</v>
      </c>
      <c r="D4632" s="416">
        <v>2</v>
      </c>
    </row>
    <row r="4633" spans="1:4" x14ac:dyDescent="0.25">
      <c r="A4633" s="415" t="s">
        <v>5380</v>
      </c>
      <c r="B4633" s="202">
        <v>29485</v>
      </c>
      <c r="C4633" s="204">
        <v>444</v>
      </c>
      <c r="D4633" s="416">
        <v>304</v>
      </c>
    </row>
    <row r="4634" spans="1:4" x14ac:dyDescent="0.25">
      <c r="A4634" s="415" t="s">
        <v>5381</v>
      </c>
      <c r="B4634" s="202">
        <v>12359</v>
      </c>
      <c r="C4634" s="204">
        <v>16</v>
      </c>
      <c r="D4634" s="416">
        <v>15</v>
      </c>
    </row>
    <row r="4635" spans="1:4" x14ac:dyDescent="0.25">
      <c r="A4635" s="415" t="s">
        <v>5382</v>
      </c>
      <c r="B4635" s="202">
        <v>14084</v>
      </c>
      <c r="C4635" s="204">
        <v>18</v>
      </c>
      <c r="D4635" s="416">
        <v>12</v>
      </c>
    </row>
    <row r="4636" spans="1:4" x14ac:dyDescent="0.25">
      <c r="A4636" s="415" t="s">
        <v>5383</v>
      </c>
      <c r="B4636" s="202">
        <v>28295</v>
      </c>
      <c r="C4636" s="204">
        <v>207</v>
      </c>
      <c r="D4636" s="416">
        <v>188</v>
      </c>
    </row>
    <row r="4637" spans="1:4" x14ac:dyDescent="0.25">
      <c r="A4637" s="415" t="s">
        <v>5384</v>
      </c>
      <c r="B4637" s="202">
        <v>17889</v>
      </c>
      <c r="C4637" s="204">
        <v>23</v>
      </c>
      <c r="D4637" s="416">
        <v>4</v>
      </c>
    </row>
    <row r="4638" spans="1:4" x14ac:dyDescent="0.25">
      <c r="A4638" s="415" t="s">
        <v>5385</v>
      </c>
      <c r="B4638" s="202">
        <v>27124</v>
      </c>
      <c r="C4638" s="204">
        <v>100</v>
      </c>
      <c r="D4638" s="416">
        <v>100</v>
      </c>
    </row>
    <row r="4639" spans="1:4" x14ac:dyDescent="0.25">
      <c r="A4639" s="415" t="s">
        <v>5386</v>
      </c>
      <c r="B4639" s="202">
        <v>22215</v>
      </c>
      <c r="C4639" s="204">
        <v>42</v>
      </c>
      <c r="D4639" s="416">
        <v>14</v>
      </c>
    </row>
    <row r="4640" spans="1:4" x14ac:dyDescent="0.25">
      <c r="A4640" s="415" t="s">
        <v>5387</v>
      </c>
      <c r="B4640" s="202">
        <v>11437</v>
      </c>
      <c r="C4640" s="204">
        <v>19</v>
      </c>
      <c r="D4640" s="416">
        <v>0</v>
      </c>
    </row>
    <row r="4641" spans="1:4" x14ac:dyDescent="0.25">
      <c r="A4641" s="415" t="s">
        <v>5388</v>
      </c>
      <c r="B4641" s="202">
        <v>27209</v>
      </c>
      <c r="C4641" s="204">
        <v>61</v>
      </c>
      <c r="D4641" s="416">
        <v>21</v>
      </c>
    </row>
    <row r="4642" spans="1:4" x14ac:dyDescent="0.25">
      <c r="A4642" s="415" t="s">
        <v>5389</v>
      </c>
      <c r="B4642" s="202">
        <v>13245</v>
      </c>
      <c r="C4642" s="204">
        <v>32</v>
      </c>
      <c r="D4642" s="416">
        <v>0</v>
      </c>
    </row>
    <row r="4643" spans="1:4" x14ac:dyDescent="0.25">
      <c r="A4643" s="415" t="s">
        <v>5390</v>
      </c>
      <c r="B4643" s="202">
        <v>25912</v>
      </c>
      <c r="C4643" s="204">
        <v>445</v>
      </c>
      <c r="D4643" s="416">
        <v>215</v>
      </c>
    </row>
    <row r="4644" spans="1:4" x14ac:dyDescent="0.25">
      <c r="A4644" s="415" t="s">
        <v>5391</v>
      </c>
      <c r="B4644" s="202">
        <v>21203</v>
      </c>
      <c r="C4644" s="204">
        <v>8</v>
      </c>
      <c r="D4644" s="416">
        <v>0</v>
      </c>
    </row>
    <row r="4645" spans="1:4" x14ac:dyDescent="0.25">
      <c r="A4645" s="415" t="s">
        <v>2102</v>
      </c>
      <c r="B4645" s="202">
        <v>12687</v>
      </c>
      <c r="C4645" s="204">
        <v>48</v>
      </c>
      <c r="D4645" s="416">
        <v>27</v>
      </c>
    </row>
    <row r="4646" spans="1:4" x14ac:dyDescent="0.25">
      <c r="A4646" s="415" t="s">
        <v>5392</v>
      </c>
      <c r="B4646" s="202">
        <v>17622</v>
      </c>
      <c r="C4646" s="204">
        <v>430</v>
      </c>
      <c r="D4646" s="416">
        <v>285</v>
      </c>
    </row>
    <row r="4647" spans="1:4" x14ac:dyDescent="0.25">
      <c r="A4647" s="415" t="s">
        <v>5393</v>
      </c>
      <c r="B4647" s="202">
        <v>24446</v>
      </c>
      <c r="C4647" s="204">
        <v>12</v>
      </c>
      <c r="D4647" s="416">
        <v>5</v>
      </c>
    </row>
    <row r="4648" spans="1:4" x14ac:dyDescent="0.25">
      <c r="A4648" s="415" t="s">
        <v>5394</v>
      </c>
      <c r="B4648" s="202">
        <v>23981</v>
      </c>
      <c r="C4648" s="204">
        <v>12</v>
      </c>
      <c r="D4648" s="416">
        <v>8</v>
      </c>
    </row>
    <row r="4649" spans="1:4" x14ac:dyDescent="0.25">
      <c r="A4649" s="415" t="s">
        <v>5395</v>
      </c>
      <c r="B4649" s="202">
        <v>28412</v>
      </c>
      <c r="C4649" s="204">
        <v>8</v>
      </c>
      <c r="D4649" s="416">
        <v>8</v>
      </c>
    </row>
    <row r="4650" spans="1:4" x14ac:dyDescent="0.25">
      <c r="A4650" s="415" t="s">
        <v>5396</v>
      </c>
      <c r="B4650" s="202">
        <v>29353</v>
      </c>
      <c r="C4650" s="204">
        <v>336</v>
      </c>
      <c r="D4650" s="416">
        <v>336</v>
      </c>
    </row>
    <row r="4651" spans="1:4" x14ac:dyDescent="0.25">
      <c r="A4651" s="415" t="s">
        <v>5397</v>
      </c>
      <c r="B4651" s="202">
        <v>28280</v>
      </c>
      <c r="C4651" s="204">
        <v>62</v>
      </c>
      <c r="D4651" s="416">
        <v>54</v>
      </c>
    </row>
    <row r="4652" spans="1:4" x14ac:dyDescent="0.25">
      <c r="A4652" s="415" t="s">
        <v>5398</v>
      </c>
      <c r="B4652" s="202">
        <v>23890</v>
      </c>
      <c r="C4652" s="204">
        <v>542</v>
      </c>
      <c r="D4652" s="416">
        <v>262</v>
      </c>
    </row>
    <row r="4653" spans="1:4" x14ac:dyDescent="0.25">
      <c r="A4653" s="415" t="s">
        <v>5399</v>
      </c>
      <c r="B4653" s="202">
        <v>19816</v>
      </c>
      <c r="C4653" s="204">
        <v>7</v>
      </c>
      <c r="D4653" s="416">
        <v>7</v>
      </c>
    </row>
    <row r="4654" spans="1:4" x14ac:dyDescent="0.25">
      <c r="A4654" s="415" t="s">
        <v>2285</v>
      </c>
      <c r="B4654" s="202">
        <v>11769</v>
      </c>
      <c r="C4654" s="204">
        <v>177</v>
      </c>
      <c r="D4654" s="416">
        <v>106</v>
      </c>
    </row>
    <row r="4655" spans="1:4" x14ac:dyDescent="0.25">
      <c r="A4655" s="415" t="s">
        <v>2286</v>
      </c>
      <c r="B4655" s="202">
        <v>10942</v>
      </c>
      <c r="C4655" s="204">
        <v>40</v>
      </c>
      <c r="D4655" s="416">
        <v>26</v>
      </c>
    </row>
    <row r="4656" spans="1:4" x14ac:dyDescent="0.25">
      <c r="A4656" s="415" t="s">
        <v>2287</v>
      </c>
      <c r="B4656" s="202">
        <v>14796</v>
      </c>
      <c r="C4656" s="204">
        <v>40</v>
      </c>
      <c r="D4656" s="416">
        <v>37</v>
      </c>
    </row>
    <row r="4657" spans="1:4" x14ac:dyDescent="0.25">
      <c r="A4657" s="415" t="s">
        <v>2288</v>
      </c>
      <c r="B4657" s="202">
        <v>22447</v>
      </c>
      <c r="C4657" s="204">
        <v>9</v>
      </c>
      <c r="D4657" s="416">
        <v>9</v>
      </c>
    </row>
    <row r="4658" spans="1:4" x14ac:dyDescent="0.25">
      <c r="A4658" s="415" t="s">
        <v>2289</v>
      </c>
      <c r="B4658" s="202">
        <v>26657</v>
      </c>
      <c r="C4658" s="204">
        <v>121</v>
      </c>
      <c r="D4658" s="416">
        <v>102</v>
      </c>
    </row>
    <row r="4659" spans="1:4" x14ac:dyDescent="0.25">
      <c r="A4659" s="415" t="s">
        <v>5241</v>
      </c>
      <c r="B4659" s="202">
        <v>16043</v>
      </c>
      <c r="C4659" s="204">
        <v>2</v>
      </c>
      <c r="D4659" s="416">
        <v>2</v>
      </c>
    </row>
    <row r="4660" spans="1:4" x14ac:dyDescent="0.25">
      <c r="A4660" s="415" t="s">
        <v>2290</v>
      </c>
      <c r="B4660" s="202">
        <v>25438</v>
      </c>
      <c r="C4660" s="204">
        <v>18</v>
      </c>
      <c r="D4660" s="416">
        <v>18</v>
      </c>
    </row>
    <row r="4661" spans="1:4" x14ac:dyDescent="0.25">
      <c r="A4661" s="415" t="s">
        <v>2291</v>
      </c>
      <c r="B4661" s="202">
        <v>17724</v>
      </c>
      <c r="C4661" s="204">
        <v>14</v>
      </c>
      <c r="D4661" s="416">
        <v>14</v>
      </c>
    </row>
    <row r="4662" spans="1:4" x14ac:dyDescent="0.25">
      <c r="A4662" s="415" t="s">
        <v>5400</v>
      </c>
      <c r="B4662" s="202">
        <v>24767</v>
      </c>
      <c r="C4662" s="204">
        <v>2</v>
      </c>
      <c r="D4662" s="416">
        <v>0</v>
      </c>
    </row>
    <row r="4663" spans="1:4" x14ac:dyDescent="0.25">
      <c r="A4663" s="415" t="s">
        <v>5401</v>
      </c>
      <c r="B4663" s="202">
        <v>12446</v>
      </c>
      <c r="C4663" s="204">
        <v>1</v>
      </c>
      <c r="D4663" s="416">
        <v>1</v>
      </c>
    </row>
    <row r="4664" spans="1:4" x14ac:dyDescent="0.25">
      <c r="A4664" s="415" t="s">
        <v>2292</v>
      </c>
      <c r="B4664" s="202">
        <v>17937</v>
      </c>
      <c r="C4664" s="204">
        <v>64</v>
      </c>
      <c r="D4664" s="416">
        <v>64</v>
      </c>
    </row>
    <row r="4665" spans="1:4" x14ac:dyDescent="0.25">
      <c r="A4665" s="415" t="s">
        <v>5402</v>
      </c>
      <c r="B4665" s="202">
        <v>17785</v>
      </c>
      <c r="C4665" s="204">
        <v>289</v>
      </c>
      <c r="D4665" s="416">
        <v>289</v>
      </c>
    </row>
    <row r="4666" spans="1:4" x14ac:dyDescent="0.25">
      <c r="A4666" s="415" t="s">
        <v>5403</v>
      </c>
      <c r="B4666" s="202">
        <v>22585</v>
      </c>
      <c r="C4666" s="204">
        <v>478</v>
      </c>
      <c r="D4666" s="416">
        <v>449</v>
      </c>
    </row>
    <row r="4667" spans="1:4" x14ac:dyDescent="0.25">
      <c r="A4667" s="415" t="s">
        <v>5404</v>
      </c>
      <c r="B4667" s="202">
        <v>28215</v>
      </c>
      <c r="C4667" s="204">
        <v>133</v>
      </c>
      <c r="D4667" s="416">
        <v>127</v>
      </c>
    </row>
    <row r="4668" spans="1:4" x14ac:dyDescent="0.25">
      <c r="A4668" s="415" t="s">
        <v>5405</v>
      </c>
      <c r="B4668" s="202">
        <v>22464</v>
      </c>
      <c r="C4668" s="204">
        <v>22</v>
      </c>
      <c r="D4668" s="416">
        <v>22</v>
      </c>
    </row>
    <row r="4669" spans="1:4" x14ac:dyDescent="0.25">
      <c r="A4669" s="415" t="s">
        <v>5406</v>
      </c>
      <c r="B4669" s="202">
        <v>15273</v>
      </c>
      <c r="C4669" s="204">
        <v>6</v>
      </c>
      <c r="D4669" s="416">
        <v>1</v>
      </c>
    </row>
    <row r="4670" spans="1:4" x14ac:dyDescent="0.25">
      <c r="A4670" s="415" t="s">
        <v>5407</v>
      </c>
      <c r="B4670" s="202">
        <v>12395</v>
      </c>
      <c r="C4670" s="204">
        <v>157</v>
      </c>
      <c r="D4670" s="416">
        <v>107</v>
      </c>
    </row>
    <row r="4671" spans="1:4" x14ac:dyDescent="0.25">
      <c r="A4671" s="415" t="s">
        <v>5408</v>
      </c>
      <c r="B4671" s="202">
        <v>13042</v>
      </c>
      <c r="C4671" s="204">
        <v>786</v>
      </c>
      <c r="D4671" s="416">
        <v>601</v>
      </c>
    </row>
    <row r="4672" spans="1:4" x14ac:dyDescent="0.25">
      <c r="A4672" s="415" t="s">
        <v>5409</v>
      </c>
      <c r="B4672" s="202">
        <v>13862</v>
      </c>
      <c r="C4672" s="204">
        <v>604</v>
      </c>
      <c r="D4672" s="416">
        <v>454</v>
      </c>
    </row>
    <row r="4673" spans="1:4" x14ac:dyDescent="0.25">
      <c r="A4673" s="415" t="s">
        <v>5410</v>
      </c>
      <c r="B4673" s="202">
        <v>17131</v>
      </c>
      <c r="C4673" s="204">
        <v>6</v>
      </c>
      <c r="D4673" s="416">
        <v>6</v>
      </c>
    </row>
    <row r="4674" spans="1:4" x14ac:dyDescent="0.25">
      <c r="A4674" s="415" t="s">
        <v>5411</v>
      </c>
      <c r="B4674" s="202">
        <v>22841</v>
      </c>
      <c r="C4674" s="204">
        <v>520</v>
      </c>
      <c r="D4674" s="416">
        <v>455</v>
      </c>
    </row>
    <row r="4675" spans="1:4" x14ac:dyDescent="0.25">
      <c r="A4675" s="415" t="s">
        <v>5412</v>
      </c>
      <c r="B4675" s="202">
        <v>20485</v>
      </c>
      <c r="C4675" s="204">
        <v>460</v>
      </c>
      <c r="D4675" s="416">
        <v>397</v>
      </c>
    </row>
    <row r="4676" spans="1:4" x14ac:dyDescent="0.25">
      <c r="A4676" s="415" t="s">
        <v>5413</v>
      </c>
      <c r="B4676" s="202">
        <v>17976</v>
      </c>
      <c r="C4676" s="204">
        <v>293</v>
      </c>
      <c r="D4676" s="416">
        <v>165</v>
      </c>
    </row>
    <row r="4677" spans="1:4" x14ac:dyDescent="0.25">
      <c r="A4677" s="415" t="s">
        <v>5414</v>
      </c>
      <c r="B4677" s="202">
        <v>29576</v>
      </c>
      <c r="C4677" s="204">
        <v>501</v>
      </c>
      <c r="D4677" s="416">
        <v>456</v>
      </c>
    </row>
    <row r="4678" spans="1:4" x14ac:dyDescent="0.25">
      <c r="A4678" s="415" t="s">
        <v>5415</v>
      </c>
      <c r="B4678" s="202">
        <v>13415</v>
      </c>
      <c r="C4678" s="204">
        <v>138</v>
      </c>
      <c r="D4678" s="416">
        <v>103</v>
      </c>
    </row>
    <row r="4679" spans="1:4" x14ac:dyDescent="0.25">
      <c r="A4679" s="415" t="s">
        <v>5416</v>
      </c>
      <c r="B4679" s="202">
        <v>17451</v>
      </c>
      <c r="C4679" s="204">
        <v>370</v>
      </c>
      <c r="D4679" s="416">
        <v>281</v>
      </c>
    </row>
    <row r="4680" spans="1:4" x14ac:dyDescent="0.25">
      <c r="A4680" s="415" t="s">
        <v>5417</v>
      </c>
      <c r="B4680" s="202">
        <v>18553</v>
      </c>
      <c r="C4680" s="204">
        <v>113</v>
      </c>
      <c r="D4680" s="416">
        <v>104</v>
      </c>
    </row>
    <row r="4681" spans="1:4" x14ac:dyDescent="0.25">
      <c r="A4681" s="415" t="s">
        <v>5418</v>
      </c>
      <c r="B4681" s="202">
        <v>18742</v>
      </c>
      <c r="C4681" s="204">
        <v>100</v>
      </c>
      <c r="D4681" s="416">
        <v>73</v>
      </c>
    </row>
    <row r="4682" spans="1:4" x14ac:dyDescent="0.25">
      <c r="A4682" s="415" t="s">
        <v>5419</v>
      </c>
      <c r="B4682" s="202">
        <v>23749</v>
      </c>
      <c r="C4682" s="204">
        <v>1</v>
      </c>
      <c r="D4682" s="416">
        <v>1</v>
      </c>
    </row>
    <row r="4683" spans="1:4" x14ac:dyDescent="0.25">
      <c r="A4683" s="415" t="s">
        <v>5420</v>
      </c>
      <c r="B4683" s="202">
        <v>19172</v>
      </c>
      <c r="C4683" s="203">
        <v>10000</v>
      </c>
      <c r="D4683" s="417">
        <v>9660</v>
      </c>
    </row>
    <row r="4684" spans="1:4" x14ac:dyDescent="0.25">
      <c r="A4684" s="415" t="s">
        <v>5421</v>
      </c>
      <c r="B4684" s="202">
        <v>22378</v>
      </c>
      <c r="C4684" s="204">
        <v>35</v>
      </c>
      <c r="D4684" s="416">
        <v>20</v>
      </c>
    </row>
    <row r="4685" spans="1:4" x14ac:dyDescent="0.25">
      <c r="A4685" s="415" t="s">
        <v>5422</v>
      </c>
      <c r="B4685" s="202">
        <v>11815</v>
      </c>
      <c r="C4685" s="204">
        <v>855</v>
      </c>
      <c r="D4685" s="416">
        <v>785</v>
      </c>
    </row>
    <row r="4686" spans="1:4" x14ac:dyDescent="0.25">
      <c r="A4686" s="415" t="s">
        <v>5423</v>
      </c>
      <c r="B4686" s="202">
        <v>20650</v>
      </c>
      <c r="C4686" s="204">
        <v>26</v>
      </c>
      <c r="D4686" s="416">
        <v>26</v>
      </c>
    </row>
    <row r="4687" spans="1:4" x14ac:dyDescent="0.25">
      <c r="A4687" s="415" t="s">
        <v>5424</v>
      </c>
      <c r="B4687" s="202">
        <v>24617</v>
      </c>
      <c r="C4687" s="204">
        <v>134</v>
      </c>
      <c r="D4687" s="416">
        <v>91</v>
      </c>
    </row>
    <row r="4688" spans="1:4" x14ac:dyDescent="0.25">
      <c r="A4688" s="415" t="s">
        <v>5425</v>
      </c>
      <c r="B4688" s="202">
        <v>24982</v>
      </c>
      <c r="C4688" s="204">
        <v>60</v>
      </c>
      <c r="D4688" s="416">
        <v>20</v>
      </c>
    </row>
    <row r="4689" spans="1:4" x14ac:dyDescent="0.25">
      <c r="A4689" s="415" t="s">
        <v>5426</v>
      </c>
      <c r="B4689" s="202">
        <v>22191</v>
      </c>
      <c r="C4689" s="204">
        <v>337</v>
      </c>
      <c r="D4689" s="416">
        <v>232</v>
      </c>
    </row>
    <row r="4690" spans="1:4" x14ac:dyDescent="0.25">
      <c r="A4690" s="415" t="s">
        <v>5427</v>
      </c>
      <c r="B4690" s="202">
        <v>20670</v>
      </c>
      <c r="C4690" s="204">
        <v>258</v>
      </c>
      <c r="D4690" s="416">
        <v>174</v>
      </c>
    </row>
    <row r="4691" spans="1:4" x14ac:dyDescent="0.25">
      <c r="A4691" s="415" t="s">
        <v>4213</v>
      </c>
      <c r="B4691" s="202">
        <v>14251</v>
      </c>
      <c r="C4691" s="204">
        <v>3</v>
      </c>
      <c r="D4691" s="416">
        <v>3</v>
      </c>
    </row>
    <row r="4692" spans="1:4" x14ac:dyDescent="0.25">
      <c r="A4692" s="415" t="s">
        <v>5428</v>
      </c>
      <c r="B4692" s="202">
        <v>14108</v>
      </c>
      <c r="C4692" s="204">
        <v>440</v>
      </c>
      <c r="D4692" s="416">
        <v>220</v>
      </c>
    </row>
    <row r="4693" spans="1:4" x14ac:dyDescent="0.25">
      <c r="A4693" s="415" t="s">
        <v>5429</v>
      </c>
      <c r="B4693" s="202">
        <v>28221</v>
      </c>
      <c r="C4693" s="204">
        <v>340</v>
      </c>
      <c r="D4693" s="416">
        <v>180</v>
      </c>
    </row>
    <row r="4694" spans="1:4" x14ac:dyDescent="0.25">
      <c r="A4694" s="415" t="s">
        <v>5430</v>
      </c>
      <c r="B4694" s="202">
        <v>22297</v>
      </c>
      <c r="C4694" s="204">
        <v>1</v>
      </c>
      <c r="D4694" s="416">
        <v>1</v>
      </c>
    </row>
    <row r="4695" spans="1:4" x14ac:dyDescent="0.25">
      <c r="A4695" s="415" t="s">
        <v>5431</v>
      </c>
      <c r="B4695" s="202">
        <v>19077</v>
      </c>
      <c r="C4695" s="204">
        <v>19</v>
      </c>
      <c r="D4695" s="416">
        <v>19</v>
      </c>
    </row>
    <row r="4696" spans="1:4" x14ac:dyDescent="0.25">
      <c r="A4696" s="415" t="s">
        <v>5432</v>
      </c>
      <c r="B4696" s="202">
        <v>20891</v>
      </c>
      <c r="C4696" s="204">
        <v>62</v>
      </c>
      <c r="D4696" s="416">
        <v>9</v>
      </c>
    </row>
    <row r="4697" spans="1:4" x14ac:dyDescent="0.25">
      <c r="A4697" s="415" t="s">
        <v>5433</v>
      </c>
      <c r="B4697" s="202">
        <v>16163</v>
      </c>
      <c r="C4697" s="204">
        <v>19</v>
      </c>
      <c r="D4697" s="416">
        <v>10</v>
      </c>
    </row>
    <row r="4698" spans="1:4" x14ac:dyDescent="0.25">
      <c r="A4698" s="415" t="s">
        <v>5434</v>
      </c>
      <c r="B4698" s="202">
        <v>23711</v>
      </c>
      <c r="C4698" s="204">
        <v>57</v>
      </c>
      <c r="D4698" s="416">
        <v>10</v>
      </c>
    </row>
    <row r="4699" spans="1:4" x14ac:dyDescent="0.25">
      <c r="A4699" s="415" t="s">
        <v>5435</v>
      </c>
      <c r="B4699" s="202">
        <v>27862</v>
      </c>
      <c r="C4699" s="204">
        <v>48</v>
      </c>
      <c r="D4699" s="416">
        <v>38</v>
      </c>
    </row>
    <row r="4700" spans="1:4" x14ac:dyDescent="0.25">
      <c r="A4700" s="415" t="s">
        <v>5436</v>
      </c>
      <c r="B4700" s="202">
        <v>12777</v>
      </c>
      <c r="C4700" s="204">
        <v>40</v>
      </c>
      <c r="D4700" s="416">
        <v>0</v>
      </c>
    </row>
    <row r="4701" spans="1:4" x14ac:dyDescent="0.25">
      <c r="A4701" s="415" t="s">
        <v>1557</v>
      </c>
      <c r="B4701" s="202">
        <v>20487</v>
      </c>
      <c r="C4701" s="204">
        <v>14</v>
      </c>
      <c r="D4701" s="416">
        <v>13</v>
      </c>
    </row>
    <row r="4702" spans="1:4" x14ac:dyDescent="0.25">
      <c r="A4702" s="415" t="s">
        <v>1558</v>
      </c>
      <c r="B4702" s="202">
        <v>16487</v>
      </c>
      <c r="C4702" s="204">
        <v>11</v>
      </c>
      <c r="D4702" s="416">
        <v>10</v>
      </c>
    </row>
    <row r="4703" spans="1:4" x14ac:dyDescent="0.25">
      <c r="A4703" s="415" t="s">
        <v>5437</v>
      </c>
      <c r="B4703" s="202">
        <v>11764</v>
      </c>
      <c r="C4703" s="204">
        <v>244</v>
      </c>
      <c r="D4703" s="416">
        <v>212</v>
      </c>
    </row>
    <row r="4704" spans="1:4" x14ac:dyDescent="0.25">
      <c r="A4704" s="415" t="s">
        <v>1560</v>
      </c>
      <c r="B4704" s="202">
        <v>24756</v>
      </c>
      <c r="C4704" s="204">
        <v>18</v>
      </c>
      <c r="D4704" s="416">
        <v>16</v>
      </c>
    </row>
    <row r="4705" spans="1:4" x14ac:dyDescent="0.25">
      <c r="A4705" s="415" t="s">
        <v>5438</v>
      </c>
      <c r="B4705" s="202">
        <v>19390</v>
      </c>
      <c r="C4705" s="204">
        <v>576</v>
      </c>
      <c r="D4705" s="416">
        <v>537</v>
      </c>
    </row>
    <row r="4706" spans="1:4" x14ac:dyDescent="0.25">
      <c r="A4706" s="415" t="s">
        <v>3786</v>
      </c>
      <c r="B4706" s="202">
        <v>17632</v>
      </c>
      <c r="C4706" s="204">
        <v>61</v>
      </c>
      <c r="D4706" s="416">
        <v>5</v>
      </c>
    </row>
    <row r="4707" spans="1:4" x14ac:dyDescent="0.25">
      <c r="A4707" s="415" t="s">
        <v>5439</v>
      </c>
      <c r="B4707" s="202">
        <v>11803</v>
      </c>
      <c r="C4707" s="204">
        <v>45</v>
      </c>
      <c r="D4707" s="416">
        <v>5</v>
      </c>
    </row>
    <row r="4708" spans="1:4" x14ac:dyDescent="0.25">
      <c r="A4708" s="415" t="s">
        <v>2544</v>
      </c>
      <c r="B4708" s="202">
        <v>19332</v>
      </c>
      <c r="C4708" s="204">
        <v>13</v>
      </c>
      <c r="D4708" s="416">
        <v>13</v>
      </c>
    </row>
    <row r="4709" spans="1:4" x14ac:dyDescent="0.25">
      <c r="A4709" s="415" t="s">
        <v>2545</v>
      </c>
      <c r="B4709" s="202">
        <v>21457</v>
      </c>
      <c r="C4709" s="204">
        <v>50</v>
      </c>
      <c r="D4709" s="416">
        <v>47</v>
      </c>
    </row>
    <row r="4710" spans="1:4" x14ac:dyDescent="0.25">
      <c r="A4710" s="415" t="s">
        <v>2546</v>
      </c>
      <c r="B4710" s="202">
        <v>24651</v>
      </c>
      <c r="C4710" s="204">
        <v>75</v>
      </c>
      <c r="D4710" s="416">
        <v>63</v>
      </c>
    </row>
    <row r="4711" spans="1:4" x14ac:dyDescent="0.25">
      <c r="A4711" s="415" t="s">
        <v>5440</v>
      </c>
      <c r="B4711" s="202">
        <v>20103</v>
      </c>
      <c r="C4711" s="204">
        <v>13</v>
      </c>
      <c r="D4711" s="416">
        <v>13</v>
      </c>
    </row>
    <row r="4712" spans="1:4" x14ac:dyDescent="0.25">
      <c r="A4712" s="415" t="s">
        <v>5441</v>
      </c>
      <c r="B4712" s="202">
        <v>21649</v>
      </c>
      <c r="C4712" s="204">
        <v>35</v>
      </c>
      <c r="D4712" s="416">
        <v>35</v>
      </c>
    </row>
    <row r="4713" spans="1:4" x14ac:dyDescent="0.25">
      <c r="A4713" s="415" t="s">
        <v>5442</v>
      </c>
      <c r="B4713" s="202">
        <v>11385</v>
      </c>
      <c r="C4713" s="204">
        <v>65</v>
      </c>
      <c r="D4713" s="416">
        <v>7</v>
      </c>
    </row>
    <row r="4714" spans="1:4" x14ac:dyDescent="0.25">
      <c r="A4714" s="415" t="s">
        <v>5443</v>
      </c>
      <c r="B4714" s="202">
        <v>22793</v>
      </c>
      <c r="C4714" s="204">
        <v>5</v>
      </c>
      <c r="D4714" s="416">
        <v>5</v>
      </c>
    </row>
    <row r="4715" spans="1:4" x14ac:dyDescent="0.25">
      <c r="A4715" s="415" t="s">
        <v>5444</v>
      </c>
      <c r="B4715" s="202">
        <v>18723</v>
      </c>
      <c r="C4715" s="204">
        <v>250</v>
      </c>
      <c r="D4715" s="416">
        <v>17</v>
      </c>
    </row>
    <row r="4716" spans="1:4" x14ac:dyDescent="0.25">
      <c r="A4716" s="415" t="s">
        <v>5445</v>
      </c>
      <c r="B4716" s="202">
        <v>21129</v>
      </c>
      <c r="C4716" s="204">
        <v>11</v>
      </c>
      <c r="D4716" s="416">
        <v>11</v>
      </c>
    </row>
    <row r="4717" spans="1:4" x14ac:dyDescent="0.25">
      <c r="A4717" s="415" t="s">
        <v>5446</v>
      </c>
      <c r="B4717" s="202">
        <v>24827</v>
      </c>
      <c r="C4717" s="204">
        <v>368</v>
      </c>
      <c r="D4717" s="416">
        <v>351</v>
      </c>
    </row>
    <row r="4718" spans="1:4" x14ac:dyDescent="0.25">
      <c r="A4718" s="415" t="s">
        <v>5447</v>
      </c>
      <c r="B4718" s="202">
        <v>10822</v>
      </c>
      <c r="C4718" s="204">
        <v>568</v>
      </c>
      <c r="D4718" s="416">
        <v>352</v>
      </c>
    </row>
    <row r="4719" spans="1:4" x14ac:dyDescent="0.25">
      <c r="A4719" s="415" t="s">
        <v>5441</v>
      </c>
      <c r="B4719" s="202">
        <v>22570</v>
      </c>
      <c r="C4719" s="204">
        <v>41</v>
      </c>
      <c r="D4719" s="416">
        <v>41</v>
      </c>
    </row>
    <row r="4720" spans="1:4" x14ac:dyDescent="0.25">
      <c r="A4720" s="415" t="s">
        <v>5442</v>
      </c>
      <c r="B4720" s="202">
        <v>12469</v>
      </c>
      <c r="C4720" s="204">
        <v>25</v>
      </c>
      <c r="D4720" s="416">
        <v>25</v>
      </c>
    </row>
    <row r="4721" spans="1:4" x14ac:dyDescent="0.25">
      <c r="A4721" s="415" t="s">
        <v>5443</v>
      </c>
      <c r="B4721" s="202">
        <v>22924</v>
      </c>
      <c r="C4721" s="204">
        <v>3</v>
      </c>
      <c r="D4721" s="416">
        <v>3</v>
      </c>
    </row>
    <row r="4722" spans="1:4" x14ac:dyDescent="0.25">
      <c r="A4722" s="415" t="s">
        <v>2575</v>
      </c>
      <c r="B4722" s="202">
        <v>19817</v>
      </c>
      <c r="C4722" s="204">
        <v>307</v>
      </c>
      <c r="D4722" s="416">
        <v>288</v>
      </c>
    </row>
    <row r="4723" spans="1:4" x14ac:dyDescent="0.25">
      <c r="A4723" s="415" t="s">
        <v>2576</v>
      </c>
      <c r="B4723" s="202">
        <v>24978</v>
      </c>
      <c r="C4723" s="204">
        <v>7</v>
      </c>
      <c r="D4723" s="416">
        <v>7</v>
      </c>
    </row>
    <row r="4724" spans="1:4" x14ac:dyDescent="0.25">
      <c r="A4724" s="415" t="s">
        <v>5448</v>
      </c>
      <c r="B4724" s="202">
        <v>14290</v>
      </c>
      <c r="C4724" s="204">
        <v>629</v>
      </c>
      <c r="D4724" s="416">
        <v>394</v>
      </c>
    </row>
    <row r="4725" spans="1:4" x14ac:dyDescent="0.25">
      <c r="A4725" s="415" t="s">
        <v>5329</v>
      </c>
      <c r="B4725" s="202">
        <v>22502</v>
      </c>
      <c r="C4725" s="204">
        <v>175</v>
      </c>
      <c r="D4725" s="416">
        <v>96</v>
      </c>
    </row>
    <row r="4726" spans="1:4" x14ac:dyDescent="0.25">
      <c r="A4726" s="415" t="s">
        <v>2403</v>
      </c>
      <c r="B4726" s="202">
        <v>29294</v>
      </c>
      <c r="C4726" s="204">
        <v>138</v>
      </c>
      <c r="D4726" s="416">
        <v>0</v>
      </c>
    </row>
    <row r="4727" spans="1:4" x14ac:dyDescent="0.25">
      <c r="A4727" s="415" t="s">
        <v>5332</v>
      </c>
      <c r="B4727" s="202">
        <v>10537</v>
      </c>
      <c r="C4727" s="204">
        <v>5</v>
      </c>
      <c r="D4727" s="416">
        <v>5</v>
      </c>
    </row>
    <row r="4728" spans="1:4" x14ac:dyDescent="0.25">
      <c r="A4728" s="415" t="s">
        <v>2301</v>
      </c>
      <c r="B4728" s="202">
        <v>25488</v>
      </c>
      <c r="C4728" s="204">
        <v>118</v>
      </c>
      <c r="D4728" s="416">
        <v>75</v>
      </c>
    </row>
    <row r="4729" spans="1:4" x14ac:dyDescent="0.25">
      <c r="A4729" s="415" t="s">
        <v>2304</v>
      </c>
      <c r="B4729" s="202">
        <v>23675</v>
      </c>
      <c r="C4729" s="204">
        <v>82</v>
      </c>
      <c r="D4729" s="416">
        <v>50</v>
      </c>
    </row>
    <row r="4730" spans="1:4" x14ac:dyDescent="0.25">
      <c r="A4730" s="415" t="s">
        <v>2305</v>
      </c>
      <c r="B4730" s="202">
        <v>22798</v>
      </c>
      <c r="C4730" s="204">
        <v>14</v>
      </c>
      <c r="D4730" s="416">
        <v>10</v>
      </c>
    </row>
    <row r="4731" spans="1:4" x14ac:dyDescent="0.25">
      <c r="A4731" s="415" t="s">
        <v>5449</v>
      </c>
      <c r="B4731" s="202">
        <v>16640</v>
      </c>
      <c r="C4731" s="204">
        <v>11</v>
      </c>
      <c r="D4731" s="416">
        <v>8</v>
      </c>
    </row>
    <row r="4732" spans="1:4" x14ac:dyDescent="0.25">
      <c r="A4732" s="415" t="s">
        <v>5450</v>
      </c>
      <c r="B4732" s="202">
        <v>27287</v>
      </c>
      <c r="C4732" s="204">
        <v>2</v>
      </c>
      <c r="D4732" s="416">
        <v>2</v>
      </c>
    </row>
    <row r="4733" spans="1:4" x14ac:dyDescent="0.25">
      <c r="A4733" s="415" t="s">
        <v>5451</v>
      </c>
      <c r="B4733" s="202">
        <v>26009</v>
      </c>
      <c r="C4733" s="204">
        <v>3</v>
      </c>
      <c r="D4733" s="416">
        <v>2</v>
      </c>
    </row>
    <row r="4734" spans="1:4" x14ac:dyDescent="0.25">
      <c r="A4734" s="415" t="s">
        <v>5452</v>
      </c>
      <c r="B4734" s="202">
        <v>25231</v>
      </c>
      <c r="C4734" s="204">
        <v>33</v>
      </c>
      <c r="D4734" s="416">
        <v>0</v>
      </c>
    </row>
    <row r="4735" spans="1:4" x14ac:dyDescent="0.25">
      <c r="A4735" s="415" t="s">
        <v>5453</v>
      </c>
      <c r="B4735" s="202">
        <v>25995</v>
      </c>
      <c r="C4735" s="204">
        <v>51</v>
      </c>
      <c r="D4735" s="416">
        <v>36</v>
      </c>
    </row>
    <row r="4736" spans="1:4" x14ac:dyDescent="0.25">
      <c r="A4736" s="415" t="s">
        <v>5454</v>
      </c>
      <c r="B4736" s="202">
        <v>12315</v>
      </c>
      <c r="C4736" s="204">
        <v>9</v>
      </c>
      <c r="D4736" s="416">
        <v>8</v>
      </c>
    </row>
    <row r="4737" spans="1:4" x14ac:dyDescent="0.25">
      <c r="A4737" s="415" t="s">
        <v>5455</v>
      </c>
      <c r="B4737" s="202">
        <v>18239</v>
      </c>
      <c r="C4737" s="204">
        <v>4</v>
      </c>
      <c r="D4737" s="416">
        <v>3</v>
      </c>
    </row>
    <row r="4738" spans="1:4" x14ac:dyDescent="0.25">
      <c r="A4738" s="415" t="s">
        <v>5456</v>
      </c>
      <c r="B4738" s="202">
        <v>25798</v>
      </c>
      <c r="C4738" s="204">
        <v>28</v>
      </c>
      <c r="D4738" s="416">
        <v>22</v>
      </c>
    </row>
    <row r="4739" spans="1:4" x14ac:dyDescent="0.25">
      <c r="A4739" s="415" t="s">
        <v>5457</v>
      </c>
      <c r="B4739" s="202">
        <v>17222</v>
      </c>
      <c r="C4739" s="204">
        <v>20</v>
      </c>
      <c r="D4739" s="416">
        <v>0</v>
      </c>
    </row>
    <row r="4740" spans="1:4" x14ac:dyDescent="0.25">
      <c r="A4740" s="415" t="s">
        <v>5458</v>
      </c>
      <c r="B4740" s="202">
        <v>24285</v>
      </c>
      <c r="C4740" s="204">
        <v>25</v>
      </c>
      <c r="D4740" s="416">
        <v>0</v>
      </c>
    </row>
    <row r="4741" spans="1:4" x14ac:dyDescent="0.25">
      <c r="A4741" s="415" t="s">
        <v>5459</v>
      </c>
      <c r="B4741" s="202">
        <v>23903</v>
      </c>
      <c r="C4741" s="204">
        <v>10</v>
      </c>
      <c r="D4741" s="416">
        <v>0</v>
      </c>
    </row>
    <row r="4742" spans="1:4" x14ac:dyDescent="0.25">
      <c r="A4742" s="415" t="s">
        <v>5460</v>
      </c>
      <c r="B4742" s="202">
        <v>22570</v>
      </c>
      <c r="C4742" s="204">
        <v>15</v>
      </c>
      <c r="D4742" s="416">
        <v>0</v>
      </c>
    </row>
    <row r="4743" spans="1:4" x14ac:dyDescent="0.25">
      <c r="A4743" s="415" t="s">
        <v>5461</v>
      </c>
      <c r="B4743" s="202">
        <v>21778</v>
      </c>
      <c r="C4743" s="204">
        <v>101</v>
      </c>
      <c r="D4743" s="416">
        <v>0</v>
      </c>
    </row>
    <row r="4744" spans="1:4" x14ac:dyDescent="0.25">
      <c r="A4744" s="415" t="s">
        <v>5462</v>
      </c>
      <c r="B4744" s="202">
        <v>12348</v>
      </c>
      <c r="C4744" s="204">
        <v>101</v>
      </c>
      <c r="D4744" s="416">
        <v>0</v>
      </c>
    </row>
    <row r="4745" spans="1:4" x14ac:dyDescent="0.25">
      <c r="A4745" s="415" t="s">
        <v>5463</v>
      </c>
      <c r="B4745" s="202">
        <v>21633</v>
      </c>
      <c r="C4745" s="204">
        <v>11</v>
      </c>
      <c r="D4745" s="416">
        <v>0</v>
      </c>
    </row>
    <row r="4746" spans="1:4" x14ac:dyDescent="0.25">
      <c r="A4746" s="415" t="s">
        <v>1944</v>
      </c>
      <c r="B4746" s="202">
        <v>22203</v>
      </c>
      <c r="C4746" s="204">
        <v>222</v>
      </c>
      <c r="D4746" s="416">
        <v>190</v>
      </c>
    </row>
    <row r="4747" spans="1:4" x14ac:dyDescent="0.25">
      <c r="A4747" s="415" t="s">
        <v>3226</v>
      </c>
      <c r="B4747" s="202">
        <v>19286</v>
      </c>
      <c r="C4747" s="204">
        <v>31</v>
      </c>
      <c r="D4747" s="416">
        <v>0</v>
      </c>
    </row>
    <row r="4748" spans="1:4" x14ac:dyDescent="0.25">
      <c r="A4748" s="415" t="s">
        <v>5219</v>
      </c>
      <c r="B4748" s="202">
        <v>17750</v>
      </c>
      <c r="C4748" s="204">
        <v>82</v>
      </c>
      <c r="D4748" s="416">
        <v>75</v>
      </c>
    </row>
    <row r="4749" spans="1:4" x14ac:dyDescent="0.25">
      <c r="A4749" s="415" t="s">
        <v>5220</v>
      </c>
      <c r="B4749" s="202">
        <v>13445</v>
      </c>
      <c r="C4749" s="204">
        <v>20</v>
      </c>
      <c r="D4749" s="416">
        <v>0</v>
      </c>
    </row>
    <row r="4750" spans="1:4" x14ac:dyDescent="0.25">
      <c r="A4750" s="415" t="s">
        <v>1493</v>
      </c>
      <c r="B4750" s="202">
        <v>10768</v>
      </c>
      <c r="C4750" s="204">
        <v>216</v>
      </c>
      <c r="D4750" s="416">
        <v>209</v>
      </c>
    </row>
    <row r="4751" spans="1:4" x14ac:dyDescent="0.25">
      <c r="A4751" s="415" t="s">
        <v>3227</v>
      </c>
      <c r="B4751" s="202">
        <v>15103</v>
      </c>
      <c r="C4751" s="204">
        <v>125</v>
      </c>
      <c r="D4751" s="416">
        <v>54</v>
      </c>
    </row>
    <row r="4752" spans="1:4" x14ac:dyDescent="0.25">
      <c r="A4752" s="415" t="s">
        <v>1637</v>
      </c>
      <c r="B4752" s="202">
        <v>25625</v>
      </c>
      <c r="C4752" s="204">
        <v>470</v>
      </c>
      <c r="D4752" s="416">
        <v>403</v>
      </c>
    </row>
    <row r="4753" spans="1:4" x14ac:dyDescent="0.25">
      <c r="A4753" s="415" t="s">
        <v>5464</v>
      </c>
      <c r="B4753" s="202">
        <v>20891</v>
      </c>
      <c r="C4753" s="204">
        <v>53</v>
      </c>
      <c r="D4753" s="416">
        <v>48</v>
      </c>
    </row>
    <row r="4754" spans="1:4" x14ac:dyDescent="0.25">
      <c r="A4754" s="415" t="s">
        <v>4523</v>
      </c>
      <c r="B4754" s="202">
        <v>17953</v>
      </c>
      <c r="C4754" s="204">
        <v>697</v>
      </c>
      <c r="D4754" s="416">
        <v>648</v>
      </c>
    </row>
    <row r="4755" spans="1:4" x14ac:dyDescent="0.25">
      <c r="A4755" s="415" t="s">
        <v>1495</v>
      </c>
      <c r="B4755" s="202">
        <v>29189</v>
      </c>
      <c r="C4755" s="203">
        <v>1136</v>
      </c>
      <c r="D4755" s="416">
        <v>548</v>
      </c>
    </row>
    <row r="4756" spans="1:4" x14ac:dyDescent="0.25">
      <c r="A4756" s="415" t="s">
        <v>3234</v>
      </c>
      <c r="B4756" s="202">
        <v>16545</v>
      </c>
      <c r="C4756" s="204">
        <v>554</v>
      </c>
      <c r="D4756" s="416">
        <v>477</v>
      </c>
    </row>
    <row r="4757" spans="1:4" x14ac:dyDescent="0.25">
      <c r="A4757" s="415" t="s">
        <v>5465</v>
      </c>
      <c r="B4757" s="202">
        <v>18710</v>
      </c>
      <c r="C4757" s="204">
        <v>28</v>
      </c>
      <c r="D4757" s="416">
        <v>11</v>
      </c>
    </row>
    <row r="4758" spans="1:4" x14ac:dyDescent="0.25">
      <c r="A4758" s="415" t="s">
        <v>1639</v>
      </c>
      <c r="B4758" s="202">
        <v>18492</v>
      </c>
      <c r="C4758" s="204">
        <v>394</v>
      </c>
      <c r="D4758" s="416">
        <v>254</v>
      </c>
    </row>
    <row r="4759" spans="1:4" x14ac:dyDescent="0.25">
      <c r="A4759" s="415" t="s">
        <v>1640</v>
      </c>
      <c r="B4759" s="202">
        <v>23283</v>
      </c>
      <c r="C4759" s="204">
        <v>238</v>
      </c>
      <c r="D4759" s="416">
        <v>225</v>
      </c>
    </row>
    <row r="4760" spans="1:4" x14ac:dyDescent="0.25">
      <c r="A4760" s="415" t="s">
        <v>1497</v>
      </c>
      <c r="B4760" s="202">
        <v>24501</v>
      </c>
      <c r="C4760" s="204">
        <v>93</v>
      </c>
      <c r="D4760" s="416">
        <v>57</v>
      </c>
    </row>
    <row r="4761" spans="1:4" x14ac:dyDescent="0.25">
      <c r="A4761" s="415" t="s">
        <v>2662</v>
      </c>
      <c r="B4761" s="202">
        <v>14399</v>
      </c>
      <c r="C4761" s="204">
        <v>385</v>
      </c>
      <c r="D4761" s="416">
        <v>351</v>
      </c>
    </row>
    <row r="4762" spans="1:4" x14ac:dyDescent="0.25">
      <c r="A4762" s="415" t="s">
        <v>1498</v>
      </c>
      <c r="B4762" s="202">
        <v>22917</v>
      </c>
      <c r="C4762" s="204">
        <v>210</v>
      </c>
      <c r="D4762" s="416">
        <v>205</v>
      </c>
    </row>
    <row r="4763" spans="1:4" x14ac:dyDescent="0.25">
      <c r="A4763" s="415" t="s">
        <v>2314</v>
      </c>
      <c r="B4763" s="202">
        <v>17840</v>
      </c>
      <c r="C4763" s="204">
        <v>340</v>
      </c>
      <c r="D4763" s="416">
        <v>293</v>
      </c>
    </row>
    <row r="4764" spans="1:4" x14ac:dyDescent="0.25">
      <c r="A4764" s="415" t="s">
        <v>2315</v>
      </c>
      <c r="B4764" s="202">
        <v>25720</v>
      </c>
      <c r="C4764" s="204">
        <v>103</v>
      </c>
      <c r="D4764" s="416">
        <v>25</v>
      </c>
    </row>
    <row r="4765" spans="1:4" x14ac:dyDescent="0.25">
      <c r="A4765" s="415" t="s">
        <v>5340</v>
      </c>
      <c r="B4765" s="202">
        <v>24604</v>
      </c>
      <c r="C4765" s="204">
        <v>11</v>
      </c>
      <c r="D4765" s="416">
        <v>0</v>
      </c>
    </row>
    <row r="4766" spans="1:4" x14ac:dyDescent="0.25">
      <c r="A4766" s="415" t="s">
        <v>3245</v>
      </c>
      <c r="B4766" s="202">
        <v>28309</v>
      </c>
      <c r="C4766" s="204">
        <v>225</v>
      </c>
      <c r="D4766" s="416">
        <v>178</v>
      </c>
    </row>
    <row r="4767" spans="1:4" x14ac:dyDescent="0.25">
      <c r="A4767" s="415" t="s">
        <v>5466</v>
      </c>
      <c r="B4767" s="202">
        <v>14626</v>
      </c>
      <c r="C4767" s="204">
        <v>86</v>
      </c>
      <c r="D4767" s="416">
        <v>84</v>
      </c>
    </row>
    <row r="4768" spans="1:4" x14ac:dyDescent="0.25">
      <c r="A4768" s="415" t="s">
        <v>3246</v>
      </c>
      <c r="B4768" s="202">
        <v>13351</v>
      </c>
      <c r="C4768" s="204">
        <v>294</v>
      </c>
      <c r="D4768" s="416">
        <v>151</v>
      </c>
    </row>
    <row r="4769" spans="1:4" x14ac:dyDescent="0.25">
      <c r="A4769" s="415" t="s">
        <v>5467</v>
      </c>
      <c r="B4769" s="202">
        <v>29710</v>
      </c>
      <c r="C4769" s="204">
        <v>13</v>
      </c>
      <c r="D4769" s="416">
        <v>13</v>
      </c>
    </row>
    <row r="4770" spans="1:4" x14ac:dyDescent="0.25">
      <c r="A4770" s="415" t="s">
        <v>5468</v>
      </c>
      <c r="B4770" s="202">
        <v>15123</v>
      </c>
      <c r="C4770" s="204">
        <v>30</v>
      </c>
      <c r="D4770" s="416">
        <v>0</v>
      </c>
    </row>
    <row r="4771" spans="1:4" x14ac:dyDescent="0.25">
      <c r="A4771" s="415" t="s">
        <v>5469</v>
      </c>
      <c r="B4771" s="202">
        <v>28166</v>
      </c>
      <c r="C4771" s="204">
        <v>7</v>
      </c>
      <c r="D4771" s="416">
        <v>7</v>
      </c>
    </row>
    <row r="4772" spans="1:4" x14ac:dyDescent="0.25">
      <c r="A4772" s="415" t="s">
        <v>5470</v>
      </c>
      <c r="B4772" s="202">
        <v>15199</v>
      </c>
      <c r="C4772" s="204">
        <v>2</v>
      </c>
      <c r="D4772" s="416">
        <v>0</v>
      </c>
    </row>
    <row r="4773" spans="1:4" x14ac:dyDescent="0.25">
      <c r="A4773" s="415" t="s">
        <v>5471</v>
      </c>
      <c r="B4773" s="202">
        <v>14854</v>
      </c>
      <c r="C4773" s="204">
        <v>36</v>
      </c>
      <c r="D4773" s="416">
        <v>36</v>
      </c>
    </row>
    <row r="4774" spans="1:4" x14ac:dyDescent="0.25">
      <c r="A4774" s="415" t="s">
        <v>5472</v>
      </c>
      <c r="B4774" s="202">
        <v>12211</v>
      </c>
      <c r="C4774" s="204">
        <v>257</v>
      </c>
      <c r="D4774" s="416">
        <v>252</v>
      </c>
    </row>
    <row r="4775" spans="1:4" x14ac:dyDescent="0.25">
      <c r="A4775" s="415" t="s">
        <v>5473</v>
      </c>
      <c r="B4775" s="202">
        <v>16278</v>
      </c>
      <c r="C4775" s="203">
        <v>1523</v>
      </c>
      <c r="D4775" s="417">
        <v>1110</v>
      </c>
    </row>
    <row r="4776" spans="1:4" x14ac:dyDescent="0.25">
      <c r="A4776" s="415" t="s">
        <v>5474</v>
      </c>
      <c r="B4776" s="202">
        <v>12415</v>
      </c>
      <c r="C4776" s="203">
        <v>1022</v>
      </c>
      <c r="D4776" s="416">
        <v>744</v>
      </c>
    </row>
    <row r="4777" spans="1:4" x14ac:dyDescent="0.25">
      <c r="A4777" s="415" t="s">
        <v>3308</v>
      </c>
      <c r="B4777" s="202">
        <v>23465</v>
      </c>
      <c r="C4777" s="203">
        <v>1099</v>
      </c>
      <c r="D4777" s="416">
        <v>753</v>
      </c>
    </row>
    <row r="4778" spans="1:4" x14ac:dyDescent="0.25">
      <c r="A4778" s="415" t="s">
        <v>5475</v>
      </c>
      <c r="B4778" s="202">
        <v>14100</v>
      </c>
      <c r="C4778" s="204">
        <v>93</v>
      </c>
      <c r="D4778" s="416">
        <v>87</v>
      </c>
    </row>
    <row r="4779" spans="1:4" x14ac:dyDescent="0.25">
      <c r="A4779" s="415" t="s">
        <v>2247</v>
      </c>
      <c r="B4779" s="202">
        <v>22505</v>
      </c>
      <c r="C4779" s="204">
        <v>39</v>
      </c>
      <c r="D4779" s="416">
        <v>37</v>
      </c>
    </row>
    <row r="4780" spans="1:4" x14ac:dyDescent="0.25">
      <c r="A4780" s="415" t="s">
        <v>2248</v>
      </c>
      <c r="B4780" s="202">
        <v>16209</v>
      </c>
      <c r="C4780" s="204">
        <v>20</v>
      </c>
      <c r="D4780" s="416">
        <v>4</v>
      </c>
    </row>
    <row r="4781" spans="1:4" x14ac:dyDescent="0.25">
      <c r="A4781" s="415" t="s">
        <v>2249</v>
      </c>
      <c r="B4781" s="202">
        <v>12748</v>
      </c>
      <c r="C4781" s="204">
        <v>51</v>
      </c>
      <c r="D4781" s="416">
        <v>49</v>
      </c>
    </row>
    <row r="4782" spans="1:4" x14ac:dyDescent="0.25">
      <c r="A4782" s="415" t="s">
        <v>2250</v>
      </c>
      <c r="B4782" s="202">
        <v>11999</v>
      </c>
      <c r="C4782" s="204">
        <v>5</v>
      </c>
      <c r="D4782" s="416">
        <v>5</v>
      </c>
    </row>
    <row r="4783" spans="1:4" x14ac:dyDescent="0.25">
      <c r="A4783" s="415" t="s">
        <v>2251</v>
      </c>
      <c r="B4783" s="202">
        <v>15572</v>
      </c>
      <c r="C4783" s="204">
        <v>7</v>
      </c>
      <c r="D4783" s="416">
        <v>7</v>
      </c>
    </row>
    <row r="4784" spans="1:4" x14ac:dyDescent="0.25">
      <c r="A4784" s="415" t="s">
        <v>5476</v>
      </c>
      <c r="B4784" s="202">
        <v>21855</v>
      </c>
      <c r="C4784" s="204">
        <v>13</v>
      </c>
      <c r="D4784" s="416">
        <v>13</v>
      </c>
    </row>
    <row r="4785" spans="1:4" x14ac:dyDescent="0.25">
      <c r="A4785" s="415" t="s">
        <v>5477</v>
      </c>
      <c r="B4785" s="202">
        <v>22877</v>
      </c>
      <c r="C4785" s="204">
        <v>3</v>
      </c>
      <c r="D4785" s="416">
        <v>3</v>
      </c>
    </row>
    <row r="4786" spans="1:4" x14ac:dyDescent="0.25">
      <c r="A4786" s="415" t="s">
        <v>5478</v>
      </c>
      <c r="B4786" s="202">
        <v>12506</v>
      </c>
      <c r="C4786" s="204">
        <v>157</v>
      </c>
      <c r="D4786" s="416">
        <v>133</v>
      </c>
    </row>
    <row r="4787" spans="1:4" x14ac:dyDescent="0.25">
      <c r="A4787" s="415" t="s">
        <v>5479</v>
      </c>
      <c r="B4787" s="202">
        <v>28953</v>
      </c>
      <c r="C4787" s="204">
        <v>18</v>
      </c>
      <c r="D4787" s="416">
        <v>16</v>
      </c>
    </row>
    <row r="4788" spans="1:4" x14ac:dyDescent="0.25">
      <c r="A4788" s="415" t="s">
        <v>5480</v>
      </c>
      <c r="B4788" s="202">
        <v>22406</v>
      </c>
      <c r="C4788" s="204">
        <v>7</v>
      </c>
      <c r="D4788" s="416">
        <v>2</v>
      </c>
    </row>
    <row r="4789" spans="1:4" x14ac:dyDescent="0.25">
      <c r="A4789" s="415" t="s">
        <v>5481</v>
      </c>
      <c r="B4789" s="202">
        <v>17124</v>
      </c>
      <c r="C4789" s="204">
        <v>9</v>
      </c>
      <c r="D4789" s="416">
        <v>4</v>
      </c>
    </row>
    <row r="4790" spans="1:4" x14ac:dyDescent="0.25">
      <c r="A4790" s="415" t="s">
        <v>5482</v>
      </c>
      <c r="B4790" s="202">
        <v>15891</v>
      </c>
      <c r="C4790" s="204">
        <v>11</v>
      </c>
      <c r="D4790" s="416">
        <v>8</v>
      </c>
    </row>
    <row r="4791" spans="1:4" x14ac:dyDescent="0.25">
      <c r="A4791" s="415" t="s">
        <v>5483</v>
      </c>
      <c r="B4791" s="202">
        <v>19711</v>
      </c>
      <c r="C4791" s="204">
        <v>119</v>
      </c>
      <c r="D4791" s="416">
        <v>86</v>
      </c>
    </row>
    <row r="4792" spans="1:4" x14ac:dyDescent="0.25">
      <c r="A4792" s="415" t="s">
        <v>5484</v>
      </c>
      <c r="B4792" s="202">
        <v>12984</v>
      </c>
      <c r="C4792" s="204">
        <v>26</v>
      </c>
      <c r="D4792" s="416">
        <v>12</v>
      </c>
    </row>
    <row r="4793" spans="1:4" x14ac:dyDescent="0.25">
      <c r="A4793" s="415" t="s">
        <v>5485</v>
      </c>
      <c r="B4793" s="202">
        <v>29311</v>
      </c>
      <c r="C4793" s="204">
        <v>15</v>
      </c>
      <c r="D4793" s="416">
        <v>10</v>
      </c>
    </row>
    <row r="4794" spans="1:4" x14ac:dyDescent="0.25">
      <c r="A4794" s="415" t="s">
        <v>5251</v>
      </c>
      <c r="B4794" s="202">
        <v>22085</v>
      </c>
      <c r="C4794" s="204">
        <v>21</v>
      </c>
      <c r="D4794" s="416">
        <v>21</v>
      </c>
    </row>
    <row r="4795" spans="1:4" x14ac:dyDescent="0.25">
      <c r="A4795" s="415" t="s">
        <v>5486</v>
      </c>
      <c r="B4795" s="202">
        <v>21758</v>
      </c>
      <c r="C4795" s="204">
        <v>81</v>
      </c>
      <c r="D4795" s="416">
        <v>71</v>
      </c>
    </row>
    <row r="4796" spans="1:4" x14ac:dyDescent="0.25">
      <c r="A4796" s="415" t="s">
        <v>5487</v>
      </c>
      <c r="B4796" s="202">
        <v>26051</v>
      </c>
      <c r="C4796" s="204">
        <v>10</v>
      </c>
      <c r="D4796" s="416">
        <v>9</v>
      </c>
    </row>
    <row r="4797" spans="1:4" x14ac:dyDescent="0.25">
      <c r="A4797" s="415" t="s">
        <v>5488</v>
      </c>
      <c r="B4797" s="202">
        <v>12912</v>
      </c>
      <c r="C4797" s="204">
        <v>4</v>
      </c>
      <c r="D4797" s="416">
        <v>2</v>
      </c>
    </row>
    <row r="4798" spans="1:4" x14ac:dyDescent="0.25">
      <c r="A4798" s="415" t="s">
        <v>5489</v>
      </c>
      <c r="B4798" s="202">
        <v>25854</v>
      </c>
      <c r="C4798" s="204">
        <v>6</v>
      </c>
      <c r="D4798" s="416">
        <v>5</v>
      </c>
    </row>
    <row r="4799" spans="1:4" x14ac:dyDescent="0.25">
      <c r="A4799" s="415" t="s">
        <v>5490</v>
      </c>
      <c r="B4799" s="202">
        <v>16040</v>
      </c>
      <c r="C4799" s="204">
        <v>8</v>
      </c>
      <c r="D4799" s="416">
        <v>6</v>
      </c>
    </row>
    <row r="4800" spans="1:4" x14ac:dyDescent="0.25">
      <c r="A4800" s="415" t="s">
        <v>5491</v>
      </c>
      <c r="B4800" s="202">
        <v>10954</v>
      </c>
      <c r="C4800" s="204">
        <v>74</v>
      </c>
      <c r="D4800" s="416">
        <v>67</v>
      </c>
    </row>
    <row r="4801" spans="1:4" x14ac:dyDescent="0.25">
      <c r="A4801" s="415" t="s">
        <v>5492</v>
      </c>
      <c r="B4801" s="202">
        <v>25769</v>
      </c>
      <c r="C4801" s="204">
        <v>63</v>
      </c>
      <c r="D4801" s="416">
        <v>57</v>
      </c>
    </row>
    <row r="4802" spans="1:4" x14ac:dyDescent="0.25">
      <c r="A4802" s="415" t="s">
        <v>5493</v>
      </c>
      <c r="B4802" s="202">
        <v>25533</v>
      </c>
      <c r="C4802" s="204">
        <v>54</v>
      </c>
      <c r="D4802" s="416">
        <v>49</v>
      </c>
    </row>
    <row r="4803" spans="1:4" x14ac:dyDescent="0.25">
      <c r="A4803" s="415" t="s">
        <v>5494</v>
      </c>
      <c r="B4803" s="202">
        <v>22441</v>
      </c>
      <c r="C4803" s="204">
        <v>132</v>
      </c>
      <c r="D4803" s="416">
        <v>45</v>
      </c>
    </row>
    <row r="4804" spans="1:4" x14ac:dyDescent="0.25">
      <c r="A4804" s="415" t="s">
        <v>5495</v>
      </c>
      <c r="B4804" s="202">
        <v>13175</v>
      </c>
      <c r="C4804" s="204">
        <v>17</v>
      </c>
      <c r="D4804" s="416">
        <v>11</v>
      </c>
    </row>
    <row r="4805" spans="1:4" x14ac:dyDescent="0.25">
      <c r="A4805" s="415" t="s">
        <v>5252</v>
      </c>
      <c r="B4805" s="202">
        <v>13318</v>
      </c>
      <c r="C4805" s="204">
        <v>44</v>
      </c>
      <c r="D4805" s="416">
        <v>11</v>
      </c>
    </row>
    <row r="4806" spans="1:4" x14ac:dyDescent="0.25">
      <c r="A4806" s="415" t="s">
        <v>5496</v>
      </c>
      <c r="B4806" s="202">
        <v>20319</v>
      </c>
      <c r="C4806" s="204">
        <v>6</v>
      </c>
      <c r="D4806" s="416">
        <v>3</v>
      </c>
    </row>
    <row r="4807" spans="1:4" x14ac:dyDescent="0.25">
      <c r="A4807" s="415" t="s">
        <v>5497</v>
      </c>
      <c r="B4807" s="202">
        <v>24288</v>
      </c>
      <c r="C4807" s="204">
        <v>6</v>
      </c>
      <c r="D4807" s="416">
        <v>6</v>
      </c>
    </row>
    <row r="4808" spans="1:4" x14ac:dyDescent="0.25">
      <c r="A4808" s="415" t="s">
        <v>5498</v>
      </c>
      <c r="B4808" s="202">
        <v>15788</v>
      </c>
      <c r="C4808" s="204">
        <v>18</v>
      </c>
      <c r="D4808" s="416">
        <v>9</v>
      </c>
    </row>
    <row r="4809" spans="1:4" x14ac:dyDescent="0.25">
      <c r="A4809" s="415" t="s">
        <v>5499</v>
      </c>
      <c r="B4809" s="202">
        <v>26612</v>
      </c>
      <c r="C4809" s="204">
        <v>4</v>
      </c>
      <c r="D4809" s="416">
        <v>3</v>
      </c>
    </row>
    <row r="4810" spans="1:4" x14ac:dyDescent="0.25">
      <c r="A4810" s="415" t="s">
        <v>5500</v>
      </c>
      <c r="B4810" s="202">
        <v>29335</v>
      </c>
      <c r="C4810" s="204">
        <v>23</v>
      </c>
      <c r="D4810" s="416">
        <v>9</v>
      </c>
    </row>
    <row r="4811" spans="1:4" x14ac:dyDescent="0.25">
      <c r="A4811" s="415" t="s">
        <v>5501</v>
      </c>
      <c r="B4811" s="202">
        <v>10250</v>
      </c>
      <c r="C4811" s="204">
        <v>2</v>
      </c>
      <c r="D4811" s="416">
        <v>2</v>
      </c>
    </row>
    <row r="4812" spans="1:4" x14ac:dyDescent="0.25">
      <c r="A4812" s="415" t="s">
        <v>2294</v>
      </c>
      <c r="B4812" s="202">
        <v>17751</v>
      </c>
      <c r="C4812" s="204">
        <v>15</v>
      </c>
      <c r="D4812" s="416">
        <v>13</v>
      </c>
    </row>
    <row r="4813" spans="1:4" x14ac:dyDescent="0.25">
      <c r="A4813" s="415" t="s">
        <v>2295</v>
      </c>
      <c r="B4813" s="202">
        <v>19367</v>
      </c>
      <c r="C4813" s="204">
        <v>1</v>
      </c>
      <c r="D4813" s="416">
        <v>0</v>
      </c>
    </row>
    <row r="4814" spans="1:4" x14ac:dyDescent="0.25">
      <c r="A4814" s="415" t="s">
        <v>2296</v>
      </c>
      <c r="B4814" s="202">
        <v>26248</v>
      </c>
      <c r="C4814" s="204">
        <v>8</v>
      </c>
      <c r="D4814" s="416">
        <v>7</v>
      </c>
    </row>
    <row r="4815" spans="1:4" x14ac:dyDescent="0.25">
      <c r="A4815" s="415" t="s">
        <v>5327</v>
      </c>
      <c r="B4815" s="202">
        <v>24992</v>
      </c>
      <c r="C4815" s="204">
        <v>13</v>
      </c>
      <c r="D4815" s="416">
        <v>7</v>
      </c>
    </row>
    <row r="4816" spans="1:4" x14ac:dyDescent="0.25">
      <c r="A4816" s="415" t="s">
        <v>2403</v>
      </c>
      <c r="B4816" s="202">
        <v>18280</v>
      </c>
      <c r="C4816" s="204">
        <v>3</v>
      </c>
      <c r="D4816" s="416">
        <v>3</v>
      </c>
    </row>
    <row r="4817" spans="1:4" x14ac:dyDescent="0.25">
      <c r="A4817" s="415" t="s">
        <v>2297</v>
      </c>
      <c r="B4817" s="202">
        <v>21682</v>
      </c>
      <c r="C4817" s="204">
        <v>5</v>
      </c>
      <c r="D4817" s="416">
        <v>2</v>
      </c>
    </row>
    <row r="4818" spans="1:4" x14ac:dyDescent="0.25">
      <c r="A4818" s="415" t="s">
        <v>2298</v>
      </c>
      <c r="B4818" s="202">
        <v>24708</v>
      </c>
      <c r="C4818" s="204">
        <v>4</v>
      </c>
      <c r="D4818" s="416">
        <v>3</v>
      </c>
    </row>
    <row r="4819" spans="1:4" x14ac:dyDescent="0.25">
      <c r="A4819" s="415" t="s">
        <v>2299</v>
      </c>
      <c r="B4819" s="202">
        <v>14615</v>
      </c>
      <c r="C4819" s="204">
        <v>6</v>
      </c>
      <c r="D4819" s="416">
        <v>6</v>
      </c>
    </row>
    <row r="4820" spans="1:4" x14ac:dyDescent="0.25">
      <c r="A4820" s="415" t="s">
        <v>2300</v>
      </c>
      <c r="B4820" s="202">
        <v>19686</v>
      </c>
      <c r="C4820" s="204">
        <v>14</v>
      </c>
      <c r="D4820" s="416">
        <v>13</v>
      </c>
    </row>
    <row r="4821" spans="1:4" x14ac:dyDescent="0.25">
      <c r="A4821" s="415" t="s">
        <v>2301</v>
      </c>
      <c r="B4821" s="202">
        <v>21358</v>
      </c>
      <c r="C4821" s="204">
        <v>15</v>
      </c>
      <c r="D4821" s="416">
        <v>11</v>
      </c>
    </row>
    <row r="4822" spans="1:4" x14ac:dyDescent="0.25">
      <c r="A4822" s="415" t="s">
        <v>2302</v>
      </c>
      <c r="B4822" s="202">
        <v>29194</v>
      </c>
      <c r="C4822" s="204">
        <v>6</v>
      </c>
      <c r="D4822" s="416">
        <v>3</v>
      </c>
    </row>
    <row r="4823" spans="1:4" x14ac:dyDescent="0.25">
      <c r="A4823" s="415" t="s">
        <v>2303</v>
      </c>
      <c r="B4823" s="202">
        <v>15130</v>
      </c>
      <c r="C4823" s="204">
        <v>2</v>
      </c>
      <c r="D4823" s="416">
        <v>2</v>
      </c>
    </row>
    <row r="4824" spans="1:4" x14ac:dyDescent="0.25">
      <c r="A4824" s="415" t="s">
        <v>2304</v>
      </c>
      <c r="B4824" s="202">
        <v>14344</v>
      </c>
      <c r="C4824" s="204">
        <v>12</v>
      </c>
      <c r="D4824" s="416">
        <v>12</v>
      </c>
    </row>
    <row r="4825" spans="1:4" x14ac:dyDescent="0.25">
      <c r="A4825" s="415" t="s">
        <v>2305</v>
      </c>
      <c r="B4825" s="202">
        <v>19245</v>
      </c>
      <c r="C4825" s="204">
        <v>4</v>
      </c>
      <c r="D4825" s="416">
        <v>4</v>
      </c>
    </row>
    <row r="4826" spans="1:4" x14ac:dyDescent="0.25">
      <c r="A4826" s="415" t="s">
        <v>2306</v>
      </c>
      <c r="B4826" s="202">
        <v>21344</v>
      </c>
      <c r="C4826" s="204">
        <v>3</v>
      </c>
      <c r="D4826" s="416">
        <v>3</v>
      </c>
    </row>
    <row r="4827" spans="1:4" x14ac:dyDescent="0.25">
      <c r="A4827" s="415" t="s">
        <v>2307</v>
      </c>
      <c r="B4827" s="202">
        <v>13679</v>
      </c>
      <c r="C4827" s="204">
        <v>51</v>
      </c>
      <c r="D4827" s="416">
        <v>46</v>
      </c>
    </row>
    <row r="4828" spans="1:4" x14ac:dyDescent="0.25">
      <c r="A4828" s="415" t="s">
        <v>5337</v>
      </c>
      <c r="B4828" s="202">
        <v>12760</v>
      </c>
      <c r="C4828" s="204">
        <v>26</v>
      </c>
      <c r="D4828" s="416">
        <v>26</v>
      </c>
    </row>
    <row r="4829" spans="1:4" x14ac:dyDescent="0.25">
      <c r="A4829" s="415" t="s">
        <v>5338</v>
      </c>
      <c r="B4829" s="202">
        <v>29237</v>
      </c>
      <c r="C4829" s="204">
        <v>20</v>
      </c>
      <c r="D4829" s="416">
        <v>19</v>
      </c>
    </row>
    <row r="4830" spans="1:4" x14ac:dyDescent="0.25">
      <c r="A4830" s="415" t="s">
        <v>2308</v>
      </c>
      <c r="B4830" s="202">
        <v>24427</v>
      </c>
      <c r="C4830" s="204">
        <v>45</v>
      </c>
      <c r="D4830" s="416">
        <v>42</v>
      </c>
    </row>
    <row r="4831" spans="1:4" x14ac:dyDescent="0.25">
      <c r="A4831" s="415" t="s">
        <v>5339</v>
      </c>
      <c r="B4831" s="202">
        <v>16143</v>
      </c>
      <c r="C4831" s="204">
        <v>12</v>
      </c>
      <c r="D4831" s="416">
        <v>9</v>
      </c>
    </row>
    <row r="4832" spans="1:4" x14ac:dyDescent="0.25">
      <c r="A4832" s="415" t="s">
        <v>2404</v>
      </c>
      <c r="B4832" s="202">
        <v>11571</v>
      </c>
      <c r="C4832" s="204">
        <v>9</v>
      </c>
      <c r="D4832" s="416">
        <v>8</v>
      </c>
    </row>
    <row r="4833" spans="1:4" x14ac:dyDescent="0.25">
      <c r="A4833" s="415" t="s">
        <v>5502</v>
      </c>
      <c r="B4833" s="202">
        <v>17561</v>
      </c>
      <c r="C4833" s="204">
        <v>5</v>
      </c>
      <c r="D4833" s="416">
        <v>4</v>
      </c>
    </row>
    <row r="4834" spans="1:4" x14ac:dyDescent="0.25">
      <c r="A4834" s="415" t="s">
        <v>5503</v>
      </c>
      <c r="B4834" s="202">
        <v>26828</v>
      </c>
      <c r="C4834" s="204">
        <v>8</v>
      </c>
      <c r="D4834" s="416">
        <v>4</v>
      </c>
    </row>
    <row r="4835" spans="1:4" x14ac:dyDescent="0.25">
      <c r="A4835" s="415" t="s">
        <v>2407</v>
      </c>
      <c r="B4835" s="202">
        <v>25432</v>
      </c>
      <c r="C4835" s="204">
        <v>3</v>
      </c>
      <c r="D4835" s="416">
        <v>3</v>
      </c>
    </row>
    <row r="4836" spans="1:4" x14ac:dyDescent="0.25">
      <c r="A4836" s="415" t="s">
        <v>5504</v>
      </c>
      <c r="B4836" s="202">
        <v>18920</v>
      </c>
      <c r="C4836" s="204">
        <v>43</v>
      </c>
      <c r="D4836" s="416">
        <v>33</v>
      </c>
    </row>
    <row r="4837" spans="1:4" x14ac:dyDescent="0.25">
      <c r="A4837" s="415" t="s">
        <v>5505</v>
      </c>
      <c r="B4837" s="202">
        <v>13615</v>
      </c>
      <c r="C4837" s="204">
        <v>20</v>
      </c>
      <c r="D4837" s="416">
        <v>19</v>
      </c>
    </row>
    <row r="4838" spans="1:4" x14ac:dyDescent="0.25">
      <c r="A4838" s="415" t="s">
        <v>5357</v>
      </c>
      <c r="B4838" s="202">
        <v>14562</v>
      </c>
      <c r="C4838" s="204">
        <v>24</v>
      </c>
      <c r="D4838" s="416">
        <v>22</v>
      </c>
    </row>
    <row r="4839" spans="1:4" x14ac:dyDescent="0.25">
      <c r="A4839" s="415" t="s">
        <v>5506</v>
      </c>
      <c r="B4839" s="202">
        <v>16092</v>
      </c>
      <c r="C4839" s="204">
        <v>5</v>
      </c>
      <c r="D4839" s="416">
        <v>5</v>
      </c>
    </row>
    <row r="4840" spans="1:4" x14ac:dyDescent="0.25">
      <c r="A4840" s="415" t="s">
        <v>5507</v>
      </c>
      <c r="B4840" s="202">
        <v>29211</v>
      </c>
      <c r="C4840" s="204">
        <v>8</v>
      </c>
      <c r="D4840" s="416">
        <v>6</v>
      </c>
    </row>
    <row r="4841" spans="1:4" x14ac:dyDescent="0.25">
      <c r="A4841" s="415" t="s">
        <v>5360</v>
      </c>
      <c r="B4841" s="202">
        <v>29968</v>
      </c>
      <c r="C4841" s="204">
        <v>2</v>
      </c>
      <c r="D4841" s="416">
        <v>0</v>
      </c>
    </row>
    <row r="4842" spans="1:4" x14ac:dyDescent="0.25">
      <c r="A4842" s="415" t="s">
        <v>2424</v>
      </c>
      <c r="B4842" s="202">
        <v>28694</v>
      </c>
      <c r="C4842" s="204">
        <v>22</v>
      </c>
      <c r="D4842" s="416">
        <v>6</v>
      </c>
    </row>
    <row r="4843" spans="1:4" x14ac:dyDescent="0.25">
      <c r="A4843" s="415" t="s">
        <v>5508</v>
      </c>
      <c r="B4843" s="202">
        <v>12668</v>
      </c>
      <c r="C4843" s="204">
        <v>12</v>
      </c>
      <c r="D4843" s="416">
        <v>10</v>
      </c>
    </row>
    <row r="4844" spans="1:4" x14ac:dyDescent="0.25">
      <c r="A4844" s="415" t="s">
        <v>5509</v>
      </c>
      <c r="B4844" s="202">
        <v>25091</v>
      </c>
      <c r="C4844" s="204">
        <v>2</v>
      </c>
      <c r="D4844" s="416">
        <v>2</v>
      </c>
    </row>
    <row r="4845" spans="1:4" x14ac:dyDescent="0.25">
      <c r="A4845" s="415" t="s">
        <v>5510</v>
      </c>
      <c r="B4845" s="202">
        <v>16473</v>
      </c>
      <c r="C4845" s="204">
        <v>13</v>
      </c>
      <c r="D4845" s="416">
        <v>7</v>
      </c>
    </row>
    <row r="4846" spans="1:4" x14ac:dyDescent="0.25">
      <c r="A4846" s="415" t="s">
        <v>5511</v>
      </c>
      <c r="B4846" s="202">
        <v>24497</v>
      </c>
      <c r="C4846" s="204">
        <v>140</v>
      </c>
      <c r="D4846" s="416">
        <v>132</v>
      </c>
    </row>
    <row r="4847" spans="1:4" x14ac:dyDescent="0.25">
      <c r="A4847" s="415" t="s">
        <v>5363</v>
      </c>
      <c r="B4847" s="202">
        <v>29407</v>
      </c>
      <c r="C4847" s="204">
        <v>113</v>
      </c>
      <c r="D4847" s="416">
        <v>42</v>
      </c>
    </row>
    <row r="4848" spans="1:4" x14ac:dyDescent="0.25">
      <c r="A4848" s="415" t="s">
        <v>5364</v>
      </c>
      <c r="B4848" s="202">
        <v>14711</v>
      </c>
      <c r="C4848" s="204">
        <v>10</v>
      </c>
      <c r="D4848" s="416">
        <v>10</v>
      </c>
    </row>
    <row r="4849" spans="1:4" x14ac:dyDescent="0.25">
      <c r="A4849" s="415" t="s">
        <v>5512</v>
      </c>
      <c r="B4849" s="202">
        <v>17875</v>
      </c>
      <c r="C4849" s="204">
        <v>32</v>
      </c>
      <c r="D4849" s="416">
        <v>2</v>
      </c>
    </row>
    <row r="4850" spans="1:4" x14ac:dyDescent="0.25">
      <c r="A4850" s="415" t="s">
        <v>5365</v>
      </c>
      <c r="B4850" s="202">
        <v>27328</v>
      </c>
      <c r="C4850" s="204">
        <v>12</v>
      </c>
      <c r="D4850" s="416">
        <v>12</v>
      </c>
    </row>
    <row r="4851" spans="1:4" x14ac:dyDescent="0.25">
      <c r="A4851" s="415" t="s">
        <v>5513</v>
      </c>
      <c r="B4851" s="202">
        <v>29356</v>
      </c>
      <c r="C4851" s="204">
        <v>7</v>
      </c>
      <c r="D4851" s="416">
        <v>7</v>
      </c>
    </row>
    <row r="4852" spans="1:4" x14ac:dyDescent="0.25">
      <c r="A4852" s="415" t="s">
        <v>5514</v>
      </c>
      <c r="B4852" s="202">
        <v>11837</v>
      </c>
      <c r="C4852" s="204">
        <v>36</v>
      </c>
      <c r="D4852" s="416">
        <v>34</v>
      </c>
    </row>
    <row r="4853" spans="1:4" x14ac:dyDescent="0.25">
      <c r="A4853" s="415" t="s">
        <v>5515</v>
      </c>
      <c r="B4853" s="202">
        <v>13175</v>
      </c>
      <c r="C4853" s="204">
        <v>17</v>
      </c>
      <c r="D4853" s="416">
        <v>16</v>
      </c>
    </row>
    <row r="4854" spans="1:4" x14ac:dyDescent="0.25">
      <c r="A4854" s="415" t="s">
        <v>5516</v>
      </c>
      <c r="B4854" s="202">
        <v>26307</v>
      </c>
      <c r="C4854" s="204">
        <v>41</v>
      </c>
      <c r="D4854" s="416">
        <v>35</v>
      </c>
    </row>
    <row r="4855" spans="1:4" x14ac:dyDescent="0.25">
      <c r="A4855" s="415" t="s">
        <v>5517</v>
      </c>
      <c r="B4855" s="202">
        <v>26353</v>
      </c>
      <c r="C4855" s="204">
        <v>1</v>
      </c>
      <c r="D4855" s="416">
        <v>1</v>
      </c>
    </row>
    <row r="4856" spans="1:4" x14ac:dyDescent="0.25">
      <c r="A4856" s="415" t="s">
        <v>5518</v>
      </c>
      <c r="B4856" s="202">
        <v>22625</v>
      </c>
      <c r="C4856" s="204">
        <v>7</v>
      </c>
      <c r="D4856" s="416">
        <v>7</v>
      </c>
    </row>
    <row r="4857" spans="1:4" x14ac:dyDescent="0.25">
      <c r="A4857" s="415" t="s">
        <v>5519</v>
      </c>
      <c r="B4857" s="202">
        <v>25475</v>
      </c>
      <c r="C4857" s="204">
        <v>2</v>
      </c>
      <c r="D4857" s="416">
        <v>0</v>
      </c>
    </row>
    <row r="4858" spans="1:4" x14ac:dyDescent="0.25">
      <c r="A4858" s="415" t="s">
        <v>5520</v>
      </c>
      <c r="B4858" s="202">
        <v>19260</v>
      </c>
      <c r="C4858" s="204">
        <v>7</v>
      </c>
      <c r="D4858" s="416">
        <v>6</v>
      </c>
    </row>
    <row r="4859" spans="1:4" x14ac:dyDescent="0.25">
      <c r="A4859" s="415" t="s">
        <v>5521</v>
      </c>
      <c r="B4859" s="202">
        <v>29984</v>
      </c>
      <c r="C4859" s="204">
        <v>17</v>
      </c>
      <c r="D4859" s="416">
        <v>14</v>
      </c>
    </row>
    <row r="4860" spans="1:4" x14ac:dyDescent="0.25">
      <c r="A4860" s="415" t="s">
        <v>5522</v>
      </c>
      <c r="B4860" s="202">
        <v>27500</v>
      </c>
      <c r="C4860" s="204">
        <v>2</v>
      </c>
      <c r="D4860" s="416">
        <v>1</v>
      </c>
    </row>
    <row r="4861" spans="1:4" x14ac:dyDescent="0.25">
      <c r="A4861" s="415" t="s">
        <v>5523</v>
      </c>
      <c r="B4861" s="202">
        <v>16349</v>
      </c>
      <c r="C4861" s="204">
        <v>125</v>
      </c>
      <c r="D4861" s="416">
        <v>98</v>
      </c>
    </row>
    <row r="4862" spans="1:4" x14ac:dyDescent="0.25">
      <c r="A4862" s="415" t="s">
        <v>5524</v>
      </c>
      <c r="B4862" s="202">
        <v>19005</v>
      </c>
      <c r="C4862" s="204">
        <v>78</v>
      </c>
      <c r="D4862" s="416">
        <v>45</v>
      </c>
    </row>
    <row r="4863" spans="1:4" x14ac:dyDescent="0.25">
      <c r="A4863" s="415" t="s">
        <v>5525</v>
      </c>
      <c r="B4863" s="202">
        <v>21486</v>
      </c>
      <c r="C4863" s="204">
        <v>10</v>
      </c>
      <c r="D4863" s="416">
        <v>6</v>
      </c>
    </row>
    <row r="4864" spans="1:4" x14ac:dyDescent="0.25">
      <c r="A4864" s="415" t="s">
        <v>5526</v>
      </c>
      <c r="B4864" s="202">
        <v>22037</v>
      </c>
      <c r="C4864" s="204">
        <v>30</v>
      </c>
      <c r="D4864" s="416">
        <v>16</v>
      </c>
    </row>
    <row r="4865" spans="1:4" x14ac:dyDescent="0.25">
      <c r="A4865" s="415" t="s">
        <v>5527</v>
      </c>
      <c r="B4865" s="202">
        <v>15536</v>
      </c>
      <c r="C4865" s="204">
        <v>11</v>
      </c>
      <c r="D4865" s="416">
        <v>10</v>
      </c>
    </row>
    <row r="4866" spans="1:4" x14ac:dyDescent="0.25">
      <c r="A4866" s="415" t="s">
        <v>5528</v>
      </c>
      <c r="B4866" s="202">
        <v>27192</v>
      </c>
      <c r="C4866" s="204">
        <v>2</v>
      </c>
      <c r="D4866" s="416">
        <v>0</v>
      </c>
    </row>
    <row r="4867" spans="1:4" x14ac:dyDescent="0.25">
      <c r="A4867" s="415" t="s">
        <v>5529</v>
      </c>
      <c r="B4867" s="202">
        <v>14257</v>
      </c>
      <c r="C4867" s="204">
        <v>7</v>
      </c>
      <c r="D4867" s="416">
        <v>6</v>
      </c>
    </row>
    <row r="4868" spans="1:4" x14ac:dyDescent="0.25">
      <c r="A4868" s="415" t="s">
        <v>5530</v>
      </c>
      <c r="B4868" s="202">
        <v>10713</v>
      </c>
      <c r="C4868" s="204">
        <v>12</v>
      </c>
      <c r="D4868" s="416">
        <v>12</v>
      </c>
    </row>
    <row r="4869" spans="1:4" x14ac:dyDescent="0.25">
      <c r="A4869" s="415" t="s">
        <v>5531</v>
      </c>
      <c r="B4869" s="202">
        <v>13903</v>
      </c>
      <c r="C4869" s="204">
        <v>23</v>
      </c>
      <c r="D4869" s="416">
        <v>23</v>
      </c>
    </row>
    <row r="4870" spans="1:4" x14ac:dyDescent="0.25">
      <c r="A4870" s="415" t="s">
        <v>5532</v>
      </c>
      <c r="B4870" s="202">
        <v>19541</v>
      </c>
      <c r="C4870" s="204">
        <v>3</v>
      </c>
      <c r="D4870" s="416">
        <v>2</v>
      </c>
    </row>
    <row r="4871" spans="1:4" x14ac:dyDescent="0.25">
      <c r="A4871" s="415" t="s">
        <v>5533</v>
      </c>
      <c r="B4871" s="202">
        <v>28591</v>
      </c>
      <c r="C4871" s="204">
        <v>134</v>
      </c>
      <c r="D4871" s="416">
        <v>130</v>
      </c>
    </row>
    <row r="4872" spans="1:4" x14ac:dyDescent="0.25">
      <c r="A4872" s="415" t="s">
        <v>5534</v>
      </c>
      <c r="B4872" s="202">
        <v>24184</v>
      </c>
      <c r="C4872" s="204">
        <v>3</v>
      </c>
      <c r="D4872" s="416">
        <v>1</v>
      </c>
    </row>
    <row r="4873" spans="1:4" x14ac:dyDescent="0.25">
      <c r="A4873" s="415" t="s">
        <v>5535</v>
      </c>
      <c r="B4873" s="202">
        <v>22095</v>
      </c>
      <c r="C4873" s="204">
        <v>105</v>
      </c>
      <c r="D4873" s="416">
        <v>96</v>
      </c>
    </row>
    <row r="4874" spans="1:4" x14ac:dyDescent="0.25">
      <c r="A4874" s="415" t="s">
        <v>5536</v>
      </c>
      <c r="B4874" s="202">
        <v>19772</v>
      </c>
      <c r="C4874" s="204">
        <v>72</v>
      </c>
      <c r="D4874" s="416">
        <v>60</v>
      </c>
    </row>
    <row r="4875" spans="1:4" x14ac:dyDescent="0.25">
      <c r="A4875" s="415" t="s">
        <v>5537</v>
      </c>
      <c r="B4875" s="202">
        <v>19278</v>
      </c>
      <c r="C4875" s="204">
        <v>50</v>
      </c>
      <c r="D4875" s="416">
        <v>46</v>
      </c>
    </row>
    <row r="4876" spans="1:4" x14ac:dyDescent="0.25">
      <c r="A4876" s="415" t="s">
        <v>5538</v>
      </c>
      <c r="B4876" s="202">
        <v>15062</v>
      </c>
      <c r="C4876" s="204">
        <v>15</v>
      </c>
      <c r="D4876" s="416">
        <v>11</v>
      </c>
    </row>
    <row r="4877" spans="1:4" x14ac:dyDescent="0.25">
      <c r="A4877" s="415" t="s">
        <v>5539</v>
      </c>
      <c r="B4877" s="202">
        <v>16543</v>
      </c>
      <c r="C4877" s="204">
        <v>7</v>
      </c>
      <c r="D4877" s="416">
        <v>7</v>
      </c>
    </row>
    <row r="4878" spans="1:4" x14ac:dyDescent="0.25">
      <c r="A4878" s="415" t="s">
        <v>5540</v>
      </c>
      <c r="B4878" s="202">
        <v>27805</v>
      </c>
      <c r="C4878" s="204">
        <v>138</v>
      </c>
      <c r="D4878" s="416">
        <v>96</v>
      </c>
    </row>
    <row r="4879" spans="1:4" x14ac:dyDescent="0.25">
      <c r="A4879" s="415" t="s">
        <v>5541</v>
      </c>
      <c r="B4879" s="202">
        <v>21513</v>
      </c>
      <c r="C4879" s="204">
        <v>4</v>
      </c>
      <c r="D4879" s="416">
        <v>2</v>
      </c>
    </row>
    <row r="4880" spans="1:4" x14ac:dyDescent="0.25">
      <c r="A4880" s="415" t="s">
        <v>5542</v>
      </c>
      <c r="B4880" s="202">
        <v>16276</v>
      </c>
      <c r="C4880" s="204">
        <v>2</v>
      </c>
      <c r="D4880" s="416">
        <v>2</v>
      </c>
    </row>
    <row r="4881" spans="1:4" x14ac:dyDescent="0.25">
      <c r="A4881" s="415" t="s">
        <v>5543</v>
      </c>
      <c r="B4881" s="202">
        <v>28061</v>
      </c>
      <c r="C4881" s="204">
        <v>25</v>
      </c>
      <c r="D4881" s="416">
        <v>21</v>
      </c>
    </row>
    <row r="4882" spans="1:4" x14ac:dyDescent="0.25">
      <c r="A4882" s="415" t="s">
        <v>5544</v>
      </c>
      <c r="B4882" s="202">
        <v>29334</v>
      </c>
      <c r="C4882" s="204">
        <v>26</v>
      </c>
      <c r="D4882" s="416">
        <v>22</v>
      </c>
    </row>
    <row r="4883" spans="1:4" x14ac:dyDescent="0.25">
      <c r="A4883" s="415" t="s">
        <v>5545</v>
      </c>
      <c r="B4883" s="202">
        <v>28507</v>
      </c>
      <c r="C4883" s="204">
        <v>97</v>
      </c>
      <c r="D4883" s="416">
        <v>10</v>
      </c>
    </row>
    <row r="4884" spans="1:4" x14ac:dyDescent="0.25">
      <c r="A4884" s="415" t="s">
        <v>5546</v>
      </c>
      <c r="B4884" s="202">
        <v>15865</v>
      </c>
      <c r="C4884" s="204">
        <v>18</v>
      </c>
      <c r="D4884" s="416">
        <v>12</v>
      </c>
    </row>
    <row r="4885" spans="1:4" x14ac:dyDescent="0.25">
      <c r="A4885" s="415" t="s">
        <v>5547</v>
      </c>
      <c r="B4885" s="202">
        <v>28016</v>
      </c>
      <c r="C4885" s="204">
        <v>6</v>
      </c>
      <c r="D4885" s="416">
        <v>6</v>
      </c>
    </row>
    <row r="4886" spans="1:4" x14ac:dyDescent="0.25">
      <c r="A4886" s="415" t="s">
        <v>5548</v>
      </c>
      <c r="B4886" s="202">
        <v>11843</v>
      </c>
      <c r="C4886" s="204">
        <v>2</v>
      </c>
      <c r="D4886" s="416">
        <v>1</v>
      </c>
    </row>
    <row r="4887" spans="1:4" x14ac:dyDescent="0.25">
      <c r="A4887" s="415" t="s">
        <v>5549</v>
      </c>
      <c r="B4887" s="202">
        <v>10538</v>
      </c>
      <c r="C4887" s="204">
        <v>5</v>
      </c>
      <c r="D4887" s="416">
        <v>4</v>
      </c>
    </row>
    <row r="4888" spans="1:4" x14ac:dyDescent="0.25">
      <c r="A4888" s="415" t="s">
        <v>5550</v>
      </c>
      <c r="B4888" s="202">
        <v>13077</v>
      </c>
      <c r="C4888" s="204">
        <v>9</v>
      </c>
      <c r="D4888" s="416">
        <v>9</v>
      </c>
    </row>
    <row r="4889" spans="1:4" x14ac:dyDescent="0.25">
      <c r="A4889" s="415" t="s">
        <v>5551</v>
      </c>
      <c r="B4889" s="202">
        <v>15283</v>
      </c>
      <c r="C4889" s="204">
        <v>9</v>
      </c>
      <c r="D4889" s="416">
        <v>7</v>
      </c>
    </row>
    <row r="4890" spans="1:4" x14ac:dyDescent="0.25">
      <c r="A4890" s="415" t="s">
        <v>5552</v>
      </c>
      <c r="B4890" s="202">
        <v>15844</v>
      </c>
      <c r="C4890" s="204">
        <v>1</v>
      </c>
      <c r="D4890" s="416">
        <v>0</v>
      </c>
    </row>
    <row r="4891" spans="1:4" x14ac:dyDescent="0.25">
      <c r="A4891" s="415" t="s">
        <v>5553</v>
      </c>
      <c r="B4891" s="202">
        <v>16666</v>
      </c>
      <c r="C4891" s="204">
        <v>153</v>
      </c>
      <c r="D4891" s="416">
        <v>149</v>
      </c>
    </row>
    <row r="4892" spans="1:4" x14ac:dyDescent="0.25">
      <c r="A4892" s="415" t="s">
        <v>5554</v>
      </c>
      <c r="B4892" s="202">
        <v>23119</v>
      </c>
      <c r="C4892" s="204">
        <v>85</v>
      </c>
      <c r="D4892" s="416">
        <v>85</v>
      </c>
    </row>
    <row r="4893" spans="1:4" x14ac:dyDescent="0.25">
      <c r="A4893" s="415" t="s">
        <v>5555</v>
      </c>
      <c r="B4893" s="202">
        <v>18286</v>
      </c>
      <c r="C4893" s="204">
        <v>3</v>
      </c>
      <c r="D4893" s="416">
        <v>3</v>
      </c>
    </row>
    <row r="4894" spans="1:4" x14ac:dyDescent="0.25">
      <c r="A4894" s="415" t="s">
        <v>5556</v>
      </c>
      <c r="B4894" s="202">
        <v>16801</v>
      </c>
      <c r="C4894" s="204">
        <v>8</v>
      </c>
      <c r="D4894" s="416">
        <v>8</v>
      </c>
    </row>
    <row r="4895" spans="1:4" x14ac:dyDescent="0.25">
      <c r="A4895" s="415" t="s">
        <v>5557</v>
      </c>
      <c r="B4895" s="202">
        <v>27040</v>
      </c>
      <c r="C4895" s="204">
        <v>9</v>
      </c>
      <c r="D4895" s="416">
        <v>5</v>
      </c>
    </row>
    <row r="4896" spans="1:4" x14ac:dyDescent="0.25">
      <c r="A4896" s="415" t="s">
        <v>2152</v>
      </c>
      <c r="B4896" s="202">
        <v>12824</v>
      </c>
      <c r="C4896" s="204">
        <v>33</v>
      </c>
      <c r="D4896" s="416">
        <v>31</v>
      </c>
    </row>
    <row r="4897" spans="1:4" x14ac:dyDescent="0.25">
      <c r="A4897" s="415" t="s">
        <v>2153</v>
      </c>
      <c r="B4897" s="202">
        <v>12220</v>
      </c>
      <c r="C4897" s="204">
        <v>4</v>
      </c>
      <c r="D4897" s="416">
        <v>4</v>
      </c>
    </row>
    <row r="4898" spans="1:4" x14ac:dyDescent="0.25">
      <c r="A4898" s="415" t="s">
        <v>5558</v>
      </c>
      <c r="B4898" s="202">
        <v>26360</v>
      </c>
      <c r="C4898" s="204">
        <v>1</v>
      </c>
      <c r="D4898" s="416">
        <v>1</v>
      </c>
    </row>
    <row r="4899" spans="1:4" x14ac:dyDescent="0.25">
      <c r="A4899" s="415" t="s">
        <v>5559</v>
      </c>
      <c r="B4899" s="202">
        <v>20067</v>
      </c>
      <c r="C4899" s="204">
        <v>55</v>
      </c>
      <c r="D4899" s="416">
        <v>27</v>
      </c>
    </row>
    <row r="4900" spans="1:4" x14ac:dyDescent="0.25">
      <c r="A4900" s="415" t="s">
        <v>5560</v>
      </c>
      <c r="B4900" s="202">
        <v>28176</v>
      </c>
      <c r="C4900" s="204">
        <v>4</v>
      </c>
      <c r="D4900" s="416">
        <v>4</v>
      </c>
    </row>
    <row r="4901" spans="1:4" x14ac:dyDescent="0.25">
      <c r="A4901" s="415" t="s">
        <v>2161</v>
      </c>
      <c r="B4901" s="202">
        <v>26421</v>
      </c>
      <c r="C4901" s="204">
        <v>39</v>
      </c>
      <c r="D4901" s="416">
        <v>24</v>
      </c>
    </row>
    <row r="4902" spans="1:4" x14ac:dyDescent="0.25">
      <c r="A4902" s="415" t="s">
        <v>5561</v>
      </c>
      <c r="B4902" s="202">
        <v>24510</v>
      </c>
      <c r="C4902" s="204">
        <v>1</v>
      </c>
      <c r="D4902" s="416">
        <v>1</v>
      </c>
    </row>
    <row r="4903" spans="1:4" x14ac:dyDescent="0.25">
      <c r="A4903" s="415" t="s">
        <v>5562</v>
      </c>
      <c r="B4903" s="202">
        <v>13296</v>
      </c>
      <c r="C4903" s="204">
        <v>40</v>
      </c>
      <c r="D4903" s="416">
        <v>40</v>
      </c>
    </row>
    <row r="4904" spans="1:4" x14ac:dyDescent="0.25">
      <c r="A4904" s="415" t="s">
        <v>5563</v>
      </c>
      <c r="B4904" s="202">
        <v>20708</v>
      </c>
      <c r="C4904" s="204">
        <v>40</v>
      </c>
      <c r="D4904" s="416">
        <v>40</v>
      </c>
    </row>
    <row r="4905" spans="1:4" x14ac:dyDescent="0.25">
      <c r="A4905" s="415" t="s">
        <v>5564</v>
      </c>
      <c r="B4905" s="202">
        <v>11965</v>
      </c>
      <c r="C4905" s="204">
        <v>7</v>
      </c>
      <c r="D4905" s="416">
        <v>0</v>
      </c>
    </row>
    <row r="4906" spans="1:4" x14ac:dyDescent="0.25">
      <c r="A4906" s="415" t="s">
        <v>2247</v>
      </c>
      <c r="B4906" s="202">
        <v>18093</v>
      </c>
      <c r="C4906" s="204">
        <v>32</v>
      </c>
      <c r="D4906" s="416">
        <v>27</v>
      </c>
    </row>
    <row r="4907" spans="1:4" x14ac:dyDescent="0.25">
      <c r="A4907" s="415" t="s">
        <v>2248</v>
      </c>
      <c r="B4907" s="202">
        <v>11968</v>
      </c>
      <c r="C4907" s="204">
        <v>13</v>
      </c>
      <c r="D4907" s="416">
        <v>6</v>
      </c>
    </row>
    <row r="4908" spans="1:4" x14ac:dyDescent="0.25">
      <c r="A4908" s="415" t="s">
        <v>2249</v>
      </c>
      <c r="B4908" s="202">
        <v>21783</v>
      </c>
      <c r="C4908" s="204">
        <v>38</v>
      </c>
      <c r="D4908" s="416">
        <v>35</v>
      </c>
    </row>
    <row r="4909" spans="1:4" x14ac:dyDescent="0.25">
      <c r="A4909" s="415" t="s">
        <v>2250</v>
      </c>
      <c r="B4909" s="202">
        <v>11295</v>
      </c>
      <c r="C4909" s="204">
        <v>2</v>
      </c>
      <c r="D4909" s="416">
        <v>2</v>
      </c>
    </row>
    <row r="4910" spans="1:4" x14ac:dyDescent="0.25">
      <c r="A4910" s="415" t="s">
        <v>2251</v>
      </c>
      <c r="B4910" s="202">
        <v>15928</v>
      </c>
      <c r="C4910" s="204">
        <v>5</v>
      </c>
      <c r="D4910" s="416">
        <v>3</v>
      </c>
    </row>
    <row r="4911" spans="1:4" x14ac:dyDescent="0.25">
      <c r="A4911" s="415" t="s">
        <v>4593</v>
      </c>
      <c r="B4911" s="202">
        <v>19588</v>
      </c>
      <c r="C4911" s="204">
        <v>2</v>
      </c>
      <c r="D4911" s="416">
        <v>2</v>
      </c>
    </row>
    <row r="4912" spans="1:4" x14ac:dyDescent="0.25">
      <c r="A4912" s="415" t="s">
        <v>4521</v>
      </c>
      <c r="B4912" s="202">
        <v>20085</v>
      </c>
      <c r="C4912" s="204">
        <v>45</v>
      </c>
      <c r="D4912" s="416">
        <v>44</v>
      </c>
    </row>
    <row r="4913" spans="1:4" x14ac:dyDescent="0.25">
      <c r="A4913" s="415" t="s">
        <v>4522</v>
      </c>
      <c r="B4913" s="202">
        <v>26586</v>
      </c>
      <c r="C4913" s="204">
        <v>43</v>
      </c>
      <c r="D4913" s="416">
        <v>31</v>
      </c>
    </row>
    <row r="4914" spans="1:4" x14ac:dyDescent="0.25">
      <c r="A4914" s="415" t="s">
        <v>5565</v>
      </c>
      <c r="B4914" s="202">
        <v>26827</v>
      </c>
      <c r="C4914" s="204">
        <v>2</v>
      </c>
      <c r="D4914" s="416">
        <v>1</v>
      </c>
    </row>
    <row r="4915" spans="1:4" x14ac:dyDescent="0.25">
      <c r="A4915" s="415" t="s">
        <v>5566</v>
      </c>
      <c r="B4915" s="202">
        <v>22833</v>
      </c>
      <c r="C4915" s="204">
        <v>1</v>
      </c>
      <c r="D4915" s="416">
        <v>1</v>
      </c>
    </row>
    <row r="4916" spans="1:4" x14ac:dyDescent="0.25">
      <c r="A4916" s="415" t="s">
        <v>2502</v>
      </c>
      <c r="B4916" s="202">
        <v>18032</v>
      </c>
      <c r="C4916" s="204">
        <v>236</v>
      </c>
      <c r="D4916" s="416">
        <v>100</v>
      </c>
    </row>
    <row r="4917" spans="1:4" x14ac:dyDescent="0.25">
      <c r="A4917" s="415" t="s">
        <v>2247</v>
      </c>
      <c r="B4917" s="202">
        <v>15655</v>
      </c>
      <c r="C4917" s="204">
        <v>16</v>
      </c>
      <c r="D4917" s="416">
        <v>14</v>
      </c>
    </row>
    <row r="4918" spans="1:4" x14ac:dyDescent="0.25">
      <c r="A4918" s="415" t="s">
        <v>2248</v>
      </c>
      <c r="B4918" s="202">
        <v>26248</v>
      </c>
      <c r="C4918" s="204">
        <v>11</v>
      </c>
      <c r="D4918" s="416">
        <v>3</v>
      </c>
    </row>
    <row r="4919" spans="1:4" x14ac:dyDescent="0.25">
      <c r="A4919" s="415" t="s">
        <v>2249</v>
      </c>
      <c r="B4919" s="202">
        <v>12499</v>
      </c>
      <c r="C4919" s="204">
        <v>33</v>
      </c>
      <c r="D4919" s="416">
        <v>31</v>
      </c>
    </row>
    <row r="4920" spans="1:4" x14ac:dyDescent="0.25">
      <c r="A4920" s="415" t="s">
        <v>2250</v>
      </c>
      <c r="B4920" s="202">
        <v>19927</v>
      </c>
      <c r="C4920" s="204">
        <v>4</v>
      </c>
      <c r="D4920" s="416">
        <v>4</v>
      </c>
    </row>
    <row r="4921" spans="1:4" x14ac:dyDescent="0.25">
      <c r="A4921" s="415" t="s">
        <v>2251</v>
      </c>
      <c r="B4921" s="202">
        <v>11070</v>
      </c>
      <c r="C4921" s="204">
        <v>1</v>
      </c>
      <c r="D4921" s="416">
        <v>0</v>
      </c>
    </row>
    <row r="4922" spans="1:4" x14ac:dyDescent="0.25">
      <c r="A4922" s="415" t="s">
        <v>5242</v>
      </c>
      <c r="B4922" s="202">
        <v>25687</v>
      </c>
      <c r="C4922" s="204">
        <v>9</v>
      </c>
      <c r="D4922" s="416">
        <v>7</v>
      </c>
    </row>
    <row r="4923" spans="1:4" x14ac:dyDescent="0.25">
      <c r="A4923" s="415" t="s">
        <v>5243</v>
      </c>
      <c r="B4923" s="202">
        <v>17554</v>
      </c>
      <c r="C4923" s="204">
        <v>1</v>
      </c>
      <c r="D4923" s="416">
        <v>1</v>
      </c>
    </row>
    <row r="4924" spans="1:4" x14ac:dyDescent="0.25">
      <c r="A4924" s="415" t="s">
        <v>5244</v>
      </c>
      <c r="B4924" s="202">
        <v>22014</v>
      </c>
      <c r="C4924" s="204">
        <v>34</v>
      </c>
      <c r="D4924" s="416">
        <v>26</v>
      </c>
    </row>
    <row r="4925" spans="1:4" x14ac:dyDescent="0.25">
      <c r="A4925" s="415" t="s">
        <v>5246</v>
      </c>
      <c r="B4925" s="202">
        <v>10702</v>
      </c>
      <c r="C4925" s="204">
        <v>8</v>
      </c>
      <c r="D4925" s="416">
        <v>5</v>
      </c>
    </row>
    <row r="4926" spans="1:4" x14ac:dyDescent="0.25">
      <c r="A4926" s="415" t="s">
        <v>5248</v>
      </c>
      <c r="B4926" s="202">
        <v>12728</v>
      </c>
      <c r="C4926" s="204">
        <v>4</v>
      </c>
      <c r="D4926" s="416">
        <v>1</v>
      </c>
    </row>
    <row r="4927" spans="1:4" x14ac:dyDescent="0.25">
      <c r="A4927" s="415" t="s">
        <v>5249</v>
      </c>
      <c r="B4927" s="202">
        <v>24698</v>
      </c>
      <c r="C4927" s="204">
        <v>5</v>
      </c>
      <c r="D4927" s="416">
        <v>3</v>
      </c>
    </row>
    <row r="4928" spans="1:4" x14ac:dyDescent="0.25">
      <c r="A4928" s="415" t="s">
        <v>5250</v>
      </c>
      <c r="B4928" s="202">
        <v>27709</v>
      </c>
      <c r="C4928" s="204">
        <v>21</v>
      </c>
      <c r="D4928" s="416">
        <v>17</v>
      </c>
    </row>
    <row r="4929" spans="1:4" x14ac:dyDescent="0.25">
      <c r="A4929" s="415" t="s">
        <v>2294</v>
      </c>
      <c r="B4929" s="202">
        <v>27759</v>
      </c>
      <c r="C4929" s="204">
        <v>26</v>
      </c>
      <c r="D4929" s="416">
        <v>0</v>
      </c>
    </row>
    <row r="4930" spans="1:4" x14ac:dyDescent="0.25">
      <c r="A4930" s="415" t="s">
        <v>2295</v>
      </c>
      <c r="B4930" s="202">
        <v>14612</v>
      </c>
      <c r="C4930" s="204">
        <v>2</v>
      </c>
      <c r="D4930" s="416">
        <v>2</v>
      </c>
    </row>
    <row r="4931" spans="1:4" x14ac:dyDescent="0.25">
      <c r="A4931" s="415" t="s">
        <v>2296</v>
      </c>
      <c r="B4931" s="202">
        <v>18316</v>
      </c>
      <c r="C4931" s="204">
        <v>1</v>
      </c>
      <c r="D4931" s="416">
        <v>0</v>
      </c>
    </row>
    <row r="4932" spans="1:4" x14ac:dyDescent="0.25">
      <c r="A4932" s="415" t="s">
        <v>5327</v>
      </c>
      <c r="B4932" s="202">
        <v>15171</v>
      </c>
      <c r="C4932" s="204">
        <v>6</v>
      </c>
      <c r="D4932" s="416">
        <v>6</v>
      </c>
    </row>
    <row r="4933" spans="1:4" x14ac:dyDescent="0.25">
      <c r="A4933" s="415" t="s">
        <v>2403</v>
      </c>
      <c r="B4933" s="202">
        <v>23420</v>
      </c>
      <c r="C4933" s="204">
        <v>1</v>
      </c>
      <c r="D4933" s="416">
        <v>1</v>
      </c>
    </row>
    <row r="4934" spans="1:4" x14ac:dyDescent="0.25">
      <c r="A4934" s="415" t="s">
        <v>2297</v>
      </c>
      <c r="B4934" s="202">
        <v>16417</v>
      </c>
      <c r="C4934" s="204">
        <v>3</v>
      </c>
      <c r="D4934" s="416">
        <v>1</v>
      </c>
    </row>
    <row r="4935" spans="1:4" x14ac:dyDescent="0.25">
      <c r="A4935" s="415" t="s">
        <v>2298</v>
      </c>
      <c r="B4935" s="202">
        <v>25153</v>
      </c>
      <c r="C4935" s="204">
        <v>3</v>
      </c>
      <c r="D4935" s="416">
        <v>3</v>
      </c>
    </row>
    <row r="4936" spans="1:4" x14ac:dyDescent="0.25">
      <c r="A4936" s="415" t="s">
        <v>2299</v>
      </c>
      <c r="B4936" s="202">
        <v>22919</v>
      </c>
      <c r="C4936" s="204">
        <v>2</v>
      </c>
      <c r="D4936" s="416">
        <v>2</v>
      </c>
    </row>
    <row r="4937" spans="1:4" x14ac:dyDescent="0.25">
      <c r="A4937" s="415" t="s">
        <v>2300</v>
      </c>
      <c r="B4937" s="202">
        <v>29211</v>
      </c>
      <c r="C4937" s="204">
        <v>10</v>
      </c>
      <c r="D4937" s="416">
        <v>5</v>
      </c>
    </row>
    <row r="4938" spans="1:4" x14ac:dyDescent="0.25">
      <c r="A4938" s="415" t="s">
        <v>2301</v>
      </c>
      <c r="B4938" s="202">
        <v>12504</v>
      </c>
      <c r="C4938" s="204">
        <v>4</v>
      </c>
      <c r="D4938" s="416">
        <v>3</v>
      </c>
    </row>
    <row r="4939" spans="1:4" x14ac:dyDescent="0.25">
      <c r="A4939" s="415" t="s">
        <v>2302</v>
      </c>
      <c r="B4939" s="202">
        <v>11753</v>
      </c>
      <c r="C4939" s="204">
        <v>2</v>
      </c>
      <c r="D4939" s="416">
        <v>2</v>
      </c>
    </row>
    <row r="4940" spans="1:4" x14ac:dyDescent="0.25">
      <c r="A4940" s="415" t="s">
        <v>2303</v>
      </c>
      <c r="B4940" s="202">
        <v>22257</v>
      </c>
      <c r="C4940" s="204">
        <v>2</v>
      </c>
      <c r="D4940" s="416">
        <v>2</v>
      </c>
    </row>
    <row r="4941" spans="1:4" x14ac:dyDescent="0.25">
      <c r="A4941" s="415" t="s">
        <v>2304</v>
      </c>
      <c r="B4941" s="202">
        <v>26270</v>
      </c>
      <c r="C4941" s="204">
        <v>5</v>
      </c>
      <c r="D4941" s="416">
        <v>5</v>
      </c>
    </row>
    <row r="4942" spans="1:4" x14ac:dyDescent="0.25">
      <c r="A4942" s="415" t="s">
        <v>2307</v>
      </c>
      <c r="B4942" s="202">
        <v>24300</v>
      </c>
      <c r="C4942" s="204">
        <v>40</v>
      </c>
      <c r="D4942" s="416">
        <v>36</v>
      </c>
    </row>
    <row r="4943" spans="1:4" x14ac:dyDescent="0.25">
      <c r="A4943" s="415" t="s">
        <v>5337</v>
      </c>
      <c r="B4943" s="202">
        <v>11036</v>
      </c>
      <c r="C4943" s="204">
        <v>14</v>
      </c>
      <c r="D4943" s="416">
        <v>9</v>
      </c>
    </row>
    <row r="4944" spans="1:4" x14ac:dyDescent="0.25">
      <c r="A4944" s="415" t="s">
        <v>5338</v>
      </c>
      <c r="B4944" s="202">
        <v>15018</v>
      </c>
      <c r="C4944" s="204">
        <v>17</v>
      </c>
      <c r="D4944" s="416">
        <v>14</v>
      </c>
    </row>
    <row r="4945" spans="1:4" x14ac:dyDescent="0.25">
      <c r="A4945" s="415" t="s">
        <v>2308</v>
      </c>
      <c r="B4945" s="202">
        <v>17254</v>
      </c>
      <c r="C4945" s="204">
        <v>32</v>
      </c>
      <c r="D4945" s="416">
        <v>21</v>
      </c>
    </row>
    <row r="4946" spans="1:4" x14ac:dyDescent="0.25">
      <c r="A4946" s="415" t="s">
        <v>5339</v>
      </c>
      <c r="B4946" s="202">
        <v>16905</v>
      </c>
      <c r="C4946" s="204">
        <v>6</v>
      </c>
      <c r="D4946" s="416">
        <v>6</v>
      </c>
    </row>
    <row r="4947" spans="1:4" x14ac:dyDescent="0.25">
      <c r="A4947" s="415" t="s">
        <v>2404</v>
      </c>
      <c r="B4947" s="202">
        <v>11179</v>
      </c>
      <c r="C4947" s="204">
        <v>8</v>
      </c>
      <c r="D4947" s="416">
        <v>7</v>
      </c>
    </row>
    <row r="4948" spans="1:4" x14ac:dyDescent="0.25">
      <c r="A4948" s="415" t="s">
        <v>5502</v>
      </c>
      <c r="B4948" s="202">
        <v>24023</v>
      </c>
      <c r="C4948" s="204">
        <v>3</v>
      </c>
      <c r="D4948" s="416">
        <v>2</v>
      </c>
    </row>
    <row r="4949" spans="1:4" x14ac:dyDescent="0.25">
      <c r="A4949" s="415" t="s">
        <v>2407</v>
      </c>
      <c r="B4949" s="202">
        <v>26755</v>
      </c>
      <c r="C4949" s="204">
        <v>2</v>
      </c>
      <c r="D4949" s="416">
        <v>2</v>
      </c>
    </row>
    <row r="4950" spans="1:4" x14ac:dyDescent="0.25">
      <c r="A4950" s="415" t="s">
        <v>2309</v>
      </c>
      <c r="B4950" s="202">
        <v>25730</v>
      </c>
      <c r="C4950" s="204">
        <v>8</v>
      </c>
      <c r="D4950" s="416">
        <v>6</v>
      </c>
    </row>
    <row r="4951" spans="1:4" x14ac:dyDescent="0.25">
      <c r="A4951" s="415" t="s">
        <v>2310</v>
      </c>
      <c r="B4951" s="202">
        <v>22928</v>
      </c>
      <c r="C4951" s="204">
        <v>19</v>
      </c>
      <c r="D4951" s="416">
        <v>14</v>
      </c>
    </row>
    <row r="4952" spans="1:4" x14ac:dyDescent="0.25">
      <c r="A4952" s="415" t="s">
        <v>2311</v>
      </c>
      <c r="B4952" s="202">
        <v>12673</v>
      </c>
      <c r="C4952" s="204">
        <v>11</v>
      </c>
      <c r="D4952" s="416">
        <v>11</v>
      </c>
    </row>
    <row r="4953" spans="1:4" x14ac:dyDescent="0.25">
      <c r="A4953" s="415" t="s">
        <v>5567</v>
      </c>
      <c r="B4953" s="202">
        <v>13661</v>
      </c>
      <c r="C4953" s="204">
        <v>8</v>
      </c>
      <c r="D4953" s="416">
        <v>7</v>
      </c>
    </row>
    <row r="4954" spans="1:4" x14ac:dyDescent="0.25">
      <c r="A4954" s="415" t="s">
        <v>4193</v>
      </c>
      <c r="B4954" s="202">
        <v>24102</v>
      </c>
      <c r="C4954" s="204">
        <v>183</v>
      </c>
      <c r="D4954" s="416">
        <v>160</v>
      </c>
    </row>
    <row r="4955" spans="1:4" x14ac:dyDescent="0.25">
      <c r="A4955" s="415" t="s">
        <v>5568</v>
      </c>
      <c r="B4955" s="202">
        <v>14703</v>
      </c>
      <c r="C4955" s="204">
        <v>65</v>
      </c>
      <c r="D4955" s="416">
        <v>1</v>
      </c>
    </row>
    <row r="4956" spans="1:4" x14ac:dyDescent="0.25">
      <c r="A4956" s="415" t="s">
        <v>5569</v>
      </c>
      <c r="B4956" s="202">
        <v>24002</v>
      </c>
      <c r="C4956" s="204">
        <v>8</v>
      </c>
      <c r="D4956" s="416">
        <v>6</v>
      </c>
    </row>
    <row r="4957" spans="1:4" x14ac:dyDescent="0.25">
      <c r="A4957" s="415" t="s">
        <v>5570</v>
      </c>
      <c r="B4957" s="202">
        <v>28568</v>
      </c>
      <c r="C4957" s="204">
        <v>4</v>
      </c>
      <c r="D4957" s="416">
        <v>4</v>
      </c>
    </row>
    <row r="4958" spans="1:4" x14ac:dyDescent="0.25">
      <c r="A4958" s="415" t="s">
        <v>5571</v>
      </c>
      <c r="B4958" s="202">
        <v>15312</v>
      </c>
      <c r="C4958" s="204">
        <v>11</v>
      </c>
      <c r="D4958" s="416">
        <v>5</v>
      </c>
    </row>
    <row r="4959" spans="1:4" x14ac:dyDescent="0.25">
      <c r="A4959" s="415" t="s">
        <v>5572</v>
      </c>
      <c r="B4959" s="202">
        <v>19093</v>
      </c>
      <c r="C4959" s="204">
        <v>1</v>
      </c>
      <c r="D4959" s="416">
        <v>1</v>
      </c>
    </row>
    <row r="4960" spans="1:4" x14ac:dyDescent="0.25">
      <c r="A4960" s="415" t="s">
        <v>5573</v>
      </c>
      <c r="B4960" s="202">
        <v>19175</v>
      </c>
      <c r="C4960" s="204">
        <v>6</v>
      </c>
      <c r="D4960" s="416">
        <v>6</v>
      </c>
    </row>
    <row r="4961" spans="1:4" x14ac:dyDescent="0.25">
      <c r="A4961" s="415" t="s">
        <v>5574</v>
      </c>
      <c r="B4961" s="202">
        <v>17449</v>
      </c>
      <c r="C4961" s="204">
        <v>1</v>
      </c>
      <c r="D4961" s="416">
        <v>1</v>
      </c>
    </row>
    <row r="4962" spans="1:4" x14ac:dyDescent="0.25">
      <c r="A4962" s="415" t="s">
        <v>5575</v>
      </c>
      <c r="B4962" s="202">
        <v>25946</v>
      </c>
      <c r="C4962" s="204">
        <v>114</v>
      </c>
      <c r="D4962" s="416">
        <v>88</v>
      </c>
    </row>
    <row r="4963" spans="1:4" x14ac:dyDescent="0.25">
      <c r="A4963" s="415" t="s">
        <v>5576</v>
      </c>
      <c r="B4963" s="202">
        <v>15252</v>
      </c>
      <c r="C4963" s="204">
        <v>137</v>
      </c>
      <c r="D4963" s="416">
        <v>2</v>
      </c>
    </row>
    <row r="4964" spans="1:4" x14ac:dyDescent="0.25">
      <c r="A4964" s="415" t="s">
        <v>4203</v>
      </c>
      <c r="B4964" s="202">
        <v>23152</v>
      </c>
      <c r="C4964" s="204">
        <v>77</v>
      </c>
      <c r="D4964" s="416">
        <v>51</v>
      </c>
    </row>
    <row r="4965" spans="1:4" x14ac:dyDescent="0.25">
      <c r="A4965" s="415" t="s">
        <v>5577</v>
      </c>
      <c r="B4965" s="202">
        <v>20681</v>
      </c>
      <c r="C4965" s="204">
        <v>16</v>
      </c>
      <c r="D4965" s="416">
        <v>8</v>
      </c>
    </row>
    <row r="4966" spans="1:4" x14ac:dyDescent="0.25">
      <c r="A4966" s="415" t="s">
        <v>5578</v>
      </c>
      <c r="B4966" s="202">
        <v>21558</v>
      </c>
      <c r="C4966" s="204">
        <v>25</v>
      </c>
      <c r="D4966" s="416">
        <v>20</v>
      </c>
    </row>
    <row r="4967" spans="1:4" x14ac:dyDescent="0.25">
      <c r="A4967" s="415" t="s">
        <v>5579</v>
      </c>
      <c r="B4967" s="202">
        <v>24469</v>
      </c>
      <c r="C4967" s="204">
        <v>2</v>
      </c>
      <c r="D4967" s="416">
        <v>2</v>
      </c>
    </row>
    <row r="4968" spans="1:4" x14ac:dyDescent="0.25">
      <c r="A4968" s="415" t="s">
        <v>5390</v>
      </c>
      <c r="B4968" s="202">
        <v>20977</v>
      </c>
      <c r="C4968" s="204">
        <v>198</v>
      </c>
      <c r="D4968" s="416">
        <v>191</v>
      </c>
    </row>
    <row r="4969" spans="1:4" x14ac:dyDescent="0.25">
      <c r="A4969" s="415" t="s">
        <v>5580</v>
      </c>
      <c r="B4969" s="202">
        <v>28649</v>
      </c>
      <c r="C4969" s="204">
        <v>38</v>
      </c>
      <c r="D4969" s="416">
        <v>38</v>
      </c>
    </row>
    <row r="4970" spans="1:4" x14ac:dyDescent="0.25">
      <c r="A4970" s="415" t="s">
        <v>5581</v>
      </c>
      <c r="B4970" s="202">
        <v>12717</v>
      </c>
      <c r="C4970" s="204">
        <v>6</v>
      </c>
      <c r="D4970" s="416">
        <v>4</v>
      </c>
    </row>
    <row r="4971" spans="1:4" x14ac:dyDescent="0.25">
      <c r="A4971" s="415" t="s">
        <v>5582</v>
      </c>
      <c r="B4971" s="202">
        <v>26436</v>
      </c>
      <c r="C4971" s="204">
        <v>3</v>
      </c>
      <c r="D4971" s="416">
        <v>3</v>
      </c>
    </row>
    <row r="4972" spans="1:4" x14ac:dyDescent="0.25">
      <c r="A4972" s="415" t="s">
        <v>5583</v>
      </c>
      <c r="B4972" s="202">
        <v>28780</v>
      </c>
      <c r="C4972" s="204">
        <v>10</v>
      </c>
      <c r="D4972" s="416">
        <v>5</v>
      </c>
    </row>
    <row r="4973" spans="1:4" x14ac:dyDescent="0.25">
      <c r="A4973" s="415" t="s">
        <v>5584</v>
      </c>
      <c r="B4973" s="202">
        <v>15451</v>
      </c>
      <c r="C4973" s="204">
        <v>1</v>
      </c>
      <c r="D4973" s="416">
        <v>1</v>
      </c>
    </row>
    <row r="4974" spans="1:4" x14ac:dyDescent="0.25">
      <c r="A4974" s="415" t="s">
        <v>5585</v>
      </c>
      <c r="B4974" s="202">
        <v>18319</v>
      </c>
      <c r="C4974" s="204">
        <v>4</v>
      </c>
      <c r="D4974" s="416">
        <v>4</v>
      </c>
    </row>
    <row r="4975" spans="1:4" x14ac:dyDescent="0.25">
      <c r="A4975" s="415" t="s">
        <v>5586</v>
      </c>
      <c r="B4975" s="202">
        <v>15441</v>
      </c>
      <c r="C4975" s="204">
        <v>2</v>
      </c>
      <c r="D4975" s="416">
        <v>2</v>
      </c>
    </row>
    <row r="4976" spans="1:4" x14ac:dyDescent="0.25">
      <c r="A4976" s="415" t="s">
        <v>5587</v>
      </c>
      <c r="B4976" s="202">
        <v>16269</v>
      </c>
      <c r="C4976" s="204">
        <v>47</v>
      </c>
      <c r="D4976" s="416">
        <v>28</v>
      </c>
    </row>
    <row r="4977" spans="1:4" x14ac:dyDescent="0.25">
      <c r="A4977" s="415" t="s">
        <v>5588</v>
      </c>
      <c r="B4977" s="202">
        <v>27810</v>
      </c>
      <c r="C4977" s="204">
        <v>11</v>
      </c>
      <c r="D4977" s="416">
        <v>3</v>
      </c>
    </row>
    <row r="4978" spans="1:4" x14ac:dyDescent="0.25">
      <c r="A4978" s="415" t="s">
        <v>5589</v>
      </c>
      <c r="B4978" s="202">
        <v>13710</v>
      </c>
      <c r="C4978" s="204">
        <v>90</v>
      </c>
      <c r="D4978" s="416">
        <v>53</v>
      </c>
    </row>
    <row r="4979" spans="1:4" x14ac:dyDescent="0.25">
      <c r="A4979" s="415" t="s">
        <v>5590</v>
      </c>
      <c r="B4979" s="202">
        <v>13199</v>
      </c>
      <c r="C4979" s="204">
        <v>2</v>
      </c>
      <c r="D4979" s="416">
        <v>1</v>
      </c>
    </row>
    <row r="4980" spans="1:4" x14ac:dyDescent="0.25">
      <c r="A4980" s="415" t="s">
        <v>5591</v>
      </c>
      <c r="B4980" s="202">
        <v>21340</v>
      </c>
      <c r="C4980" s="204">
        <v>8</v>
      </c>
      <c r="D4980" s="416">
        <v>5</v>
      </c>
    </row>
    <row r="4981" spans="1:4" x14ac:dyDescent="0.25">
      <c r="A4981" s="415" t="s">
        <v>5592</v>
      </c>
      <c r="B4981" s="202">
        <v>13465</v>
      </c>
      <c r="C4981" s="204">
        <v>4</v>
      </c>
      <c r="D4981" s="416">
        <v>3</v>
      </c>
    </row>
    <row r="4982" spans="1:4" x14ac:dyDescent="0.25">
      <c r="A4982" s="415" t="s">
        <v>5593</v>
      </c>
      <c r="B4982" s="202">
        <v>22873</v>
      </c>
      <c r="C4982" s="204">
        <v>9</v>
      </c>
      <c r="D4982" s="416">
        <v>9</v>
      </c>
    </row>
    <row r="4983" spans="1:4" x14ac:dyDescent="0.25">
      <c r="A4983" s="415" t="s">
        <v>5594</v>
      </c>
      <c r="B4983" s="202">
        <v>21605</v>
      </c>
      <c r="C4983" s="204">
        <v>75</v>
      </c>
      <c r="D4983" s="416">
        <v>63</v>
      </c>
    </row>
    <row r="4984" spans="1:4" x14ac:dyDescent="0.25">
      <c r="A4984" s="415" t="s">
        <v>5595</v>
      </c>
      <c r="B4984" s="202">
        <v>18459</v>
      </c>
      <c r="C4984" s="204">
        <v>10</v>
      </c>
      <c r="D4984" s="416">
        <v>8</v>
      </c>
    </row>
    <row r="4985" spans="1:4" x14ac:dyDescent="0.25">
      <c r="A4985" s="415" t="s">
        <v>5136</v>
      </c>
      <c r="B4985" s="202">
        <v>22079</v>
      </c>
      <c r="C4985" s="204">
        <v>6</v>
      </c>
      <c r="D4985" s="416">
        <v>4</v>
      </c>
    </row>
    <row r="4986" spans="1:4" x14ac:dyDescent="0.25">
      <c r="A4986" s="415" t="s">
        <v>5137</v>
      </c>
      <c r="B4986" s="202">
        <v>20502</v>
      </c>
      <c r="C4986" s="204">
        <v>6</v>
      </c>
      <c r="D4986" s="416">
        <v>6</v>
      </c>
    </row>
    <row r="4987" spans="1:4" x14ac:dyDescent="0.25">
      <c r="A4987" s="415" t="s">
        <v>5138</v>
      </c>
      <c r="B4987" s="202">
        <v>24102</v>
      </c>
      <c r="C4987" s="204">
        <v>9</v>
      </c>
      <c r="D4987" s="416">
        <v>4</v>
      </c>
    </row>
    <row r="4988" spans="1:4" x14ac:dyDescent="0.25">
      <c r="A4988" s="415" t="s">
        <v>5139</v>
      </c>
      <c r="B4988" s="202">
        <v>21510</v>
      </c>
      <c r="C4988" s="204">
        <v>1</v>
      </c>
      <c r="D4988" s="416">
        <v>1</v>
      </c>
    </row>
    <row r="4989" spans="1:4" x14ac:dyDescent="0.25">
      <c r="A4989" s="415" t="s">
        <v>5140</v>
      </c>
      <c r="B4989" s="202">
        <v>12731</v>
      </c>
      <c r="C4989" s="204">
        <v>5</v>
      </c>
      <c r="D4989" s="416">
        <v>5</v>
      </c>
    </row>
    <row r="4990" spans="1:4" x14ac:dyDescent="0.25">
      <c r="A4990" s="415" t="s">
        <v>5141</v>
      </c>
      <c r="B4990" s="202">
        <v>11750</v>
      </c>
      <c r="C4990" s="204">
        <v>2</v>
      </c>
      <c r="D4990" s="416">
        <v>2</v>
      </c>
    </row>
    <row r="4991" spans="1:4" x14ac:dyDescent="0.25">
      <c r="A4991" s="415" t="s">
        <v>5596</v>
      </c>
      <c r="B4991" s="202">
        <v>27160</v>
      </c>
      <c r="C4991" s="204">
        <v>15</v>
      </c>
      <c r="D4991" s="416">
        <v>4</v>
      </c>
    </row>
    <row r="4992" spans="1:4" x14ac:dyDescent="0.25">
      <c r="A4992" s="415" t="s">
        <v>5597</v>
      </c>
      <c r="B4992" s="202">
        <v>16136</v>
      </c>
      <c r="C4992" s="204">
        <v>56</v>
      </c>
      <c r="D4992" s="416">
        <v>4</v>
      </c>
    </row>
    <row r="4993" spans="1:4" x14ac:dyDescent="0.25">
      <c r="A4993" s="415" t="s">
        <v>5598</v>
      </c>
      <c r="B4993" s="202">
        <v>22250</v>
      </c>
      <c r="C4993" s="204">
        <v>374</v>
      </c>
      <c r="D4993" s="416">
        <v>111</v>
      </c>
    </row>
    <row r="4994" spans="1:4" x14ac:dyDescent="0.25">
      <c r="A4994" s="415" t="s">
        <v>5599</v>
      </c>
      <c r="B4994" s="202">
        <v>16314</v>
      </c>
      <c r="C4994" s="204">
        <v>47</v>
      </c>
      <c r="D4994" s="416">
        <v>39</v>
      </c>
    </row>
    <row r="4995" spans="1:4" x14ac:dyDescent="0.25">
      <c r="A4995" s="415" t="s">
        <v>5600</v>
      </c>
      <c r="B4995" s="202">
        <v>16654</v>
      </c>
      <c r="C4995" s="204">
        <v>4</v>
      </c>
      <c r="D4995" s="416">
        <v>0</v>
      </c>
    </row>
    <row r="4996" spans="1:4" x14ac:dyDescent="0.25">
      <c r="A4996" s="415" t="s">
        <v>5601</v>
      </c>
      <c r="B4996" s="202">
        <v>23240</v>
      </c>
      <c r="C4996" s="204">
        <v>1</v>
      </c>
      <c r="D4996" s="416">
        <v>1</v>
      </c>
    </row>
    <row r="4997" spans="1:4" x14ac:dyDescent="0.25">
      <c r="A4997" s="415" t="s">
        <v>5404</v>
      </c>
      <c r="B4997" s="202">
        <v>14953</v>
      </c>
      <c r="C4997" s="204">
        <v>67</v>
      </c>
      <c r="D4997" s="416">
        <v>27</v>
      </c>
    </row>
    <row r="4998" spans="1:4" x14ac:dyDescent="0.25">
      <c r="A4998" s="415" t="s">
        <v>5405</v>
      </c>
      <c r="B4998" s="202">
        <v>20730</v>
      </c>
      <c r="C4998" s="204">
        <v>25</v>
      </c>
      <c r="D4998" s="416">
        <v>18</v>
      </c>
    </row>
    <row r="4999" spans="1:4" x14ac:dyDescent="0.25">
      <c r="A4999" s="415" t="s">
        <v>5602</v>
      </c>
      <c r="B4999" s="202">
        <v>24711</v>
      </c>
      <c r="C4999" s="204">
        <v>72</v>
      </c>
      <c r="D4999" s="416">
        <v>66</v>
      </c>
    </row>
    <row r="5000" spans="1:4" x14ac:dyDescent="0.25">
      <c r="A5000" s="415" t="s">
        <v>5407</v>
      </c>
      <c r="B5000" s="202">
        <v>15631</v>
      </c>
      <c r="C5000" s="204">
        <v>5</v>
      </c>
      <c r="D5000" s="416">
        <v>5</v>
      </c>
    </row>
    <row r="5001" spans="1:4" x14ac:dyDescent="0.25">
      <c r="A5001" s="415" t="s">
        <v>5411</v>
      </c>
      <c r="B5001" s="202">
        <v>14809</v>
      </c>
      <c r="C5001" s="204">
        <v>21</v>
      </c>
      <c r="D5001" s="416">
        <v>2</v>
      </c>
    </row>
    <row r="5002" spans="1:4" x14ac:dyDescent="0.25">
      <c r="A5002" s="415" t="s">
        <v>5414</v>
      </c>
      <c r="B5002" s="202">
        <v>15448</v>
      </c>
      <c r="C5002" s="204">
        <v>31</v>
      </c>
      <c r="D5002" s="416">
        <v>29</v>
      </c>
    </row>
    <row r="5003" spans="1:4" x14ac:dyDescent="0.25">
      <c r="A5003" s="415" t="s">
        <v>5603</v>
      </c>
      <c r="B5003" s="202">
        <v>26350</v>
      </c>
      <c r="C5003" s="204">
        <v>12</v>
      </c>
      <c r="D5003" s="416">
        <v>0</v>
      </c>
    </row>
    <row r="5004" spans="1:4" x14ac:dyDescent="0.25">
      <c r="A5004" s="415" t="s">
        <v>2520</v>
      </c>
      <c r="B5004" s="202">
        <v>16727</v>
      </c>
      <c r="C5004" s="204">
        <v>138</v>
      </c>
      <c r="D5004" s="416">
        <v>88</v>
      </c>
    </row>
    <row r="5005" spans="1:4" x14ac:dyDescent="0.25">
      <c r="A5005" s="415" t="s">
        <v>2521</v>
      </c>
      <c r="B5005" s="202">
        <v>23701</v>
      </c>
      <c r="C5005" s="204">
        <v>245</v>
      </c>
      <c r="D5005" s="416">
        <v>229</v>
      </c>
    </row>
    <row r="5006" spans="1:4" x14ac:dyDescent="0.25">
      <c r="A5006" s="415" t="s">
        <v>2522</v>
      </c>
      <c r="B5006" s="202">
        <v>15551</v>
      </c>
      <c r="C5006" s="204">
        <v>694</v>
      </c>
      <c r="D5006" s="416">
        <v>632</v>
      </c>
    </row>
    <row r="5007" spans="1:4" x14ac:dyDescent="0.25">
      <c r="A5007" s="415" t="s">
        <v>5604</v>
      </c>
      <c r="B5007" s="202">
        <v>20822</v>
      </c>
      <c r="C5007" s="204">
        <v>147</v>
      </c>
      <c r="D5007" s="416">
        <v>117</v>
      </c>
    </row>
    <row r="5008" spans="1:4" x14ac:dyDescent="0.25">
      <c r="A5008" s="415" t="s">
        <v>5605</v>
      </c>
      <c r="B5008" s="202">
        <v>26407</v>
      </c>
      <c r="C5008" s="204">
        <v>84</v>
      </c>
      <c r="D5008" s="416">
        <v>38</v>
      </c>
    </row>
    <row r="5009" spans="1:4" x14ac:dyDescent="0.25">
      <c r="A5009" s="415" t="s">
        <v>5606</v>
      </c>
      <c r="B5009" s="202">
        <v>21802</v>
      </c>
      <c r="C5009" s="204">
        <v>170</v>
      </c>
      <c r="D5009" s="416">
        <v>40</v>
      </c>
    </row>
    <row r="5010" spans="1:4" x14ac:dyDescent="0.25">
      <c r="A5010" s="415" t="s">
        <v>5607</v>
      </c>
      <c r="B5010" s="202">
        <v>24838</v>
      </c>
      <c r="C5010" s="204">
        <v>110</v>
      </c>
      <c r="D5010" s="416">
        <v>75</v>
      </c>
    </row>
    <row r="5011" spans="1:4" x14ac:dyDescent="0.25">
      <c r="A5011" s="415" t="s">
        <v>5608</v>
      </c>
      <c r="B5011" s="202">
        <v>23891</v>
      </c>
      <c r="C5011" s="204">
        <v>120</v>
      </c>
      <c r="D5011" s="416">
        <v>30</v>
      </c>
    </row>
    <row r="5012" spans="1:4" x14ac:dyDescent="0.25">
      <c r="A5012" s="415" t="s">
        <v>5609</v>
      </c>
      <c r="B5012" s="202">
        <v>25558</v>
      </c>
      <c r="C5012" s="204">
        <v>28</v>
      </c>
      <c r="D5012" s="416">
        <v>18</v>
      </c>
    </row>
    <row r="5013" spans="1:4" x14ac:dyDescent="0.25">
      <c r="A5013" s="415" t="s">
        <v>5610</v>
      </c>
      <c r="B5013" s="202">
        <v>29646</v>
      </c>
      <c r="C5013" s="204">
        <v>33</v>
      </c>
      <c r="D5013" s="416">
        <v>23</v>
      </c>
    </row>
    <row r="5014" spans="1:4" x14ac:dyDescent="0.25">
      <c r="A5014" s="415" t="s">
        <v>5611</v>
      </c>
      <c r="B5014" s="202">
        <v>29250</v>
      </c>
      <c r="C5014" s="204">
        <v>13</v>
      </c>
      <c r="D5014" s="416">
        <v>10</v>
      </c>
    </row>
    <row r="5015" spans="1:4" x14ac:dyDescent="0.25">
      <c r="A5015" s="415" t="s">
        <v>5432</v>
      </c>
      <c r="B5015" s="202">
        <v>11160</v>
      </c>
      <c r="C5015" s="204">
        <v>8</v>
      </c>
      <c r="D5015" s="416">
        <v>8</v>
      </c>
    </row>
    <row r="5016" spans="1:4" x14ac:dyDescent="0.25">
      <c r="A5016" s="415" t="s">
        <v>5612</v>
      </c>
      <c r="B5016" s="202">
        <v>23010</v>
      </c>
      <c r="C5016" s="204">
        <v>10</v>
      </c>
      <c r="D5016" s="416">
        <v>6</v>
      </c>
    </row>
    <row r="5017" spans="1:4" x14ac:dyDescent="0.25">
      <c r="A5017" s="415" t="s">
        <v>5613</v>
      </c>
      <c r="B5017" s="202">
        <v>15736</v>
      </c>
      <c r="C5017" s="204">
        <v>14</v>
      </c>
      <c r="D5017" s="416">
        <v>5</v>
      </c>
    </row>
    <row r="5018" spans="1:4" x14ac:dyDescent="0.25">
      <c r="A5018" s="415" t="s">
        <v>5614</v>
      </c>
      <c r="B5018" s="202">
        <v>22458</v>
      </c>
      <c r="C5018" s="204">
        <v>51</v>
      </c>
      <c r="D5018" s="416">
        <v>0</v>
      </c>
    </row>
    <row r="5019" spans="1:4" x14ac:dyDescent="0.25">
      <c r="A5019" s="415" t="s">
        <v>5615</v>
      </c>
      <c r="B5019" s="202">
        <v>27080</v>
      </c>
      <c r="C5019" s="204">
        <v>31</v>
      </c>
      <c r="D5019" s="416">
        <v>16</v>
      </c>
    </row>
    <row r="5020" spans="1:4" x14ac:dyDescent="0.25">
      <c r="A5020" s="415" t="s">
        <v>5616</v>
      </c>
      <c r="B5020" s="202">
        <v>20659</v>
      </c>
      <c r="C5020" s="204">
        <v>17</v>
      </c>
      <c r="D5020" s="416">
        <v>10</v>
      </c>
    </row>
    <row r="5021" spans="1:4" x14ac:dyDescent="0.25">
      <c r="A5021" s="415" t="s">
        <v>5617</v>
      </c>
      <c r="B5021" s="202">
        <v>17675</v>
      </c>
      <c r="C5021" s="204">
        <v>13</v>
      </c>
      <c r="D5021" s="416">
        <v>13</v>
      </c>
    </row>
    <row r="5022" spans="1:4" x14ac:dyDescent="0.25">
      <c r="A5022" s="415" t="s">
        <v>5244</v>
      </c>
      <c r="B5022" s="202">
        <v>17825</v>
      </c>
      <c r="C5022" s="204">
        <v>64</v>
      </c>
      <c r="D5022" s="416">
        <v>35</v>
      </c>
    </row>
    <row r="5023" spans="1:4" x14ac:dyDescent="0.25">
      <c r="A5023" s="415" t="s">
        <v>5245</v>
      </c>
      <c r="B5023" s="202">
        <v>17792</v>
      </c>
      <c r="C5023" s="204">
        <v>2</v>
      </c>
      <c r="D5023" s="416">
        <v>2</v>
      </c>
    </row>
    <row r="5024" spans="1:4" x14ac:dyDescent="0.25">
      <c r="A5024" s="415" t="s">
        <v>5247</v>
      </c>
      <c r="B5024" s="202">
        <v>13270</v>
      </c>
      <c r="C5024" s="204">
        <v>4</v>
      </c>
      <c r="D5024" s="416">
        <v>4</v>
      </c>
    </row>
    <row r="5025" spans="1:4" x14ac:dyDescent="0.25">
      <c r="A5025" s="415" t="s">
        <v>5248</v>
      </c>
      <c r="B5025" s="202">
        <v>21185</v>
      </c>
      <c r="C5025" s="204">
        <v>4</v>
      </c>
      <c r="D5025" s="416">
        <v>2</v>
      </c>
    </row>
    <row r="5026" spans="1:4" x14ac:dyDescent="0.25">
      <c r="A5026" s="415" t="s">
        <v>5249</v>
      </c>
      <c r="B5026" s="202">
        <v>21775</v>
      </c>
      <c r="C5026" s="204">
        <v>5</v>
      </c>
      <c r="D5026" s="416">
        <v>4</v>
      </c>
    </row>
    <row r="5027" spans="1:4" x14ac:dyDescent="0.25">
      <c r="A5027" s="415" t="s">
        <v>5250</v>
      </c>
      <c r="B5027" s="202">
        <v>17261</v>
      </c>
      <c r="C5027" s="204">
        <v>34</v>
      </c>
      <c r="D5027" s="416">
        <v>27</v>
      </c>
    </row>
    <row r="5028" spans="1:4" x14ac:dyDescent="0.25">
      <c r="A5028" s="415" t="s">
        <v>5252</v>
      </c>
      <c r="B5028" s="202">
        <v>13772</v>
      </c>
      <c r="C5028" s="204">
        <v>9</v>
      </c>
      <c r="D5028" s="416">
        <v>8</v>
      </c>
    </row>
    <row r="5029" spans="1:4" x14ac:dyDescent="0.25">
      <c r="A5029" s="415" t="s">
        <v>5618</v>
      </c>
      <c r="B5029" s="202">
        <v>22408</v>
      </c>
      <c r="C5029" s="204">
        <v>4</v>
      </c>
      <c r="D5029" s="416">
        <v>0</v>
      </c>
    </row>
    <row r="5030" spans="1:4" x14ac:dyDescent="0.25">
      <c r="A5030" s="415" t="s">
        <v>5619</v>
      </c>
      <c r="B5030" s="202">
        <v>18722</v>
      </c>
      <c r="C5030" s="204">
        <v>4</v>
      </c>
      <c r="D5030" s="416">
        <v>4</v>
      </c>
    </row>
    <row r="5031" spans="1:4" x14ac:dyDescent="0.25">
      <c r="A5031" s="415" t="s">
        <v>5620</v>
      </c>
      <c r="B5031" s="202">
        <v>22637</v>
      </c>
      <c r="C5031" s="204">
        <v>1</v>
      </c>
      <c r="D5031" s="416">
        <v>1</v>
      </c>
    </row>
    <row r="5032" spans="1:4" x14ac:dyDescent="0.25">
      <c r="A5032" s="415" t="s">
        <v>5621</v>
      </c>
      <c r="B5032" s="202">
        <v>28733</v>
      </c>
      <c r="C5032" s="204">
        <v>5</v>
      </c>
      <c r="D5032" s="416">
        <v>2</v>
      </c>
    </row>
    <row r="5033" spans="1:4" x14ac:dyDescent="0.25">
      <c r="A5033" s="415" t="s">
        <v>5622</v>
      </c>
      <c r="B5033" s="202">
        <v>15584</v>
      </c>
      <c r="C5033" s="204">
        <v>1</v>
      </c>
      <c r="D5033" s="416">
        <v>1</v>
      </c>
    </row>
    <row r="5034" spans="1:4" x14ac:dyDescent="0.25">
      <c r="A5034" s="415" t="s">
        <v>5623</v>
      </c>
      <c r="B5034" s="202">
        <v>21010</v>
      </c>
      <c r="C5034" s="204">
        <v>2</v>
      </c>
      <c r="D5034" s="416">
        <v>2</v>
      </c>
    </row>
    <row r="5035" spans="1:4" x14ac:dyDescent="0.25">
      <c r="A5035" s="415" t="s">
        <v>5624</v>
      </c>
      <c r="B5035" s="202">
        <v>21147</v>
      </c>
      <c r="C5035" s="204">
        <v>1</v>
      </c>
      <c r="D5035" s="416">
        <v>1</v>
      </c>
    </row>
    <row r="5036" spans="1:4" x14ac:dyDescent="0.25">
      <c r="A5036" s="415" t="s">
        <v>5625</v>
      </c>
      <c r="B5036" s="202">
        <v>22623</v>
      </c>
      <c r="C5036" s="204">
        <v>27</v>
      </c>
      <c r="D5036" s="416">
        <v>9</v>
      </c>
    </row>
    <row r="5037" spans="1:4" x14ac:dyDescent="0.25">
      <c r="A5037" s="415" t="s">
        <v>5626</v>
      </c>
      <c r="B5037" s="202">
        <v>25171</v>
      </c>
      <c r="C5037" s="204">
        <v>10</v>
      </c>
      <c r="D5037" s="416">
        <v>8</v>
      </c>
    </row>
    <row r="5038" spans="1:4" x14ac:dyDescent="0.25">
      <c r="A5038" s="415" t="s">
        <v>5627</v>
      </c>
      <c r="B5038" s="202">
        <v>15504</v>
      </c>
      <c r="C5038" s="204">
        <v>9</v>
      </c>
      <c r="D5038" s="416">
        <v>9</v>
      </c>
    </row>
    <row r="5039" spans="1:4" x14ac:dyDescent="0.25">
      <c r="A5039" s="415" t="s">
        <v>5628</v>
      </c>
      <c r="B5039" s="202">
        <v>22919</v>
      </c>
      <c r="C5039" s="204">
        <v>10</v>
      </c>
      <c r="D5039" s="416">
        <v>10</v>
      </c>
    </row>
    <row r="5040" spans="1:4" x14ac:dyDescent="0.25">
      <c r="A5040" s="415" t="s">
        <v>5242</v>
      </c>
      <c r="B5040" s="202">
        <v>16775</v>
      </c>
      <c r="C5040" s="204">
        <v>17</v>
      </c>
      <c r="D5040" s="416">
        <v>6</v>
      </c>
    </row>
    <row r="5041" spans="1:4" x14ac:dyDescent="0.25">
      <c r="A5041" s="415" t="s">
        <v>5244</v>
      </c>
      <c r="B5041" s="202">
        <v>27585</v>
      </c>
      <c r="C5041" s="204">
        <v>94</v>
      </c>
      <c r="D5041" s="416">
        <v>70</v>
      </c>
    </row>
    <row r="5042" spans="1:4" x14ac:dyDescent="0.25">
      <c r="A5042" s="415" t="s">
        <v>5245</v>
      </c>
      <c r="B5042" s="202">
        <v>17580</v>
      </c>
      <c r="C5042" s="204">
        <v>4</v>
      </c>
      <c r="D5042" s="416">
        <v>3</v>
      </c>
    </row>
    <row r="5043" spans="1:4" x14ac:dyDescent="0.25">
      <c r="A5043" s="415" t="s">
        <v>5246</v>
      </c>
      <c r="B5043" s="202">
        <v>23250</v>
      </c>
      <c r="C5043" s="204">
        <v>12</v>
      </c>
      <c r="D5043" s="416">
        <v>6</v>
      </c>
    </row>
    <row r="5044" spans="1:4" x14ac:dyDescent="0.25">
      <c r="A5044" s="415" t="s">
        <v>5247</v>
      </c>
      <c r="B5044" s="202">
        <v>13117</v>
      </c>
      <c r="C5044" s="204">
        <v>5</v>
      </c>
      <c r="D5044" s="416">
        <v>0</v>
      </c>
    </row>
    <row r="5045" spans="1:4" x14ac:dyDescent="0.25">
      <c r="A5045" s="415" t="s">
        <v>5248</v>
      </c>
      <c r="B5045" s="202">
        <v>22535</v>
      </c>
      <c r="C5045" s="204">
        <v>2</v>
      </c>
      <c r="D5045" s="416">
        <v>2</v>
      </c>
    </row>
    <row r="5046" spans="1:4" x14ac:dyDescent="0.25">
      <c r="A5046" s="415" t="s">
        <v>5249</v>
      </c>
      <c r="B5046" s="202">
        <v>16913</v>
      </c>
      <c r="C5046" s="204">
        <v>2</v>
      </c>
      <c r="D5046" s="416">
        <v>1</v>
      </c>
    </row>
    <row r="5047" spans="1:4" x14ac:dyDescent="0.25">
      <c r="A5047" s="415" t="s">
        <v>5250</v>
      </c>
      <c r="B5047" s="202">
        <v>21205</v>
      </c>
      <c r="C5047" s="204">
        <v>24</v>
      </c>
      <c r="D5047" s="416">
        <v>19</v>
      </c>
    </row>
    <row r="5048" spans="1:4" x14ac:dyDescent="0.25">
      <c r="A5048" s="415" t="s">
        <v>5492</v>
      </c>
      <c r="B5048" s="202">
        <v>29196</v>
      </c>
      <c r="C5048" s="204">
        <v>23</v>
      </c>
      <c r="D5048" s="416">
        <v>9</v>
      </c>
    </row>
    <row r="5049" spans="1:4" x14ac:dyDescent="0.25">
      <c r="A5049" s="415" t="s">
        <v>5494</v>
      </c>
      <c r="B5049" s="202">
        <v>12749</v>
      </c>
      <c r="C5049" s="204">
        <v>21</v>
      </c>
      <c r="D5049" s="416">
        <v>15</v>
      </c>
    </row>
    <row r="5050" spans="1:4" x14ac:dyDescent="0.25">
      <c r="A5050" s="415" t="s">
        <v>5252</v>
      </c>
      <c r="B5050" s="202">
        <v>21522</v>
      </c>
      <c r="C5050" s="204">
        <v>4</v>
      </c>
      <c r="D5050" s="416">
        <v>4</v>
      </c>
    </row>
    <row r="5051" spans="1:4" x14ac:dyDescent="0.25">
      <c r="A5051" s="415" t="s">
        <v>1558</v>
      </c>
      <c r="B5051" s="202">
        <v>27725</v>
      </c>
      <c r="C5051" s="204">
        <v>18</v>
      </c>
      <c r="D5051" s="416">
        <v>0</v>
      </c>
    </row>
    <row r="5052" spans="1:4" x14ac:dyDescent="0.25">
      <c r="A5052" s="415" t="s">
        <v>5619</v>
      </c>
      <c r="B5052" s="202">
        <v>26778</v>
      </c>
      <c r="C5052" s="204">
        <v>5</v>
      </c>
      <c r="D5052" s="416">
        <v>5</v>
      </c>
    </row>
    <row r="5053" spans="1:4" x14ac:dyDescent="0.25">
      <c r="A5053" s="415" t="s">
        <v>5620</v>
      </c>
      <c r="B5053" s="202">
        <v>29041</v>
      </c>
      <c r="C5053" s="204">
        <v>1</v>
      </c>
      <c r="D5053" s="416">
        <v>1</v>
      </c>
    </row>
    <row r="5054" spans="1:4" x14ac:dyDescent="0.25">
      <c r="A5054" s="415" t="s">
        <v>5621</v>
      </c>
      <c r="B5054" s="202">
        <v>25254</v>
      </c>
      <c r="C5054" s="204">
        <v>8</v>
      </c>
      <c r="D5054" s="416">
        <v>7</v>
      </c>
    </row>
    <row r="5055" spans="1:4" x14ac:dyDescent="0.25">
      <c r="A5055" s="415" t="s">
        <v>5622</v>
      </c>
      <c r="B5055" s="202">
        <v>10155</v>
      </c>
      <c r="C5055" s="204">
        <v>1</v>
      </c>
      <c r="D5055" s="416">
        <v>1</v>
      </c>
    </row>
    <row r="5056" spans="1:4" x14ac:dyDescent="0.25">
      <c r="A5056" s="415" t="s">
        <v>5623</v>
      </c>
      <c r="B5056" s="202">
        <v>16403</v>
      </c>
      <c r="C5056" s="204">
        <v>2</v>
      </c>
      <c r="D5056" s="416">
        <v>2</v>
      </c>
    </row>
    <row r="5057" spans="1:4" x14ac:dyDescent="0.25">
      <c r="A5057" s="415" t="s">
        <v>5624</v>
      </c>
      <c r="B5057" s="202">
        <v>24051</v>
      </c>
      <c r="C5057" s="204">
        <v>1</v>
      </c>
      <c r="D5057" s="416">
        <v>1</v>
      </c>
    </row>
    <row r="5058" spans="1:4" x14ac:dyDescent="0.25">
      <c r="A5058" s="415" t="s">
        <v>5629</v>
      </c>
      <c r="B5058" s="202">
        <v>15254</v>
      </c>
      <c r="C5058" s="204">
        <v>26</v>
      </c>
      <c r="D5058" s="416">
        <v>12</v>
      </c>
    </row>
    <row r="5059" spans="1:4" x14ac:dyDescent="0.25">
      <c r="A5059" s="415" t="s">
        <v>5630</v>
      </c>
      <c r="B5059" s="202">
        <v>19389</v>
      </c>
      <c r="C5059" s="204">
        <v>6</v>
      </c>
      <c r="D5059" s="416">
        <v>1</v>
      </c>
    </row>
    <row r="5060" spans="1:4" x14ac:dyDescent="0.25">
      <c r="A5060" s="415" t="s">
        <v>5631</v>
      </c>
      <c r="B5060" s="202">
        <v>19553</v>
      </c>
      <c r="C5060" s="204">
        <v>37</v>
      </c>
      <c r="D5060" s="416">
        <v>33</v>
      </c>
    </row>
    <row r="5061" spans="1:4" x14ac:dyDescent="0.25">
      <c r="A5061" s="415" t="s">
        <v>5632</v>
      </c>
      <c r="B5061" s="202">
        <v>16606</v>
      </c>
      <c r="C5061" s="204">
        <v>48</v>
      </c>
      <c r="D5061" s="416">
        <v>35</v>
      </c>
    </row>
    <row r="5062" spans="1:4" x14ac:dyDescent="0.25">
      <c r="A5062" s="415" t="s">
        <v>5633</v>
      </c>
      <c r="B5062" s="202">
        <v>27397</v>
      </c>
      <c r="C5062" s="204">
        <v>18</v>
      </c>
      <c r="D5062" s="416">
        <v>5</v>
      </c>
    </row>
    <row r="5063" spans="1:4" x14ac:dyDescent="0.25">
      <c r="A5063" s="415" t="s">
        <v>2545</v>
      </c>
      <c r="B5063" s="202">
        <v>22473</v>
      </c>
      <c r="C5063" s="204">
        <v>18</v>
      </c>
      <c r="D5063" s="416">
        <v>8</v>
      </c>
    </row>
    <row r="5064" spans="1:4" x14ac:dyDescent="0.25">
      <c r="A5064" s="415" t="s">
        <v>5634</v>
      </c>
      <c r="B5064" s="202">
        <v>19996</v>
      </c>
      <c r="C5064" s="204">
        <v>0</v>
      </c>
      <c r="D5064" s="416">
        <v>2</v>
      </c>
    </row>
    <row r="5065" spans="1:4" x14ac:dyDescent="0.25">
      <c r="A5065" s="415" t="s">
        <v>5635</v>
      </c>
      <c r="B5065" s="202">
        <v>24168</v>
      </c>
      <c r="C5065" s="204">
        <v>2</v>
      </c>
      <c r="D5065" s="416">
        <v>2</v>
      </c>
    </row>
    <row r="5066" spans="1:4" x14ac:dyDescent="0.25">
      <c r="A5066" s="415" t="s">
        <v>5636</v>
      </c>
      <c r="B5066" s="202">
        <v>29607</v>
      </c>
      <c r="C5066" s="204">
        <v>23</v>
      </c>
      <c r="D5066" s="416">
        <v>11</v>
      </c>
    </row>
    <row r="5067" spans="1:4" x14ac:dyDescent="0.25">
      <c r="A5067" s="415" t="s">
        <v>2247</v>
      </c>
      <c r="B5067" s="202">
        <v>18774</v>
      </c>
      <c r="C5067" s="204">
        <v>20</v>
      </c>
      <c r="D5067" s="416">
        <v>16</v>
      </c>
    </row>
    <row r="5068" spans="1:4" x14ac:dyDescent="0.25">
      <c r="A5068" s="415" t="s">
        <v>2248</v>
      </c>
      <c r="B5068" s="202">
        <v>12633</v>
      </c>
      <c r="C5068" s="204">
        <v>11</v>
      </c>
      <c r="D5068" s="416">
        <v>11</v>
      </c>
    </row>
    <row r="5069" spans="1:4" x14ac:dyDescent="0.25">
      <c r="A5069" s="415" t="s">
        <v>2249</v>
      </c>
      <c r="B5069" s="202">
        <v>23598</v>
      </c>
      <c r="C5069" s="204">
        <v>29</v>
      </c>
      <c r="D5069" s="416">
        <v>24</v>
      </c>
    </row>
    <row r="5070" spans="1:4" x14ac:dyDescent="0.25">
      <c r="A5070" s="415" t="s">
        <v>2250</v>
      </c>
      <c r="B5070" s="202">
        <v>15418</v>
      </c>
      <c r="C5070" s="204">
        <v>6</v>
      </c>
      <c r="D5070" s="416">
        <v>4</v>
      </c>
    </row>
    <row r="5071" spans="1:4" x14ac:dyDescent="0.25">
      <c r="A5071" s="415" t="s">
        <v>2251</v>
      </c>
      <c r="B5071" s="202">
        <v>25965</v>
      </c>
      <c r="C5071" s="204">
        <v>7</v>
      </c>
      <c r="D5071" s="416">
        <v>1</v>
      </c>
    </row>
    <row r="5072" spans="1:4" x14ac:dyDescent="0.25">
      <c r="A5072" s="415" t="s">
        <v>5476</v>
      </c>
      <c r="B5072" s="202">
        <v>29974</v>
      </c>
      <c r="C5072" s="204">
        <v>2</v>
      </c>
      <c r="D5072" s="416">
        <v>0</v>
      </c>
    </row>
    <row r="5073" spans="1:4" x14ac:dyDescent="0.25">
      <c r="A5073" s="415" t="s">
        <v>5478</v>
      </c>
      <c r="B5073" s="202">
        <v>17679</v>
      </c>
      <c r="C5073" s="204">
        <v>87</v>
      </c>
      <c r="D5073" s="416">
        <v>52</v>
      </c>
    </row>
    <row r="5074" spans="1:4" x14ac:dyDescent="0.25">
      <c r="A5074" s="415" t="s">
        <v>5479</v>
      </c>
      <c r="B5074" s="202">
        <v>21399</v>
      </c>
      <c r="C5074" s="204">
        <v>6</v>
      </c>
      <c r="D5074" s="416">
        <v>4</v>
      </c>
    </row>
    <row r="5075" spans="1:4" x14ac:dyDescent="0.25">
      <c r="A5075" s="415" t="s">
        <v>5480</v>
      </c>
      <c r="B5075" s="202">
        <v>14789</v>
      </c>
      <c r="C5075" s="204">
        <v>4</v>
      </c>
      <c r="D5075" s="416">
        <v>0</v>
      </c>
    </row>
    <row r="5076" spans="1:4" x14ac:dyDescent="0.25">
      <c r="A5076" s="415" t="s">
        <v>5481</v>
      </c>
      <c r="B5076" s="202">
        <v>27420</v>
      </c>
      <c r="C5076" s="204">
        <v>7</v>
      </c>
      <c r="D5076" s="416">
        <v>4</v>
      </c>
    </row>
    <row r="5077" spans="1:4" x14ac:dyDescent="0.25">
      <c r="A5077" s="415" t="s">
        <v>5482</v>
      </c>
      <c r="B5077" s="202">
        <v>20940</v>
      </c>
      <c r="C5077" s="204">
        <v>6</v>
      </c>
      <c r="D5077" s="416">
        <v>0</v>
      </c>
    </row>
    <row r="5078" spans="1:4" x14ac:dyDescent="0.25">
      <c r="A5078" s="415" t="s">
        <v>5484</v>
      </c>
      <c r="B5078" s="202">
        <v>25011</v>
      </c>
      <c r="C5078" s="204">
        <v>23</v>
      </c>
      <c r="D5078" s="416">
        <v>15</v>
      </c>
    </row>
    <row r="5079" spans="1:4" x14ac:dyDescent="0.25">
      <c r="A5079" s="415" t="s">
        <v>5485</v>
      </c>
      <c r="B5079" s="202">
        <v>25328</v>
      </c>
      <c r="C5079" s="204">
        <v>10</v>
      </c>
      <c r="D5079" s="416">
        <v>9</v>
      </c>
    </row>
    <row r="5080" spans="1:4" x14ac:dyDescent="0.25">
      <c r="A5080" s="415" t="s">
        <v>5637</v>
      </c>
      <c r="B5080" s="202">
        <v>24956</v>
      </c>
      <c r="C5080" s="204">
        <v>18</v>
      </c>
      <c r="D5080" s="416">
        <v>13</v>
      </c>
    </row>
    <row r="5081" spans="1:4" x14ac:dyDescent="0.25">
      <c r="A5081" s="415" t="s">
        <v>5638</v>
      </c>
      <c r="B5081" s="202">
        <v>14961</v>
      </c>
      <c r="C5081" s="204">
        <v>13</v>
      </c>
      <c r="D5081" s="416">
        <v>11</v>
      </c>
    </row>
    <row r="5082" spans="1:4" x14ac:dyDescent="0.25">
      <c r="A5082" s="415" t="s">
        <v>5493</v>
      </c>
      <c r="B5082" s="202">
        <v>21133</v>
      </c>
      <c r="C5082" s="204">
        <v>45</v>
      </c>
      <c r="D5082" s="416">
        <v>26</v>
      </c>
    </row>
    <row r="5083" spans="1:4" x14ac:dyDescent="0.25">
      <c r="A5083" s="415" t="s">
        <v>5495</v>
      </c>
      <c r="B5083" s="202">
        <v>17276</v>
      </c>
      <c r="C5083" s="204">
        <v>12</v>
      </c>
      <c r="D5083" s="416">
        <v>9</v>
      </c>
    </row>
    <row r="5084" spans="1:4" x14ac:dyDescent="0.25">
      <c r="A5084" s="415" t="s">
        <v>5496</v>
      </c>
      <c r="B5084" s="202">
        <v>10848</v>
      </c>
      <c r="C5084" s="204">
        <v>6</v>
      </c>
      <c r="D5084" s="416">
        <v>0</v>
      </c>
    </row>
    <row r="5085" spans="1:4" x14ac:dyDescent="0.25">
      <c r="A5085" s="415" t="s">
        <v>5497</v>
      </c>
      <c r="B5085" s="202">
        <v>20710</v>
      </c>
      <c r="C5085" s="204">
        <v>5</v>
      </c>
      <c r="D5085" s="416">
        <v>3</v>
      </c>
    </row>
    <row r="5086" spans="1:4" x14ac:dyDescent="0.25">
      <c r="A5086" s="415" t="s">
        <v>5498</v>
      </c>
      <c r="B5086" s="202">
        <v>27467</v>
      </c>
      <c r="C5086" s="204">
        <v>51</v>
      </c>
      <c r="D5086" s="416">
        <v>3</v>
      </c>
    </row>
    <row r="5087" spans="1:4" x14ac:dyDescent="0.25">
      <c r="A5087" s="415" t="s">
        <v>5499</v>
      </c>
      <c r="B5087" s="202">
        <v>21782</v>
      </c>
      <c r="C5087" s="204">
        <v>4</v>
      </c>
      <c r="D5087" s="416">
        <v>4</v>
      </c>
    </row>
    <row r="5088" spans="1:4" x14ac:dyDescent="0.25">
      <c r="A5088" s="415" t="s">
        <v>2309</v>
      </c>
      <c r="B5088" s="202">
        <v>20248</v>
      </c>
      <c r="C5088" s="204">
        <v>29</v>
      </c>
      <c r="D5088" s="416">
        <v>25</v>
      </c>
    </row>
    <row r="5089" spans="1:4" x14ac:dyDescent="0.25">
      <c r="A5089" s="415" t="s">
        <v>2310</v>
      </c>
      <c r="B5089" s="202">
        <v>12485</v>
      </c>
      <c r="C5089" s="204">
        <v>4</v>
      </c>
      <c r="D5089" s="416">
        <v>4</v>
      </c>
    </row>
    <row r="5090" spans="1:4" x14ac:dyDescent="0.25">
      <c r="A5090" s="415" t="s">
        <v>2311</v>
      </c>
      <c r="B5090" s="202">
        <v>17216</v>
      </c>
      <c r="C5090" s="204">
        <v>6</v>
      </c>
      <c r="D5090" s="416">
        <v>6</v>
      </c>
    </row>
    <row r="5091" spans="1:4" x14ac:dyDescent="0.25">
      <c r="A5091" s="415" t="s">
        <v>5639</v>
      </c>
      <c r="B5091" s="202">
        <v>20300</v>
      </c>
      <c r="C5091" s="204">
        <v>4</v>
      </c>
      <c r="D5091" s="416">
        <v>4</v>
      </c>
    </row>
    <row r="5092" spans="1:4" x14ac:dyDescent="0.25">
      <c r="A5092" s="415" t="s">
        <v>5493</v>
      </c>
      <c r="B5092" s="202">
        <v>23689</v>
      </c>
      <c r="C5092" s="204">
        <v>7</v>
      </c>
      <c r="D5092" s="416">
        <v>2</v>
      </c>
    </row>
    <row r="5093" spans="1:4" x14ac:dyDescent="0.25">
      <c r="A5093" s="415" t="s">
        <v>5496</v>
      </c>
      <c r="B5093" s="202">
        <v>23782</v>
      </c>
      <c r="C5093" s="204">
        <v>3</v>
      </c>
      <c r="D5093" s="416">
        <v>1</v>
      </c>
    </row>
    <row r="5094" spans="1:4" x14ac:dyDescent="0.25">
      <c r="A5094" s="415" t="s">
        <v>5497</v>
      </c>
      <c r="B5094" s="202">
        <v>24162</v>
      </c>
      <c r="C5094" s="204">
        <v>5</v>
      </c>
      <c r="D5094" s="416">
        <v>0</v>
      </c>
    </row>
    <row r="5095" spans="1:4" x14ac:dyDescent="0.25">
      <c r="A5095" s="415" t="s">
        <v>5498</v>
      </c>
      <c r="B5095" s="202">
        <v>27334</v>
      </c>
      <c r="C5095" s="204">
        <v>7</v>
      </c>
      <c r="D5095" s="416">
        <v>6</v>
      </c>
    </row>
    <row r="5096" spans="1:4" x14ac:dyDescent="0.25">
      <c r="A5096" s="415" t="s">
        <v>5499</v>
      </c>
      <c r="B5096" s="202">
        <v>19648</v>
      </c>
      <c r="C5096" s="204">
        <v>2</v>
      </c>
      <c r="D5096" s="416">
        <v>0</v>
      </c>
    </row>
    <row r="5097" spans="1:4" x14ac:dyDescent="0.25">
      <c r="A5097" s="415" t="s">
        <v>5640</v>
      </c>
      <c r="B5097" s="202">
        <v>26156</v>
      </c>
      <c r="C5097" s="204">
        <v>1</v>
      </c>
      <c r="D5097" s="416">
        <v>1</v>
      </c>
    </row>
    <row r="5098" spans="1:4" x14ac:dyDescent="0.25">
      <c r="A5098" s="415" t="s">
        <v>5493</v>
      </c>
      <c r="B5098" s="202">
        <v>20598</v>
      </c>
      <c r="C5098" s="204">
        <v>8</v>
      </c>
      <c r="D5098" s="416">
        <v>3</v>
      </c>
    </row>
    <row r="5099" spans="1:4" x14ac:dyDescent="0.25">
      <c r="A5099" s="415" t="s">
        <v>5496</v>
      </c>
      <c r="B5099" s="202">
        <v>20226</v>
      </c>
      <c r="C5099" s="204">
        <v>4</v>
      </c>
      <c r="D5099" s="416">
        <v>0</v>
      </c>
    </row>
    <row r="5100" spans="1:4" x14ac:dyDescent="0.25">
      <c r="A5100" s="415" t="s">
        <v>5497</v>
      </c>
      <c r="B5100" s="202">
        <v>15101</v>
      </c>
      <c r="C5100" s="204">
        <v>1</v>
      </c>
      <c r="D5100" s="416">
        <v>0</v>
      </c>
    </row>
    <row r="5101" spans="1:4" x14ac:dyDescent="0.25">
      <c r="A5101" s="415" t="s">
        <v>5498</v>
      </c>
      <c r="B5101" s="202">
        <v>28230</v>
      </c>
      <c r="C5101" s="204">
        <v>6</v>
      </c>
      <c r="D5101" s="416">
        <v>3</v>
      </c>
    </row>
    <row r="5102" spans="1:4" x14ac:dyDescent="0.25">
      <c r="A5102" s="415" t="s">
        <v>5499</v>
      </c>
      <c r="B5102" s="202">
        <v>12730</v>
      </c>
      <c r="C5102" s="204">
        <v>3</v>
      </c>
      <c r="D5102" s="416">
        <v>0</v>
      </c>
    </row>
    <row r="5103" spans="1:4" x14ac:dyDescent="0.25">
      <c r="A5103" s="415" t="s">
        <v>2309</v>
      </c>
      <c r="B5103" s="202">
        <v>29831</v>
      </c>
      <c r="C5103" s="204">
        <v>35</v>
      </c>
      <c r="D5103" s="416">
        <v>33</v>
      </c>
    </row>
    <row r="5104" spans="1:4" x14ac:dyDescent="0.25">
      <c r="A5104" s="415" t="s">
        <v>2310</v>
      </c>
      <c r="B5104" s="202">
        <v>20476</v>
      </c>
      <c r="C5104" s="204">
        <v>11</v>
      </c>
      <c r="D5104" s="416">
        <v>8</v>
      </c>
    </row>
    <row r="5105" spans="1:4" x14ac:dyDescent="0.25">
      <c r="A5105" s="415" t="s">
        <v>2311</v>
      </c>
      <c r="B5105" s="202">
        <v>11208</v>
      </c>
      <c r="C5105" s="204">
        <v>11</v>
      </c>
      <c r="D5105" s="416">
        <v>11</v>
      </c>
    </row>
    <row r="5106" spans="1:4" x14ac:dyDescent="0.25">
      <c r="A5106" s="415" t="s">
        <v>5641</v>
      </c>
      <c r="B5106" s="202">
        <v>10778</v>
      </c>
      <c r="C5106" s="204">
        <v>68</v>
      </c>
      <c r="D5106" s="416">
        <v>60</v>
      </c>
    </row>
    <row r="5107" spans="1:4" x14ac:dyDescent="0.25">
      <c r="A5107" s="415" t="s">
        <v>4114</v>
      </c>
      <c r="B5107" s="202">
        <v>25371</v>
      </c>
      <c r="C5107" s="204">
        <v>1</v>
      </c>
      <c r="D5107" s="416">
        <v>1</v>
      </c>
    </row>
    <row r="5108" spans="1:4" x14ac:dyDescent="0.25">
      <c r="A5108" s="415" t="s">
        <v>3072</v>
      </c>
      <c r="B5108" s="202">
        <v>18915</v>
      </c>
      <c r="C5108" s="204">
        <v>54</v>
      </c>
      <c r="D5108" s="416">
        <v>46</v>
      </c>
    </row>
    <row r="5109" spans="1:4" x14ac:dyDescent="0.25">
      <c r="A5109" s="415" t="s">
        <v>1966</v>
      </c>
      <c r="B5109" s="202">
        <v>13001</v>
      </c>
      <c r="C5109" s="204">
        <v>35</v>
      </c>
      <c r="D5109" s="416">
        <v>32</v>
      </c>
    </row>
    <row r="5110" spans="1:4" x14ac:dyDescent="0.25">
      <c r="A5110" s="415" t="s">
        <v>4136</v>
      </c>
      <c r="B5110" s="202">
        <v>10096</v>
      </c>
      <c r="C5110" s="204">
        <v>14</v>
      </c>
      <c r="D5110" s="416">
        <v>13</v>
      </c>
    </row>
    <row r="5111" spans="1:4" x14ac:dyDescent="0.25">
      <c r="A5111" s="415" t="s">
        <v>5642</v>
      </c>
      <c r="B5111" s="202">
        <v>19840</v>
      </c>
      <c r="C5111" s="203">
        <v>2120</v>
      </c>
      <c r="D5111" s="417">
        <v>1920</v>
      </c>
    </row>
    <row r="5112" spans="1:4" x14ac:dyDescent="0.25">
      <c r="A5112" s="415" t="s">
        <v>5643</v>
      </c>
      <c r="B5112" s="202">
        <v>15985</v>
      </c>
      <c r="C5112" s="204">
        <v>30</v>
      </c>
      <c r="D5112" s="416">
        <v>0</v>
      </c>
    </row>
    <row r="5113" spans="1:4" x14ac:dyDescent="0.25">
      <c r="A5113" s="415" t="s">
        <v>2662</v>
      </c>
      <c r="B5113" s="202">
        <v>22654</v>
      </c>
      <c r="C5113" s="204">
        <v>1</v>
      </c>
      <c r="D5113" s="416">
        <v>1</v>
      </c>
    </row>
    <row r="5114" spans="1:4" x14ac:dyDescent="0.25">
      <c r="A5114" s="415" t="s">
        <v>5644</v>
      </c>
      <c r="B5114" s="202">
        <v>29674</v>
      </c>
      <c r="C5114" s="204">
        <v>2</v>
      </c>
      <c r="D5114" s="416">
        <v>1</v>
      </c>
    </row>
    <row r="5115" spans="1:4" x14ac:dyDescent="0.25">
      <c r="A5115" s="415" t="s">
        <v>3654</v>
      </c>
      <c r="B5115" s="202">
        <v>10154</v>
      </c>
      <c r="C5115" s="204">
        <v>4</v>
      </c>
      <c r="D5115" s="416">
        <v>2</v>
      </c>
    </row>
    <row r="5116" spans="1:4" x14ac:dyDescent="0.25">
      <c r="A5116" s="415" t="s">
        <v>5645</v>
      </c>
      <c r="B5116" s="202">
        <v>19746</v>
      </c>
      <c r="C5116" s="204">
        <v>2</v>
      </c>
      <c r="D5116" s="416">
        <v>2</v>
      </c>
    </row>
    <row r="5117" spans="1:4" x14ac:dyDescent="0.25">
      <c r="A5117" s="415" t="s">
        <v>5646</v>
      </c>
      <c r="B5117" s="202">
        <v>12414</v>
      </c>
      <c r="C5117" s="204">
        <v>34</v>
      </c>
      <c r="D5117" s="416">
        <v>0</v>
      </c>
    </row>
    <row r="5118" spans="1:4" x14ac:dyDescent="0.25">
      <c r="A5118" s="415" t="s">
        <v>5647</v>
      </c>
      <c r="B5118" s="202">
        <v>18690</v>
      </c>
      <c r="C5118" s="204">
        <v>5</v>
      </c>
      <c r="D5118" s="416">
        <v>5</v>
      </c>
    </row>
    <row r="5119" spans="1:4" x14ac:dyDescent="0.25">
      <c r="A5119" s="415" t="s">
        <v>5648</v>
      </c>
      <c r="B5119" s="202">
        <v>15412</v>
      </c>
      <c r="C5119" s="204">
        <v>1</v>
      </c>
      <c r="D5119" s="416">
        <v>1</v>
      </c>
    </row>
    <row r="5120" spans="1:4" x14ac:dyDescent="0.25">
      <c r="A5120" s="415" t="s">
        <v>5649</v>
      </c>
      <c r="B5120" s="202">
        <v>14105</v>
      </c>
      <c r="C5120" s="204">
        <v>108</v>
      </c>
      <c r="D5120" s="416">
        <v>0</v>
      </c>
    </row>
    <row r="5121" spans="1:4" x14ac:dyDescent="0.25">
      <c r="A5121" s="415" t="s">
        <v>5650</v>
      </c>
      <c r="B5121" s="202">
        <v>23378</v>
      </c>
      <c r="C5121" s="204">
        <v>14</v>
      </c>
      <c r="D5121" s="416">
        <v>10</v>
      </c>
    </row>
    <row r="5122" spans="1:4" x14ac:dyDescent="0.25">
      <c r="A5122" s="415" t="s">
        <v>5651</v>
      </c>
      <c r="B5122" s="202">
        <v>23056</v>
      </c>
      <c r="C5122" s="204">
        <v>19</v>
      </c>
      <c r="D5122" s="416">
        <v>8</v>
      </c>
    </row>
    <row r="5123" spans="1:4" x14ac:dyDescent="0.25">
      <c r="A5123" s="415" t="s">
        <v>5652</v>
      </c>
      <c r="B5123" s="202">
        <v>18800</v>
      </c>
      <c r="C5123" s="204">
        <v>2</v>
      </c>
      <c r="D5123" s="416">
        <v>2</v>
      </c>
    </row>
    <row r="5124" spans="1:4" x14ac:dyDescent="0.25">
      <c r="A5124" s="415" t="s">
        <v>5653</v>
      </c>
      <c r="B5124" s="202">
        <v>20815</v>
      </c>
      <c r="C5124" s="204">
        <v>1</v>
      </c>
      <c r="D5124" s="416">
        <v>0</v>
      </c>
    </row>
    <row r="5125" spans="1:4" x14ac:dyDescent="0.25">
      <c r="A5125" s="415" t="s">
        <v>5654</v>
      </c>
      <c r="B5125" s="202">
        <v>18112</v>
      </c>
      <c r="C5125" s="204">
        <v>2</v>
      </c>
      <c r="D5125" s="416">
        <v>0</v>
      </c>
    </row>
    <row r="5126" spans="1:4" x14ac:dyDescent="0.25">
      <c r="A5126" s="415" t="s">
        <v>5655</v>
      </c>
      <c r="B5126" s="202">
        <v>28393</v>
      </c>
      <c r="C5126" s="204">
        <v>232</v>
      </c>
      <c r="D5126" s="416">
        <v>156</v>
      </c>
    </row>
    <row r="5127" spans="1:4" x14ac:dyDescent="0.25">
      <c r="A5127" s="415" t="s">
        <v>5122</v>
      </c>
      <c r="B5127" s="202">
        <v>12827</v>
      </c>
      <c r="C5127" s="204">
        <v>14</v>
      </c>
      <c r="D5127" s="416">
        <v>14</v>
      </c>
    </row>
    <row r="5128" spans="1:4" x14ac:dyDescent="0.25">
      <c r="A5128" s="415" t="s">
        <v>5656</v>
      </c>
      <c r="B5128" s="202">
        <v>26656</v>
      </c>
      <c r="C5128" s="204">
        <v>12</v>
      </c>
      <c r="D5128" s="416">
        <v>6</v>
      </c>
    </row>
    <row r="5129" spans="1:4" x14ac:dyDescent="0.25">
      <c r="A5129" s="415" t="s">
        <v>5657</v>
      </c>
      <c r="B5129" s="202">
        <v>18600</v>
      </c>
      <c r="C5129" s="204">
        <v>10</v>
      </c>
      <c r="D5129" s="416">
        <v>8</v>
      </c>
    </row>
    <row r="5130" spans="1:4" x14ac:dyDescent="0.25">
      <c r="A5130" s="415" t="s">
        <v>3755</v>
      </c>
      <c r="B5130" s="202">
        <v>18020</v>
      </c>
      <c r="C5130" s="204">
        <v>1</v>
      </c>
      <c r="D5130" s="416">
        <v>1</v>
      </c>
    </row>
    <row r="5131" spans="1:4" x14ac:dyDescent="0.25">
      <c r="A5131" s="415" t="s">
        <v>5658</v>
      </c>
      <c r="B5131" s="202">
        <v>16222</v>
      </c>
      <c r="C5131" s="204">
        <v>2</v>
      </c>
      <c r="D5131" s="416">
        <v>0</v>
      </c>
    </row>
    <row r="5132" spans="1:4" x14ac:dyDescent="0.25">
      <c r="A5132" s="415" t="s">
        <v>5126</v>
      </c>
      <c r="B5132" s="202">
        <v>12490</v>
      </c>
      <c r="C5132" s="204">
        <v>1</v>
      </c>
      <c r="D5132" s="416">
        <v>0</v>
      </c>
    </row>
    <row r="5133" spans="1:4" x14ac:dyDescent="0.25">
      <c r="A5133" s="415" t="s">
        <v>1660</v>
      </c>
      <c r="B5133" s="202">
        <v>18688</v>
      </c>
      <c r="C5133" s="204">
        <v>5</v>
      </c>
      <c r="D5133" s="416">
        <v>1</v>
      </c>
    </row>
    <row r="5134" spans="1:4" x14ac:dyDescent="0.25">
      <c r="A5134" s="415" t="s">
        <v>3763</v>
      </c>
      <c r="B5134" s="202">
        <v>25293</v>
      </c>
      <c r="C5134" s="204">
        <v>2</v>
      </c>
      <c r="D5134" s="416">
        <v>2</v>
      </c>
    </row>
    <row r="5135" spans="1:4" x14ac:dyDescent="0.25">
      <c r="A5135" s="415" t="s">
        <v>1516</v>
      </c>
      <c r="B5135" s="202">
        <v>11563</v>
      </c>
      <c r="C5135" s="204">
        <v>11</v>
      </c>
      <c r="D5135" s="416">
        <v>11</v>
      </c>
    </row>
    <row r="5136" spans="1:4" x14ac:dyDescent="0.25">
      <c r="A5136" s="415" t="s">
        <v>3765</v>
      </c>
      <c r="B5136" s="202">
        <v>22016</v>
      </c>
      <c r="C5136" s="204">
        <v>2</v>
      </c>
      <c r="D5136" s="416">
        <v>1</v>
      </c>
    </row>
    <row r="5137" spans="1:4" x14ac:dyDescent="0.25">
      <c r="A5137" s="415" t="s">
        <v>1517</v>
      </c>
      <c r="B5137" s="202">
        <v>25249</v>
      </c>
      <c r="C5137" s="204">
        <v>6</v>
      </c>
      <c r="D5137" s="416">
        <v>4</v>
      </c>
    </row>
    <row r="5138" spans="1:4" x14ac:dyDescent="0.25">
      <c r="A5138" s="415" t="s">
        <v>1663</v>
      </c>
      <c r="B5138" s="202">
        <v>29571</v>
      </c>
      <c r="C5138" s="204">
        <v>6</v>
      </c>
      <c r="D5138" s="416">
        <v>0</v>
      </c>
    </row>
    <row r="5139" spans="1:4" x14ac:dyDescent="0.25">
      <c r="A5139" s="415" t="s">
        <v>1519</v>
      </c>
      <c r="B5139" s="202">
        <v>21197</v>
      </c>
      <c r="C5139" s="204">
        <v>15</v>
      </c>
      <c r="D5139" s="416">
        <v>5</v>
      </c>
    </row>
    <row r="5140" spans="1:4" x14ac:dyDescent="0.25">
      <c r="A5140" s="415" t="s">
        <v>2309</v>
      </c>
      <c r="B5140" s="202">
        <v>28247</v>
      </c>
      <c r="C5140" s="204">
        <v>58</v>
      </c>
      <c r="D5140" s="416">
        <v>55</v>
      </c>
    </row>
    <row r="5141" spans="1:4" x14ac:dyDescent="0.25">
      <c r="A5141" s="415" t="s">
        <v>2310</v>
      </c>
      <c r="B5141" s="202">
        <v>14143</v>
      </c>
      <c r="C5141" s="204">
        <v>23</v>
      </c>
      <c r="D5141" s="416">
        <v>7</v>
      </c>
    </row>
    <row r="5142" spans="1:4" x14ac:dyDescent="0.25">
      <c r="A5142" s="415" t="s">
        <v>2311</v>
      </c>
      <c r="B5142" s="202">
        <v>25044</v>
      </c>
      <c r="C5142" s="204">
        <v>3</v>
      </c>
      <c r="D5142" s="416">
        <v>3</v>
      </c>
    </row>
    <row r="5143" spans="1:4" x14ac:dyDescent="0.25">
      <c r="A5143" s="415" t="s">
        <v>4539</v>
      </c>
      <c r="B5143" s="202">
        <v>20700</v>
      </c>
      <c r="C5143" s="204">
        <v>1</v>
      </c>
      <c r="D5143" s="416">
        <v>0</v>
      </c>
    </row>
    <row r="5144" spans="1:4" x14ac:dyDescent="0.25">
      <c r="A5144" s="415" t="s">
        <v>1521</v>
      </c>
      <c r="B5144" s="202">
        <v>25359</v>
      </c>
      <c r="C5144" s="204">
        <v>7</v>
      </c>
      <c r="D5144" s="416">
        <v>3</v>
      </c>
    </row>
    <row r="5145" spans="1:4" x14ac:dyDescent="0.25">
      <c r="A5145" s="415" t="s">
        <v>3770</v>
      </c>
      <c r="B5145" s="202">
        <v>17158</v>
      </c>
      <c r="C5145" s="204">
        <v>3</v>
      </c>
      <c r="D5145" s="416">
        <v>1</v>
      </c>
    </row>
    <row r="5146" spans="1:4" x14ac:dyDescent="0.25">
      <c r="A5146" s="415" t="s">
        <v>3771</v>
      </c>
      <c r="B5146" s="202">
        <v>22529</v>
      </c>
      <c r="C5146" s="204">
        <v>4</v>
      </c>
      <c r="D5146" s="416">
        <v>4</v>
      </c>
    </row>
    <row r="5147" spans="1:4" x14ac:dyDescent="0.25">
      <c r="A5147" s="415" t="s">
        <v>5659</v>
      </c>
      <c r="B5147" s="202">
        <v>19848</v>
      </c>
      <c r="C5147" s="204">
        <v>6</v>
      </c>
      <c r="D5147" s="416">
        <v>5</v>
      </c>
    </row>
    <row r="5148" spans="1:4" x14ac:dyDescent="0.25">
      <c r="A5148" s="415" t="s">
        <v>1670</v>
      </c>
      <c r="B5148" s="202">
        <v>27006</v>
      </c>
      <c r="C5148" s="204">
        <v>3</v>
      </c>
      <c r="D5148" s="416">
        <v>3</v>
      </c>
    </row>
    <row r="5149" spans="1:4" x14ac:dyDescent="0.25">
      <c r="A5149" s="415" t="s">
        <v>1524</v>
      </c>
      <c r="B5149" s="202">
        <v>21860</v>
      </c>
      <c r="C5149" s="204">
        <v>3</v>
      </c>
      <c r="D5149" s="416">
        <v>1</v>
      </c>
    </row>
    <row r="5150" spans="1:4" x14ac:dyDescent="0.25">
      <c r="A5150" s="415" t="s">
        <v>5660</v>
      </c>
      <c r="B5150" s="202">
        <v>18781</v>
      </c>
      <c r="C5150" s="204">
        <v>210</v>
      </c>
      <c r="D5150" s="416">
        <v>150</v>
      </c>
    </row>
    <row r="5151" spans="1:4" x14ac:dyDescent="0.25">
      <c r="A5151" s="415" t="s">
        <v>5661</v>
      </c>
      <c r="B5151" s="202">
        <v>26229</v>
      </c>
      <c r="C5151" s="204">
        <v>4</v>
      </c>
      <c r="D5151" s="416">
        <v>0</v>
      </c>
    </row>
    <row r="5152" spans="1:4" x14ac:dyDescent="0.25">
      <c r="A5152" s="415" t="s">
        <v>2345</v>
      </c>
      <c r="B5152" s="202">
        <v>21312</v>
      </c>
      <c r="C5152" s="204">
        <v>4</v>
      </c>
      <c r="D5152" s="416">
        <v>4</v>
      </c>
    </row>
    <row r="5153" spans="1:4" x14ac:dyDescent="0.25">
      <c r="A5153" s="415" t="s">
        <v>2346</v>
      </c>
      <c r="B5153" s="202">
        <v>21125</v>
      </c>
      <c r="C5153" s="204">
        <v>2</v>
      </c>
      <c r="D5153" s="416">
        <v>2</v>
      </c>
    </row>
    <row r="5154" spans="1:4" x14ac:dyDescent="0.25">
      <c r="A5154" s="415" t="s">
        <v>2347</v>
      </c>
      <c r="B5154" s="202">
        <v>24528</v>
      </c>
      <c r="C5154" s="204">
        <v>2</v>
      </c>
      <c r="D5154" s="416">
        <v>2</v>
      </c>
    </row>
    <row r="5155" spans="1:4" x14ac:dyDescent="0.25">
      <c r="A5155" s="415" t="s">
        <v>2348</v>
      </c>
      <c r="B5155" s="202">
        <v>28305</v>
      </c>
      <c r="C5155" s="204">
        <v>1</v>
      </c>
      <c r="D5155" s="416">
        <v>1</v>
      </c>
    </row>
    <row r="5156" spans="1:4" x14ac:dyDescent="0.25">
      <c r="A5156" s="415" t="s">
        <v>2349</v>
      </c>
      <c r="B5156" s="202">
        <v>28180</v>
      </c>
      <c r="C5156" s="204">
        <v>1</v>
      </c>
      <c r="D5156" s="416">
        <v>1</v>
      </c>
    </row>
    <row r="5157" spans="1:4" x14ac:dyDescent="0.25">
      <c r="A5157" s="415" t="s">
        <v>2350</v>
      </c>
      <c r="B5157" s="202">
        <v>25535</v>
      </c>
      <c r="C5157" s="204">
        <v>2</v>
      </c>
      <c r="D5157" s="416">
        <v>2</v>
      </c>
    </row>
    <row r="5158" spans="1:4" x14ac:dyDescent="0.25">
      <c r="A5158" s="415" t="s">
        <v>2363</v>
      </c>
      <c r="B5158" s="202">
        <v>23050</v>
      </c>
      <c r="C5158" s="204">
        <v>7</v>
      </c>
      <c r="D5158" s="416">
        <v>7</v>
      </c>
    </row>
    <row r="5159" spans="1:4" x14ac:dyDescent="0.25">
      <c r="A5159" s="415" t="s">
        <v>2366</v>
      </c>
      <c r="B5159" s="202">
        <v>18241</v>
      </c>
      <c r="C5159" s="204">
        <v>1</v>
      </c>
      <c r="D5159" s="416">
        <v>1</v>
      </c>
    </row>
    <row r="5160" spans="1:4" x14ac:dyDescent="0.25">
      <c r="A5160" s="415" t="s">
        <v>5662</v>
      </c>
      <c r="B5160" s="202">
        <v>21891</v>
      </c>
      <c r="C5160" s="204">
        <v>2</v>
      </c>
      <c r="D5160" s="416">
        <v>1</v>
      </c>
    </row>
    <row r="5161" spans="1:4" x14ac:dyDescent="0.25">
      <c r="A5161" s="415" t="s">
        <v>5663</v>
      </c>
      <c r="B5161" s="202">
        <v>27353</v>
      </c>
      <c r="C5161" s="204">
        <v>2</v>
      </c>
      <c r="D5161" s="416">
        <v>0</v>
      </c>
    </row>
    <row r="5162" spans="1:4" x14ac:dyDescent="0.25">
      <c r="A5162" s="415" t="s">
        <v>5664</v>
      </c>
      <c r="B5162" s="202">
        <v>21723</v>
      </c>
      <c r="C5162" s="204">
        <v>1</v>
      </c>
      <c r="D5162" s="416">
        <v>0</v>
      </c>
    </row>
    <row r="5163" spans="1:4" x14ac:dyDescent="0.25">
      <c r="A5163" s="415" t="s">
        <v>5665</v>
      </c>
      <c r="B5163" s="202">
        <v>20416</v>
      </c>
      <c r="C5163" s="204">
        <v>4</v>
      </c>
      <c r="D5163" s="416">
        <v>3</v>
      </c>
    </row>
    <row r="5164" spans="1:4" x14ac:dyDescent="0.25">
      <c r="A5164" s="415" t="s">
        <v>5666</v>
      </c>
      <c r="B5164" s="202">
        <v>18150</v>
      </c>
      <c r="C5164" s="204">
        <v>35</v>
      </c>
      <c r="D5164" s="416">
        <v>0</v>
      </c>
    </row>
    <row r="5165" spans="1:4" x14ac:dyDescent="0.25">
      <c r="A5165" s="415" t="s">
        <v>5667</v>
      </c>
      <c r="B5165" s="202">
        <v>27087</v>
      </c>
      <c r="C5165" s="204">
        <v>15</v>
      </c>
      <c r="D5165" s="416">
        <v>0</v>
      </c>
    </row>
    <row r="5166" spans="1:4" x14ac:dyDescent="0.25">
      <c r="A5166" s="415" t="s">
        <v>5668</v>
      </c>
      <c r="B5166" s="202">
        <v>11728</v>
      </c>
      <c r="C5166" s="204">
        <v>4</v>
      </c>
      <c r="D5166" s="416">
        <v>3</v>
      </c>
    </row>
    <row r="5167" spans="1:4" x14ac:dyDescent="0.25">
      <c r="A5167" s="415" t="s">
        <v>5669</v>
      </c>
      <c r="B5167" s="202">
        <v>25334</v>
      </c>
      <c r="C5167" s="204">
        <v>90</v>
      </c>
      <c r="D5167" s="416">
        <v>70</v>
      </c>
    </row>
    <row r="5168" spans="1:4" x14ac:dyDescent="0.25">
      <c r="A5168" s="415" t="s">
        <v>5670</v>
      </c>
      <c r="B5168" s="202">
        <v>17880</v>
      </c>
      <c r="C5168" s="204">
        <v>37</v>
      </c>
      <c r="D5168" s="416">
        <v>32</v>
      </c>
    </row>
    <row r="5169" spans="1:4" x14ac:dyDescent="0.25">
      <c r="A5169" s="415" t="s">
        <v>5671</v>
      </c>
      <c r="B5169" s="202">
        <v>27310</v>
      </c>
      <c r="C5169" s="204">
        <v>1</v>
      </c>
      <c r="D5169" s="416">
        <v>1</v>
      </c>
    </row>
    <row r="5170" spans="1:4" x14ac:dyDescent="0.25">
      <c r="A5170" s="415" t="s">
        <v>5672</v>
      </c>
      <c r="B5170" s="202">
        <v>26949</v>
      </c>
      <c r="C5170" s="204">
        <v>1</v>
      </c>
      <c r="D5170" s="416">
        <v>0</v>
      </c>
    </row>
    <row r="5171" spans="1:4" x14ac:dyDescent="0.25">
      <c r="A5171" s="415" t="s">
        <v>5673</v>
      </c>
      <c r="B5171" s="202">
        <v>11541</v>
      </c>
      <c r="C5171" s="204">
        <v>1</v>
      </c>
      <c r="D5171" s="416">
        <v>1</v>
      </c>
    </row>
    <row r="5172" spans="1:4" x14ac:dyDescent="0.25">
      <c r="A5172" s="415" t="s">
        <v>5674</v>
      </c>
      <c r="B5172" s="202">
        <v>20665</v>
      </c>
      <c r="C5172" s="204">
        <v>1</v>
      </c>
      <c r="D5172" s="416">
        <v>1</v>
      </c>
    </row>
    <row r="5173" spans="1:4" x14ac:dyDescent="0.25">
      <c r="A5173" s="415" t="s">
        <v>5675</v>
      </c>
      <c r="B5173" s="202">
        <v>10245</v>
      </c>
      <c r="C5173" s="204">
        <v>2</v>
      </c>
      <c r="D5173" s="416">
        <v>2</v>
      </c>
    </row>
    <row r="5174" spans="1:4" x14ac:dyDescent="0.25">
      <c r="A5174" s="415" t="s">
        <v>5676</v>
      </c>
      <c r="B5174" s="202">
        <v>28406</v>
      </c>
      <c r="C5174" s="204">
        <v>5</v>
      </c>
      <c r="D5174" s="416">
        <v>5</v>
      </c>
    </row>
    <row r="5175" spans="1:4" x14ac:dyDescent="0.25">
      <c r="A5175" s="415" t="s">
        <v>2252</v>
      </c>
      <c r="B5175" s="202">
        <v>12169</v>
      </c>
      <c r="C5175" s="204">
        <v>6</v>
      </c>
      <c r="D5175" s="416">
        <v>5</v>
      </c>
    </row>
    <row r="5176" spans="1:4" x14ac:dyDescent="0.25">
      <c r="A5176" s="415" t="s">
        <v>2254</v>
      </c>
      <c r="B5176" s="202">
        <v>28735</v>
      </c>
      <c r="C5176" s="204">
        <v>4</v>
      </c>
      <c r="D5176" s="416">
        <v>4</v>
      </c>
    </row>
    <row r="5177" spans="1:4" x14ac:dyDescent="0.25">
      <c r="A5177" s="415" t="s">
        <v>2260</v>
      </c>
      <c r="B5177" s="202">
        <v>12702</v>
      </c>
      <c r="C5177" s="204">
        <v>7</v>
      </c>
      <c r="D5177" s="416">
        <v>5</v>
      </c>
    </row>
    <row r="5178" spans="1:4" x14ac:dyDescent="0.25">
      <c r="A5178" s="415" t="s">
        <v>2261</v>
      </c>
      <c r="B5178" s="202">
        <v>22988</v>
      </c>
      <c r="C5178" s="204">
        <v>3</v>
      </c>
      <c r="D5178" s="416">
        <v>3</v>
      </c>
    </row>
    <row r="5179" spans="1:4" x14ac:dyDescent="0.25">
      <c r="A5179" s="415" t="s">
        <v>2262</v>
      </c>
      <c r="B5179" s="202">
        <v>12511</v>
      </c>
      <c r="C5179" s="204">
        <v>3</v>
      </c>
      <c r="D5179" s="416">
        <v>1</v>
      </c>
    </row>
    <row r="5180" spans="1:4" x14ac:dyDescent="0.25">
      <c r="A5180" s="415" t="s">
        <v>2263</v>
      </c>
      <c r="B5180" s="202">
        <v>15219</v>
      </c>
      <c r="C5180" s="204">
        <v>6</v>
      </c>
      <c r="D5180" s="416">
        <v>1</v>
      </c>
    </row>
    <row r="5181" spans="1:4" x14ac:dyDescent="0.25">
      <c r="A5181" s="415" t="s">
        <v>2266</v>
      </c>
      <c r="B5181" s="202">
        <v>14966</v>
      </c>
      <c r="C5181" s="204">
        <v>6</v>
      </c>
      <c r="D5181" s="416">
        <v>6</v>
      </c>
    </row>
    <row r="5182" spans="1:4" x14ac:dyDescent="0.25">
      <c r="A5182" s="415" t="s">
        <v>2267</v>
      </c>
      <c r="B5182" s="202">
        <v>13180</v>
      </c>
      <c r="C5182" s="204">
        <v>3</v>
      </c>
      <c r="D5182" s="416">
        <v>0</v>
      </c>
    </row>
    <row r="5183" spans="1:4" x14ac:dyDescent="0.25">
      <c r="A5183" s="415" t="s">
        <v>2268</v>
      </c>
      <c r="B5183" s="202">
        <v>14304</v>
      </c>
      <c r="C5183" s="204">
        <v>1</v>
      </c>
      <c r="D5183" s="416">
        <v>1</v>
      </c>
    </row>
    <row r="5184" spans="1:4" x14ac:dyDescent="0.25">
      <c r="A5184" s="415" t="s">
        <v>2269</v>
      </c>
      <c r="B5184" s="202">
        <v>25527</v>
      </c>
      <c r="C5184" s="204">
        <v>3</v>
      </c>
      <c r="D5184" s="416">
        <v>2</v>
      </c>
    </row>
    <row r="5185" spans="1:4" x14ac:dyDescent="0.25">
      <c r="A5185" s="415" t="s">
        <v>5677</v>
      </c>
      <c r="B5185" s="202">
        <v>17205</v>
      </c>
      <c r="C5185" s="204">
        <v>1</v>
      </c>
      <c r="D5185" s="416">
        <v>1</v>
      </c>
    </row>
    <row r="5186" spans="1:4" x14ac:dyDescent="0.25">
      <c r="A5186" s="415" t="s">
        <v>2146</v>
      </c>
      <c r="B5186" s="202">
        <v>24993</v>
      </c>
      <c r="C5186" s="204">
        <v>31</v>
      </c>
      <c r="D5186" s="416">
        <v>11</v>
      </c>
    </row>
    <row r="5187" spans="1:4" x14ac:dyDescent="0.25">
      <c r="A5187" s="415" t="s">
        <v>5261</v>
      </c>
      <c r="B5187" s="202">
        <v>28999</v>
      </c>
      <c r="C5187" s="204">
        <v>17</v>
      </c>
      <c r="D5187" s="416">
        <v>6</v>
      </c>
    </row>
    <row r="5188" spans="1:4" x14ac:dyDescent="0.25">
      <c r="A5188" s="415" t="s">
        <v>5262</v>
      </c>
      <c r="B5188" s="202">
        <v>26984</v>
      </c>
      <c r="C5188" s="204">
        <v>2</v>
      </c>
      <c r="D5188" s="416">
        <v>2</v>
      </c>
    </row>
    <row r="5189" spans="1:4" x14ac:dyDescent="0.25">
      <c r="A5189" s="415" t="s">
        <v>5263</v>
      </c>
      <c r="B5189" s="202">
        <v>22560</v>
      </c>
      <c r="C5189" s="204">
        <v>1</v>
      </c>
      <c r="D5189" s="416">
        <v>1</v>
      </c>
    </row>
    <row r="5190" spans="1:4" x14ac:dyDescent="0.25">
      <c r="A5190" s="415" t="s">
        <v>2312</v>
      </c>
      <c r="B5190" s="202">
        <v>21430</v>
      </c>
      <c r="C5190" s="204">
        <v>13</v>
      </c>
      <c r="D5190" s="416">
        <v>6</v>
      </c>
    </row>
    <row r="5191" spans="1:4" x14ac:dyDescent="0.25">
      <c r="A5191" s="415" t="s">
        <v>2313</v>
      </c>
      <c r="B5191" s="202">
        <v>25739</v>
      </c>
      <c r="C5191" s="204">
        <v>2</v>
      </c>
      <c r="D5191" s="416">
        <v>0</v>
      </c>
    </row>
    <row r="5192" spans="1:4" x14ac:dyDescent="0.25">
      <c r="A5192" s="415" t="s">
        <v>2153</v>
      </c>
      <c r="B5192" s="202">
        <v>22516</v>
      </c>
      <c r="C5192" s="204">
        <v>20</v>
      </c>
      <c r="D5192" s="416">
        <v>0</v>
      </c>
    </row>
    <row r="5193" spans="1:4" x14ac:dyDescent="0.25">
      <c r="A5193" s="415" t="s">
        <v>2345</v>
      </c>
      <c r="B5193" s="202">
        <v>26487</v>
      </c>
      <c r="C5193" s="204">
        <v>2</v>
      </c>
      <c r="D5193" s="416">
        <v>2</v>
      </c>
    </row>
    <row r="5194" spans="1:4" x14ac:dyDescent="0.25">
      <c r="A5194" s="415" t="s">
        <v>2346</v>
      </c>
      <c r="B5194" s="202">
        <v>20312</v>
      </c>
      <c r="C5194" s="204">
        <v>2</v>
      </c>
      <c r="D5194" s="416">
        <v>2</v>
      </c>
    </row>
    <row r="5195" spans="1:4" x14ac:dyDescent="0.25">
      <c r="A5195" s="415" t="s">
        <v>2347</v>
      </c>
      <c r="B5195" s="202">
        <v>25551</v>
      </c>
      <c r="C5195" s="204">
        <v>2</v>
      </c>
      <c r="D5195" s="416">
        <v>2</v>
      </c>
    </row>
    <row r="5196" spans="1:4" x14ac:dyDescent="0.25">
      <c r="A5196" s="415" t="s">
        <v>2348</v>
      </c>
      <c r="B5196" s="202">
        <v>23886</v>
      </c>
      <c r="C5196" s="204">
        <v>1</v>
      </c>
      <c r="D5196" s="416">
        <v>1</v>
      </c>
    </row>
    <row r="5197" spans="1:4" x14ac:dyDescent="0.25">
      <c r="A5197" s="415" t="s">
        <v>2349</v>
      </c>
      <c r="B5197" s="202">
        <v>29304</v>
      </c>
      <c r="C5197" s="204">
        <v>1</v>
      </c>
      <c r="D5197" s="416">
        <v>1</v>
      </c>
    </row>
    <row r="5198" spans="1:4" x14ac:dyDescent="0.25">
      <c r="A5198" s="415" t="s">
        <v>2350</v>
      </c>
      <c r="B5198" s="202">
        <v>26550</v>
      </c>
      <c r="C5198" s="204">
        <v>2</v>
      </c>
      <c r="D5198" s="416">
        <v>2</v>
      </c>
    </row>
    <row r="5199" spans="1:4" x14ac:dyDescent="0.25">
      <c r="A5199" s="415" t="s">
        <v>5678</v>
      </c>
      <c r="B5199" s="202">
        <v>18819</v>
      </c>
      <c r="C5199" s="204">
        <v>1</v>
      </c>
      <c r="D5199" s="416">
        <v>1</v>
      </c>
    </row>
    <row r="5200" spans="1:4" x14ac:dyDescent="0.25">
      <c r="A5200" s="415" t="s">
        <v>5679</v>
      </c>
      <c r="B5200" s="202">
        <v>21074</v>
      </c>
      <c r="C5200" s="204">
        <v>1</v>
      </c>
      <c r="D5200" s="416">
        <v>1</v>
      </c>
    </row>
    <row r="5201" spans="1:4" x14ac:dyDescent="0.25">
      <c r="A5201" s="415" t="s">
        <v>5680</v>
      </c>
      <c r="B5201" s="202">
        <v>19161</v>
      </c>
      <c r="C5201" s="204">
        <v>2</v>
      </c>
      <c r="D5201" s="416">
        <v>2</v>
      </c>
    </row>
    <row r="5202" spans="1:4" x14ac:dyDescent="0.25">
      <c r="A5202" s="415" t="s">
        <v>5681</v>
      </c>
      <c r="B5202" s="202">
        <v>18778</v>
      </c>
      <c r="C5202" s="204">
        <v>7</v>
      </c>
      <c r="D5202" s="416">
        <v>1</v>
      </c>
    </row>
    <row r="5203" spans="1:4" x14ac:dyDescent="0.25">
      <c r="A5203" s="415" t="s">
        <v>5682</v>
      </c>
      <c r="B5203" s="202">
        <v>12592</v>
      </c>
      <c r="C5203" s="204">
        <v>1</v>
      </c>
      <c r="D5203" s="416">
        <v>1</v>
      </c>
    </row>
    <row r="5204" spans="1:4" x14ac:dyDescent="0.25">
      <c r="A5204" s="415" t="s">
        <v>5683</v>
      </c>
      <c r="B5204" s="202">
        <v>16216</v>
      </c>
      <c r="C5204" s="204">
        <v>10</v>
      </c>
      <c r="D5204" s="416">
        <v>9</v>
      </c>
    </row>
    <row r="5205" spans="1:4" x14ac:dyDescent="0.25">
      <c r="A5205" s="415" t="s">
        <v>5684</v>
      </c>
      <c r="B5205" s="202">
        <v>16058</v>
      </c>
      <c r="C5205" s="204">
        <v>5</v>
      </c>
      <c r="D5205" s="416">
        <v>4</v>
      </c>
    </row>
    <row r="5206" spans="1:4" x14ac:dyDescent="0.25">
      <c r="A5206" s="415" t="s">
        <v>5685</v>
      </c>
      <c r="B5206" s="202">
        <v>11754</v>
      </c>
      <c r="C5206" s="204">
        <v>1</v>
      </c>
      <c r="D5206" s="416">
        <v>1</v>
      </c>
    </row>
    <row r="5207" spans="1:4" x14ac:dyDescent="0.25">
      <c r="A5207" s="415" t="s">
        <v>5686</v>
      </c>
      <c r="B5207" s="202">
        <v>16064</v>
      </c>
      <c r="C5207" s="204">
        <v>11</v>
      </c>
      <c r="D5207" s="416">
        <v>7</v>
      </c>
    </row>
    <row r="5208" spans="1:4" x14ac:dyDescent="0.25">
      <c r="A5208" s="415" t="s">
        <v>5687</v>
      </c>
      <c r="B5208" s="202">
        <v>19104</v>
      </c>
      <c r="C5208" s="204">
        <v>13</v>
      </c>
      <c r="D5208" s="416">
        <v>11</v>
      </c>
    </row>
    <row r="5209" spans="1:4" x14ac:dyDescent="0.25">
      <c r="A5209" s="415" t="s">
        <v>5688</v>
      </c>
      <c r="B5209" s="202">
        <v>26333</v>
      </c>
      <c r="C5209" s="204">
        <v>8</v>
      </c>
      <c r="D5209" s="416">
        <v>7</v>
      </c>
    </row>
    <row r="5210" spans="1:4" x14ac:dyDescent="0.25">
      <c r="A5210" s="415" t="s">
        <v>5689</v>
      </c>
      <c r="B5210" s="202">
        <v>11811</v>
      </c>
      <c r="C5210" s="204">
        <v>18</v>
      </c>
      <c r="D5210" s="416">
        <v>15</v>
      </c>
    </row>
    <row r="5211" spans="1:4" x14ac:dyDescent="0.25">
      <c r="A5211" s="415" t="s">
        <v>5690</v>
      </c>
      <c r="B5211" s="202">
        <v>29920</v>
      </c>
      <c r="C5211" s="204">
        <v>1</v>
      </c>
      <c r="D5211" s="416">
        <v>1</v>
      </c>
    </row>
    <row r="5212" spans="1:4" x14ac:dyDescent="0.25">
      <c r="A5212" s="415" t="s">
        <v>5691</v>
      </c>
      <c r="B5212" s="202">
        <v>15222</v>
      </c>
      <c r="C5212" s="204">
        <v>11</v>
      </c>
      <c r="D5212" s="416">
        <v>10</v>
      </c>
    </row>
    <row r="5213" spans="1:4" x14ac:dyDescent="0.25">
      <c r="A5213" s="415" t="s">
        <v>5692</v>
      </c>
      <c r="B5213" s="202">
        <v>11360</v>
      </c>
      <c r="C5213" s="204">
        <v>7</v>
      </c>
      <c r="D5213" s="416">
        <v>7</v>
      </c>
    </row>
    <row r="5214" spans="1:4" x14ac:dyDescent="0.25">
      <c r="A5214" s="415" t="s">
        <v>5693</v>
      </c>
      <c r="B5214" s="202">
        <v>16482</v>
      </c>
      <c r="C5214" s="204">
        <v>15</v>
      </c>
      <c r="D5214" s="416">
        <v>11</v>
      </c>
    </row>
    <row r="5215" spans="1:4" x14ac:dyDescent="0.25">
      <c r="A5215" s="415" t="s">
        <v>5694</v>
      </c>
      <c r="B5215" s="202">
        <v>27828</v>
      </c>
      <c r="C5215" s="204">
        <v>9</v>
      </c>
      <c r="D5215" s="416">
        <v>6</v>
      </c>
    </row>
    <row r="5216" spans="1:4" x14ac:dyDescent="0.25">
      <c r="A5216" s="415" t="s">
        <v>5695</v>
      </c>
      <c r="B5216" s="202">
        <v>29822</v>
      </c>
      <c r="C5216" s="204">
        <v>1</v>
      </c>
      <c r="D5216" s="416">
        <v>0</v>
      </c>
    </row>
    <row r="5217" spans="1:4" x14ac:dyDescent="0.25">
      <c r="A5217" s="415" t="s">
        <v>5696</v>
      </c>
      <c r="B5217" s="202">
        <v>23545</v>
      </c>
      <c r="C5217" s="204">
        <v>68</v>
      </c>
      <c r="D5217" s="416">
        <v>45</v>
      </c>
    </row>
    <row r="5218" spans="1:4" x14ac:dyDescent="0.25">
      <c r="A5218" s="415" t="s">
        <v>5697</v>
      </c>
      <c r="B5218" s="202">
        <v>28196</v>
      </c>
      <c r="C5218" s="204">
        <v>45</v>
      </c>
      <c r="D5218" s="416">
        <v>30</v>
      </c>
    </row>
    <row r="5219" spans="1:4" x14ac:dyDescent="0.25">
      <c r="A5219" s="415" t="s">
        <v>5698</v>
      </c>
      <c r="B5219" s="202">
        <v>20542</v>
      </c>
      <c r="C5219" s="204">
        <v>7</v>
      </c>
      <c r="D5219" s="416">
        <v>4</v>
      </c>
    </row>
    <row r="5220" spans="1:4" x14ac:dyDescent="0.25">
      <c r="A5220" s="415" t="s">
        <v>5699</v>
      </c>
      <c r="B5220" s="202">
        <v>26574</v>
      </c>
      <c r="C5220" s="204">
        <v>1</v>
      </c>
      <c r="D5220" s="416">
        <v>0</v>
      </c>
    </row>
    <row r="5221" spans="1:4" x14ac:dyDescent="0.25">
      <c r="A5221" s="415" t="s">
        <v>5700</v>
      </c>
      <c r="B5221" s="202">
        <v>19273</v>
      </c>
      <c r="C5221" s="204">
        <v>6</v>
      </c>
      <c r="D5221" s="416">
        <v>6</v>
      </c>
    </row>
    <row r="5222" spans="1:4" x14ac:dyDescent="0.25">
      <c r="A5222" s="415" t="s">
        <v>5626</v>
      </c>
      <c r="B5222" s="202">
        <v>29296</v>
      </c>
      <c r="C5222" s="204">
        <v>5</v>
      </c>
      <c r="D5222" s="416">
        <v>5</v>
      </c>
    </row>
    <row r="5223" spans="1:4" x14ac:dyDescent="0.25">
      <c r="A5223" s="415" t="s">
        <v>5627</v>
      </c>
      <c r="B5223" s="202">
        <v>18102</v>
      </c>
      <c r="C5223" s="204">
        <v>4</v>
      </c>
      <c r="D5223" s="416">
        <v>0</v>
      </c>
    </row>
    <row r="5224" spans="1:4" x14ac:dyDescent="0.25">
      <c r="A5224" s="415" t="s">
        <v>5628</v>
      </c>
      <c r="B5224" s="202">
        <v>29128</v>
      </c>
      <c r="C5224" s="204">
        <v>10</v>
      </c>
      <c r="D5224" s="416">
        <v>6</v>
      </c>
    </row>
    <row r="5225" spans="1:4" x14ac:dyDescent="0.25">
      <c r="A5225" s="415" t="s">
        <v>5701</v>
      </c>
      <c r="B5225" s="202">
        <v>12858</v>
      </c>
      <c r="C5225" s="204">
        <v>2</v>
      </c>
      <c r="D5225" s="416">
        <v>2</v>
      </c>
    </row>
    <row r="5226" spans="1:4" x14ac:dyDescent="0.25">
      <c r="A5226" s="415" t="s">
        <v>5702</v>
      </c>
      <c r="B5226" s="202">
        <v>26884</v>
      </c>
      <c r="C5226" s="204">
        <v>1</v>
      </c>
      <c r="D5226" s="416">
        <v>1</v>
      </c>
    </row>
    <row r="5227" spans="1:4" x14ac:dyDescent="0.25">
      <c r="A5227" s="415" t="s">
        <v>2360</v>
      </c>
      <c r="B5227" s="202">
        <v>10074</v>
      </c>
      <c r="C5227" s="204">
        <v>4</v>
      </c>
      <c r="D5227" s="416">
        <v>3</v>
      </c>
    </row>
    <row r="5228" spans="1:4" x14ac:dyDescent="0.25">
      <c r="A5228" s="415" t="s">
        <v>2361</v>
      </c>
      <c r="B5228" s="202">
        <v>15109</v>
      </c>
      <c r="C5228" s="204">
        <v>6</v>
      </c>
      <c r="D5228" s="416">
        <v>0</v>
      </c>
    </row>
    <row r="5229" spans="1:4" x14ac:dyDescent="0.25">
      <c r="A5229" s="415" t="s">
        <v>2363</v>
      </c>
      <c r="B5229" s="202">
        <v>20445</v>
      </c>
      <c r="C5229" s="204">
        <v>3</v>
      </c>
      <c r="D5229" s="416">
        <v>3</v>
      </c>
    </row>
    <row r="5230" spans="1:4" x14ac:dyDescent="0.25">
      <c r="A5230" s="415" t="s">
        <v>2366</v>
      </c>
      <c r="B5230" s="202">
        <v>11204</v>
      </c>
      <c r="C5230" s="204">
        <v>1</v>
      </c>
      <c r="D5230" s="416">
        <v>1</v>
      </c>
    </row>
    <row r="5231" spans="1:4" x14ac:dyDescent="0.25">
      <c r="A5231" s="415" t="s">
        <v>5662</v>
      </c>
      <c r="B5231" s="202">
        <v>19206</v>
      </c>
      <c r="C5231" s="204">
        <v>2</v>
      </c>
      <c r="D5231" s="416">
        <v>1</v>
      </c>
    </row>
    <row r="5232" spans="1:4" x14ac:dyDescent="0.25">
      <c r="A5232" s="415" t="s">
        <v>5703</v>
      </c>
      <c r="B5232" s="202">
        <v>24986</v>
      </c>
      <c r="C5232" s="204">
        <v>1</v>
      </c>
      <c r="D5232" s="416">
        <v>0</v>
      </c>
    </row>
    <row r="5233" spans="1:4" x14ac:dyDescent="0.25">
      <c r="A5233" s="415" t="s">
        <v>5663</v>
      </c>
      <c r="B5233" s="202">
        <v>13713</v>
      </c>
      <c r="C5233" s="204">
        <v>2</v>
      </c>
      <c r="D5233" s="416">
        <v>1</v>
      </c>
    </row>
    <row r="5234" spans="1:4" x14ac:dyDescent="0.25">
      <c r="A5234" s="415" t="s">
        <v>5664</v>
      </c>
      <c r="B5234" s="202">
        <v>14236</v>
      </c>
      <c r="C5234" s="204">
        <v>1</v>
      </c>
      <c r="D5234" s="416">
        <v>1</v>
      </c>
    </row>
    <row r="5235" spans="1:4" x14ac:dyDescent="0.25">
      <c r="A5235" s="415" t="s">
        <v>2367</v>
      </c>
      <c r="B5235" s="202">
        <v>18680</v>
      </c>
      <c r="C5235" s="204">
        <v>2</v>
      </c>
      <c r="D5235" s="416">
        <v>1</v>
      </c>
    </row>
    <row r="5236" spans="1:4" x14ac:dyDescent="0.25">
      <c r="A5236" s="415" t="s">
        <v>5665</v>
      </c>
      <c r="B5236" s="202">
        <v>25836</v>
      </c>
      <c r="C5236" s="204">
        <v>10</v>
      </c>
      <c r="D5236" s="416">
        <v>7</v>
      </c>
    </row>
    <row r="5237" spans="1:4" x14ac:dyDescent="0.25">
      <c r="A5237" s="415" t="s">
        <v>5704</v>
      </c>
      <c r="B5237" s="202">
        <v>13289</v>
      </c>
      <c r="C5237" s="204">
        <v>6</v>
      </c>
      <c r="D5237" s="416">
        <v>6</v>
      </c>
    </row>
    <row r="5238" spans="1:4" x14ac:dyDescent="0.25">
      <c r="A5238" s="415" t="s">
        <v>5705</v>
      </c>
      <c r="B5238" s="202">
        <v>27648</v>
      </c>
      <c r="C5238" s="204">
        <v>7</v>
      </c>
      <c r="D5238" s="416">
        <v>7</v>
      </c>
    </row>
    <row r="5239" spans="1:4" x14ac:dyDescent="0.25">
      <c r="A5239" s="415" t="s">
        <v>5706</v>
      </c>
      <c r="B5239" s="202">
        <v>20199</v>
      </c>
      <c r="C5239" s="204">
        <v>1</v>
      </c>
      <c r="D5239" s="416">
        <v>1</v>
      </c>
    </row>
    <row r="5240" spans="1:4" x14ac:dyDescent="0.25">
      <c r="A5240" s="415" t="s">
        <v>5707</v>
      </c>
      <c r="B5240" s="202">
        <v>18992</v>
      </c>
      <c r="C5240" s="204">
        <v>2</v>
      </c>
      <c r="D5240" s="416">
        <v>2</v>
      </c>
    </row>
    <row r="5241" spans="1:4" x14ac:dyDescent="0.25">
      <c r="A5241" s="415" t="s">
        <v>2252</v>
      </c>
      <c r="B5241" s="202">
        <v>11554</v>
      </c>
      <c r="C5241" s="204">
        <v>7</v>
      </c>
      <c r="D5241" s="416">
        <v>6</v>
      </c>
    </row>
    <row r="5242" spans="1:4" x14ac:dyDescent="0.25">
      <c r="A5242" s="415" t="s">
        <v>2254</v>
      </c>
      <c r="B5242" s="202">
        <v>15298</v>
      </c>
      <c r="C5242" s="204">
        <v>4</v>
      </c>
      <c r="D5242" s="416">
        <v>4</v>
      </c>
    </row>
    <row r="5243" spans="1:4" x14ac:dyDescent="0.25">
      <c r="A5243" s="415" t="s">
        <v>2260</v>
      </c>
      <c r="B5243" s="202">
        <v>13609</v>
      </c>
      <c r="C5243" s="204">
        <v>4</v>
      </c>
      <c r="D5243" s="416">
        <v>4</v>
      </c>
    </row>
    <row r="5244" spans="1:4" x14ac:dyDescent="0.25">
      <c r="A5244" s="415" t="s">
        <v>2261</v>
      </c>
      <c r="B5244" s="202">
        <v>24198</v>
      </c>
      <c r="C5244" s="204">
        <v>6</v>
      </c>
      <c r="D5244" s="416">
        <v>4</v>
      </c>
    </row>
    <row r="5245" spans="1:4" x14ac:dyDescent="0.25">
      <c r="A5245" s="415" t="s">
        <v>2262</v>
      </c>
      <c r="B5245" s="202">
        <v>22487</v>
      </c>
      <c r="C5245" s="204">
        <v>2</v>
      </c>
      <c r="D5245" s="416">
        <v>1</v>
      </c>
    </row>
    <row r="5246" spans="1:4" x14ac:dyDescent="0.25">
      <c r="A5246" s="415" t="s">
        <v>2266</v>
      </c>
      <c r="B5246" s="202">
        <v>24989</v>
      </c>
      <c r="C5246" s="204">
        <v>6</v>
      </c>
      <c r="D5246" s="416">
        <v>6</v>
      </c>
    </row>
    <row r="5247" spans="1:4" x14ac:dyDescent="0.25">
      <c r="A5247" s="415" t="s">
        <v>2267</v>
      </c>
      <c r="B5247" s="202">
        <v>22580</v>
      </c>
      <c r="C5247" s="204">
        <v>3</v>
      </c>
      <c r="D5247" s="416">
        <v>2</v>
      </c>
    </row>
    <row r="5248" spans="1:4" x14ac:dyDescent="0.25">
      <c r="A5248" s="415" t="s">
        <v>2268</v>
      </c>
      <c r="B5248" s="202">
        <v>26399</v>
      </c>
      <c r="C5248" s="204">
        <v>1</v>
      </c>
      <c r="D5248" s="416">
        <v>1</v>
      </c>
    </row>
    <row r="5249" spans="1:4" x14ac:dyDescent="0.25">
      <c r="A5249" s="415" t="s">
        <v>2269</v>
      </c>
      <c r="B5249" s="202">
        <v>16666</v>
      </c>
      <c r="C5249" s="204">
        <v>4</v>
      </c>
      <c r="D5249" s="416">
        <v>2</v>
      </c>
    </row>
    <row r="5250" spans="1:4" x14ac:dyDescent="0.25">
      <c r="A5250" s="415" t="s">
        <v>5677</v>
      </c>
      <c r="B5250" s="202">
        <v>23471</v>
      </c>
      <c r="C5250" s="204">
        <v>1</v>
      </c>
      <c r="D5250" s="416">
        <v>1</v>
      </c>
    </row>
    <row r="5251" spans="1:4" x14ac:dyDescent="0.25">
      <c r="A5251" s="415" t="s">
        <v>5261</v>
      </c>
      <c r="B5251" s="202">
        <v>26521</v>
      </c>
      <c r="C5251" s="204">
        <v>15</v>
      </c>
      <c r="D5251" s="416">
        <v>9</v>
      </c>
    </row>
    <row r="5252" spans="1:4" x14ac:dyDescent="0.25">
      <c r="A5252" s="415" t="s">
        <v>5262</v>
      </c>
      <c r="B5252" s="202">
        <v>21979</v>
      </c>
      <c r="C5252" s="204">
        <v>2</v>
      </c>
      <c r="D5252" s="416">
        <v>2</v>
      </c>
    </row>
    <row r="5253" spans="1:4" x14ac:dyDescent="0.25">
      <c r="A5253" s="415" t="s">
        <v>5263</v>
      </c>
      <c r="B5253" s="202">
        <v>15253</v>
      </c>
      <c r="C5253" s="204">
        <v>2</v>
      </c>
      <c r="D5253" s="416">
        <v>1</v>
      </c>
    </row>
    <row r="5254" spans="1:4" x14ac:dyDescent="0.25">
      <c r="A5254" s="415" t="s">
        <v>2312</v>
      </c>
      <c r="B5254" s="202">
        <v>12038</v>
      </c>
      <c r="C5254" s="204">
        <v>12</v>
      </c>
      <c r="D5254" s="416">
        <v>11</v>
      </c>
    </row>
    <row r="5255" spans="1:4" x14ac:dyDescent="0.25">
      <c r="A5255" s="415" t="s">
        <v>2313</v>
      </c>
      <c r="B5255" s="202">
        <v>13793</v>
      </c>
      <c r="C5255" s="204">
        <v>1</v>
      </c>
      <c r="D5255" s="416">
        <v>0</v>
      </c>
    </row>
    <row r="5256" spans="1:4" x14ac:dyDescent="0.25">
      <c r="A5256" s="415" t="s">
        <v>5708</v>
      </c>
      <c r="B5256" s="202">
        <v>28470</v>
      </c>
      <c r="C5256" s="203">
        <v>1940</v>
      </c>
      <c r="D5256" s="417">
        <v>1870</v>
      </c>
    </row>
    <row r="5257" spans="1:4" x14ac:dyDescent="0.25">
      <c r="A5257" s="415" t="s">
        <v>5709</v>
      </c>
      <c r="B5257" s="202">
        <v>11551</v>
      </c>
      <c r="C5257" s="204">
        <v>49</v>
      </c>
      <c r="D5257" s="416">
        <v>39</v>
      </c>
    </row>
    <row r="5258" spans="1:4" x14ac:dyDescent="0.25">
      <c r="A5258" s="415" t="s">
        <v>5678</v>
      </c>
      <c r="B5258" s="202">
        <v>27274</v>
      </c>
      <c r="C5258" s="204">
        <v>2</v>
      </c>
      <c r="D5258" s="416">
        <v>2</v>
      </c>
    </row>
    <row r="5259" spans="1:4" x14ac:dyDescent="0.25">
      <c r="A5259" s="415" t="s">
        <v>5679</v>
      </c>
      <c r="B5259" s="202">
        <v>17718</v>
      </c>
      <c r="C5259" s="204">
        <v>1</v>
      </c>
      <c r="D5259" s="416">
        <v>0</v>
      </c>
    </row>
    <row r="5260" spans="1:4" x14ac:dyDescent="0.25">
      <c r="A5260" s="415" t="s">
        <v>5680</v>
      </c>
      <c r="B5260" s="202">
        <v>29121</v>
      </c>
      <c r="C5260" s="204">
        <v>4</v>
      </c>
      <c r="D5260" s="416">
        <v>0</v>
      </c>
    </row>
    <row r="5261" spans="1:4" x14ac:dyDescent="0.25">
      <c r="A5261" s="415" t="s">
        <v>5681</v>
      </c>
      <c r="B5261" s="202">
        <v>19361</v>
      </c>
      <c r="C5261" s="204">
        <v>10</v>
      </c>
      <c r="D5261" s="416">
        <v>0</v>
      </c>
    </row>
    <row r="5262" spans="1:4" x14ac:dyDescent="0.25">
      <c r="A5262" s="415" t="s">
        <v>5683</v>
      </c>
      <c r="B5262" s="202">
        <v>22912</v>
      </c>
      <c r="C5262" s="204">
        <v>14</v>
      </c>
      <c r="D5262" s="416">
        <v>13</v>
      </c>
    </row>
    <row r="5263" spans="1:4" x14ac:dyDescent="0.25">
      <c r="A5263" s="415" t="s">
        <v>5684</v>
      </c>
      <c r="B5263" s="202">
        <v>22493</v>
      </c>
      <c r="C5263" s="204">
        <v>5</v>
      </c>
      <c r="D5263" s="416">
        <v>5</v>
      </c>
    </row>
    <row r="5264" spans="1:4" x14ac:dyDescent="0.25">
      <c r="A5264" s="415" t="s">
        <v>5710</v>
      </c>
      <c r="B5264" s="202">
        <v>26860</v>
      </c>
      <c r="C5264" s="204">
        <v>1</v>
      </c>
      <c r="D5264" s="416">
        <v>1</v>
      </c>
    </row>
    <row r="5265" spans="1:4" x14ac:dyDescent="0.25">
      <c r="A5265" s="415" t="s">
        <v>5685</v>
      </c>
      <c r="B5265" s="202">
        <v>12620</v>
      </c>
      <c r="C5265" s="204">
        <v>1</v>
      </c>
      <c r="D5265" s="416">
        <v>1</v>
      </c>
    </row>
    <row r="5266" spans="1:4" x14ac:dyDescent="0.25">
      <c r="A5266" s="415" t="s">
        <v>5711</v>
      </c>
      <c r="B5266" s="202">
        <v>11147</v>
      </c>
      <c r="C5266" s="204">
        <v>10</v>
      </c>
      <c r="D5266" s="416">
        <v>7</v>
      </c>
    </row>
    <row r="5267" spans="1:4" x14ac:dyDescent="0.25">
      <c r="A5267" s="415" t="s">
        <v>5687</v>
      </c>
      <c r="B5267" s="202">
        <v>10659</v>
      </c>
      <c r="C5267" s="204">
        <v>20</v>
      </c>
      <c r="D5267" s="416">
        <v>18</v>
      </c>
    </row>
    <row r="5268" spans="1:4" x14ac:dyDescent="0.25">
      <c r="A5268" s="415" t="s">
        <v>5688</v>
      </c>
      <c r="B5268" s="202">
        <v>19893</v>
      </c>
      <c r="C5268" s="204">
        <v>8</v>
      </c>
      <c r="D5268" s="416">
        <v>8</v>
      </c>
    </row>
    <row r="5269" spans="1:4" x14ac:dyDescent="0.25">
      <c r="A5269" s="415" t="s">
        <v>5689</v>
      </c>
      <c r="B5269" s="202">
        <v>24637</v>
      </c>
      <c r="C5269" s="204">
        <v>18</v>
      </c>
      <c r="D5269" s="416">
        <v>14</v>
      </c>
    </row>
    <row r="5270" spans="1:4" x14ac:dyDescent="0.25">
      <c r="A5270" s="415" t="s">
        <v>5691</v>
      </c>
      <c r="B5270" s="202">
        <v>25147</v>
      </c>
      <c r="C5270" s="204">
        <v>9</v>
      </c>
      <c r="D5270" s="416">
        <v>8</v>
      </c>
    </row>
    <row r="5271" spans="1:4" x14ac:dyDescent="0.25">
      <c r="A5271" s="415" t="s">
        <v>5712</v>
      </c>
      <c r="B5271" s="202">
        <v>26895</v>
      </c>
      <c r="C5271" s="204">
        <v>2</v>
      </c>
      <c r="D5271" s="416">
        <v>1</v>
      </c>
    </row>
    <row r="5272" spans="1:4" x14ac:dyDescent="0.25">
      <c r="A5272" s="415" t="s">
        <v>5693</v>
      </c>
      <c r="B5272" s="202">
        <v>24621</v>
      </c>
      <c r="C5272" s="204">
        <v>20</v>
      </c>
      <c r="D5272" s="416">
        <v>13</v>
      </c>
    </row>
    <row r="5273" spans="1:4" x14ac:dyDescent="0.25">
      <c r="A5273" s="415" t="s">
        <v>5694</v>
      </c>
      <c r="B5273" s="202">
        <v>26385</v>
      </c>
      <c r="C5273" s="204">
        <v>15</v>
      </c>
      <c r="D5273" s="416">
        <v>11</v>
      </c>
    </row>
    <row r="5274" spans="1:4" x14ac:dyDescent="0.25">
      <c r="A5274" s="415" t="s">
        <v>5695</v>
      </c>
      <c r="B5274" s="202">
        <v>23933</v>
      </c>
      <c r="C5274" s="204">
        <v>2</v>
      </c>
      <c r="D5274" s="416">
        <v>1</v>
      </c>
    </row>
    <row r="5275" spans="1:4" x14ac:dyDescent="0.25">
      <c r="A5275" s="415" t="s">
        <v>5696</v>
      </c>
      <c r="B5275" s="202">
        <v>11584</v>
      </c>
      <c r="C5275" s="204">
        <v>82</v>
      </c>
      <c r="D5275" s="416">
        <v>59</v>
      </c>
    </row>
    <row r="5276" spans="1:4" x14ac:dyDescent="0.25">
      <c r="A5276" s="415" t="s">
        <v>5697</v>
      </c>
      <c r="B5276" s="202">
        <v>24820</v>
      </c>
      <c r="C5276" s="204">
        <v>57</v>
      </c>
      <c r="D5276" s="416">
        <v>15</v>
      </c>
    </row>
    <row r="5277" spans="1:4" x14ac:dyDescent="0.25">
      <c r="A5277" s="415" t="s">
        <v>5713</v>
      </c>
      <c r="B5277" s="202">
        <v>27595</v>
      </c>
      <c r="C5277" s="204">
        <v>5</v>
      </c>
      <c r="D5277" s="416">
        <v>4</v>
      </c>
    </row>
    <row r="5278" spans="1:4" x14ac:dyDescent="0.25">
      <c r="A5278" s="415" t="s">
        <v>5698</v>
      </c>
      <c r="B5278" s="202">
        <v>10186</v>
      </c>
      <c r="C5278" s="204">
        <v>20</v>
      </c>
      <c r="D5278" s="416">
        <v>12</v>
      </c>
    </row>
    <row r="5279" spans="1:4" x14ac:dyDescent="0.25">
      <c r="A5279" s="415" t="s">
        <v>5699</v>
      </c>
      <c r="B5279" s="202">
        <v>17688</v>
      </c>
      <c r="C5279" s="204">
        <v>5</v>
      </c>
      <c r="D5279" s="416">
        <v>3</v>
      </c>
    </row>
    <row r="5280" spans="1:4" x14ac:dyDescent="0.25">
      <c r="A5280" s="415" t="s">
        <v>5626</v>
      </c>
      <c r="B5280" s="202">
        <v>29758</v>
      </c>
      <c r="C5280" s="204">
        <v>7</v>
      </c>
      <c r="D5280" s="416">
        <v>6</v>
      </c>
    </row>
    <row r="5281" spans="1:4" x14ac:dyDescent="0.25">
      <c r="A5281" s="415" t="s">
        <v>5627</v>
      </c>
      <c r="B5281" s="202">
        <v>18475</v>
      </c>
      <c r="C5281" s="204">
        <v>1</v>
      </c>
      <c r="D5281" s="416">
        <v>1</v>
      </c>
    </row>
    <row r="5282" spans="1:4" x14ac:dyDescent="0.25">
      <c r="A5282" s="415" t="s">
        <v>5628</v>
      </c>
      <c r="B5282" s="202">
        <v>16815</v>
      </c>
      <c r="C5282" s="204">
        <v>10</v>
      </c>
      <c r="D5282" s="416">
        <v>5</v>
      </c>
    </row>
    <row r="5283" spans="1:4" x14ac:dyDescent="0.25">
      <c r="A5283" s="415" t="s">
        <v>5701</v>
      </c>
      <c r="B5283" s="202">
        <v>21418</v>
      </c>
      <c r="C5283" s="204">
        <v>1</v>
      </c>
      <c r="D5283" s="416">
        <v>1</v>
      </c>
    </row>
    <row r="5284" spans="1:4" x14ac:dyDescent="0.25">
      <c r="A5284" s="415" t="s">
        <v>5702</v>
      </c>
      <c r="B5284" s="202">
        <v>15600</v>
      </c>
      <c r="C5284" s="204">
        <v>2</v>
      </c>
      <c r="D5284" s="416">
        <v>0</v>
      </c>
    </row>
    <row r="5285" spans="1:4" x14ac:dyDescent="0.25">
      <c r="A5285" s="415" t="s">
        <v>5714</v>
      </c>
      <c r="B5285" s="202">
        <v>11609</v>
      </c>
      <c r="C5285" s="204">
        <v>1</v>
      </c>
      <c r="D5285" s="416">
        <v>1</v>
      </c>
    </row>
    <row r="5286" spans="1:4" x14ac:dyDescent="0.25">
      <c r="A5286" s="415" t="s">
        <v>5704</v>
      </c>
      <c r="B5286" s="202">
        <v>13212</v>
      </c>
      <c r="C5286" s="204">
        <v>25</v>
      </c>
      <c r="D5286" s="416">
        <v>22</v>
      </c>
    </row>
    <row r="5287" spans="1:4" x14ac:dyDescent="0.25">
      <c r="A5287" s="415" t="s">
        <v>5705</v>
      </c>
      <c r="B5287" s="202">
        <v>16424</v>
      </c>
      <c r="C5287" s="204">
        <v>13</v>
      </c>
      <c r="D5287" s="416">
        <v>13</v>
      </c>
    </row>
    <row r="5288" spans="1:4" x14ac:dyDescent="0.25">
      <c r="A5288" s="415" t="s">
        <v>5715</v>
      </c>
      <c r="B5288" s="202">
        <v>26473</v>
      </c>
      <c r="C5288" s="204">
        <v>2</v>
      </c>
      <c r="D5288" s="416">
        <v>1</v>
      </c>
    </row>
    <row r="5289" spans="1:4" x14ac:dyDescent="0.25">
      <c r="A5289" s="415" t="s">
        <v>5707</v>
      </c>
      <c r="B5289" s="202">
        <v>11802</v>
      </c>
      <c r="C5289" s="204">
        <v>2</v>
      </c>
      <c r="D5289" s="416">
        <v>2</v>
      </c>
    </row>
    <row r="5290" spans="1:4" x14ac:dyDescent="0.25">
      <c r="A5290" s="415" t="s">
        <v>5716</v>
      </c>
      <c r="B5290" s="202">
        <v>17308</v>
      </c>
      <c r="C5290" s="204">
        <v>5</v>
      </c>
      <c r="D5290" s="416">
        <v>0</v>
      </c>
    </row>
    <row r="5291" spans="1:4" x14ac:dyDescent="0.25">
      <c r="A5291" s="415" t="s">
        <v>5717</v>
      </c>
      <c r="B5291" s="202">
        <v>16508</v>
      </c>
      <c r="C5291" s="204">
        <v>5</v>
      </c>
      <c r="D5291" s="416">
        <v>0</v>
      </c>
    </row>
    <row r="5292" spans="1:4" x14ac:dyDescent="0.25">
      <c r="A5292" s="415" t="s">
        <v>5718</v>
      </c>
      <c r="B5292" s="202">
        <v>15631</v>
      </c>
      <c r="C5292" s="204">
        <v>5</v>
      </c>
      <c r="D5292" s="416">
        <v>0</v>
      </c>
    </row>
    <row r="5293" spans="1:4" x14ac:dyDescent="0.25">
      <c r="A5293" s="415" t="s">
        <v>5719</v>
      </c>
      <c r="B5293" s="202">
        <v>24321</v>
      </c>
      <c r="C5293" s="204">
        <v>2</v>
      </c>
      <c r="D5293" s="416">
        <v>0</v>
      </c>
    </row>
    <row r="5294" spans="1:4" x14ac:dyDescent="0.25">
      <c r="A5294" s="415" t="s">
        <v>5720</v>
      </c>
      <c r="B5294" s="202">
        <v>16131</v>
      </c>
      <c r="C5294" s="204">
        <v>2</v>
      </c>
      <c r="D5294" s="416">
        <v>0</v>
      </c>
    </row>
    <row r="5295" spans="1:4" x14ac:dyDescent="0.25">
      <c r="A5295" s="415" t="s">
        <v>5721</v>
      </c>
      <c r="B5295" s="202">
        <v>10833</v>
      </c>
      <c r="C5295" s="204">
        <v>4</v>
      </c>
      <c r="D5295" s="416">
        <v>0</v>
      </c>
    </row>
    <row r="5296" spans="1:4" x14ac:dyDescent="0.25">
      <c r="A5296" s="415" t="s">
        <v>5722</v>
      </c>
      <c r="B5296" s="202">
        <v>26444</v>
      </c>
      <c r="C5296" s="204">
        <v>50</v>
      </c>
      <c r="D5296" s="416">
        <v>50</v>
      </c>
    </row>
    <row r="5297" spans="1:4" x14ac:dyDescent="0.25">
      <c r="A5297" s="415" t="s">
        <v>4978</v>
      </c>
      <c r="B5297" s="202">
        <v>10867</v>
      </c>
      <c r="C5297" s="204">
        <v>1</v>
      </c>
      <c r="D5297" s="416">
        <v>0</v>
      </c>
    </row>
    <row r="5298" spans="1:4" x14ac:dyDescent="0.25">
      <c r="A5298" s="415" t="s">
        <v>5224</v>
      </c>
      <c r="B5298" s="202">
        <v>17752</v>
      </c>
      <c r="C5298" s="204">
        <v>7</v>
      </c>
      <c r="D5298" s="416">
        <v>7</v>
      </c>
    </row>
    <row r="5299" spans="1:4" x14ac:dyDescent="0.25">
      <c r="A5299" s="415" t="s">
        <v>2258</v>
      </c>
      <c r="B5299" s="202">
        <v>19091</v>
      </c>
      <c r="C5299" s="204">
        <v>2</v>
      </c>
      <c r="D5299" s="416">
        <v>2</v>
      </c>
    </row>
    <row r="5300" spans="1:4" x14ac:dyDescent="0.25">
      <c r="A5300" s="415" t="s">
        <v>2260</v>
      </c>
      <c r="B5300" s="202">
        <v>14444</v>
      </c>
      <c r="C5300" s="204">
        <v>11</v>
      </c>
      <c r="D5300" s="416">
        <v>1</v>
      </c>
    </row>
    <row r="5301" spans="1:4" x14ac:dyDescent="0.25">
      <c r="A5301" s="415" t="s">
        <v>2262</v>
      </c>
      <c r="B5301" s="202">
        <v>16516</v>
      </c>
      <c r="C5301" s="204">
        <v>3</v>
      </c>
      <c r="D5301" s="416">
        <v>3</v>
      </c>
    </row>
    <row r="5302" spans="1:4" x14ac:dyDescent="0.25">
      <c r="A5302" s="415" t="s">
        <v>2263</v>
      </c>
      <c r="B5302" s="202">
        <v>12951</v>
      </c>
      <c r="C5302" s="204">
        <v>11</v>
      </c>
      <c r="D5302" s="416">
        <v>10</v>
      </c>
    </row>
    <row r="5303" spans="1:4" x14ac:dyDescent="0.25">
      <c r="A5303" s="415" t="s">
        <v>2264</v>
      </c>
      <c r="B5303" s="202">
        <v>19342</v>
      </c>
      <c r="C5303" s="204">
        <v>1</v>
      </c>
      <c r="D5303" s="416">
        <v>0</v>
      </c>
    </row>
    <row r="5304" spans="1:4" x14ac:dyDescent="0.25">
      <c r="A5304" s="415" t="s">
        <v>2294</v>
      </c>
      <c r="B5304" s="202">
        <v>18923</v>
      </c>
      <c r="C5304" s="204">
        <v>235</v>
      </c>
      <c r="D5304" s="416">
        <v>144</v>
      </c>
    </row>
    <row r="5305" spans="1:4" x14ac:dyDescent="0.25">
      <c r="A5305" s="415" t="s">
        <v>2295</v>
      </c>
      <c r="B5305" s="202">
        <v>25472</v>
      </c>
      <c r="C5305" s="204">
        <v>380</v>
      </c>
      <c r="D5305" s="416">
        <v>269</v>
      </c>
    </row>
    <row r="5306" spans="1:4" x14ac:dyDescent="0.25">
      <c r="A5306" s="415" t="s">
        <v>2296</v>
      </c>
      <c r="B5306" s="202">
        <v>24967</v>
      </c>
      <c r="C5306" s="204">
        <v>79</v>
      </c>
      <c r="D5306" s="416">
        <v>67</v>
      </c>
    </row>
    <row r="5307" spans="1:4" x14ac:dyDescent="0.25">
      <c r="A5307" s="415" t="s">
        <v>5327</v>
      </c>
      <c r="B5307" s="202">
        <v>22979</v>
      </c>
      <c r="C5307" s="204">
        <v>96</v>
      </c>
      <c r="D5307" s="416">
        <v>59</v>
      </c>
    </row>
    <row r="5308" spans="1:4" x14ac:dyDescent="0.25">
      <c r="A5308" s="415" t="s">
        <v>5333</v>
      </c>
      <c r="B5308" s="202">
        <v>19737</v>
      </c>
      <c r="C5308" s="204">
        <v>1</v>
      </c>
      <c r="D5308" s="416">
        <v>1</v>
      </c>
    </row>
    <row r="5309" spans="1:4" x14ac:dyDescent="0.25">
      <c r="A5309" s="415" t="s">
        <v>5253</v>
      </c>
      <c r="B5309" s="202">
        <v>27782</v>
      </c>
      <c r="C5309" s="204">
        <v>252</v>
      </c>
      <c r="D5309" s="416">
        <v>152</v>
      </c>
    </row>
    <row r="5310" spans="1:4" x14ac:dyDescent="0.25">
      <c r="A5310" s="415" t="s">
        <v>5254</v>
      </c>
      <c r="B5310" s="202">
        <v>23555</v>
      </c>
      <c r="C5310" s="204">
        <v>54</v>
      </c>
      <c r="D5310" s="416">
        <v>49</v>
      </c>
    </row>
    <row r="5311" spans="1:4" x14ac:dyDescent="0.25">
      <c r="A5311" s="415" t="s">
        <v>2301</v>
      </c>
      <c r="B5311" s="202">
        <v>17071</v>
      </c>
      <c r="C5311" s="204">
        <v>46</v>
      </c>
      <c r="D5311" s="416">
        <v>0</v>
      </c>
    </row>
    <row r="5312" spans="1:4" x14ac:dyDescent="0.25">
      <c r="A5312" s="415" t="s">
        <v>2302</v>
      </c>
      <c r="B5312" s="202">
        <v>25200</v>
      </c>
      <c r="C5312" s="204">
        <v>23</v>
      </c>
      <c r="D5312" s="416">
        <v>1</v>
      </c>
    </row>
    <row r="5313" spans="1:4" x14ac:dyDescent="0.25">
      <c r="A5313" s="415" t="s">
        <v>2306</v>
      </c>
      <c r="B5313" s="202">
        <v>15345</v>
      </c>
      <c r="C5313" s="204">
        <v>23</v>
      </c>
      <c r="D5313" s="416">
        <v>11</v>
      </c>
    </row>
    <row r="5314" spans="1:4" x14ac:dyDescent="0.25">
      <c r="A5314" s="415" t="s">
        <v>2307</v>
      </c>
      <c r="B5314" s="202">
        <v>15035</v>
      </c>
      <c r="C5314" s="204">
        <v>63</v>
      </c>
      <c r="D5314" s="416">
        <v>62</v>
      </c>
    </row>
    <row r="5315" spans="1:4" x14ac:dyDescent="0.25">
      <c r="A5315" s="415" t="s">
        <v>5337</v>
      </c>
      <c r="B5315" s="202">
        <v>18404</v>
      </c>
      <c r="C5315" s="204">
        <v>34</v>
      </c>
      <c r="D5315" s="416">
        <v>33</v>
      </c>
    </row>
    <row r="5316" spans="1:4" x14ac:dyDescent="0.25">
      <c r="A5316" s="415" t="s">
        <v>5338</v>
      </c>
      <c r="B5316" s="202">
        <v>14046</v>
      </c>
      <c r="C5316" s="204">
        <v>54</v>
      </c>
      <c r="D5316" s="416">
        <v>52</v>
      </c>
    </row>
    <row r="5317" spans="1:4" x14ac:dyDescent="0.25">
      <c r="A5317" s="415" t="s">
        <v>2308</v>
      </c>
      <c r="B5317" s="202">
        <v>26224</v>
      </c>
      <c r="C5317" s="204">
        <v>114</v>
      </c>
      <c r="D5317" s="416">
        <v>100</v>
      </c>
    </row>
    <row r="5318" spans="1:4" x14ac:dyDescent="0.25">
      <c r="A5318" s="415" t="s">
        <v>5339</v>
      </c>
      <c r="B5318" s="202">
        <v>10259</v>
      </c>
      <c r="C5318" s="204">
        <v>45</v>
      </c>
      <c r="D5318" s="416">
        <v>15</v>
      </c>
    </row>
    <row r="5319" spans="1:4" x14ac:dyDescent="0.25">
      <c r="A5319" s="415" t="s">
        <v>5260</v>
      </c>
      <c r="B5319" s="202">
        <v>11782</v>
      </c>
      <c r="C5319" s="204">
        <v>6</v>
      </c>
      <c r="D5319" s="416">
        <v>6</v>
      </c>
    </row>
    <row r="5320" spans="1:4" x14ac:dyDescent="0.25">
      <c r="A5320" s="415" t="s">
        <v>5193</v>
      </c>
      <c r="B5320" s="202">
        <v>22782</v>
      </c>
      <c r="C5320" s="204">
        <v>36</v>
      </c>
      <c r="D5320" s="416">
        <v>2</v>
      </c>
    </row>
    <row r="5321" spans="1:4" x14ac:dyDescent="0.25">
      <c r="A5321" s="415" t="s">
        <v>2312</v>
      </c>
      <c r="B5321" s="202">
        <v>19417</v>
      </c>
      <c r="C5321" s="204">
        <v>31</v>
      </c>
      <c r="D5321" s="416">
        <v>27</v>
      </c>
    </row>
    <row r="5322" spans="1:4" x14ac:dyDescent="0.25">
      <c r="A5322" s="415" t="s">
        <v>5723</v>
      </c>
      <c r="B5322" s="202">
        <v>11995</v>
      </c>
      <c r="C5322" s="204">
        <v>17</v>
      </c>
      <c r="D5322" s="416">
        <v>14</v>
      </c>
    </row>
    <row r="5323" spans="1:4" x14ac:dyDescent="0.25">
      <c r="A5323" s="415" t="s">
        <v>5347</v>
      </c>
      <c r="B5323" s="202">
        <v>15935</v>
      </c>
      <c r="C5323" s="204">
        <v>14</v>
      </c>
      <c r="D5323" s="416">
        <v>9</v>
      </c>
    </row>
    <row r="5324" spans="1:4" x14ac:dyDescent="0.25">
      <c r="A5324" s="415" t="s">
        <v>5350</v>
      </c>
      <c r="B5324" s="202">
        <v>26136</v>
      </c>
      <c r="C5324" s="204">
        <v>2</v>
      </c>
      <c r="D5324" s="416">
        <v>2</v>
      </c>
    </row>
    <row r="5325" spans="1:4" x14ac:dyDescent="0.25">
      <c r="A5325" s="415" t="s">
        <v>5724</v>
      </c>
      <c r="B5325" s="202">
        <v>14448</v>
      </c>
      <c r="C5325" s="204">
        <v>4</v>
      </c>
      <c r="D5325" s="416">
        <v>4</v>
      </c>
    </row>
    <row r="5326" spans="1:4" x14ac:dyDescent="0.25">
      <c r="A5326" s="415" t="s">
        <v>5725</v>
      </c>
      <c r="B5326" s="202">
        <v>17095</v>
      </c>
      <c r="C5326" s="204">
        <v>2</v>
      </c>
      <c r="D5326" s="416">
        <v>0</v>
      </c>
    </row>
    <row r="5327" spans="1:4" x14ac:dyDescent="0.25">
      <c r="A5327" s="415" t="s">
        <v>5726</v>
      </c>
      <c r="B5327" s="202">
        <v>27114</v>
      </c>
      <c r="C5327" s="204">
        <v>2</v>
      </c>
      <c r="D5327" s="416">
        <v>0</v>
      </c>
    </row>
    <row r="5328" spans="1:4" x14ac:dyDescent="0.25">
      <c r="A5328" s="415" t="s">
        <v>5727</v>
      </c>
      <c r="B5328" s="202">
        <v>27255</v>
      </c>
      <c r="C5328" s="204">
        <v>2</v>
      </c>
      <c r="D5328" s="416">
        <v>0</v>
      </c>
    </row>
    <row r="5329" spans="1:4" x14ac:dyDescent="0.25">
      <c r="A5329" s="415" t="s">
        <v>5728</v>
      </c>
      <c r="B5329" s="202">
        <v>17911</v>
      </c>
      <c r="C5329" s="204">
        <v>2</v>
      </c>
      <c r="D5329" s="416">
        <v>0</v>
      </c>
    </row>
    <row r="5330" spans="1:4" x14ac:dyDescent="0.25">
      <c r="A5330" s="415" t="s">
        <v>5729</v>
      </c>
      <c r="B5330" s="202">
        <v>15340</v>
      </c>
      <c r="C5330" s="204">
        <v>1</v>
      </c>
      <c r="D5330" s="416">
        <v>0</v>
      </c>
    </row>
    <row r="5331" spans="1:4" x14ac:dyDescent="0.25">
      <c r="A5331" s="415" t="s">
        <v>5730</v>
      </c>
      <c r="B5331" s="202">
        <v>24327</v>
      </c>
      <c r="C5331" s="204">
        <v>2</v>
      </c>
      <c r="D5331" s="416">
        <v>0</v>
      </c>
    </row>
    <row r="5332" spans="1:4" x14ac:dyDescent="0.25">
      <c r="A5332" s="415" t="s">
        <v>5731</v>
      </c>
      <c r="B5332" s="202">
        <v>29542</v>
      </c>
      <c r="C5332" s="204">
        <v>2</v>
      </c>
      <c r="D5332" s="416">
        <v>2</v>
      </c>
    </row>
    <row r="5333" spans="1:4" x14ac:dyDescent="0.25">
      <c r="A5333" s="415" t="s">
        <v>5732</v>
      </c>
      <c r="B5333" s="202">
        <v>15398</v>
      </c>
      <c r="C5333" s="204">
        <v>6</v>
      </c>
      <c r="D5333" s="416">
        <v>6</v>
      </c>
    </row>
    <row r="5334" spans="1:4" x14ac:dyDescent="0.25">
      <c r="A5334" s="415" t="s">
        <v>5733</v>
      </c>
      <c r="B5334" s="202">
        <v>19416</v>
      </c>
      <c r="C5334" s="204">
        <v>1</v>
      </c>
      <c r="D5334" s="416">
        <v>1</v>
      </c>
    </row>
    <row r="5335" spans="1:4" x14ac:dyDescent="0.25">
      <c r="A5335" s="415" t="s">
        <v>5734</v>
      </c>
      <c r="B5335" s="202">
        <v>12921</v>
      </c>
      <c r="C5335" s="204">
        <v>22</v>
      </c>
      <c r="D5335" s="416">
        <v>15</v>
      </c>
    </row>
    <row r="5336" spans="1:4" x14ac:dyDescent="0.25">
      <c r="A5336" s="415" t="s">
        <v>5735</v>
      </c>
      <c r="B5336" s="202">
        <v>15215</v>
      </c>
      <c r="C5336" s="204">
        <v>11</v>
      </c>
      <c r="D5336" s="416">
        <v>8</v>
      </c>
    </row>
    <row r="5337" spans="1:4" x14ac:dyDescent="0.25">
      <c r="A5337" s="415" t="s">
        <v>5736</v>
      </c>
      <c r="B5337" s="202">
        <v>17972</v>
      </c>
      <c r="C5337" s="204">
        <v>5</v>
      </c>
      <c r="D5337" s="416">
        <v>5</v>
      </c>
    </row>
    <row r="5338" spans="1:4" x14ac:dyDescent="0.25">
      <c r="A5338" s="415" t="s">
        <v>5737</v>
      </c>
      <c r="B5338" s="202">
        <v>14759</v>
      </c>
      <c r="C5338" s="204">
        <v>1</v>
      </c>
      <c r="D5338" s="416">
        <v>1</v>
      </c>
    </row>
    <row r="5339" spans="1:4" x14ac:dyDescent="0.25">
      <c r="A5339" s="415" t="s">
        <v>5738</v>
      </c>
      <c r="B5339" s="202">
        <v>27579</v>
      </c>
      <c r="C5339" s="204">
        <v>19</v>
      </c>
      <c r="D5339" s="416">
        <v>18</v>
      </c>
    </row>
    <row r="5340" spans="1:4" x14ac:dyDescent="0.25">
      <c r="A5340" s="415" t="s">
        <v>5739</v>
      </c>
      <c r="B5340" s="202">
        <v>29268</v>
      </c>
      <c r="C5340" s="204">
        <v>24</v>
      </c>
      <c r="D5340" s="416">
        <v>14</v>
      </c>
    </row>
    <row r="5341" spans="1:4" x14ac:dyDescent="0.25">
      <c r="A5341" s="415" t="s">
        <v>5740</v>
      </c>
      <c r="B5341" s="202">
        <v>12723</v>
      </c>
      <c r="C5341" s="204">
        <v>0</v>
      </c>
      <c r="D5341" s="416">
        <v>1</v>
      </c>
    </row>
    <row r="5342" spans="1:4" x14ac:dyDescent="0.25">
      <c r="A5342" s="415" t="s">
        <v>5741</v>
      </c>
      <c r="B5342" s="202">
        <v>19639</v>
      </c>
      <c r="C5342" s="204">
        <v>2</v>
      </c>
      <c r="D5342" s="416">
        <v>2</v>
      </c>
    </row>
    <row r="5343" spans="1:4" x14ac:dyDescent="0.25">
      <c r="A5343" s="415" t="s">
        <v>5742</v>
      </c>
      <c r="B5343" s="202">
        <v>14625</v>
      </c>
      <c r="C5343" s="204">
        <v>7</v>
      </c>
      <c r="D5343" s="416">
        <v>7</v>
      </c>
    </row>
    <row r="5344" spans="1:4" x14ac:dyDescent="0.25">
      <c r="A5344" s="415" t="s">
        <v>5743</v>
      </c>
      <c r="B5344" s="202">
        <v>25857</v>
      </c>
      <c r="C5344" s="204">
        <v>1</v>
      </c>
      <c r="D5344" s="416">
        <v>1</v>
      </c>
    </row>
    <row r="5345" spans="1:4" x14ac:dyDescent="0.25">
      <c r="A5345" s="415" t="s">
        <v>5678</v>
      </c>
      <c r="B5345" s="202">
        <v>17702</v>
      </c>
      <c r="C5345" s="204">
        <v>1</v>
      </c>
      <c r="D5345" s="416">
        <v>1</v>
      </c>
    </row>
    <row r="5346" spans="1:4" x14ac:dyDescent="0.25">
      <c r="A5346" s="415" t="s">
        <v>5679</v>
      </c>
      <c r="B5346" s="202">
        <v>20312</v>
      </c>
      <c r="C5346" s="204">
        <v>3</v>
      </c>
      <c r="D5346" s="416">
        <v>3</v>
      </c>
    </row>
    <row r="5347" spans="1:4" x14ac:dyDescent="0.25">
      <c r="A5347" s="415" t="s">
        <v>5680</v>
      </c>
      <c r="B5347" s="202">
        <v>19430</v>
      </c>
      <c r="C5347" s="204">
        <v>2</v>
      </c>
      <c r="D5347" s="416">
        <v>2</v>
      </c>
    </row>
    <row r="5348" spans="1:4" x14ac:dyDescent="0.25">
      <c r="A5348" s="415" t="s">
        <v>5681</v>
      </c>
      <c r="B5348" s="202">
        <v>10957</v>
      </c>
      <c r="C5348" s="204">
        <v>1</v>
      </c>
      <c r="D5348" s="416">
        <v>1</v>
      </c>
    </row>
    <row r="5349" spans="1:4" x14ac:dyDescent="0.25">
      <c r="A5349" s="415" t="s">
        <v>5682</v>
      </c>
      <c r="B5349" s="202">
        <v>14046</v>
      </c>
      <c r="C5349" s="204">
        <v>2</v>
      </c>
      <c r="D5349" s="416">
        <v>2</v>
      </c>
    </row>
    <row r="5350" spans="1:4" x14ac:dyDescent="0.25">
      <c r="A5350" s="415" t="s">
        <v>5683</v>
      </c>
      <c r="B5350" s="202">
        <v>14130</v>
      </c>
      <c r="C5350" s="204">
        <v>4</v>
      </c>
      <c r="D5350" s="416">
        <v>4</v>
      </c>
    </row>
    <row r="5351" spans="1:4" x14ac:dyDescent="0.25">
      <c r="A5351" s="415" t="s">
        <v>5684</v>
      </c>
      <c r="B5351" s="202">
        <v>20124</v>
      </c>
      <c r="C5351" s="204">
        <v>3</v>
      </c>
      <c r="D5351" s="416">
        <v>3</v>
      </c>
    </row>
    <row r="5352" spans="1:4" x14ac:dyDescent="0.25">
      <c r="A5352" s="415" t="s">
        <v>5744</v>
      </c>
      <c r="B5352" s="202">
        <v>23457</v>
      </c>
      <c r="C5352" s="204">
        <v>14</v>
      </c>
      <c r="D5352" s="416">
        <v>4</v>
      </c>
    </row>
    <row r="5353" spans="1:4" x14ac:dyDescent="0.25">
      <c r="A5353" s="415" t="s">
        <v>5745</v>
      </c>
      <c r="B5353" s="202">
        <v>29788</v>
      </c>
      <c r="C5353" s="204">
        <v>16</v>
      </c>
      <c r="D5353" s="416">
        <v>16</v>
      </c>
    </row>
    <row r="5354" spans="1:4" x14ac:dyDescent="0.25">
      <c r="A5354" s="415" t="s">
        <v>2192</v>
      </c>
      <c r="B5354" s="202">
        <v>11722</v>
      </c>
      <c r="C5354" s="204">
        <v>6</v>
      </c>
      <c r="D5354" s="416">
        <v>6</v>
      </c>
    </row>
    <row r="5355" spans="1:4" x14ac:dyDescent="0.25">
      <c r="A5355" s="415" t="s">
        <v>5746</v>
      </c>
      <c r="B5355" s="202">
        <v>15787</v>
      </c>
      <c r="C5355" s="204">
        <v>5</v>
      </c>
      <c r="D5355" s="416">
        <v>5</v>
      </c>
    </row>
    <row r="5356" spans="1:4" x14ac:dyDescent="0.25">
      <c r="A5356" s="415" t="s">
        <v>5747</v>
      </c>
      <c r="B5356" s="202">
        <v>21429</v>
      </c>
      <c r="C5356" s="204">
        <v>52</v>
      </c>
      <c r="D5356" s="416">
        <v>47</v>
      </c>
    </row>
    <row r="5357" spans="1:4" x14ac:dyDescent="0.25">
      <c r="A5357" s="415" t="s">
        <v>5748</v>
      </c>
      <c r="B5357" s="202">
        <v>27881</v>
      </c>
      <c r="C5357" s="204">
        <v>3</v>
      </c>
      <c r="D5357" s="416">
        <v>2</v>
      </c>
    </row>
    <row r="5358" spans="1:4" x14ac:dyDescent="0.25">
      <c r="A5358" s="415" t="s">
        <v>5749</v>
      </c>
      <c r="B5358" s="202">
        <v>19376</v>
      </c>
      <c r="C5358" s="204">
        <v>1</v>
      </c>
      <c r="D5358" s="416">
        <v>1</v>
      </c>
    </row>
    <row r="5359" spans="1:4" x14ac:dyDescent="0.25">
      <c r="A5359" s="415" t="s">
        <v>5750</v>
      </c>
      <c r="B5359" s="202">
        <v>16681</v>
      </c>
      <c r="C5359" s="204">
        <v>5</v>
      </c>
      <c r="D5359" s="416">
        <v>5</v>
      </c>
    </row>
    <row r="5360" spans="1:4" x14ac:dyDescent="0.25">
      <c r="A5360" s="415" t="s">
        <v>5751</v>
      </c>
      <c r="B5360" s="202">
        <v>28079</v>
      </c>
      <c r="C5360" s="204">
        <v>5</v>
      </c>
      <c r="D5360" s="416">
        <v>5</v>
      </c>
    </row>
    <row r="5361" spans="1:4" x14ac:dyDescent="0.25">
      <c r="A5361" s="415" t="s">
        <v>5752</v>
      </c>
      <c r="B5361" s="202">
        <v>28647</v>
      </c>
      <c r="C5361" s="204">
        <v>3</v>
      </c>
      <c r="D5361" s="416">
        <v>3</v>
      </c>
    </row>
    <row r="5362" spans="1:4" x14ac:dyDescent="0.25">
      <c r="A5362" s="415" t="s">
        <v>2352</v>
      </c>
      <c r="B5362" s="202">
        <v>10145</v>
      </c>
      <c r="C5362" s="204">
        <v>28</v>
      </c>
      <c r="D5362" s="416">
        <v>26</v>
      </c>
    </row>
    <row r="5363" spans="1:4" x14ac:dyDescent="0.25">
      <c r="A5363" s="415" t="s">
        <v>2356</v>
      </c>
      <c r="B5363" s="202">
        <v>26110</v>
      </c>
      <c r="C5363" s="204">
        <v>15</v>
      </c>
      <c r="D5363" s="416">
        <v>15</v>
      </c>
    </row>
    <row r="5364" spans="1:4" x14ac:dyDescent="0.25">
      <c r="A5364" s="415" t="s">
        <v>2357</v>
      </c>
      <c r="B5364" s="202">
        <v>25928</v>
      </c>
      <c r="C5364" s="204">
        <v>4</v>
      </c>
      <c r="D5364" s="416">
        <v>4</v>
      </c>
    </row>
    <row r="5365" spans="1:4" x14ac:dyDescent="0.25">
      <c r="A5365" s="415" t="s">
        <v>2358</v>
      </c>
      <c r="B5365" s="202">
        <v>14241</v>
      </c>
      <c r="C5365" s="204">
        <v>7</v>
      </c>
      <c r="D5365" s="416">
        <v>7</v>
      </c>
    </row>
    <row r="5366" spans="1:4" x14ac:dyDescent="0.25">
      <c r="A5366" s="415" t="s">
        <v>5753</v>
      </c>
      <c r="B5366" s="202">
        <v>27508</v>
      </c>
      <c r="C5366" s="204">
        <v>161</v>
      </c>
      <c r="D5366" s="416">
        <v>70</v>
      </c>
    </row>
    <row r="5367" spans="1:4" x14ac:dyDescent="0.25">
      <c r="A5367" s="415" t="s">
        <v>5754</v>
      </c>
      <c r="B5367" s="202">
        <v>12321</v>
      </c>
      <c r="C5367" s="204">
        <v>11</v>
      </c>
      <c r="D5367" s="416">
        <v>11</v>
      </c>
    </row>
    <row r="5368" spans="1:4" x14ac:dyDescent="0.25">
      <c r="A5368" s="415" t="s">
        <v>5755</v>
      </c>
      <c r="B5368" s="202">
        <v>25264</v>
      </c>
      <c r="C5368" s="204">
        <v>16</v>
      </c>
      <c r="D5368" s="416">
        <v>5</v>
      </c>
    </row>
    <row r="5369" spans="1:4" x14ac:dyDescent="0.25">
      <c r="A5369" s="415" t="s">
        <v>5756</v>
      </c>
      <c r="B5369" s="202">
        <v>28973</v>
      </c>
      <c r="C5369" s="204">
        <v>3</v>
      </c>
      <c r="D5369" s="416">
        <v>0</v>
      </c>
    </row>
    <row r="5370" spans="1:4" x14ac:dyDescent="0.25">
      <c r="A5370" s="415" t="s">
        <v>5757</v>
      </c>
      <c r="B5370" s="202">
        <v>10922</v>
      </c>
      <c r="C5370" s="204">
        <v>11</v>
      </c>
      <c r="D5370" s="416">
        <v>11</v>
      </c>
    </row>
    <row r="5371" spans="1:4" x14ac:dyDescent="0.25">
      <c r="A5371" s="415" t="s">
        <v>5758</v>
      </c>
      <c r="B5371" s="202">
        <v>27871</v>
      </c>
      <c r="C5371" s="204">
        <v>3</v>
      </c>
      <c r="D5371" s="416">
        <v>3</v>
      </c>
    </row>
    <row r="5372" spans="1:4" x14ac:dyDescent="0.25">
      <c r="A5372" s="415" t="s">
        <v>5759</v>
      </c>
      <c r="B5372" s="202">
        <v>29747</v>
      </c>
      <c r="C5372" s="204">
        <v>6</v>
      </c>
      <c r="D5372" s="416">
        <v>6</v>
      </c>
    </row>
    <row r="5373" spans="1:4" x14ac:dyDescent="0.25">
      <c r="A5373" s="415" t="s">
        <v>5760</v>
      </c>
      <c r="B5373" s="202">
        <v>11877</v>
      </c>
      <c r="C5373" s="204">
        <v>11</v>
      </c>
      <c r="D5373" s="416">
        <v>9</v>
      </c>
    </row>
    <row r="5374" spans="1:4" x14ac:dyDescent="0.25">
      <c r="A5374" s="415" t="s">
        <v>5761</v>
      </c>
      <c r="B5374" s="202">
        <v>12474</v>
      </c>
      <c r="C5374" s="204">
        <v>2</v>
      </c>
      <c r="D5374" s="416">
        <v>2</v>
      </c>
    </row>
    <row r="5375" spans="1:4" x14ac:dyDescent="0.25">
      <c r="A5375" s="415" t="s">
        <v>5762</v>
      </c>
      <c r="B5375" s="202">
        <v>27515</v>
      </c>
      <c r="C5375" s="204">
        <v>1</v>
      </c>
      <c r="D5375" s="416">
        <v>0</v>
      </c>
    </row>
    <row r="5376" spans="1:4" x14ac:dyDescent="0.25">
      <c r="A5376" s="415" t="s">
        <v>5763</v>
      </c>
      <c r="B5376" s="202">
        <v>18459</v>
      </c>
      <c r="C5376" s="204">
        <v>23</v>
      </c>
      <c r="D5376" s="416">
        <v>23</v>
      </c>
    </row>
    <row r="5377" spans="1:4" x14ac:dyDescent="0.25">
      <c r="A5377" s="415" t="s">
        <v>5764</v>
      </c>
      <c r="B5377" s="202">
        <v>17419</v>
      </c>
      <c r="C5377" s="204">
        <v>5</v>
      </c>
      <c r="D5377" s="416">
        <v>5</v>
      </c>
    </row>
    <row r="5378" spans="1:4" x14ac:dyDescent="0.25">
      <c r="A5378" s="415" t="s">
        <v>5765</v>
      </c>
      <c r="B5378" s="202">
        <v>21871</v>
      </c>
      <c r="C5378" s="204">
        <v>1</v>
      </c>
      <c r="D5378" s="416">
        <v>1</v>
      </c>
    </row>
    <row r="5379" spans="1:4" x14ac:dyDescent="0.25">
      <c r="A5379" s="415" t="s">
        <v>5766</v>
      </c>
      <c r="B5379" s="202">
        <v>20698</v>
      </c>
      <c r="C5379" s="204">
        <v>1</v>
      </c>
      <c r="D5379" s="416">
        <v>1</v>
      </c>
    </row>
    <row r="5380" spans="1:4" x14ac:dyDescent="0.25">
      <c r="A5380" s="415" t="s">
        <v>5767</v>
      </c>
      <c r="B5380" s="202">
        <v>17508</v>
      </c>
      <c r="C5380" s="204">
        <v>29</v>
      </c>
      <c r="D5380" s="416">
        <v>29</v>
      </c>
    </row>
    <row r="5381" spans="1:4" x14ac:dyDescent="0.25">
      <c r="A5381" s="415" t="s">
        <v>5768</v>
      </c>
      <c r="B5381" s="202">
        <v>10316</v>
      </c>
      <c r="C5381" s="204">
        <v>11</v>
      </c>
      <c r="D5381" s="416">
        <v>11</v>
      </c>
    </row>
    <row r="5382" spans="1:4" x14ac:dyDescent="0.25">
      <c r="A5382" s="415" t="s">
        <v>2227</v>
      </c>
      <c r="B5382" s="202">
        <v>26745</v>
      </c>
      <c r="C5382" s="204">
        <v>15</v>
      </c>
      <c r="D5382" s="416">
        <v>14</v>
      </c>
    </row>
    <row r="5383" spans="1:4" x14ac:dyDescent="0.25">
      <c r="A5383" s="415" t="s">
        <v>2228</v>
      </c>
      <c r="B5383" s="202">
        <v>10191</v>
      </c>
      <c r="C5383" s="204">
        <v>4</v>
      </c>
      <c r="D5383" s="416">
        <v>4</v>
      </c>
    </row>
    <row r="5384" spans="1:4" x14ac:dyDescent="0.25">
      <c r="A5384" s="415" t="s">
        <v>5769</v>
      </c>
      <c r="B5384" s="202">
        <v>25170</v>
      </c>
      <c r="C5384" s="204">
        <v>2</v>
      </c>
      <c r="D5384" s="416">
        <v>1</v>
      </c>
    </row>
    <row r="5385" spans="1:4" x14ac:dyDescent="0.25">
      <c r="A5385" s="415" t="s">
        <v>2229</v>
      </c>
      <c r="B5385" s="202">
        <v>17610</v>
      </c>
      <c r="C5385" s="204">
        <v>5</v>
      </c>
      <c r="D5385" s="416">
        <v>3</v>
      </c>
    </row>
    <row r="5386" spans="1:4" x14ac:dyDescent="0.25">
      <c r="A5386" s="415" t="s">
        <v>2230</v>
      </c>
      <c r="B5386" s="202">
        <v>23435</v>
      </c>
      <c r="C5386" s="204">
        <v>8</v>
      </c>
      <c r="D5386" s="416">
        <v>8</v>
      </c>
    </row>
    <row r="5387" spans="1:4" x14ac:dyDescent="0.25">
      <c r="A5387" s="415" t="s">
        <v>2231</v>
      </c>
      <c r="B5387" s="202">
        <v>28528</v>
      </c>
      <c r="C5387" s="204">
        <v>2</v>
      </c>
      <c r="D5387" s="416">
        <v>2</v>
      </c>
    </row>
    <row r="5388" spans="1:4" x14ac:dyDescent="0.25">
      <c r="A5388" s="415" t="s">
        <v>2232</v>
      </c>
      <c r="B5388" s="202">
        <v>14169</v>
      </c>
      <c r="C5388" s="204">
        <v>2</v>
      </c>
      <c r="D5388" s="416">
        <v>1</v>
      </c>
    </row>
    <row r="5389" spans="1:4" x14ac:dyDescent="0.25">
      <c r="A5389" s="415" t="s">
        <v>2231</v>
      </c>
      <c r="B5389" s="202">
        <v>26177</v>
      </c>
      <c r="C5389" s="204">
        <v>2</v>
      </c>
      <c r="D5389" s="416">
        <v>2</v>
      </c>
    </row>
    <row r="5390" spans="1:4" x14ac:dyDescent="0.25">
      <c r="A5390" s="415" t="s">
        <v>2233</v>
      </c>
      <c r="B5390" s="202">
        <v>14481</v>
      </c>
      <c r="C5390" s="204">
        <v>16</v>
      </c>
      <c r="D5390" s="416">
        <v>13</v>
      </c>
    </row>
    <row r="5391" spans="1:4" x14ac:dyDescent="0.25">
      <c r="A5391" s="415" t="s">
        <v>2234</v>
      </c>
      <c r="B5391" s="202">
        <v>28533</v>
      </c>
      <c r="C5391" s="204">
        <v>13</v>
      </c>
      <c r="D5391" s="416">
        <v>13</v>
      </c>
    </row>
    <row r="5392" spans="1:4" x14ac:dyDescent="0.25">
      <c r="A5392" s="415" t="s">
        <v>4965</v>
      </c>
      <c r="B5392" s="202">
        <v>22898</v>
      </c>
      <c r="C5392" s="204">
        <v>2</v>
      </c>
      <c r="D5392" s="416">
        <v>2</v>
      </c>
    </row>
    <row r="5393" spans="1:4" x14ac:dyDescent="0.25">
      <c r="A5393" s="415" t="s">
        <v>5207</v>
      </c>
      <c r="B5393" s="202">
        <v>13246</v>
      </c>
      <c r="C5393" s="204">
        <v>1</v>
      </c>
      <c r="D5393" s="416">
        <v>1</v>
      </c>
    </row>
    <row r="5394" spans="1:4" x14ac:dyDescent="0.25">
      <c r="A5394" s="415" t="s">
        <v>2238</v>
      </c>
      <c r="B5394" s="202">
        <v>26656</v>
      </c>
      <c r="C5394" s="204">
        <v>2</v>
      </c>
      <c r="D5394" s="416">
        <v>2</v>
      </c>
    </row>
    <row r="5395" spans="1:4" x14ac:dyDescent="0.25">
      <c r="A5395" s="415" t="s">
        <v>5770</v>
      </c>
      <c r="B5395" s="202">
        <v>21532</v>
      </c>
      <c r="C5395" s="204">
        <v>1</v>
      </c>
      <c r="D5395" s="416">
        <v>1</v>
      </c>
    </row>
    <row r="5396" spans="1:4" x14ac:dyDescent="0.25">
      <c r="A5396" s="415" t="s">
        <v>5771</v>
      </c>
      <c r="B5396" s="202">
        <v>26914</v>
      </c>
      <c r="C5396" s="204">
        <v>1</v>
      </c>
      <c r="D5396" s="416">
        <v>1</v>
      </c>
    </row>
    <row r="5397" spans="1:4" x14ac:dyDescent="0.25">
      <c r="A5397" s="415" t="s">
        <v>5772</v>
      </c>
      <c r="B5397" s="202">
        <v>26568</v>
      </c>
      <c r="C5397" s="204">
        <v>1</v>
      </c>
      <c r="D5397" s="416">
        <v>1</v>
      </c>
    </row>
    <row r="5398" spans="1:4" x14ac:dyDescent="0.25">
      <c r="A5398" s="415" t="s">
        <v>5773</v>
      </c>
      <c r="B5398" s="202">
        <v>14214</v>
      </c>
      <c r="C5398" s="204">
        <v>1</v>
      </c>
      <c r="D5398" s="416">
        <v>1</v>
      </c>
    </row>
    <row r="5399" spans="1:4" x14ac:dyDescent="0.25">
      <c r="A5399" s="415" t="s">
        <v>2271</v>
      </c>
      <c r="B5399" s="202">
        <v>16489</v>
      </c>
      <c r="C5399" s="204">
        <v>1</v>
      </c>
      <c r="D5399" s="416">
        <v>1</v>
      </c>
    </row>
    <row r="5400" spans="1:4" x14ac:dyDescent="0.25">
      <c r="A5400" s="415" t="s">
        <v>2272</v>
      </c>
      <c r="B5400" s="202">
        <v>29078</v>
      </c>
      <c r="C5400" s="204">
        <v>1</v>
      </c>
      <c r="D5400" s="416">
        <v>1</v>
      </c>
    </row>
    <row r="5401" spans="1:4" x14ac:dyDescent="0.25">
      <c r="A5401" s="415" t="s">
        <v>2274</v>
      </c>
      <c r="B5401" s="202">
        <v>26281</v>
      </c>
      <c r="C5401" s="204">
        <v>2</v>
      </c>
      <c r="D5401" s="416">
        <v>0</v>
      </c>
    </row>
    <row r="5402" spans="1:4" x14ac:dyDescent="0.25">
      <c r="A5402" s="415" t="s">
        <v>2276</v>
      </c>
      <c r="B5402" s="202">
        <v>17769</v>
      </c>
      <c r="C5402" s="204">
        <v>1</v>
      </c>
      <c r="D5402" s="416">
        <v>1</v>
      </c>
    </row>
    <row r="5403" spans="1:4" x14ac:dyDescent="0.25">
      <c r="A5403" s="415" t="s">
        <v>2277</v>
      </c>
      <c r="B5403" s="202">
        <v>13796</v>
      </c>
      <c r="C5403" s="204">
        <v>14</v>
      </c>
      <c r="D5403" s="416">
        <v>14</v>
      </c>
    </row>
    <row r="5404" spans="1:4" x14ac:dyDescent="0.25">
      <c r="A5404" s="415" t="s">
        <v>2279</v>
      </c>
      <c r="B5404" s="202">
        <v>23570</v>
      </c>
      <c r="C5404" s="204">
        <v>14</v>
      </c>
      <c r="D5404" s="416">
        <v>10</v>
      </c>
    </row>
    <row r="5405" spans="1:4" x14ac:dyDescent="0.25">
      <c r="A5405" s="415" t="s">
        <v>2280</v>
      </c>
      <c r="B5405" s="202">
        <v>17437</v>
      </c>
      <c r="C5405" s="204">
        <v>6</v>
      </c>
      <c r="D5405" s="416">
        <v>5</v>
      </c>
    </row>
    <row r="5406" spans="1:4" x14ac:dyDescent="0.25">
      <c r="A5406" s="415" t="s">
        <v>2282</v>
      </c>
      <c r="B5406" s="202">
        <v>22802</v>
      </c>
      <c r="C5406" s="204">
        <v>17</v>
      </c>
      <c r="D5406" s="416">
        <v>15</v>
      </c>
    </row>
    <row r="5407" spans="1:4" x14ac:dyDescent="0.25">
      <c r="A5407" s="415" t="s">
        <v>2284</v>
      </c>
      <c r="B5407" s="202">
        <v>26317</v>
      </c>
      <c r="C5407" s="204">
        <v>5</v>
      </c>
      <c r="D5407" s="416">
        <v>5</v>
      </c>
    </row>
    <row r="5408" spans="1:4" x14ac:dyDescent="0.25">
      <c r="A5408" s="415" t="s">
        <v>4573</v>
      </c>
      <c r="B5408" s="202">
        <v>13097</v>
      </c>
      <c r="C5408" s="204">
        <v>25</v>
      </c>
      <c r="D5408" s="416">
        <v>25</v>
      </c>
    </row>
    <row r="5409" spans="1:4" x14ac:dyDescent="0.25">
      <c r="A5409" s="415" t="s">
        <v>5325</v>
      </c>
      <c r="B5409" s="202">
        <v>10970</v>
      </c>
      <c r="C5409" s="204">
        <v>11</v>
      </c>
      <c r="D5409" s="416">
        <v>10</v>
      </c>
    </row>
    <row r="5410" spans="1:4" x14ac:dyDescent="0.25">
      <c r="A5410" s="415" t="s">
        <v>5326</v>
      </c>
      <c r="B5410" s="202">
        <v>16229</v>
      </c>
      <c r="C5410" s="204">
        <v>19</v>
      </c>
      <c r="D5410" s="416">
        <v>18</v>
      </c>
    </row>
    <row r="5411" spans="1:4" x14ac:dyDescent="0.25">
      <c r="A5411" s="415" t="s">
        <v>5231</v>
      </c>
      <c r="B5411" s="202">
        <v>12886</v>
      </c>
      <c r="C5411" s="204">
        <v>2</v>
      </c>
      <c r="D5411" s="416">
        <v>2</v>
      </c>
    </row>
    <row r="5412" spans="1:4" x14ac:dyDescent="0.25">
      <c r="A5412" s="415" t="s">
        <v>4574</v>
      </c>
      <c r="B5412" s="202">
        <v>14005</v>
      </c>
      <c r="C5412" s="204">
        <v>48</v>
      </c>
      <c r="D5412" s="416">
        <v>41</v>
      </c>
    </row>
    <row r="5413" spans="1:4" x14ac:dyDescent="0.25">
      <c r="A5413" s="415" t="s">
        <v>5232</v>
      </c>
      <c r="B5413" s="202">
        <v>25616</v>
      </c>
      <c r="C5413" s="204">
        <v>4</v>
      </c>
      <c r="D5413" s="416">
        <v>4</v>
      </c>
    </row>
    <row r="5414" spans="1:4" x14ac:dyDescent="0.25">
      <c r="A5414" s="415" t="s">
        <v>4575</v>
      </c>
      <c r="B5414" s="202">
        <v>26579</v>
      </c>
      <c r="C5414" s="204">
        <v>7</v>
      </c>
      <c r="D5414" s="416">
        <v>7</v>
      </c>
    </row>
    <row r="5415" spans="1:4" x14ac:dyDescent="0.25">
      <c r="A5415" s="415" t="s">
        <v>5774</v>
      </c>
      <c r="B5415" s="202">
        <v>28801</v>
      </c>
      <c r="C5415" s="204">
        <v>45</v>
      </c>
      <c r="D5415" s="416">
        <v>25</v>
      </c>
    </row>
    <row r="5416" spans="1:4" x14ac:dyDescent="0.25">
      <c r="A5416" s="415" t="s">
        <v>5775</v>
      </c>
      <c r="B5416" s="202">
        <v>26634</v>
      </c>
      <c r="C5416" s="204">
        <v>1</v>
      </c>
      <c r="D5416" s="416">
        <v>1</v>
      </c>
    </row>
    <row r="5417" spans="1:4" x14ac:dyDescent="0.25">
      <c r="A5417" s="415" t="s">
        <v>2294</v>
      </c>
      <c r="B5417" s="202">
        <v>13640</v>
      </c>
      <c r="C5417" s="204">
        <v>111</v>
      </c>
      <c r="D5417" s="416">
        <v>93</v>
      </c>
    </row>
    <row r="5418" spans="1:4" x14ac:dyDescent="0.25">
      <c r="A5418" s="415" t="s">
        <v>2295</v>
      </c>
      <c r="B5418" s="202">
        <v>16391</v>
      </c>
      <c r="C5418" s="204">
        <v>49</v>
      </c>
      <c r="D5418" s="416">
        <v>40</v>
      </c>
    </row>
    <row r="5419" spans="1:4" x14ac:dyDescent="0.25">
      <c r="A5419" s="415" t="s">
        <v>2296</v>
      </c>
      <c r="B5419" s="202">
        <v>19851</v>
      </c>
      <c r="C5419" s="204">
        <v>31</v>
      </c>
      <c r="D5419" s="416">
        <v>15</v>
      </c>
    </row>
    <row r="5420" spans="1:4" x14ac:dyDescent="0.25">
      <c r="A5420" s="415" t="s">
        <v>5327</v>
      </c>
      <c r="B5420" s="202">
        <v>14930</v>
      </c>
      <c r="C5420" s="204">
        <v>140</v>
      </c>
      <c r="D5420" s="416">
        <v>37</v>
      </c>
    </row>
    <row r="5421" spans="1:4" x14ac:dyDescent="0.25">
      <c r="A5421" s="415" t="s">
        <v>5328</v>
      </c>
      <c r="B5421" s="202">
        <v>26599</v>
      </c>
      <c r="C5421" s="204">
        <v>5</v>
      </c>
      <c r="D5421" s="416">
        <v>4</v>
      </c>
    </row>
    <row r="5422" spans="1:4" x14ac:dyDescent="0.25">
      <c r="A5422" s="415" t="s">
        <v>5329</v>
      </c>
      <c r="B5422" s="202">
        <v>21355</v>
      </c>
      <c r="C5422" s="204">
        <v>94</v>
      </c>
      <c r="D5422" s="416">
        <v>81</v>
      </c>
    </row>
    <row r="5423" spans="1:4" x14ac:dyDescent="0.25">
      <c r="A5423" s="415" t="s">
        <v>5330</v>
      </c>
      <c r="B5423" s="202">
        <v>21155</v>
      </c>
      <c r="C5423" s="204">
        <v>60</v>
      </c>
      <c r="D5423" s="416">
        <v>2</v>
      </c>
    </row>
    <row r="5424" spans="1:4" x14ac:dyDescent="0.25">
      <c r="A5424" s="415" t="s">
        <v>5331</v>
      </c>
      <c r="B5424" s="202">
        <v>19455</v>
      </c>
      <c r="C5424" s="204">
        <v>43</v>
      </c>
      <c r="D5424" s="416">
        <v>0</v>
      </c>
    </row>
    <row r="5425" spans="1:4" x14ac:dyDescent="0.25">
      <c r="A5425" s="415" t="s">
        <v>2403</v>
      </c>
      <c r="B5425" s="202">
        <v>13327</v>
      </c>
      <c r="C5425" s="204">
        <v>76</v>
      </c>
      <c r="D5425" s="416">
        <v>47</v>
      </c>
    </row>
    <row r="5426" spans="1:4" x14ac:dyDescent="0.25">
      <c r="A5426" s="415" t="s">
        <v>5332</v>
      </c>
      <c r="B5426" s="202">
        <v>26613</v>
      </c>
      <c r="C5426" s="204">
        <v>10</v>
      </c>
      <c r="D5426" s="416">
        <v>9</v>
      </c>
    </row>
    <row r="5427" spans="1:4" x14ac:dyDescent="0.25">
      <c r="A5427" s="415" t="s">
        <v>5333</v>
      </c>
      <c r="B5427" s="202">
        <v>29507</v>
      </c>
      <c r="C5427" s="204">
        <v>5</v>
      </c>
      <c r="D5427" s="416">
        <v>4</v>
      </c>
    </row>
    <row r="5428" spans="1:4" x14ac:dyDescent="0.25">
      <c r="A5428" s="415" t="s">
        <v>5253</v>
      </c>
      <c r="B5428" s="202">
        <v>10675</v>
      </c>
      <c r="C5428" s="204">
        <v>3</v>
      </c>
      <c r="D5428" s="416">
        <v>3</v>
      </c>
    </row>
    <row r="5429" spans="1:4" x14ac:dyDescent="0.25">
      <c r="A5429" s="415" t="s">
        <v>5334</v>
      </c>
      <c r="B5429" s="202">
        <v>26760</v>
      </c>
      <c r="C5429" s="204">
        <v>7</v>
      </c>
      <c r="D5429" s="416">
        <v>5</v>
      </c>
    </row>
    <row r="5430" spans="1:4" x14ac:dyDescent="0.25">
      <c r="A5430" s="415" t="s">
        <v>5254</v>
      </c>
      <c r="B5430" s="202">
        <v>17748</v>
      </c>
      <c r="C5430" s="204">
        <v>7</v>
      </c>
      <c r="D5430" s="416">
        <v>4</v>
      </c>
    </row>
    <row r="5431" spans="1:4" x14ac:dyDescent="0.25">
      <c r="A5431" s="415" t="s">
        <v>5255</v>
      </c>
      <c r="B5431" s="202">
        <v>16160</v>
      </c>
      <c r="C5431" s="204">
        <v>1</v>
      </c>
      <c r="D5431" s="416">
        <v>1</v>
      </c>
    </row>
    <row r="5432" spans="1:4" x14ac:dyDescent="0.25">
      <c r="A5432" s="415" t="s">
        <v>5256</v>
      </c>
      <c r="B5432" s="202">
        <v>14557</v>
      </c>
      <c r="C5432" s="204">
        <v>3</v>
      </c>
      <c r="D5432" s="416">
        <v>2</v>
      </c>
    </row>
    <row r="5433" spans="1:4" x14ac:dyDescent="0.25">
      <c r="A5433" s="415" t="s">
        <v>5335</v>
      </c>
      <c r="B5433" s="202">
        <v>16654</v>
      </c>
      <c r="C5433" s="204">
        <v>3</v>
      </c>
      <c r="D5433" s="416">
        <v>2</v>
      </c>
    </row>
    <row r="5434" spans="1:4" x14ac:dyDescent="0.25">
      <c r="A5434" s="415" t="s">
        <v>5257</v>
      </c>
      <c r="B5434" s="202">
        <v>17148</v>
      </c>
      <c r="C5434" s="204">
        <v>6</v>
      </c>
      <c r="D5434" s="416">
        <v>3</v>
      </c>
    </row>
    <row r="5435" spans="1:4" x14ac:dyDescent="0.25">
      <c r="A5435" s="415" t="s">
        <v>5259</v>
      </c>
      <c r="B5435" s="202">
        <v>17394</v>
      </c>
      <c r="C5435" s="204">
        <v>6</v>
      </c>
      <c r="D5435" s="416">
        <v>6</v>
      </c>
    </row>
    <row r="5436" spans="1:4" x14ac:dyDescent="0.25">
      <c r="A5436" s="415" t="s">
        <v>2301</v>
      </c>
      <c r="B5436" s="202">
        <v>28524</v>
      </c>
      <c r="C5436" s="204">
        <v>108</v>
      </c>
      <c r="D5436" s="416">
        <v>77</v>
      </c>
    </row>
    <row r="5437" spans="1:4" x14ac:dyDescent="0.25">
      <c r="A5437" s="415" t="s">
        <v>2302</v>
      </c>
      <c r="B5437" s="202">
        <v>18494</v>
      </c>
      <c r="C5437" s="204">
        <v>33</v>
      </c>
      <c r="D5437" s="416">
        <v>5</v>
      </c>
    </row>
    <row r="5438" spans="1:4" x14ac:dyDescent="0.25">
      <c r="A5438" s="415" t="s">
        <v>2303</v>
      </c>
      <c r="B5438" s="202">
        <v>17471</v>
      </c>
      <c r="C5438" s="204">
        <v>18</v>
      </c>
      <c r="D5438" s="416">
        <v>12</v>
      </c>
    </row>
    <row r="5439" spans="1:4" x14ac:dyDescent="0.25">
      <c r="A5439" s="415" t="s">
        <v>2304</v>
      </c>
      <c r="B5439" s="202">
        <v>24195</v>
      </c>
      <c r="C5439" s="204">
        <v>80</v>
      </c>
      <c r="D5439" s="416">
        <v>59</v>
      </c>
    </row>
    <row r="5440" spans="1:4" x14ac:dyDescent="0.25">
      <c r="A5440" s="415" t="s">
        <v>2305</v>
      </c>
      <c r="B5440" s="202">
        <v>14355</v>
      </c>
      <c r="C5440" s="204">
        <v>6</v>
      </c>
      <c r="D5440" s="416">
        <v>3</v>
      </c>
    </row>
    <row r="5441" spans="1:4" x14ac:dyDescent="0.25">
      <c r="A5441" s="415" t="s">
        <v>2306</v>
      </c>
      <c r="B5441" s="202">
        <v>15902</v>
      </c>
      <c r="C5441" s="204">
        <v>31</v>
      </c>
      <c r="D5441" s="416">
        <v>17</v>
      </c>
    </row>
    <row r="5442" spans="1:4" x14ac:dyDescent="0.25">
      <c r="A5442" s="415" t="s">
        <v>2307</v>
      </c>
      <c r="B5442" s="202">
        <v>26918</v>
      </c>
      <c r="C5442" s="204">
        <v>163</v>
      </c>
      <c r="D5442" s="416">
        <v>91</v>
      </c>
    </row>
    <row r="5443" spans="1:4" x14ac:dyDescent="0.25">
      <c r="A5443" s="415" t="s">
        <v>5337</v>
      </c>
      <c r="B5443" s="202">
        <v>12013</v>
      </c>
      <c r="C5443" s="204">
        <v>75</v>
      </c>
      <c r="D5443" s="416">
        <v>21</v>
      </c>
    </row>
    <row r="5444" spans="1:4" x14ac:dyDescent="0.25">
      <c r="A5444" s="415" t="s">
        <v>5338</v>
      </c>
      <c r="B5444" s="202">
        <v>16593</v>
      </c>
      <c r="C5444" s="204">
        <v>65</v>
      </c>
      <c r="D5444" s="416">
        <v>58</v>
      </c>
    </row>
    <row r="5445" spans="1:4" x14ac:dyDescent="0.25">
      <c r="A5445" s="415" t="s">
        <v>2308</v>
      </c>
      <c r="B5445" s="202">
        <v>19759</v>
      </c>
      <c r="C5445" s="204">
        <v>122</v>
      </c>
      <c r="D5445" s="416">
        <v>83</v>
      </c>
    </row>
    <row r="5446" spans="1:4" x14ac:dyDescent="0.25">
      <c r="A5446" s="415" t="s">
        <v>5339</v>
      </c>
      <c r="B5446" s="202">
        <v>18656</v>
      </c>
      <c r="C5446" s="204">
        <v>29</v>
      </c>
      <c r="D5446" s="416">
        <v>18</v>
      </c>
    </row>
    <row r="5447" spans="1:4" x14ac:dyDescent="0.25">
      <c r="A5447" s="415" t="s">
        <v>5260</v>
      </c>
      <c r="B5447" s="202">
        <v>14661</v>
      </c>
      <c r="C5447" s="204">
        <v>2</v>
      </c>
      <c r="D5447" s="416">
        <v>2</v>
      </c>
    </row>
    <row r="5448" spans="1:4" x14ac:dyDescent="0.25">
      <c r="A5448" s="415" t="s">
        <v>2407</v>
      </c>
      <c r="B5448" s="202">
        <v>19698</v>
      </c>
      <c r="C5448" s="204">
        <v>2</v>
      </c>
      <c r="D5448" s="416">
        <v>2</v>
      </c>
    </row>
    <row r="5449" spans="1:4" x14ac:dyDescent="0.25">
      <c r="A5449" s="415" t="s">
        <v>5776</v>
      </c>
      <c r="B5449" s="202">
        <v>19444</v>
      </c>
      <c r="C5449" s="204">
        <v>26</v>
      </c>
      <c r="D5449" s="416">
        <v>20</v>
      </c>
    </row>
    <row r="5450" spans="1:4" x14ac:dyDescent="0.25">
      <c r="A5450" s="415" t="s">
        <v>2316</v>
      </c>
      <c r="B5450" s="202">
        <v>20920</v>
      </c>
      <c r="C5450" s="204">
        <v>11</v>
      </c>
      <c r="D5450" s="416">
        <v>10</v>
      </c>
    </row>
    <row r="5451" spans="1:4" x14ac:dyDescent="0.25">
      <c r="A5451" s="415" t="s">
        <v>2317</v>
      </c>
      <c r="B5451" s="202">
        <v>23396</v>
      </c>
      <c r="C5451" s="204">
        <v>13</v>
      </c>
      <c r="D5451" s="416">
        <v>7</v>
      </c>
    </row>
    <row r="5452" spans="1:4" x14ac:dyDescent="0.25">
      <c r="A5452" s="415" t="s">
        <v>2318</v>
      </c>
      <c r="B5452" s="202">
        <v>28756</v>
      </c>
      <c r="C5452" s="204">
        <v>7</v>
      </c>
      <c r="D5452" s="416">
        <v>4</v>
      </c>
    </row>
    <row r="5453" spans="1:4" x14ac:dyDescent="0.25">
      <c r="A5453" s="415" t="s">
        <v>2319</v>
      </c>
      <c r="B5453" s="202">
        <v>26885</v>
      </c>
      <c r="C5453" s="204">
        <v>7</v>
      </c>
      <c r="D5453" s="416">
        <v>5</v>
      </c>
    </row>
    <row r="5454" spans="1:4" x14ac:dyDescent="0.25">
      <c r="A5454" s="415" t="s">
        <v>2320</v>
      </c>
      <c r="B5454" s="202">
        <v>26833</v>
      </c>
      <c r="C5454" s="204">
        <v>2</v>
      </c>
      <c r="D5454" s="416">
        <v>2</v>
      </c>
    </row>
    <row r="5455" spans="1:4" x14ac:dyDescent="0.25">
      <c r="A5455" s="415" t="s">
        <v>2321</v>
      </c>
      <c r="B5455" s="202">
        <v>18111</v>
      </c>
      <c r="C5455" s="204">
        <v>1</v>
      </c>
      <c r="D5455" s="416">
        <v>0</v>
      </c>
    </row>
    <row r="5456" spans="1:4" x14ac:dyDescent="0.25">
      <c r="A5456" s="415" t="s">
        <v>2322</v>
      </c>
      <c r="B5456" s="202">
        <v>24810</v>
      </c>
      <c r="C5456" s="204">
        <v>2</v>
      </c>
      <c r="D5456" s="416">
        <v>2</v>
      </c>
    </row>
    <row r="5457" spans="1:4" x14ac:dyDescent="0.25">
      <c r="A5457" s="415" t="s">
        <v>2323</v>
      </c>
      <c r="B5457" s="202">
        <v>28809</v>
      </c>
      <c r="C5457" s="204">
        <v>4</v>
      </c>
      <c r="D5457" s="416">
        <v>4</v>
      </c>
    </row>
    <row r="5458" spans="1:4" x14ac:dyDescent="0.25">
      <c r="A5458" s="415" t="s">
        <v>2324</v>
      </c>
      <c r="B5458" s="202">
        <v>24226</v>
      </c>
      <c r="C5458" s="204">
        <v>2</v>
      </c>
      <c r="D5458" s="416">
        <v>2</v>
      </c>
    </row>
    <row r="5459" spans="1:4" x14ac:dyDescent="0.25">
      <c r="A5459" s="415" t="s">
        <v>2325</v>
      </c>
      <c r="B5459" s="202">
        <v>19985</v>
      </c>
      <c r="C5459" s="204">
        <v>6</v>
      </c>
      <c r="D5459" s="416">
        <v>3</v>
      </c>
    </row>
    <row r="5460" spans="1:4" x14ac:dyDescent="0.25">
      <c r="A5460" s="415" t="s">
        <v>5777</v>
      </c>
      <c r="B5460" s="202">
        <v>22772</v>
      </c>
      <c r="C5460" s="204">
        <v>2</v>
      </c>
      <c r="D5460" s="416">
        <v>2</v>
      </c>
    </row>
    <row r="5461" spans="1:4" x14ac:dyDescent="0.25">
      <c r="A5461" s="415" t="s">
        <v>5778</v>
      </c>
      <c r="B5461" s="202">
        <v>26165</v>
      </c>
      <c r="C5461" s="204">
        <v>1</v>
      </c>
      <c r="D5461" s="416">
        <v>1</v>
      </c>
    </row>
    <row r="5462" spans="1:4" x14ac:dyDescent="0.25">
      <c r="A5462" s="415" t="s">
        <v>2326</v>
      </c>
      <c r="B5462" s="202">
        <v>15335</v>
      </c>
      <c r="C5462" s="204">
        <v>5</v>
      </c>
      <c r="D5462" s="416">
        <v>4</v>
      </c>
    </row>
    <row r="5463" spans="1:4" x14ac:dyDescent="0.25">
      <c r="A5463" s="415" t="s">
        <v>2327</v>
      </c>
      <c r="B5463" s="202">
        <v>18464</v>
      </c>
      <c r="C5463" s="204">
        <v>3</v>
      </c>
      <c r="D5463" s="416">
        <v>0</v>
      </c>
    </row>
    <row r="5464" spans="1:4" x14ac:dyDescent="0.25">
      <c r="A5464" s="415" t="s">
        <v>2328</v>
      </c>
      <c r="B5464" s="202">
        <v>26093</v>
      </c>
      <c r="C5464" s="204">
        <v>3</v>
      </c>
      <c r="D5464" s="416">
        <v>2</v>
      </c>
    </row>
    <row r="5465" spans="1:4" x14ac:dyDescent="0.25">
      <c r="A5465" s="415" t="s">
        <v>5269</v>
      </c>
      <c r="B5465" s="202">
        <v>24381</v>
      </c>
      <c r="C5465" s="204">
        <v>1</v>
      </c>
      <c r="D5465" s="416">
        <v>1</v>
      </c>
    </row>
    <row r="5466" spans="1:4" x14ac:dyDescent="0.25">
      <c r="A5466" s="415" t="s">
        <v>5270</v>
      </c>
      <c r="B5466" s="202">
        <v>11577</v>
      </c>
      <c r="C5466" s="204">
        <v>2</v>
      </c>
      <c r="D5466" s="416">
        <v>2</v>
      </c>
    </row>
    <row r="5467" spans="1:4" x14ac:dyDescent="0.25">
      <c r="A5467" s="415" t="s">
        <v>5779</v>
      </c>
      <c r="B5467" s="202">
        <v>29723</v>
      </c>
      <c r="C5467" s="204">
        <v>2</v>
      </c>
      <c r="D5467" s="416">
        <v>2</v>
      </c>
    </row>
    <row r="5468" spans="1:4" x14ac:dyDescent="0.25">
      <c r="A5468" s="415" t="s">
        <v>5763</v>
      </c>
      <c r="B5468" s="202">
        <v>26254</v>
      </c>
      <c r="C5468" s="204">
        <v>1</v>
      </c>
      <c r="D5468" s="416">
        <v>1</v>
      </c>
    </row>
    <row r="5469" spans="1:4" x14ac:dyDescent="0.25">
      <c r="A5469" s="415" t="s">
        <v>5764</v>
      </c>
      <c r="B5469" s="202">
        <v>12127</v>
      </c>
      <c r="C5469" s="204">
        <v>4</v>
      </c>
      <c r="D5469" s="416">
        <v>4</v>
      </c>
    </row>
    <row r="5470" spans="1:4" x14ac:dyDescent="0.25">
      <c r="A5470" s="415" t="s">
        <v>5765</v>
      </c>
      <c r="B5470" s="202">
        <v>16604</v>
      </c>
      <c r="C5470" s="204">
        <v>1</v>
      </c>
      <c r="D5470" s="416">
        <v>1</v>
      </c>
    </row>
    <row r="5471" spans="1:4" x14ac:dyDescent="0.25">
      <c r="A5471" s="415" t="s">
        <v>5780</v>
      </c>
      <c r="B5471" s="202">
        <v>24576</v>
      </c>
      <c r="C5471" s="204">
        <v>80</v>
      </c>
      <c r="D5471" s="416">
        <v>0</v>
      </c>
    </row>
    <row r="5472" spans="1:4" x14ac:dyDescent="0.25">
      <c r="A5472" s="415" t="s">
        <v>5781</v>
      </c>
      <c r="B5472" s="202">
        <v>17048</v>
      </c>
      <c r="C5472" s="204">
        <v>5</v>
      </c>
      <c r="D5472" s="416">
        <v>5</v>
      </c>
    </row>
    <row r="5473" spans="1:4" x14ac:dyDescent="0.25">
      <c r="A5473" s="415" t="s">
        <v>2227</v>
      </c>
      <c r="B5473" s="202">
        <v>19851</v>
      </c>
      <c r="C5473" s="204">
        <v>15</v>
      </c>
      <c r="D5473" s="416">
        <v>14</v>
      </c>
    </row>
    <row r="5474" spans="1:4" x14ac:dyDescent="0.25">
      <c r="A5474" s="415" t="s">
        <v>2228</v>
      </c>
      <c r="B5474" s="202">
        <v>12121</v>
      </c>
      <c r="C5474" s="204">
        <v>4</v>
      </c>
      <c r="D5474" s="416">
        <v>4</v>
      </c>
    </row>
    <row r="5475" spans="1:4" x14ac:dyDescent="0.25">
      <c r="A5475" s="415" t="s">
        <v>5769</v>
      </c>
      <c r="B5475" s="202">
        <v>27344</v>
      </c>
      <c r="C5475" s="204">
        <v>2</v>
      </c>
      <c r="D5475" s="416">
        <v>1</v>
      </c>
    </row>
    <row r="5476" spans="1:4" x14ac:dyDescent="0.25">
      <c r="A5476" s="415" t="s">
        <v>2229</v>
      </c>
      <c r="B5476" s="202">
        <v>12112</v>
      </c>
      <c r="C5476" s="204">
        <v>3</v>
      </c>
      <c r="D5476" s="416">
        <v>1</v>
      </c>
    </row>
    <row r="5477" spans="1:4" x14ac:dyDescent="0.25">
      <c r="A5477" s="415" t="s">
        <v>2230</v>
      </c>
      <c r="B5477" s="202">
        <v>27863</v>
      </c>
      <c r="C5477" s="204">
        <v>8</v>
      </c>
      <c r="D5477" s="416">
        <v>6</v>
      </c>
    </row>
    <row r="5478" spans="1:4" x14ac:dyDescent="0.25">
      <c r="A5478" s="415" t="s">
        <v>2231</v>
      </c>
      <c r="B5478" s="202">
        <v>18751</v>
      </c>
      <c r="C5478" s="204">
        <v>4</v>
      </c>
      <c r="D5478" s="416">
        <v>4</v>
      </c>
    </row>
    <row r="5479" spans="1:4" x14ac:dyDescent="0.25">
      <c r="A5479" s="415" t="s">
        <v>2232</v>
      </c>
      <c r="B5479" s="202">
        <v>23390</v>
      </c>
      <c r="C5479" s="204">
        <v>5</v>
      </c>
      <c r="D5479" s="416">
        <v>5</v>
      </c>
    </row>
    <row r="5480" spans="1:4" x14ac:dyDescent="0.25">
      <c r="A5480" s="415" t="s">
        <v>2231</v>
      </c>
      <c r="B5480" s="202">
        <v>16869</v>
      </c>
      <c r="C5480" s="204">
        <v>1</v>
      </c>
      <c r="D5480" s="416">
        <v>1</v>
      </c>
    </row>
    <row r="5481" spans="1:4" x14ac:dyDescent="0.25">
      <c r="A5481" s="415" t="s">
        <v>2233</v>
      </c>
      <c r="B5481" s="202">
        <v>19641</v>
      </c>
      <c r="C5481" s="204">
        <v>39</v>
      </c>
      <c r="D5481" s="416">
        <v>37</v>
      </c>
    </row>
    <row r="5482" spans="1:4" x14ac:dyDescent="0.25">
      <c r="A5482" s="415" t="s">
        <v>2234</v>
      </c>
      <c r="B5482" s="202">
        <v>23427</v>
      </c>
      <c r="C5482" s="204">
        <v>6</v>
      </c>
      <c r="D5482" s="416">
        <v>5</v>
      </c>
    </row>
    <row r="5483" spans="1:4" x14ac:dyDescent="0.25">
      <c r="A5483" s="415" t="s">
        <v>4965</v>
      </c>
      <c r="B5483" s="202">
        <v>14775</v>
      </c>
      <c r="C5483" s="204">
        <v>2</v>
      </c>
      <c r="D5483" s="416">
        <v>2</v>
      </c>
    </row>
    <row r="5484" spans="1:4" x14ac:dyDescent="0.25">
      <c r="A5484" s="415" t="s">
        <v>5318</v>
      </c>
      <c r="B5484" s="202">
        <v>13332</v>
      </c>
      <c r="C5484" s="204">
        <v>1</v>
      </c>
      <c r="D5484" s="416">
        <v>0</v>
      </c>
    </row>
    <row r="5485" spans="1:4" x14ac:dyDescent="0.25">
      <c r="A5485" s="415" t="s">
        <v>5207</v>
      </c>
      <c r="B5485" s="202">
        <v>24471</v>
      </c>
      <c r="C5485" s="204">
        <v>1</v>
      </c>
      <c r="D5485" s="416">
        <v>0</v>
      </c>
    </row>
    <row r="5486" spans="1:4" x14ac:dyDescent="0.25">
      <c r="A5486" s="415" t="s">
        <v>2238</v>
      </c>
      <c r="B5486" s="202">
        <v>15024</v>
      </c>
      <c r="C5486" s="204">
        <v>1</v>
      </c>
      <c r="D5486" s="416">
        <v>1</v>
      </c>
    </row>
    <row r="5487" spans="1:4" x14ac:dyDescent="0.25">
      <c r="A5487" s="415" t="s">
        <v>5771</v>
      </c>
      <c r="B5487" s="202">
        <v>27727</v>
      </c>
      <c r="C5487" s="204">
        <v>1</v>
      </c>
      <c r="D5487" s="416">
        <v>1</v>
      </c>
    </row>
    <row r="5488" spans="1:4" x14ac:dyDescent="0.25">
      <c r="A5488" s="415" t="s">
        <v>5772</v>
      </c>
      <c r="B5488" s="202">
        <v>26997</v>
      </c>
      <c r="C5488" s="204">
        <v>1</v>
      </c>
      <c r="D5488" s="416">
        <v>1</v>
      </c>
    </row>
    <row r="5489" spans="1:4" x14ac:dyDescent="0.25">
      <c r="A5489" s="415" t="s">
        <v>5229</v>
      </c>
      <c r="B5489" s="202">
        <v>17112</v>
      </c>
      <c r="C5489" s="204">
        <v>1</v>
      </c>
      <c r="D5489" s="416">
        <v>1</v>
      </c>
    </row>
    <row r="5490" spans="1:4" x14ac:dyDescent="0.25">
      <c r="A5490" s="415" t="s">
        <v>2271</v>
      </c>
      <c r="B5490" s="202">
        <v>21678</v>
      </c>
      <c r="C5490" s="204">
        <v>1</v>
      </c>
      <c r="D5490" s="416">
        <v>1</v>
      </c>
    </row>
    <row r="5491" spans="1:4" x14ac:dyDescent="0.25">
      <c r="A5491" s="415" t="s">
        <v>2274</v>
      </c>
      <c r="B5491" s="202">
        <v>24687</v>
      </c>
      <c r="C5491" s="204">
        <v>1</v>
      </c>
      <c r="D5491" s="416">
        <v>1</v>
      </c>
    </row>
    <row r="5492" spans="1:4" x14ac:dyDescent="0.25">
      <c r="A5492" s="415" t="s">
        <v>2276</v>
      </c>
      <c r="B5492" s="202">
        <v>22674</v>
      </c>
      <c r="C5492" s="204">
        <v>1</v>
      </c>
      <c r="D5492" s="416">
        <v>1</v>
      </c>
    </row>
    <row r="5493" spans="1:4" x14ac:dyDescent="0.25">
      <c r="A5493" s="415" t="s">
        <v>2277</v>
      </c>
      <c r="B5493" s="202">
        <v>19011</v>
      </c>
      <c r="C5493" s="204">
        <v>7</v>
      </c>
      <c r="D5493" s="416">
        <v>7</v>
      </c>
    </row>
    <row r="5494" spans="1:4" x14ac:dyDescent="0.25">
      <c r="A5494" s="415" t="s">
        <v>2279</v>
      </c>
      <c r="B5494" s="202">
        <v>18814</v>
      </c>
      <c r="C5494" s="204">
        <v>2</v>
      </c>
      <c r="D5494" s="416">
        <v>2</v>
      </c>
    </row>
    <row r="5495" spans="1:4" x14ac:dyDescent="0.25">
      <c r="A5495" s="415" t="s">
        <v>2280</v>
      </c>
      <c r="B5495" s="202">
        <v>21521</v>
      </c>
      <c r="C5495" s="204">
        <v>7</v>
      </c>
      <c r="D5495" s="416">
        <v>6</v>
      </c>
    </row>
    <row r="5496" spans="1:4" x14ac:dyDescent="0.25">
      <c r="A5496" s="415" t="s">
        <v>2281</v>
      </c>
      <c r="B5496" s="202">
        <v>14878</v>
      </c>
      <c r="C5496" s="204">
        <v>1</v>
      </c>
      <c r="D5496" s="416">
        <v>1</v>
      </c>
    </row>
    <row r="5497" spans="1:4" x14ac:dyDescent="0.25">
      <c r="A5497" s="415" t="s">
        <v>2282</v>
      </c>
      <c r="B5497" s="202">
        <v>24763</v>
      </c>
      <c r="C5497" s="204">
        <v>16</v>
      </c>
      <c r="D5497" s="416">
        <v>15</v>
      </c>
    </row>
    <row r="5498" spans="1:4" x14ac:dyDescent="0.25">
      <c r="A5498" s="415" t="s">
        <v>2284</v>
      </c>
      <c r="B5498" s="202">
        <v>21968</v>
      </c>
      <c r="C5498" s="204">
        <v>8</v>
      </c>
      <c r="D5498" s="416">
        <v>8</v>
      </c>
    </row>
    <row r="5499" spans="1:4" x14ac:dyDescent="0.25">
      <c r="A5499" s="415" t="s">
        <v>4573</v>
      </c>
      <c r="B5499" s="202">
        <v>25025</v>
      </c>
      <c r="C5499" s="204">
        <v>32</v>
      </c>
      <c r="D5499" s="416">
        <v>31</v>
      </c>
    </row>
    <row r="5500" spans="1:4" x14ac:dyDescent="0.25">
      <c r="A5500" s="415" t="s">
        <v>5325</v>
      </c>
      <c r="B5500" s="202">
        <v>29901</v>
      </c>
      <c r="C5500" s="204">
        <v>14</v>
      </c>
      <c r="D5500" s="416">
        <v>9</v>
      </c>
    </row>
    <row r="5501" spans="1:4" x14ac:dyDescent="0.25">
      <c r="A5501" s="415" t="s">
        <v>5326</v>
      </c>
      <c r="B5501" s="202">
        <v>18802</v>
      </c>
      <c r="C5501" s="204">
        <v>19</v>
      </c>
      <c r="D5501" s="416">
        <v>16</v>
      </c>
    </row>
    <row r="5502" spans="1:4" x14ac:dyDescent="0.25">
      <c r="A5502" s="415" t="s">
        <v>5231</v>
      </c>
      <c r="B5502" s="202">
        <v>22012</v>
      </c>
      <c r="C5502" s="204">
        <v>4</v>
      </c>
      <c r="D5502" s="416">
        <v>3</v>
      </c>
    </row>
    <row r="5503" spans="1:4" x14ac:dyDescent="0.25">
      <c r="A5503" s="415" t="s">
        <v>4574</v>
      </c>
      <c r="B5503" s="202">
        <v>19158</v>
      </c>
      <c r="C5503" s="204">
        <v>63</v>
      </c>
      <c r="D5503" s="416">
        <v>60</v>
      </c>
    </row>
    <row r="5504" spans="1:4" x14ac:dyDescent="0.25">
      <c r="A5504" s="415" t="s">
        <v>5232</v>
      </c>
      <c r="B5504" s="202">
        <v>26036</v>
      </c>
      <c r="C5504" s="204">
        <v>2</v>
      </c>
      <c r="D5504" s="416">
        <v>2</v>
      </c>
    </row>
    <row r="5505" spans="1:4" x14ac:dyDescent="0.25">
      <c r="A5505" s="415" t="s">
        <v>4575</v>
      </c>
      <c r="B5505" s="202">
        <v>22909</v>
      </c>
      <c r="C5505" s="204">
        <v>7</v>
      </c>
      <c r="D5505" s="416">
        <v>7</v>
      </c>
    </row>
    <row r="5506" spans="1:4" x14ac:dyDescent="0.25">
      <c r="A5506" s="415" t="s">
        <v>2294</v>
      </c>
      <c r="B5506" s="202">
        <v>10611</v>
      </c>
      <c r="C5506" s="204">
        <v>94</v>
      </c>
      <c r="D5506" s="416">
        <v>84</v>
      </c>
    </row>
    <row r="5507" spans="1:4" x14ac:dyDescent="0.25">
      <c r="A5507" s="415" t="s">
        <v>2295</v>
      </c>
      <c r="B5507" s="202">
        <v>23562</v>
      </c>
      <c r="C5507" s="204">
        <v>35</v>
      </c>
      <c r="D5507" s="416">
        <v>22</v>
      </c>
    </row>
    <row r="5508" spans="1:4" x14ac:dyDescent="0.25">
      <c r="A5508" s="415" t="s">
        <v>2296</v>
      </c>
      <c r="B5508" s="202">
        <v>25406</v>
      </c>
      <c r="C5508" s="204">
        <v>46</v>
      </c>
      <c r="D5508" s="416">
        <v>15</v>
      </c>
    </row>
    <row r="5509" spans="1:4" x14ac:dyDescent="0.25">
      <c r="A5509" s="415" t="s">
        <v>5327</v>
      </c>
      <c r="B5509" s="202">
        <v>25201</v>
      </c>
      <c r="C5509" s="204">
        <v>144</v>
      </c>
      <c r="D5509" s="416">
        <v>78</v>
      </c>
    </row>
    <row r="5510" spans="1:4" x14ac:dyDescent="0.25">
      <c r="A5510" s="415" t="s">
        <v>5328</v>
      </c>
      <c r="B5510" s="202">
        <v>27905</v>
      </c>
      <c r="C5510" s="204">
        <v>3</v>
      </c>
      <c r="D5510" s="416">
        <v>2</v>
      </c>
    </row>
    <row r="5511" spans="1:4" x14ac:dyDescent="0.25">
      <c r="A5511" s="415" t="s">
        <v>5329</v>
      </c>
      <c r="B5511" s="202">
        <v>15622</v>
      </c>
      <c r="C5511" s="204">
        <v>69</v>
      </c>
      <c r="D5511" s="416">
        <v>49</v>
      </c>
    </row>
    <row r="5512" spans="1:4" x14ac:dyDescent="0.25">
      <c r="A5512" s="415" t="s">
        <v>5330</v>
      </c>
      <c r="B5512" s="202">
        <v>17687</v>
      </c>
      <c r="C5512" s="204">
        <v>55</v>
      </c>
      <c r="D5512" s="416">
        <v>5</v>
      </c>
    </row>
    <row r="5513" spans="1:4" x14ac:dyDescent="0.25">
      <c r="A5513" s="415" t="s">
        <v>5331</v>
      </c>
      <c r="B5513" s="202">
        <v>14936</v>
      </c>
      <c r="C5513" s="204">
        <v>54</v>
      </c>
      <c r="D5513" s="416">
        <v>8</v>
      </c>
    </row>
    <row r="5514" spans="1:4" x14ac:dyDescent="0.25">
      <c r="A5514" s="415" t="s">
        <v>2403</v>
      </c>
      <c r="B5514" s="202">
        <v>20677</v>
      </c>
      <c r="C5514" s="204">
        <v>162</v>
      </c>
      <c r="D5514" s="416">
        <v>45</v>
      </c>
    </row>
    <row r="5515" spans="1:4" x14ac:dyDescent="0.25">
      <c r="A5515" s="415" t="s">
        <v>5332</v>
      </c>
      <c r="B5515" s="202">
        <v>13925</v>
      </c>
      <c r="C5515" s="204">
        <v>9</v>
      </c>
      <c r="D5515" s="416">
        <v>9</v>
      </c>
    </row>
    <row r="5516" spans="1:4" x14ac:dyDescent="0.25">
      <c r="A5516" s="415" t="s">
        <v>5333</v>
      </c>
      <c r="B5516" s="202">
        <v>17752</v>
      </c>
      <c r="C5516" s="204">
        <v>6</v>
      </c>
      <c r="D5516" s="416">
        <v>0</v>
      </c>
    </row>
    <row r="5517" spans="1:4" x14ac:dyDescent="0.25">
      <c r="A5517" s="415" t="s">
        <v>5253</v>
      </c>
      <c r="B5517" s="202">
        <v>19542</v>
      </c>
      <c r="C5517" s="204">
        <v>4</v>
      </c>
      <c r="D5517" s="416">
        <v>4</v>
      </c>
    </row>
    <row r="5518" spans="1:4" x14ac:dyDescent="0.25">
      <c r="A5518" s="415" t="s">
        <v>5334</v>
      </c>
      <c r="B5518" s="202">
        <v>22520</v>
      </c>
      <c r="C5518" s="204">
        <v>11</v>
      </c>
      <c r="D5518" s="416">
        <v>6</v>
      </c>
    </row>
    <row r="5519" spans="1:4" x14ac:dyDescent="0.25">
      <c r="A5519" s="415" t="s">
        <v>5254</v>
      </c>
      <c r="B5519" s="202">
        <v>23768</v>
      </c>
      <c r="C5519" s="204">
        <v>5</v>
      </c>
      <c r="D5519" s="416">
        <v>1</v>
      </c>
    </row>
    <row r="5520" spans="1:4" x14ac:dyDescent="0.25">
      <c r="A5520" s="415" t="s">
        <v>5256</v>
      </c>
      <c r="B5520" s="202">
        <v>27027</v>
      </c>
      <c r="C5520" s="204">
        <v>2</v>
      </c>
      <c r="D5520" s="416">
        <v>1</v>
      </c>
    </row>
    <row r="5521" spans="1:4" x14ac:dyDescent="0.25">
      <c r="A5521" s="415" t="s">
        <v>5335</v>
      </c>
      <c r="B5521" s="202">
        <v>24449</v>
      </c>
      <c r="C5521" s="204">
        <v>3</v>
      </c>
      <c r="D5521" s="416">
        <v>1</v>
      </c>
    </row>
    <row r="5522" spans="1:4" x14ac:dyDescent="0.25">
      <c r="A5522" s="415" t="s">
        <v>5257</v>
      </c>
      <c r="B5522" s="202">
        <v>27929</v>
      </c>
      <c r="C5522" s="204">
        <v>3</v>
      </c>
      <c r="D5522" s="416">
        <v>3</v>
      </c>
    </row>
    <row r="5523" spans="1:4" x14ac:dyDescent="0.25">
      <c r="A5523" s="415" t="s">
        <v>5259</v>
      </c>
      <c r="B5523" s="202">
        <v>27726</v>
      </c>
      <c r="C5523" s="204">
        <v>5</v>
      </c>
      <c r="D5523" s="416">
        <v>2</v>
      </c>
    </row>
    <row r="5524" spans="1:4" x14ac:dyDescent="0.25">
      <c r="A5524" s="415" t="s">
        <v>4577</v>
      </c>
      <c r="B5524" s="202">
        <v>24177</v>
      </c>
      <c r="C5524" s="204">
        <v>2</v>
      </c>
      <c r="D5524" s="416">
        <v>2</v>
      </c>
    </row>
    <row r="5525" spans="1:4" x14ac:dyDescent="0.25">
      <c r="A5525" s="415" t="s">
        <v>2301</v>
      </c>
      <c r="B5525" s="202">
        <v>10543</v>
      </c>
      <c r="C5525" s="204">
        <v>83</v>
      </c>
      <c r="D5525" s="416">
        <v>55</v>
      </c>
    </row>
    <row r="5526" spans="1:4" x14ac:dyDescent="0.25">
      <c r="A5526" s="415" t="s">
        <v>2302</v>
      </c>
      <c r="B5526" s="202">
        <v>23574</v>
      </c>
      <c r="C5526" s="204">
        <v>42</v>
      </c>
      <c r="D5526" s="416">
        <v>29</v>
      </c>
    </row>
    <row r="5527" spans="1:4" x14ac:dyDescent="0.25">
      <c r="A5527" s="415" t="s">
        <v>2303</v>
      </c>
      <c r="B5527" s="202">
        <v>15631</v>
      </c>
      <c r="C5527" s="204">
        <v>16</v>
      </c>
      <c r="D5527" s="416">
        <v>10</v>
      </c>
    </row>
    <row r="5528" spans="1:4" x14ac:dyDescent="0.25">
      <c r="A5528" s="415" t="s">
        <v>2304</v>
      </c>
      <c r="B5528" s="202">
        <v>13876</v>
      </c>
      <c r="C5528" s="204">
        <v>81</v>
      </c>
      <c r="D5528" s="416">
        <v>44</v>
      </c>
    </row>
    <row r="5529" spans="1:4" x14ac:dyDescent="0.25">
      <c r="A5529" s="415" t="s">
        <v>2305</v>
      </c>
      <c r="B5529" s="202">
        <v>13683</v>
      </c>
      <c r="C5529" s="204">
        <v>11</v>
      </c>
      <c r="D5529" s="416">
        <v>11</v>
      </c>
    </row>
    <row r="5530" spans="1:4" x14ac:dyDescent="0.25">
      <c r="A5530" s="415" t="s">
        <v>2306</v>
      </c>
      <c r="B5530" s="202">
        <v>11674</v>
      </c>
      <c r="C5530" s="204">
        <v>34</v>
      </c>
      <c r="D5530" s="416">
        <v>22</v>
      </c>
    </row>
    <row r="5531" spans="1:4" x14ac:dyDescent="0.25">
      <c r="A5531" s="415" t="s">
        <v>2307</v>
      </c>
      <c r="B5531" s="202">
        <v>10447</v>
      </c>
      <c r="C5531" s="204">
        <v>159</v>
      </c>
      <c r="D5531" s="416">
        <v>105</v>
      </c>
    </row>
    <row r="5532" spans="1:4" x14ac:dyDescent="0.25">
      <c r="A5532" s="415" t="s">
        <v>5337</v>
      </c>
      <c r="B5532" s="202">
        <v>20268</v>
      </c>
      <c r="C5532" s="204">
        <v>72</v>
      </c>
      <c r="D5532" s="416">
        <v>38</v>
      </c>
    </row>
    <row r="5533" spans="1:4" x14ac:dyDescent="0.25">
      <c r="A5533" s="415" t="s">
        <v>5338</v>
      </c>
      <c r="B5533" s="202">
        <v>12195</v>
      </c>
      <c r="C5533" s="204">
        <v>62</v>
      </c>
      <c r="D5533" s="416">
        <v>42</v>
      </c>
    </row>
    <row r="5534" spans="1:4" x14ac:dyDescent="0.25">
      <c r="A5534" s="415" t="s">
        <v>2308</v>
      </c>
      <c r="B5534" s="202">
        <v>27884</v>
      </c>
      <c r="C5534" s="204">
        <v>123</v>
      </c>
      <c r="D5534" s="416">
        <v>81</v>
      </c>
    </row>
    <row r="5535" spans="1:4" x14ac:dyDescent="0.25">
      <c r="A5535" s="415" t="s">
        <v>5339</v>
      </c>
      <c r="B5535" s="202">
        <v>17449</v>
      </c>
      <c r="C5535" s="204">
        <v>32</v>
      </c>
      <c r="D5535" s="416">
        <v>24</v>
      </c>
    </row>
    <row r="5536" spans="1:4" x14ac:dyDescent="0.25">
      <c r="A5536" s="415" t="s">
        <v>5260</v>
      </c>
      <c r="B5536" s="202">
        <v>23704</v>
      </c>
      <c r="C5536" s="204">
        <v>1</v>
      </c>
      <c r="D5536" s="416">
        <v>1</v>
      </c>
    </row>
    <row r="5537" spans="1:4" x14ac:dyDescent="0.25">
      <c r="A5537" s="415" t="s">
        <v>2407</v>
      </c>
      <c r="B5537" s="202">
        <v>25983</v>
      </c>
      <c r="C5537" s="204">
        <v>1</v>
      </c>
      <c r="D5537" s="416">
        <v>1</v>
      </c>
    </row>
    <row r="5538" spans="1:4" x14ac:dyDescent="0.25">
      <c r="A5538" s="415" t="s">
        <v>5782</v>
      </c>
      <c r="B5538" s="202">
        <v>24081</v>
      </c>
      <c r="C5538" s="204">
        <v>5</v>
      </c>
      <c r="D5538" s="416">
        <v>1</v>
      </c>
    </row>
    <row r="5539" spans="1:4" x14ac:dyDescent="0.25">
      <c r="A5539" s="415" t="s">
        <v>2316</v>
      </c>
      <c r="B5539" s="202">
        <v>29290</v>
      </c>
      <c r="C5539" s="204">
        <v>13</v>
      </c>
      <c r="D5539" s="416">
        <v>10</v>
      </c>
    </row>
    <row r="5540" spans="1:4" x14ac:dyDescent="0.25">
      <c r="A5540" s="415" t="s">
        <v>2317</v>
      </c>
      <c r="B5540" s="202">
        <v>24174</v>
      </c>
      <c r="C5540" s="204">
        <v>5</v>
      </c>
      <c r="D5540" s="416">
        <v>4</v>
      </c>
    </row>
    <row r="5541" spans="1:4" x14ac:dyDescent="0.25">
      <c r="A5541" s="415" t="s">
        <v>2318</v>
      </c>
      <c r="B5541" s="202">
        <v>15895</v>
      </c>
      <c r="C5541" s="204">
        <v>7</v>
      </c>
      <c r="D5541" s="416">
        <v>5</v>
      </c>
    </row>
    <row r="5542" spans="1:4" x14ac:dyDescent="0.25">
      <c r="A5542" s="415" t="s">
        <v>2319</v>
      </c>
      <c r="B5542" s="202">
        <v>25537</v>
      </c>
      <c r="C5542" s="204">
        <v>11</v>
      </c>
      <c r="D5542" s="416">
        <v>7</v>
      </c>
    </row>
    <row r="5543" spans="1:4" x14ac:dyDescent="0.25">
      <c r="A5543" s="415" t="s">
        <v>2320</v>
      </c>
      <c r="B5543" s="202">
        <v>28240</v>
      </c>
      <c r="C5543" s="204">
        <v>2</v>
      </c>
      <c r="D5543" s="416">
        <v>2</v>
      </c>
    </row>
    <row r="5544" spans="1:4" x14ac:dyDescent="0.25">
      <c r="A5544" s="415" t="s">
        <v>2322</v>
      </c>
      <c r="B5544" s="202">
        <v>19096</v>
      </c>
      <c r="C5544" s="204">
        <v>2</v>
      </c>
      <c r="D5544" s="416">
        <v>1</v>
      </c>
    </row>
    <row r="5545" spans="1:4" x14ac:dyDescent="0.25">
      <c r="A5545" s="415" t="s">
        <v>2323</v>
      </c>
      <c r="B5545" s="202">
        <v>27424</v>
      </c>
      <c r="C5545" s="204">
        <v>2</v>
      </c>
      <c r="D5545" s="416">
        <v>2</v>
      </c>
    </row>
    <row r="5546" spans="1:4" x14ac:dyDescent="0.25">
      <c r="A5546" s="415" t="s">
        <v>2324</v>
      </c>
      <c r="B5546" s="202">
        <v>12531</v>
      </c>
      <c r="C5546" s="204">
        <v>2</v>
      </c>
      <c r="D5546" s="416">
        <v>2</v>
      </c>
    </row>
    <row r="5547" spans="1:4" x14ac:dyDescent="0.25">
      <c r="A5547" s="415" t="s">
        <v>2325</v>
      </c>
      <c r="B5547" s="202">
        <v>27412</v>
      </c>
      <c r="C5547" s="204">
        <v>2</v>
      </c>
      <c r="D5547" s="416">
        <v>2</v>
      </c>
    </row>
    <row r="5548" spans="1:4" x14ac:dyDescent="0.25">
      <c r="A5548" s="415" t="s">
        <v>5783</v>
      </c>
      <c r="B5548" s="202">
        <v>15230</v>
      </c>
      <c r="C5548" s="204">
        <v>2</v>
      </c>
      <c r="D5548" s="416">
        <v>2</v>
      </c>
    </row>
    <row r="5549" spans="1:4" x14ac:dyDescent="0.25">
      <c r="A5549" s="415" t="s">
        <v>5778</v>
      </c>
      <c r="B5549" s="202">
        <v>19329</v>
      </c>
      <c r="C5549" s="204">
        <v>2</v>
      </c>
      <c r="D5549" s="416">
        <v>2</v>
      </c>
    </row>
    <row r="5550" spans="1:4" x14ac:dyDescent="0.25">
      <c r="A5550" s="415" t="s">
        <v>2326</v>
      </c>
      <c r="B5550" s="202">
        <v>26814</v>
      </c>
      <c r="C5550" s="204">
        <v>2</v>
      </c>
      <c r="D5550" s="416">
        <v>2</v>
      </c>
    </row>
    <row r="5551" spans="1:4" x14ac:dyDescent="0.25">
      <c r="A5551" s="415" t="s">
        <v>2327</v>
      </c>
      <c r="B5551" s="202">
        <v>26218</v>
      </c>
      <c r="C5551" s="204">
        <v>4</v>
      </c>
      <c r="D5551" s="416">
        <v>4</v>
      </c>
    </row>
    <row r="5552" spans="1:4" x14ac:dyDescent="0.25">
      <c r="A5552" s="415" t="s">
        <v>2328</v>
      </c>
      <c r="B5552" s="202">
        <v>19204</v>
      </c>
      <c r="C5552" s="204">
        <v>4</v>
      </c>
      <c r="D5552" s="416">
        <v>4</v>
      </c>
    </row>
    <row r="5553" spans="1:4" x14ac:dyDescent="0.25">
      <c r="A5553" s="415" t="s">
        <v>5269</v>
      </c>
      <c r="B5553" s="202">
        <v>26448</v>
      </c>
      <c r="C5553" s="204">
        <v>2</v>
      </c>
      <c r="D5553" s="416">
        <v>2</v>
      </c>
    </row>
    <row r="5554" spans="1:4" x14ac:dyDescent="0.25">
      <c r="A5554" s="415" t="s">
        <v>5784</v>
      </c>
      <c r="B5554" s="202">
        <v>17236</v>
      </c>
      <c r="C5554" s="204">
        <v>2</v>
      </c>
      <c r="D5554" s="416">
        <v>2</v>
      </c>
    </row>
    <row r="5555" spans="1:4" x14ac:dyDescent="0.25">
      <c r="A5555" s="415" t="s">
        <v>5764</v>
      </c>
      <c r="B5555" s="202">
        <v>21847</v>
      </c>
      <c r="C5555" s="204">
        <v>7</v>
      </c>
      <c r="D5555" s="416">
        <v>3</v>
      </c>
    </row>
    <row r="5556" spans="1:4" x14ac:dyDescent="0.25">
      <c r="A5556" s="415" t="s">
        <v>5765</v>
      </c>
      <c r="B5556" s="202">
        <v>25291</v>
      </c>
      <c r="C5556" s="204">
        <v>1</v>
      </c>
      <c r="D5556" s="416">
        <v>1</v>
      </c>
    </row>
    <row r="5557" spans="1:4" x14ac:dyDescent="0.25">
      <c r="A5557" s="415" t="s">
        <v>5785</v>
      </c>
      <c r="B5557" s="202">
        <v>24759</v>
      </c>
      <c r="C5557" s="204">
        <v>6</v>
      </c>
      <c r="D5557" s="416">
        <v>0</v>
      </c>
    </row>
    <row r="5558" spans="1:4" x14ac:dyDescent="0.25">
      <c r="A5558" s="415" t="s">
        <v>2241</v>
      </c>
      <c r="B5558" s="202">
        <v>16149</v>
      </c>
      <c r="C5558" s="204">
        <v>16</v>
      </c>
      <c r="D5558" s="416">
        <v>7</v>
      </c>
    </row>
    <row r="5559" spans="1:4" x14ac:dyDescent="0.25">
      <c r="A5559" s="415" t="s">
        <v>2242</v>
      </c>
      <c r="B5559" s="202">
        <v>12606</v>
      </c>
      <c r="C5559" s="204">
        <v>12</v>
      </c>
      <c r="D5559" s="416">
        <v>11</v>
      </c>
    </row>
    <row r="5560" spans="1:4" x14ac:dyDescent="0.25">
      <c r="A5560" s="415" t="s">
        <v>2243</v>
      </c>
      <c r="B5560" s="202">
        <v>13769</v>
      </c>
      <c r="C5560" s="204">
        <v>4</v>
      </c>
      <c r="D5560" s="416">
        <v>4</v>
      </c>
    </row>
    <row r="5561" spans="1:4" x14ac:dyDescent="0.25">
      <c r="A5561" s="415" t="s">
        <v>2244</v>
      </c>
      <c r="B5561" s="202">
        <v>28411</v>
      </c>
      <c r="C5561" s="204">
        <v>5</v>
      </c>
      <c r="D5561" s="416">
        <v>5</v>
      </c>
    </row>
    <row r="5562" spans="1:4" x14ac:dyDescent="0.25">
      <c r="A5562" s="415" t="s">
        <v>2245</v>
      </c>
      <c r="B5562" s="202">
        <v>27606</v>
      </c>
      <c r="C5562" s="204">
        <v>3</v>
      </c>
      <c r="D5562" s="416">
        <v>1</v>
      </c>
    </row>
    <row r="5563" spans="1:4" x14ac:dyDescent="0.25">
      <c r="A5563" s="415" t="s">
        <v>5217</v>
      </c>
      <c r="B5563" s="202">
        <v>13500</v>
      </c>
      <c r="C5563" s="204">
        <v>2</v>
      </c>
      <c r="D5563" s="416">
        <v>2</v>
      </c>
    </row>
    <row r="5564" spans="1:4" x14ac:dyDescent="0.25">
      <c r="A5564" s="415" t="s">
        <v>5786</v>
      </c>
      <c r="B5564" s="202">
        <v>20509</v>
      </c>
      <c r="C5564" s="204">
        <v>1</v>
      </c>
      <c r="D5564" s="416">
        <v>1</v>
      </c>
    </row>
    <row r="5565" spans="1:4" x14ac:dyDescent="0.25">
      <c r="A5565" s="415" t="s">
        <v>5787</v>
      </c>
      <c r="B5565" s="202">
        <v>19937</v>
      </c>
      <c r="C5565" s="204">
        <v>3</v>
      </c>
      <c r="D5565" s="416">
        <v>2</v>
      </c>
    </row>
    <row r="5566" spans="1:4" x14ac:dyDescent="0.25">
      <c r="A5566" s="415" t="s">
        <v>3874</v>
      </c>
      <c r="B5566" s="202">
        <v>28193</v>
      </c>
      <c r="C5566" s="204">
        <v>5</v>
      </c>
      <c r="D5566" s="416">
        <v>0</v>
      </c>
    </row>
    <row r="5567" spans="1:4" x14ac:dyDescent="0.25">
      <c r="A5567" s="415" t="s">
        <v>2246</v>
      </c>
      <c r="B5567" s="202">
        <v>16580</v>
      </c>
      <c r="C5567" s="204">
        <v>5</v>
      </c>
      <c r="D5567" s="416">
        <v>0</v>
      </c>
    </row>
    <row r="5568" spans="1:4" x14ac:dyDescent="0.25">
      <c r="A5568" s="415" t="s">
        <v>5788</v>
      </c>
      <c r="B5568" s="202">
        <v>13608</v>
      </c>
      <c r="C5568" s="204">
        <v>1</v>
      </c>
      <c r="D5568" s="416">
        <v>1</v>
      </c>
    </row>
    <row r="5569" spans="1:4" x14ac:dyDescent="0.25">
      <c r="A5569" s="415" t="s">
        <v>3875</v>
      </c>
      <c r="B5569" s="202">
        <v>13591</v>
      </c>
      <c r="C5569" s="204">
        <v>2</v>
      </c>
      <c r="D5569" s="416">
        <v>2</v>
      </c>
    </row>
    <row r="5570" spans="1:4" x14ac:dyDescent="0.25">
      <c r="A5570" s="415" t="s">
        <v>5235</v>
      </c>
      <c r="B5570" s="202">
        <v>25604</v>
      </c>
      <c r="C5570" s="204">
        <v>6</v>
      </c>
      <c r="D5570" s="416">
        <v>4</v>
      </c>
    </row>
    <row r="5571" spans="1:4" x14ac:dyDescent="0.25">
      <c r="A5571" s="415" t="s">
        <v>5236</v>
      </c>
      <c r="B5571" s="202">
        <v>27259</v>
      </c>
      <c r="C5571" s="204">
        <v>2</v>
      </c>
      <c r="D5571" s="416">
        <v>2</v>
      </c>
    </row>
    <row r="5572" spans="1:4" x14ac:dyDescent="0.25">
      <c r="A5572" s="415" t="s">
        <v>5238</v>
      </c>
      <c r="B5572" s="202">
        <v>16711</v>
      </c>
      <c r="C5572" s="204">
        <v>1</v>
      </c>
      <c r="D5572" s="416">
        <v>1</v>
      </c>
    </row>
    <row r="5573" spans="1:4" x14ac:dyDescent="0.25">
      <c r="A5573" s="415" t="s">
        <v>5239</v>
      </c>
      <c r="B5573" s="202">
        <v>17662</v>
      </c>
      <c r="C5573" s="204">
        <v>3</v>
      </c>
      <c r="D5573" s="416">
        <v>3</v>
      </c>
    </row>
    <row r="5574" spans="1:4" x14ac:dyDescent="0.25">
      <c r="A5574" s="415" t="s">
        <v>2285</v>
      </c>
      <c r="B5574" s="202">
        <v>16482</v>
      </c>
      <c r="C5574" s="204">
        <v>21</v>
      </c>
      <c r="D5574" s="416">
        <v>17</v>
      </c>
    </row>
    <row r="5575" spans="1:4" x14ac:dyDescent="0.25">
      <c r="A5575" s="415" t="s">
        <v>2286</v>
      </c>
      <c r="B5575" s="202">
        <v>14131</v>
      </c>
      <c r="C5575" s="204">
        <v>4</v>
      </c>
      <c r="D5575" s="416">
        <v>4</v>
      </c>
    </row>
    <row r="5576" spans="1:4" x14ac:dyDescent="0.25">
      <c r="A5576" s="415" t="s">
        <v>2287</v>
      </c>
      <c r="B5576" s="202">
        <v>20683</v>
      </c>
      <c r="C5576" s="204">
        <v>10</v>
      </c>
      <c r="D5576" s="416">
        <v>5</v>
      </c>
    </row>
    <row r="5577" spans="1:4" x14ac:dyDescent="0.25">
      <c r="A5577" s="415" t="s">
        <v>2289</v>
      </c>
      <c r="B5577" s="202">
        <v>25941</v>
      </c>
      <c r="C5577" s="204">
        <v>39</v>
      </c>
      <c r="D5577" s="416">
        <v>28</v>
      </c>
    </row>
    <row r="5578" spans="1:4" x14ac:dyDescent="0.25">
      <c r="A5578" s="415" t="s">
        <v>5241</v>
      </c>
      <c r="B5578" s="202">
        <v>18535</v>
      </c>
      <c r="C5578" s="204">
        <v>1</v>
      </c>
      <c r="D5578" s="416">
        <v>1</v>
      </c>
    </row>
    <row r="5579" spans="1:4" x14ac:dyDescent="0.25">
      <c r="A5579" s="415" t="s">
        <v>2290</v>
      </c>
      <c r="B5579" s="202">
        <v>18794</v>
      </c>
      <c r="C5579" s="204">
        <v>3</v>
      </c>
      <c r="D5579" s="416">
        <v>3</v>
      </c>
    </row>
    <row r="5580" spans="1:4" x14ac:dyDescent="0.25">
      <c r="A5580" s="415" t="s">
        <v>2291</v>
      </c>
      <c r="B5580" s="202">
        <v>11767</v>
      </c>
      <c r="C5580" s="204">
        <v>2</v>
      </c>
      <c r="D5580" s="416">
        <v>2</v>
      </c>
    </row>
    <row r="5581" spans="1:4" x14ac:dyDescent="0.25">
      <c r="A5581" s="415" t="s">
        <v>2292</v>
      </c>
      <c r="B5581" s="202">
        <v>13410</v>
      </c>
      <c r="C5581" s="204">
        <v>1</v>
      </c>
      <c r="D5581" s="416">
        <v>1</v>
      </c>
    </row>
    <row r="5582" spans="1:4" x14ac:dyDescent="0.25">
      <c r="A5582" s="415" t="s">
        <v>5789</v>
      </c>
      <c r="B5582" s="202">
        <v>12774</v>
      </c>
      <c r="C5582" s="204">
        <v>9</v>
      </c>
      <c r="D5582" s="416">
        <v>4</v>
      </c>
    </row>
    <row r="5583" spans="1:4" x14ac:dyDescent="0.25">
      <c r="A5583" s="415" t="s">
        <v>5790</v>
      </c>
      <c r="B5583" s="202">
        <v>28583</v>
      </c>
      <c r="C5583" s="204">
        <v>3</v>
      </c>
      <c r="D5583" s="416">
        <v>0</v>
      </c>
    </row>
    <row r="5584" spans="1:4" x14ac:dyDescent="0.25">
      <c r="A5584" s="415" t="s">
        <v>5791</v>
      </c>
      <c r="B5584" s="202">
        <v>19350</v>
      </c>
      <c r="C5584" s="204">
        <v>522</v>
      </c>
      <c r="D5584" s="416">
        <v>445</v>
      </c>
    </row>
    <row r="5585" spans="1:4" x14ac:dyDescent="0.25">
      <c r="A5585" s="415" t="s">
        <v>5792</v>
      </c>
      <c r="B5585" s="202">
        <v>28912</v>
      </c>
      <c r="C5585" s="204">
        <v>85</v>
      </c>
      <c r="D5585" s="416">
        <v>34</v>
      </c>
    </row>
    <row r="5586" spans="1:4" x14ac:dyDescent="0.25">
      <c r="A5586" s="415" t="s">
        <v>5793</v>
      </c>
      <c r="B5586" s="202">
        <v>24565</v>
      </c>
      <c r="C5586" s="204">
        <v>144</v>
      </c>
      <c r="D5586" s="416">
        <v>89</v>
      </c>
    </row>
    <row r="5587" spans="1:4" x14ac:dyDescent="0.25">
      <c r="A5587" s="415" t="s">
        <v>5794</v>
      </c>
      <c r="B5587" s="202">
        <v>13402</v>
      </c>
      <c r="C5587" s="204">
        <v>7</v>
      </c>
      <c r="D5587" s="416">
        <v>2</v>
      </c>
    </row>
    <row r="5588" spans="1:4" x14ac:dyDescent="0.25">
      <c r="A5588" s="415" t="s">
        <v>5795</v>
      </c>
      <c r="B5588" s="202">
        <v>26941</v>
      </c>
      <c r="C5588" s="204">
        <v>712</v>
      </c>
      <c r="D5588" s="416">
        <v>538</v>
      </c>
    </row>
    <row r="5589" spans="1:4" x14ac:dyDescent="0.25">
      <c r="A5589" s="415" t="s">
        <v>5796</v>
      </c>
      <c r="B5589" s="202">
        <v>20149</v>
      </c>
      <c r="C5589" s="204">
        <v>80</v>
      </c>
      <c r="D5589" s="416">
        <v>37</v>
      </c>
    </row>
    <row r="5590" spans="1:4" x14ac:dyDescent="0.25">
      <c r="A5590" s="415" t="s">
        <v>5797</v>
      </c>
      <c r="B5590" s="202">
        <v>10369</v>
      </c>
      <c r="C5590" s="204">
        <v>366</v>
      </c>
      <c r="D5590" s="416">
        <v>307</v>
      </c>
    </row>
    <row r="5591" spans="1:4" x14ac:dyDescent="0.25">
      <c r="A5591" s="415" t="s">
        <v>5798</v>
      </c>
      <c r="B5591" s="202">
        <v>24462</v>
      </c>
      <c r="C5591" s="204">
        <v>410</v>
      </c>
      <c r="D5591" s="416">
        <v>230</v>
      </c>
    </row>
    <row r="5592" spans="1:4" x14ac:dyDescent="0.25">
      <c r="A5592" s="415" t="s">
        <v>2241</v>
      </c>
      <c r="B5592" s="202">
        <v>24329</v>
      </c>
      <c r="C5592" s="204">
        <v>20</v>
      </c>
      <c r="D5592" s="416">
        <v>10</v>
      </c>
    </row>
    <row r="5593" spans="1:4" x14ac:dyDescent="0.25">
      <c r="A5593" s="415" t="s">
        <v>2242</v>
      </c>
      <c r="B5593" s="202">
        <v>23124</v>
      </c>
      <c r="C5593" s="204">
        <v>8</v>
      </c>
      <c r="D5593" s="416">
        <v>5</v>
      </c>
    </row>
    <row r="5594" spans="1:4" x14ac:dyDescent="0.25">
      <c r="A5594" s="415" t="s">
        <v>2243</v>
      </c>
      <c r="B5594" s="202">
        <v>24891</v>
      </c>
      <c r="C5594" s="204">
        <v>3</v>
      </c>
      <c r="D5594" s="416">
        <v>3</v>
      </c>
    </row>
    <row r="5595" spans="1:4" x14ac:dyDescent="0.25">
      <c r="A5595" s="415" t="s">
        <v>5216</v>
      </c>
      <c r="B5595" s="202">
        <v>14951</v>
      </c>
      <c r="C5595" s="204">
        <v>1</v>
      </c>
      <c r="D5595" s="416">
        <v>1</v>
      </c>
    </row>
    <row r="5596" spans="1:4" x14ac:dyDescent="0.25">
      <c r="A5596" s="415" t="s">
        <v>2244</v>
      </c>
      <c r="B5596" s="202">
        <v>29141</v>
      </c>
      <c r="C5596" s="204">
        <v>5</v>
      </c>
      <c r="D5596" s="416">
        <v>5</v>
      </c>
    </row>
    <row r="5597" spans="1:4" x14ac:dyDescent="0.25">
      <c r="A5597" s="415" t="s">
        <v>2245</v>
      </c>
      <c r="B5597" s="202">
        <v>12146</v>
      </c>
      <c r="C5597" s="204">
        <v>3</v>
      </c>
      <c r="D5597" s="416">
        <v>3</v>
      </c>
    </row>
    <row r="5598" spans="1:4" x14ac:dyDescent="0.25">
      <c r="A5598" s="415" t="s">
        <v>3873</v>
      </c>
      <c r="B5598" s="202">
        <v>27604</v>
      </c>
      <c r="C5598" s="204">
        <v>1</v>
      </c>
      <c r="D5598" s="416">
        <v>1</v>
      </c>
    </row>
    <row r="5599" spans="1:4" x14ac:dyDescent="0.25">
      <c r="A5599" s="415" t="s">
        <v>5787</v>
      </c>
      <c r="B5599" s="202">
        <v>19191</v>
      </c>
      <c r="C5599" s="204">
        <v>1</v>
      </c>
      <c r="D5599" s="416">
        <v>0</v>
      </c>
    </row>
    <row r="5600" spans="1:4" x14ac:dyDescent="0.25">
      <c r="A5600" s="415" t="s">
        <v>3874</v>
      </c>
      <c r="B5600" s="202">
        <v>12917</v>
      </c>
      <c r="C5600" s="204">
        <v>5</v>
      </c>
      <c r="D5600" s="416">
        <v>0</v>
      </c>
    </row>
    <row r="5601" spans="1:4" x14ac:dyDescent="0.25">
      <c r="A5601" s="415" t="s">
        <v>2246</v>
      </c>
      <c r="B5601" s="202">
        <v>17616</v>
      </c>
      <c r="C5601" s="204">
        <v>6</v>
      </c>
      <c r="D5601" s="416">
        <v>0</v>
      </c>
    </row>
    <row r="5602" spans="1:4" x14ac:dyDescent="0.25">
      <c r="A5602" s="415" t="s">
        <v>5788</v>
      </c>
      <c r="B5602" s="202">
        <v>19449</v>
      </c>
      <c r="C5602" s="204">
        <v>2</v>
      </c>
      <c r="D5602" s="416">
        <v>2</v>
      </c>
    </row>
    <row r="5603" spans="1:4" x14ac:dyDescent="0.25">
      <c r="A5603" s="415" t="s">
        <v>3875</v>
      </c>
      <c r="B5603" s="202">
        <v>16390</v>
      </c>
      <c r="C5603" s="204">
        <v>5</v>
      </c>
      <c r="D5603" s="416">
        <v>0</v>
      </c>
    </row>
    <row r="5604" spans="1:4" x14ac:dyDescent="0.25">
      <c r="A5604" s="415" t="s">
        <v>5235</v>
      </c>
      <c r="B5604" s="202">
        <v>13710</v>
      </c>
      <c r="C5604" s="204">
        <v>4</v>
      </c>
      <c r="D5604" s="416">
        <v>2</v>
      </c>
    </row>
    <row r="5605" spans="1:4" x14ac:dyDescent="0.25">
      <c r="A5605" s="415" t="s">
        <v>5236</v>
      </c>
      <c r="B5605" s="202">
        <v>25332</v>
      </c>
      <c r="C5605" s="204">
        <v>1</v>
      </c>
      <c r="D5605" s="416">
        <v>1</v>
      </c>
    </row>
    <row r="5606" spans="1:4" x14ac:dyDescent="0.25">
      <c r="A5606" s="415" t="s">
        <v>5239</v>
      </c>
      <c r="B5606" s="202">
        <v>14176</v>
      </c>
      <c r="C5606" s="204">
        <v>1</v>
      </c>
      <c r="D5606" s="416">
        <v>1</v>
      </c>
    </row>
    <row r="5607" spans="1:4" x14ac:dyDescent="0.25">
      <c r="A5607" s="415" t="s">
        <v>5799</v>
      </c>
      <c r="B5607" s="202">
        <v>16945</v>
      </c>
      <c r="C5607" s="204">
        <v>1</v>
      </c>
      <c r="D5607" s="416">
        <v>1</v>
      </c>
    </row>
    <row r="5608" spans="1:4" x14ac:dyDescent="0.25">
      <c r="A5608" s="415" t="s">
        <v>5800</v>
      </c>
      <c r="B5608" s="202">
        <v>17190</v>
      </c>
      <c r="C5608" s="204">
        <v>1</v>
      </c>
      <c r="D5608" s="416">
        <v>1</v>
      </c>
    </row>
    <row r="5609" spans="1:4" x14ac:dyDescent="0.25">
      <c r="A5609" s="415" t="s">
        <v>2285</v>
      </c>
      <c r="B5609" s="202">
        <v>19926</v>
      </c>
      <c r="C5609" s="204">
        <v>14</v>
      </c>
      <c r="D5609" s="416">
        <v>11</v>
      </c>
    </row>
    <row r="5610" spans="1:4" x14ac:dyDescent="0.25">
      <c r="A5610" s="415" t="s">
        <v>2286</v>
      </c>
      <c r="B5610" s="202">
        <v>19550</v>
      </c>
      <c r="C5610" s="204">
        <v>4</v>
      </c>
      <c r="D5610" s="416">
        <v>4</v>
      </c>
    </row>
    <row r="5611" spans="1:4" x14ac:dyDescent="0.25">
      <c r="A5611" s="415" t="s">
        <v>2287</v>
      </c>
      <c r="B5611" s="202">
        <v>21886</v>
      </c>
      <c r="C5611" s="204">
        <v>12</v>
      </c>
      <c r="D5611" s="416">
        <v>8</v>
      </c>
    </row>
    <row r="5612" spans="1:4" x14ac:dyDescent="0.25">
      <c r="A5612" s="415" t="s">
        <v>2288</v>
      </c>
      <c r="B5612" s="202">
        <v>22757</v>
      </c>
      <c r="C5612" s="204">
        <v>1</v>
      </c>
      <c r="D5612" s="416">
        <v>1</v>
      </c>
    </row>
    <row r="5613" spans="1:4" x14ac:dyDescent="0.25">
      <c r="A5613" s="415" t="s">
        <v>2289</v>
      </c>
      <c r="B5613" s="202">
        <v>25043</v>
      </c>
      <c r="C5613" s="204">
        <v>29</v>
      </c>
      <c r="D5613" s="416">
        <v>21</v>
      </c>
    </row>
    <row r="5614" spans="1:4" x14ac:dyDescent="0.25">
      <c r="A5614" s="415" t="s">
        <v>5241</v>
      </c>
      <c r="B5614" s="202">
        <v>12212</v>
      </c>
      <c r="C5614" s="204">
        <v>2</v>
      </c>
      <c r="D5614" s="416">
        <v>0</v>
      </c>
    </row>
    <row r="5615" spans="1:4" x14ac:dyDescent="0.25">
      <c r="A5615" s="415" t="s">
        <v>2290</v>
      </c>
      <c r="B5615" s="202">
        <v>24086</v>
      </c>
      <c r="C5615" s="204">
        <v>5</v>
      </c>
      <c r="D5615" s="416">
        <v>4</v>
      </c>
    </row>
    <row r="5616" spans="1:4" x14ac:dyDescent="0.25">
      <c r="A5616" s="415" t="s">
        <v>2291</v>
      </c>
      <c r="B5616" s="202">
        <v>25627</v>
      </c>
      <c r="C5616" s="204">
        <v>3</v>
      </c>
      <c r="D5616" s="416">
        <v>3</v>
      </c>
    </row>
    <row r="5617" spans="1:4" x14ac:dyDescent="0.25">
      <c r="A5617" s="415" t="s">
        <v>2292</v>
      </c>
      <c r="B5617" s="202">
        <v>22965</v>
      </c>
      <c r="C5617" s="204">
        <v>4</v>
      </c>
      <c r="D5617" s="416">
        <v>4</v>
      </c>
    </row>
    <row r="5618" spans="1:4" x14ac:dyDescent="0.25">
      <c r="A5618" s="415" t="s">
        <v>2241</v>
      </c>
      <c r="B5618" s="202">
        <v>18576</v>
      </c>
      <c r="C5618" s="204">
        <v>14</v>
      </c>
      <c r="D5618" s="416">
        <v>11</v>
      </c>
    </row>
    <row r="5619" spans="1:4" x14ac:dyDescent="0.25">
      <c r="A5619" s="415" t="s">
        <v>2242</v>
      </c>
      <c r="B5619" s="202">
        <v>28628</v>
      </c>
      <c r="C5619" s="204">
        <v>12</v>
      </c>
      <c r="D5619" s="416">
        <v>6</v>
      </c>
    </row>
    <row r="5620" spans="1:4" x14ac:dyDescent="0.25">
      <c r="A5620" s="415" t="s">
        <v>2243</v>
      </c>
      <c r="B5620" s="202">
        <v>21233</v>
      </c>
      <c r="C5620" s="204">
        <v>5</v>
      </c>
      <c r="D5620" s="416">
        <v>4</v>
      </c>
    </row>
    <row r="5621" spans="1:4" x14ac:dyDescent="0.25">
      <c r="A5621" s="415" t="s">
        <v>2245</v>
      </c>
      <c r="B5621" s="202">
        <v>14797</v>
      </c>
      <c r="C5621" s="204">
        <v>3</v>
      </c>
      <c r="D5621" s="416">
        <v>3</v>
      </c>
    </row>
    <row r="5622" spans="1:4" x14ac:dyDescent="0.25">
      <c r="A5622" s="415" t="s">
        <v>3873</v>
      </c>
      <c r="B5622" s="202">
        <v>16483</v>
      </c>
      <c r="C5622" s="204">
        <v>6</v>
      </c>
      <c r="D5622" s="416">
        <v>5</v>
      </c>
    </row>
    <row r="5623" spans="1:4" x14ac:dyDescent="0.25">
      <c r="A5623" s="415" t="s">
        <v>3874</v>
      </c>
      <c r="B5623" s="202">
        <v>27255</v>
      </c>
      <c r="C5623" s="204">
        <v>1</v>
      </c>
      <c r="D5623" s="416">
        <v>1</v>
      </c>
    </row>
    <row r="5624" spans="1:4" x14ac:dyDescent="0.25">
      <c r="A5624" s="415" t="s">
        <v>2246</v>
      </c>
      <c r="B5624" s="202">
        <v>15828</v>
      </c>
      <c r="C5624" s="204">
        <v>3</v>
      </c>
      <c r="D5624" s="416">
        <v>0</v>
      </c>
    </row>
    <row r="5625" spans="1:4" x14ac:dyDescent="0.25">
      <c r="A5625" s="415" t="s">
        <v>5788</v>
      </c>
      <c r="B5625" s="202">
        <v>11923</v>
      </c>
      <c r="C5625" s="204">
        <v>2</v>
      </c>
      <c r="D5625" s="416">
        <v>2</v>
      </c>
    </row>
    <row r="5626" spans="1:4" x14ac:dyDescent="0.25">
      <c r="A5626" s="415" t="s">
        <v>3875</v>
      </c>
      <c r="B5626" s="202">
        <v>21534</v>
      </c>
      <c r="C5626" s="204">
        <v>1</v>
      </c>
      <c r="D5626" s="416">
        <v>0</v>
      </c>
    </row>
    <row r="5627" spans="1:4" x14ac:dyDescent="0.25">
      <c r="A5627" s="415" t="s">
        <v>2395</v>
      </c>
      <c r="B5627" s="202">
        <v>25843</v>
      </c>
      <c r="C5627" s="204">
        <v>7</v>
      </c>
      <c r="D5627" s="416">
        <v>3</v>
      </c>
    </row>
    <row r="5628" spans="1:4" x14ac:dyDescent="0.25">
      <c r="A5628" s="415" t="s">
        <v>2396</v>
      </c>
      <c r="B5628" s="202">
        <v>27477</v>
      </c>
      <c r="C5628" s="204">
        <v>16</v>
      </c>
      <c r="D5628" s="416">
        <v>16</v>
      </c>
    </row>
    <row r="5629" spans="1:4" x14ac:dyDescent="0.25">
      <c r="A5629" s="415" t="s">
        <v>5801</v>
      </c>
      <c r="B5629" s="202">
        <v>27403</v>
      </c>
      <c r="C5629" s="204">
        <v>2</v>
      </c>
      <c r="D5629" s="416">
        <v>1</v>
      </c>
    </row>
    <row r="5630" spans="1:4" x14ac:dyDescent="0.25">
      <c r="A5630" s="415" t="s">
        <v>2397</v>
      </c>
      <c r="B5630" s="202">
        <v>11693</v>
      </c>
      <c r="C5630" s="204">
        <v>5</v>
      </c>
      <c r="D5630" s="416">
        <v>3</v>
      </c>
    </row>
    <row r="5631" spans="1:4" x14ac:dyDescent="0.25">
      <c r="A5631" s="415" t="s">
        <v>5219</v>
      </c>
      <c r="B5631" s="202">
        <v>28066</v>
      </c>
      <c r="C5631" s="204">
        <v>40</v>
      </c>
      <c r="D5631" s="416">
        <v>9</v>
      </c>
    </row>
    <row r="5632" spans="1:4" x14ac:dyDescent="0.25">
      <c r="A5632" s="415" t="s">
        <v>5220</v>
      </c>
      <c r="B5632" s="202">
        <v>20993</v>
      </c>
      <c r="C5632" s="204">
        <v>4</v>
      </c>
      <c r="D5632" s="416">
        <v>2</v>
      </c>
    </row>
    <row r="5633" spans="1:4" x14ac:dyDescent="0.25">
      <c r="A5633" s="415" t="s">
        <v>5802</v>
      </c>
      <c r="B5633" s="202">
        <v>27250</v>
      </c>
      <c r="C5633" s="204">
        <v>1</v>
      </c>
      <c r="D5633" s="416">
        <v>1</v>
      </c>
    </row>
    <row r="5634" spans="1:4" x14ac:dyDescent="0.25">
      <c r="A5634" s="415" t="s">
        <v>5803</v>
      </c>
      <c r="B5634" s="202">
        <v>13089</v>
      </c>
      <c r="C5634" s="204">
        <v>3</v>
      </c>
      <c r="D5634" s="416">
        <v>2</v>
      </c>
    </row>
    <row r="5635" spans="1:4" x14ac:dyDescent="0.25">
      <c r="A5635" s="415" t="s">
        <v>2398</v>
      </c>
      <c r="B5635" s="202">
        <v>15979</v>
      </c>
      <c r="C5635" s="204">
        <v>4</v>
      </c>
      <c r="D5635" s="416">
        <v>2</v>
      </c>
    </row>
    <row r="5636" spans="1:4" x14ac:dyDescent="0.25">
      <c r="A5636" s="415" t="s">
        <v>2399</v>
      </c>
      <c r="B5636" s="202">
        <v>12455</v>
      </c>
      <c r="C5636" s="204">
        <v>50</v>
      </c>
      <c r="D5636" s="416">
        <v>13</v>
      </c>
    </row>
    <row r="5637" spans="1:4" x14ac:dyDescent="0.25">
      <c r="A5637" s="415" t="s">
        <v>2400</v>
      </c>
      <c r="B5637" s="202">
        <v>10486</v>
      </c>
      <c r="C5637" s="204">
        <v>39</v>
      </c>
      <c r="D5637" s="416">
        <v>18</v>
      </c>
    </row>
    <row r="5638" spans="1:4" x14ac:dyDescent="0.25">
      <c r="A5638" s="415" t="s">
        <v>2401</v>
      </c>
      <c r="B5638" s="202">
        <v>24275</v>
      </c>
      <c r="C5638" s="204">
        <v>4</v>
      </c>
      <c r="D5638" s="416">
        <v>3</v>
      </c>
    </row>
    <row r="5639" spans="1:4" x14ac:dyDescent="0.25">
      <c r="A5639" s="415" t="s">
        <v>5223</v>
      </c>
      <c r="B5639" s="202">
        <v>26046</v>
      </c>
      <c r="C5639" s="204">
        <v>7</v>
      </c>
      <c r="D5639" s="416">
        <v>5</v>
      </c>
    </row>
    <row r="5640" spans="1:4" x14ac:dyDescent="0.25">
      <c r="A5640" s="415" t="s">
        <v>2247</v>
      </c>
      <c r="B5640" s="202">
        <v>20271</v>
      </c>
      <c r="C5640" s="204">
        <v>7</v>
      </c>
      <c r="D5640" s="416">
        <v>6</v>
      </c>
    </row>
    <row r="5641" spans="1:4" x14ac:dyDescent="0.25">
      <c r="A5641" s="415" t="s">
        <v>2248</v>
      </c>
      <c r="B5641" s="202">
        <v>17199</v>
      </c>
      <c r="C5641" s="204">
        <v>5</v>
      </c>
      <c r="D5641" s="416">
        <v>5</v>
      </c>
    </row>
    <row r="5642" spans="1:4" x14ac:dyDescent="0.25">
      <c r="A5642" s="415" t="s">
        <v>2249</v>
      </c>
      <c r="B5642" s="202">
        <v>24256</v>
      </c>
      <c r="C5642" s="204">
        <v>17</v>
      </c>
      <c r="D5642" s="416">
        <v>17</v>
      </c>
    </row>
    <row r="5643" spans="1:4" x14ac:dyDescent="0.25">
      <c r="A5643" s="415" t="s">
        <v>2250</v>
      </c>
      <c r="B5643" s="202">
        <v>24214</v>
      </c>
      <c r="C5643" s="204">
        <v>8</v>
      </c>
      <c r="D5643" s="416">
        <v>8</v>
      </c>
    </row>
    <row r="5644" spans="1:4" x14ac:dyDescent="0.25">
      <c r="A5644" s="415" t="s">
        <v>2251</v>
      </c>
      <c r="B5644" s="202">
        <v>23469</v>
      </c>
      <c r="C5644" s="204">
        <v>3</v>
      </c>
      <c r="D5644" s="416">
        <v>2</v>
      </c>
    </row>
    <row r="5645" spans="1:4" x14ac:dyDescent="0.25">
      <c r="A5645" s="415" t="s">
        <v>5235</v>
      </c>
      <c r="B5645" s="202">
        <v>23441</v>
      </c>
      <c r="C5645" s="204">
        <v>20</v>
      </c>
      <c r="D5645" s="416">
        <v>17</v>
      </c>
    </row>
    <row r="5646" spans="1:4" x14ac:dyDescent="0.25">
      <c r="A5646" s="415" t="s">
        <v>5236</v>
      </c>
      <c r="B5646" s="202">
        <v>24801</v>
      </c>
      <c r="C5646" s="204">
        <v>3</v>
      </c>
      <c r="D5646" s="416">
        <v>2</v>
      </c>
    </row>
    <row r="5647" spans="1:4" x14ac:dyDescent="0.25">
      <c r="A5647" s="415" t="s">
        <v>5237</v>
      </c>
      <c r="B5647" s="202">
        <v>26133</v>
      </c>
      <c r="C5647" s="204">
        <v>5</v>
      </c>
      <c r="D5647" s="416">
        <v>3</v>
      </c>
    </row>
    <row r="5648" spans="1:4" x14ac:dyDescent="0.25">
      <c r="A5648" s="415" t="s">
        <v>5238</v>
      </c>
      <c r="B5648" s="202">
        <v>28481</v>
      </c>
      <c r="C5648" s="204">
        <v>31</v>
      </c>
      <c r="D5648" s="416">
        <v>29</v>
      </c>
    </row>
    <row r="5649" spans="1:4" x14ac:dyDescent="0.25">
      <c r="A5649" s="415" t="s">
        <v>5239</v>
      </c>
      <c r="B5649" s="202">
        <v>23579</v>
      </c>
      <c r="C5649" s="204">
        <v>1</v>
      </c>
      <c r="D5649" s="416">
        <v>1</v>
      </c>
    </row>
    <row r="5650" spans="1:4" x14ac:dyDescent="0.25">
      <c r="A5650" s="415" t="s">
        <v>2285</v>
      </c>
      <c r="B5650" s="202">
        <v>20988</v>
      </c>
      <c r="C5650" s="204">
        <v>15</v>
      </c>
      <c r="D5650" s="416">
        <v>14</v>
      </c>
    </row>
    <row r="5651" spans="1:4" x14ac:dyDescent="0.25">
      <c r="A5651" s="415" t="s">
        <v>5261</v>
      </c>
      <c r="B5651" s="202">
        <v>23883</v>
      </c>
      <c r="C5651" s="204">
        <v>95</v>
      </c>
      <c r="D5651" s="416">
        <v>36</v>
      </c>
    </row>
    <row r="5652" spans="1:4" x14ac:dyDescent="0.25">
      <c r="A5652" s="415" t="s">
        <v>5262</v>
      </c>
      <c r="B5652" s="202">
        <v>26746</v>
      </c>
      <c r="C5652" s="204">
        <v>8</v>
      </c>
      <c r="D5652" s="416">
        <v>8</v>
      </c>
    </row>
    <row r="5653" spans="1:4" x14ac:dyDescent="0.25">
      <c r="A5653" s="415" t="s">
        <v>5263</v>
      </c>
      <c r="B5653" s="202">
        <v>11325</v>
      </c>
      <c r="C5653" s="204">
        <v>3</v>
      </c>
      <c r="D5653" s="416">
        <v>2</v>
      </c>
    </row>
    <row r="5654" spans="1:4" x14ac:dyDescent="0.25">
      <c r="A5654" s="415" t="s">
        <v>2312</v>
      </c>
      <c r="B5654" s="202">
        <v>18198</v>
      </c>
      <c r="C5654" s="204">
        <v>105</v>
      </c>
      <c r="D5654" s="416">
        <v>69</v>
      </c>
    </row>
    <row r="5655" spans="1:4" x14ac:dyDescent="0.25">
      <c r="A5655" s="415" t="s">
        <v>2313</v>
      </c>
      <c r="B5655" s="202">
        <v>13068</v>
      </c>
      <c r="C5655" s="204">
        <v>3</v>
      </c>
      <c r="D5655" s="416">
        <v>0</v>
      </c>
    </row>
    <row r="5656" spans="1:4" x14ac:dyDescent="0.25">
      <c r="A5656" s="415" t="s">
        <v>5804</v>
      </c>
      <c r="B5656" s="202">
        <v>10530</v>
      </c>
      <c r="C5656" s="204">
        <v>24</v>
      </c>
      <c r="D5656" s="416">
        <v>5</v>
      </c>
    </row>
    <row r="5657" spans="1:4" x14ac:dyDescent="0.25">
      <c r="A5657" s="415" t="s">
        <v>5805</v>
      </c>
      <c r="B5657" s="202">
        <v>16004</v>
      </c>
      <c r="C5657" s="204">
        <v>1</v>
      </c>
      <c r="D5657" s="416">
        <v>1</v>
      </c>
    </row>
    <row r="5658" spans="1:4" x14ac:dyDescent="0.25">
      <c r="A5658" s="415" t="s">
        <v>2212</v>
      </c>
      <c r="B5658" s="202">
        <v>24181</v>
      </c>
      <c r="C5658" s="204">
        <v>3</v>
      </c>
      <c r="D5658" s="416">
        <v>3</v>
      </c>
    </row>
    <row r="5659" spans="1:4" x14ac:dyDescent="0.25">
      <c r="A5659" s="415" t="s">
        <v>2213</v>
      </c>
      <c r="B5659" s="202">
        <v>17832</v>
      </c>
      <c r="C5659" s="204">
        <v>3</v>
      </c>
      <c r="D5659" s="416">
        <v>3</v>
      </c>
    </row>
    <row r="5660" spans="1:4" x14ac:dyDescent="0.25">
      <c r="A5660" s="415" t="s">
        <v>2214</v>
      </c>
      <c r="B5660" s="202">
        <v>20883</v>
      </c>
      <c r="C5660" s="204">
        <v>1</v>
      </c>
      <c r="D5660" s="416">
        <v>1</v>
      </c>
    </row>
    <row r="5661" spans="1:4" x14ac:dyDescent="0.25">
      <c r="A5661" s="415" t="s">
        <v>2215</v>
      </c>
      <c r="B5661" s="202">
        <v>11386</v>
      </c>
      <c r="C5661" s="204">
        <v>3</v>
      </c>
      <c r="D5661" s="416">
        <v>3</v>
      </c>
    </row>
    <row r="5662" spans="1:4" x14ac:dyDescent="0.25">
      <c r="A5662" s="415" t="s">
        <v>2216</v>
      </c>
      <c r="B5662" s="202">
        <v>22455</v>
      </c>
      <c r="C5662" s="204">
        <v>2</v>
      </c>
      <c r="D5662" s="416">
        <v>2</v>
      </c>
    </row>
    <row r="5663" spans="1:4" x14ac:dyDescent="0.25">
      <c r="A5663" s="415" t="s">
        <v>2217</v>
      </c>
      <c r="B5663" s="202">
        <v>28056</v>
      </c>
      <c r="C5663" s="204">
        <v>2</v>
      </c>
      <c r="D5663" s="416">
        <v>2</v>
      </c>
    </row>
    <row r="5664" spans="1:4" x14ac:dyDescent="0.25">
      <c r="A5664" s="415" t="s">
        <v>2218</v>
      </c>
      <c r="B5664" s="202">
        <v>27228</v>
      </c>
      <c r="C5664" s="204">
        <v>1</v>
      </c>
      <c r="D5664" s="416">
        <v>1</v>
      </c>
    </row>
    <row r="5665" spans="1:4" x14ac:dyDescent="0.25">
      <c r="A5665" s="415" t="s">
        <v>2219</v>
      </c>
      <c r="B5665" s="202">
        <v>27339</v>
      </c>
      <c r="C5665" s="204">
        <v>1</v>
      </c>
      <c r="D5665" s="416">
        <v>1</v>
      </c>
    </row>
    <row r="5666" spans="1:4" x14ac:dyDescent="0.25">
      <c r="A5666" s="415" t="s">
        <v>2220</v>
      </c>
      <c r="B5666" s="202">
        <v>29395</v>
      </c>
      <c r="C5666" s="204">
        <v>2</v>
      </c>
      <c r="D5666" s="416">
        <v>2</v>
      </c>
    </row>
    <row r="5667" spans="1:4" x14ac:dyDescent="0.25">
      <c r="A5667" s="415" t="s">
        <v>2221</v>
      </c>
      <c r="B5667" s="202">
        <v>12022</v>
      </c>
      <c r="C5667" s="204">
        <v>2</v>
      </c>
      <c r="D5667" s="416">
        <v>2</v>
      </c>
    </row>
    <row r="5668" spans="1:4" x14ac:dyDescent="0.25">
      <c r="A5668" s="415" t="s">
        <v>2222</v>
      </c>
      <c r="B5668" s="202">
        <v>27581</v>
      </c>
      <c r="C5668" s="204">
        <v>1</v>
      </c>
      <c r="D5668" s="416">
        <v>1</v>
      </c>
    </row>
    <row r="5669" spans="1:4" x14ac:dyDescent="0.25">
      <c r="A5669" s="415" t="s">
        <v>2223</v>
      </c>
      <c r="B5669" s="202">
        <v>25416</v>
      </c>
      <c r="C5669" s="204">
        <v>3</v>
      </c>
      <c r="D5669" s="416">
        <v>3</v>
      </c>
    </row>
    <row r="5670" spans="1:4" x14ac:dyDescent="0.25">
      <c r="A5670" s="415" t="s">
        <v>2224</v>
      </c>
      <c r="B5670" s="202">
        <v>21288</v>
      </c>
      <c r="C5670" s="204">
        <v>1</v>
      </c>
      <c r="D5670" s="416">
        <v>1</v>
      </c>
    </row>
    <row r="5671" spans="1:4" x14ac:dyDescent="0.25">
      <c r="A5671" s="415" t="s">
        <v>2225</v>
      </c>
      <c r="B5671" s="202">
        <v>13253</v>
      </c>
      <c r="C5671" s="204">
        <v>1</v>
      </c>
      <c r="D5671" s="416">
        <v>1</v>
      </c>
    </row>
    <row r="5672" spans="1:4" x14ac:dyDescent="0.25">
      <c r="A5672" s="415" t="s">
        <v>2226</v>
      </c>
      <c r="B5672" s="202">
        <v>16664</v>
      </c>
      <c r="C5672" s="204">
        <v>1</v>
      </c>
      <c r="D5672" s="416">
        <v>0</v>
      </c>
    </row>
    <row r="5673" spans="1:4" x14ac:dyDescent="0.25">
      <c r="A5673" s="415" t="s">
        <v>5806</v>
      </c>
      <c r="B5673" s="202">
        <v>11238</v>
      </c>
      <c r="C5673" s="204">
        <v>2</v>
      </c>
      <c r="D5673" s="416">
        <v>0</v>
      </c>
    </row>
    <row r="5674" spans="1:4" x14ac:dyDescent="0.25">
      <c r="A5674" s="415" t="s">
        <v>5478</v>
      </c>
      <c r="B5674" s="202">
        <v>24151</v>
      </c>
      <c r="C5674" s="204">
        <v>6</v>
      </c>
      <c r="D5674" s="416">
        <v>3</v>
      </c>
    </row>
    <row r="5675" spans="1:4" x14ac:dyDescent="0.25">
      <c r="A5675" s="415" t="s">
        <v>5481</v>
      </c>
      <c r="B5675" s="202">
        <v>18145</v>
      </c>
      <c r="C5675" s="204">
        <v>1</v>
      </c>
      <c r="D5675" s="416">
        <v>1</v>
      </c>
    </row>
    <row r="5676" spans="1:4" x14ac:dyDescent="0.25">
      <c r="A5676" s="415" t="s">
        <v>5482</v>
      </c>
      <c r="B5676" s="202">
        <v>24800</v>
      </c>
      <c r="C5676" s="204">
        <v>2</v>
      </c>
      <c r="D5676" s="416">
        <v>0</v>
      </c>
    </row>
    <row r="5677" spans="1:4" x14ac:dyDescent="0.25">
      <c r="A5677" s="415" t="s">
        <v>5483</v>
      </c>
      <c r="B5677" s="202">
        <v>29685</v>
      </c>
      <c r="C5677" s="204">
        <v>5</v>
      </c>
      <c r="D5677" s="416">
        <v>3</v>
      </c>
    </row>
    <row r="5678" spans="1:4" x14ac:dyDescent="0.25">
      <c r="A5678" s="415" t="s">
        <v>5252</v>
      </c>
      <c r="B5678" s="202">
        <v>25907</v>
      </c>
      <c r="C5678" s="204">
        <v>2</v>
      </c>
      <c r="D5678" s="416">
        <v>2</v>
      </c>
    </row>
    <row r="5679" spans="1:4" x14ac:dyDescent="0.25">
      <c r="A5679" s="415" t="s">
        <v>2506</v>
      </c>
      <c r="B5679" s="202">
        <v>22661</v>
      </c>
      <c r="C5679" s="204">
        <v>2</v>
      </c>
      <c r="D5679" s="416">
        <v>1</v>
      </c>
    </row>
    <row r="5680" spans="1:4" x14ac:dyDescent="0.25">
      <c r="A5680" s="415" t="s">
        <v>2314</v>
      </c>
      <c r="B5680" s="202">
        <v>25902</v>
      </c>
      <c r="C5680" s="204">
        <v>111</v>
      </c>
      <c r="D5680" s="416">
        <v>0</v>
      </c>
    </row>
    <row r="5681" spans="1:4" x14ac:dyDescent="0.25">
      <c r="A5681" s="415" t="s">
        <v>2315</v>
      </c>
      <c r="B5681" s="202">
        <v>16213</v>
      </c>
      <c r="C5681" s="204">
        <v>24</v>
      </c>
      <c r="D5681" s="416">
        <v>2</v>
      </c>
    </row>
    <row r="5682" spans="1:4" x14ac:dyDescent="0.25">
      <c r="A5682" s="415" t="s">
        <v>5807</v>
      </c>
      <c r="B5682" s="202">
        <v>20370</v>
      </c>
      <c r="C5682" s="204">
        <v>3</v>
      </c>
      <c r="D5682" s="416">
        <v>3</v>
      </c>
    </row>
    <row r="5683" spans="1:4" x14ac:dyDescent="0.25">
      <c r="A5683" s="415" t="s">
        <v>2330</v>
      </c>
      <c r="B5683" s="202">
        <v>10436</v>
      </c>
      <c r="C5683" s="204">
        <v>5</v>
      </c>
      <c r="D5683" s="416">
        <v>2</v>
      </c>
    </row>
    <row r="5684" spans="1:4" x14ac:dyDescent="0.25">
      <c r="A5684" s="415" t="s">
        <v>2331</v>
      </c>
      <c r="B5684" s="202">
        <v>20270</v>
      </c>
      <c r="C5684" s="204">
        <v>3</v>
      </c>
      <c r="D5684" s="416">
        <v>3</v>
      </c>
    </row>
    <row r="5685" spans="1:4" x14ac:dyDescent="0.25">
      <c r="A5685" s="415" t="s">
        <v>2332</v>
      </c>
      <c r="B5685" s="202">
        <v>23790</v>
      </c>
      <c r="C5685" s="204">
        <v>3</v>
      </c>
      <c r="D5685" s="416">
        <v>3</v>
      </c>
    </row>
    <row r="5686" spans="1:4" x14ac:dyDescent="0.25">
      <c r="A5686" s="415" t="s">
        <v>2333</v>
      </c>
      <c r="B5686" s="202">
        <v>17600</v>
      </c>
      <c r="C5686" s="204">
        <v>4</v>
      </c>
      <c r="D5686" s="416">
        <v>4</v>
      </c>
    </row>
    <row r="5687" spans="1:4" x14ac:dyDescent="0.25">
      <c r="A5687" s="415" t="s">
        <v>2334</v>
      </c>
      <c r="B5687" s="202">
        <v>28114</v>
      </c>
      <c r="C5687" s="204">
        <v>1</v>
      </c>
      <c r="D5687" s="416">
        <v>1</v>
      </c>
    </row>
    <row r="5688" spans="1:4" x14ac:dyDescent="0.25">
      <c r="A5688" s="415" t="s">
        <v>2335</v>
      </c>
      <c r="B5688" s="202">
        <v>18825</v>
      </c>
      <c r="C5688" s="204">
        <v>6</v>
      </c>
      <c r="D5688" s="416">
        <v>6</v>
      </c>
    </row>
    <row r="5689" spans="1:4" x14ac:dyDescent="0.25">
      <c r="A5689" s="415" t="s">
        <v>5271</v>
      </c>
      <c r="B5689" s="202">
        <v>19023</v>
      </c>
      <c r="C5689" s="204">
        <v>1</v>
      </c>
      <c r="D5689" s="416">
        <v>1</v>
      </c>
    </row>
    <row r="5690" spans="1:4" x14ac:dyDescent="0.25">
      <c r="A5690" s="415" t="s">
        <v>2336</v>
      </c>
      <c r="B5690" s="202">
        <v>18071</v>
      </c>
      <c r="C5690" s="204">
        <v>1</v>
      </c>
      <c r="D5690" s="416">
        <v>1</v>
      </c>
    </row>
    <row r="5691" spans="1:4" x14ac:dyDescent="0.25">
      <c r="A5691" s="415" t="s">
        <v>2337</v>
      </c>
      <c r="B5691" s="202">
        <v>29439</v>
      </c>
      <c r="C5691" s="204">
        <v>2</v>
      </c>
      <c r="D5691" s="416">
        <v>2</v>
      </c>
    </row>
    <row r="5692" spans="1:4" x14ac:dyDescent="0.25">
      <c r="A5692" s="415" t="s">
        <v>2338</v>
      </c>
      <c r="B5692" s="202">
        <v>11504</v>
      </c>
      <c r="C5692" s="204">
        <v>1</v>
      </c>
      <c r="D5692" s="416">
        <v>1</v>
      </c>
    </row>
    <row r="5693" spans="1:4" x14ac:dyDescent="0.25">
      <c r="A5693" s="415" t="s">
        <v>5619</v>
      </c>
      <c r="B5693" s="202">
        <v>11451</v>
      </c>
      <c r="C5693" s="204">
        <v>2</v>
      </c>
      <c r="D5693" s="416">
        <v>1</v>
      </c>
    </row>
    <row r="5694" spans="1:4" x14ac:dyDescent="0.25">
      <c r="A5694" s="415" t="s">
        <v>5621</v>
      </c>
      <c r="B5694" s="202">
        <v>23527</v>
      </c>
      <c r="C5694" s="204">
        <v>3</v>
      </c>
      <c r="D5694" s="416">
        <v>2</v>
      </c>
    </row>
    <row r="5695" spans="1:4" x14ac:dyDescent="0.25">
      <c r="A5695" s="415" t="s">
        <v>5623</v>
      </c>
      <c r="B5695" s="202">
        <v>18012</v>
      </c>
      <c r="C5695" s="204">
        <v>1</v>
      </c>
      <c r="D5695" s="416">
        <v>0</v>
      </c>
    </row>
    <row r="5696" spans="1:4" x14ac:dyDescent="0.25">
      <c r="A5696" s="415" t="s">
        <v>5624</v>
      </c>
      <c r="B5696" s="202">
        <v>24767</v>
      </c>
      <c r="C5696" s="204">
        <v>1</v>
      </c>
      <c r="D5696" s="416">
        <v>0</v>
      </c>
    </row>
    <row r="5697" spans="1:4" x14ac:dyDescent="0.25">
      <c r="A5697" s="415" t="s">
        <v>5808</v>
      </c>
      <c r="B5697" s="202">
        <v>17974</v>
      </c>
      <c r="C5697" s="204">
        <v>5</v>
      </c>
      <c r="D5697" s="416">
        <v>5</v>
      </c>
    </row>
    <row r="5698" spans="1:4" x14ac:dyDescent="0.25">
      <c r="A5698" s="415" t="s">
        <v>5809</v>
      </c>
      <c r="B5698" s="202">
        <v>21783</v>
      </c>
      <c r="C5698" s="204">
        <v>2</v>
      </c>
      <c r="D5698" s="416">
        <v>2</v>
      </c>
    </row>
    <row r="5699" spans="1:4" x14ac:dyDescent="0.25">
      <c r="A5699" s="415" t="s">
        <v>5540</v>
      </c>
      <c r="B5699" s="202">
        <v>15014</v>
      </c>
      <c r="C5699" s="204">
        <v>14</v>
      </c>
      <c r="D5699" s="416">
        <v>14</v>
      </c>
    </row>
    <row r="5700" spans="1:4" x14ac:dyDescent="0.25">
      <c r="A5700" s="415" t="s">
        <v>5543</v>
      </c>
      <c r="B5700" s="202">
        <v>28990</v>
      </c>
      <c r="C5700" s="204">
        <v>3</v>
      </c>
      <c r="D5700" s="416">
        <v>3</v>
      </c>
    </row>
    <row r="5701" spans="1:4" x14ac:dyDescent="0.25">
      <c r="A5701" s="415" t="s">
        <v>5544</v>
      </c>
      <c r="B5701" s="202">
        <v>23770</v>
      </c>
      <c r="C5701" s="204">
        <v>3</v>
      </c>
      <c r="D5701" s="416">
        <v>3</v>
      </c>
    </row>
    <row r="5702" spans="1:4" x14ac:dyDescent="0.25">
      <c r="A5702" s="415" t="s">
        <v>5810</v>
      </c>
      <c r="B5702" s="202">
        <v>12049</v>
      </c>
      <c r="C5702" s="204">
        <v>3</v>
      </c>
      <c r="D5702" s="416">
        <v>3</v>
      </c>
    </row>
    <row r="5703" spans="1:4" x14ac:dyDescent="0.25">
      <c r="A5703" s="415" t="s">
        <v>5811</v>
      </c>
      <c r="B5703" s="202">
        <v>25414</v>
      </c>
      <c r="C5703" s="204">
        <v>3</v>
      </c>
      <c r="D5703" s="416">
        <v>3</v>
      </c>
    </row>
    <row r="5704" spans="1:4" x14ac:dyDescent="0.25">
      <c r="A5704" s="415" t="s">
        <v>5547</v>
      </c>
      <c r="B5704" s="202">
        <v>27233</v>
      </c>
      <c r="C5704" s="204">
        <v>2</v>
      </c>
      <c r="D5704" s="416">
        <v>2</v>
      </c>
    </row>
    <row r="5705" spans="1:4" x14ac:dyDescent="0.25">
      <c r="A5705" s="415" t="s">
        <v>5548</v>
      </c>
      <c r="B5705" s="202">
        <v>29119</v>
      </c>
      <c r="C5705" s="204">
        <v>2</v>
      </c>
      <c r="D5705" s="416">
        <v>2</v>
      </c>
    </row>
    <row r="5706" spans="1:4" x14ac:dyDescent="0.25">
      <c r="A5706" s="415" t="s">
        <v>5812</v>
      </c>
      <c r="B5706" s="202">
        <v>11308</v>
      </c>
      <c r="C5706" s="204">
        <v>2</v>
      </c>
      <c r="D5706" s="416">
        <v>0</v>
      </c>
    </row>
    <row r="5707" spans="1:4" x14ac:dyDescent="0.25">
      <c r="A5707" s="415" t="s">
        <v>5808</v>
      </c>
      <c r="B5707" s="202">
        <v>27233</v>
      </c>
      <c r="C5707" s="204">
        <v>4</v>
      </c>
      <c r="D5707" s="416">
        <v>4</v>
      </c>
    </row>
    <row r="5708" spans="1:4" x14ac:dyDescent="0.25">
      <c r="A5708" s="415" t="s">
        <v>5809</v>
      </c>
      <c r="B5708" s="202">
        <v>12634</v>
      </c>
      <c r="C5708" s="204">
        <v>1</v>
      </c>
      <c r="D5708" s="416">
        <v>1</v>
      </c>
    </row>
    <row r="5709" spans="1:4" x14ac:dyDescent="0.25">
      <c r="A5709" s="415" t="s">
        <v>5540</v>
      </c>
      <c r="B5709" s="202">
        <v>25640</v>
      </c>
      <c r="C5709" s="204">
        <v>13</v>
      </c>
      <c r="D5709" s="416">
        <v>10</v>
      </c>
    </row>
    <row r="5710" spans="1:4" x14ac:dyDescent="0.25">
      <c r="A5710" s="415" t="s">
        <v>5543</v>
      </c>
      <c r="B5710" s="202">
        <v>16898</v>
      </c>
      <c r="C5710" s="204">
        <v>2</v>
      </c>
      <c r="D5710" s="416">
        <v>2</v>
      </c>
    </row>
    <row r="5711" spans="1:4" x14ac:dyDescent="0.25">
      <c r="A5711" s="415" t="s">
        <v>5544</v>
      </c>
      <c r="B5711" s="202">
        <v>24207</v>
      </c>
      <c r="C5711" s="204">
        <v>2</v>
      </c>
      <c r="D5711" s="416">
        <v>2</v>
      </c>
    </row>
    <row r="5712" spans="1:4" x14ac:dyDescent="0.25">
      <c r="A5712" s="415" t="s">
        <v>5810</v>
      </c>
      <c r="B5712" s="202">
        <v>26471</v>
      </c>
      <c r="C5712" s="204">
        <v>5</v>
      </c>
      <c r="D5712" s="416">
        <v>5</v>
      </c>
    </row>
    <row r="5713" spans="1:4" x14ac:dyDescent="0.25">
      <c r="A5713" s="415" t="s">
        <v>5811</v>
      </c>
      <c r="B5713" s="202">
        <v>24427</v>
      </c>
      <c r="C5713" s="204">
        <v>9</v>
      </c>
      <c r="D5713" s="416">
        <v>0</v>
      </c>
    </row>
    <row r="5714" spans="1:4" x14ac:dyDescent="0.25">
      <c r="A5714" s="415" t="s">
        <v>5547</v>
      </c>
      <c r="B5714" s="202">
        <v>12554</v>
      </c>
      <c r="C5714" s="204">
        <v>2</v>
      </c>
      <c r="D5714" s="416">
        <v>0</v>
      </c>
    </row>
    <row r="5715" spans="1:4" x14ac:dyDescent="0.25">
      <c r="A5715" s="415" t="s">
        <v>5813</v>
      </c>
      <c r="B5715" s="202">
        <v>14902</v>
      </c>
      <c r="C5715" s="204">
        <v>3</v>
      </c>
      <c r="D5715" s="416">
        <v>3</v>
      </c>
    </row>
    <row r="5716" spans="1:4" x14ac:dyDescent="0.25">
      <c r="A5716" s="415" t="s">
        <v>5812</v>
      </c>
      <c r="B5716" s="202">
        <v>13587</v>
      </c>
      <c r="C5716" s="204">
        <v>4</v>
      </c>
      <c r="D5716" s="416">
        <v>0</v>
      </c>
    </row>
    <row r="5717" spans="1:4" x14ac:dyDescent="0.25">
      <c r="A5717" s="415" t="s">
        <v>2212</v>
      </c>
      <c r="B5717" s="202">
        <v>13052</v>
      </c>
      <c r="C5717" s="204">
        <v>2</v>
      </c>
      <c r="D5717" s="416">
        <v>2</v>
      </c>
    </row>
    <row r="5718" spans="1:4" x14ac:dyDescent="0.25">
      <c r="A5718" s="415" t="s">
        <v>2213</v>
      </c>
      <c r="B5718" s="202">
        <v>23829</v>
      </c>
      <c r="C5718" s="204">
        <v>2</v>
      </c>
      <c r="D5718" s="416">
        <v>2</v>
      </c>
    </row>
    <row r="5719" spans="1:4" x14ac:dyDescent="0.25">
      <c r="A5719" s="415" t="s">
        <v>2214</v>
      </c>
      <c r="B5719" s="202">
        <v>13378</v>
      </c>
      <c r="C5719" s="204">
        <v>1</v>
      </c>
      <c r="D5719" s="416">
        <v>1</v>
      </c>
    </row>
    <row r="5720" spans="1:4" x14ac:dyDescent="0.25">
      <c r="A5720" s="415" t="s">
        <v>2215</v>
      </c>
      <c r="B5720" s="202">
        <v>26488</v>
      </c>
      <c r="C5720" s="204">
        <v>2</v>
      </c>
      <c r="D5720" s="416">
        <v>2</v>
      </c>
    </row>
    <row r="5721" spans="1:4" x14ac:dyDescent="0.25">
      <c r="A5721" s="415" t="s">
        <v>2216</v>
      </c>
      <c r="B5721" s="202">
        <v>14785</v>
      </c>
      <c r="C5721" s="204">
        <v>1</v>
      </c>
      <c r="D5721" s="416">
        <v>1</v>
      </c>
    </row>
    <row r="5722" spans="1:4" x14ac:dyDescent="0.25">
      <c r="A5722" s="415" t="s">
        <v>2217</v>
      </c>
      <c r="B5722" s="202">
        <v>18595</v>
      </c>
      <c r="C5722" s="204">
        <v>1</v>
      </c>
      <c r="D5722" s="416">
        <v>1</v>
      </c>
    </row>
    <row r="5723" spans="1:4" x14ac:dyDescent="0.25">
      <c r="A5723" s="415" t="s">
        <v>2218</v>
      </c>
      <c r="B5723" s="202">
        <v>12643</v>
      </c>
      <c r="C5723" s="204">
        <v>1</v>
      </c>
      <c r="D5723" s="416">
        <v>1</v>
      </c>
    </row>
    <row r="5724" spans="1:4" x14ac:dyDescent="0.25">
      <c r="A5724" s="415" t="s">
        <v>2219</v>
      </c>
      <c r="B5724" s="202">
        <v>16942</v>
      </c>
      <c r="C5724" s="204">
        <v>1</v>
      </c>
      <c r="D5724" s="416">
        <v>1</v>
      </c>
    </row>
    <row r="5725" spans="1:4" x14ac:dyDescent="0.25">
      <c r="A5725" s="415" t="s">
        <v>2220</v>
      </c>
      <c r="B5725" s="202">
        <v>18170</v>
      </c>
      <c r="C5725" s="204">
        <v>2</v>
      </c>
      <c r="D5725" s="416">
        <v>2</v>
      </c>
    </row>
    <row r="5726" spans="1:4" x14ac:dyDescent="0.25">
      <c r="A5726" s="415" t="s">
        <v>2221</v>
      </c>
      <c r="B5726" s="202">
        <v>25352</v>
      </c>
      <c r="C5726" s="204">
        <v>2</v>
      </c>
      <c r="D5726" s="416">
        <v>2</v>
      </c>
    </row>
    <row r="5727" spans="1:4" x14ac:dyDescent="0.25">
      <c r="A5727" s="415" t="s">
        <v>2222</v>
      </c>
      <c r="B5727" s="202">
        <v>15784</v>
      </c>
      <c r="C5727" s="204">
        <v>1</v>
      </c>
      <c r="D5727" s="416">
        <v>1</v>
      </c>
    </row>
    <row r="5728" spans="1:4" x14ac:dyDescent="0.25">
      <c r="A5728" s="415" t="s">
        <v>2223</v>
      </c>
      <c r="B5728" s="202">
        <v>10862</v>
      </c>
      <c r="C5728" s="204">
        <v>2</v>
      </c>
      <c r="D5728" s="416">
        <v>2</v>
      </c>
    </row>
    <row r="5729" spans="1:4" x14ac:dyDescent="0.25">
      <c r="A5729" s="415" t="s">
        <v>2224</v>
      </c>
      <c r="B5729" s="202">
        <v>15912</v>
      </c>
      <c r="C5729" s="204">
        <v>2</v>
      </c>
      <c r="D5729" s="416">
        <v>2</v>
      </c>
    </row>
    <row r="5730" spans="1:4" x14ac:dyDescent="0.25">
      <c r="A5730" s="415" t="s">
        <v>2225</v>
      </c>
      <c r="B5730" s="202">
        <v>12863</v>
      </c>
      <c r="C5730" s="204">
        <v>2</v>
      </c>
      <c r="D5730" s="416">
        <v>2</v>
      </c>
    </row>
    <row r="5731" spans="1:4" x14ac:dyDescent="0.25">
      <c r="A5731" s="415" t="s">
        <v>2226</v>
      </c>
      <c r="B5731" s="202">
        <v>28514</v>
      </c>
      <c r="C5731" s="204">
        <v>2</v>
      </c>
      <c r="D5731" s="416">
        <v>2</v>
      </c>
    </row>
    <row r="5732" spans="1:4" x14ac:dyDescent="0.25">
      <c r="A5732" s="415" t="s">
        <v>2314</v>
      </c>
      <c r="B5732" s="202">
        <v>11551</v>
      </c>
      <c r="C5732" s="204">
        <v>120</v>
      </c>
      <c r="D5732" s="416">
        <v>4</v>
      </c>
    </row>
    <row r="5733" spans="1:4" x14ac:dyDescent="0.25">
      <c r="A5733" s="415" t="s">
        <v>2315</v>
      </c>
      <c r="B5733" s="202">
        <v>10531</v>
      </c>
      <c r="C5733" s="204">
        <v>51</v>
      </c>
      <c r="D5733" s="416">
        <v>0</v>
      </c>
    </row>
    <row r="5734" spans="1:4" x14ac:dyDescent="0.25">
      <c r="A5734" s="415" t="s">
        <v>5807</v>
      </c>
      <c r="B5734" s="202">
        <v>25563</v>
      </c>
      <c r="C5734" s="204">
        <v>3</v>
      </c>
      <c r="D5734" s="416">
        <v>3</v>
      </c>
    </row>
    <row r="5735" spans="1:4" x14ac:dyDescent="0.25">
      <c r="A5735" s="415" t="s">
        <v>2330</v>
      </c>
      <c r="B5735" s="202">
        <v>22205</v>
      </c>
      <c r="C5735" s="204">
        <v>4</v>
      </c>
      <c r="D5735" s="416">
        <v>3</v>
      </c>
    </row>
    <row r="5736" spans="1:4" x14ac:dyDescent="0.25">
      <c r="A5736" s="415" t="s">
        <v>2331</v>
      </c>
      <c r="B5736" s="202">
        <v>12241</v>
      </c>
      <c r="C5736" s="204">
        <v>1</v>
      </c>
      <c r="D5736" s="416">
        <v>1</v>
      </c>
    </row>
    <row r="5737" spans="1:4" x14ac:dyDescent="0.25">
      <c r="A5737" s="415" t="s">
        <v>2332</v>
      </c>
      <c r="B5737" s="202">
        <v>17968</v>
      </c>
      <c r="C5737" s="204">
        <v>2</v>
      </c>
      <c r="D5737" s="416">
        <v>2</v>
      </c>
    </row>
    <row r="5738" spans="1:4" x14ac:dyDescent="0.25">
      <c r="A5738" s="415" t="s">
        <v>2333</v>
      </c>
      <c r="B5738" s="202">
        <v>18887</v>
      </c>
      <c r="C5738" s="204">
        <v>3</v>
      </c>
      <c r="D5738" s="416">
        <v>1</v>
      </c>
    </row>
    <row r="5739" spans="1:4" x14ac:dyDescent="0.25">
      <c r="A5739" s="415" t="s">
        <v>2335</v>
      </c>
      <c r="B5739" s="202">
        <v>22673</v>
      </c>
      <c r="C5739" s="204">
        <v>4</v>
      </c>
      <c r="D5739" s="416">
        <v>4</v>
      </c>
    </row>
    <row r="5740" spans="1:4" x14ac:dyDescent="0.25">
      <c r="A5740" s="415" t="s">
        <v>5271</v>
      </c>
      <c r="B5740" s="202">
        <v>26341</v>
      </c>
      <c r="C5740" s="204">
        <v>1</v>
      </c>
      <c r="D5740" s="416">
        <v>1</v>
      </c>
    </row>
    <row r="5741" spans="1:4" x14ac:dyDescent="0.25">
      <c r="A5741" s="415" t="s">
        <v>2336</v>
      </c>
      <c r="B5741" s="202">
        <v>15277</v>
      </c>
      <c r="C5741" s="204">
        <v>1</v>
      </c>
      <c r="D5741" s="416">
        <v>1</v>
      </c>
    </row>
    <row r="5742" spans="1:4" x14ac:dyDescent="0.25">
      <c r="A5742" s="415" t="s">
        <v>2337</v>
      </c>
      <c r="B5742" s="202">
        <v>29672</v>
      </c>
      <c r="C5742" s="204">
        <v>2</v>
      </c>
      <c r="D5742" s="416">
        <v>2</v>
      </c>
    </row>
    <row r="5743" spans="1:4" x14ac:dyDescent="0.25">
      <c r="A5743" s="415" t="s">
        <v>2338</v>
      </c>
      <c r="B5743" s="202">
        <v>10831</v>
      </c>
      <c r="C5743" s="204">
        <v>1</v>
      </c>
      <c r="D5743" s="416">
        <v>1</v>
      </c>
    </row>
    <row r="5744" spans="1:4" x14ac:dyDescent="0.25">
      <c r="A5744" s="415" t="s">
        <v>5814</v>
      </c>
      <c r="B5744" s="202">
        <v>20922</v>
      </c>
      <c r="C5744" s="204">
        <v>12</v>
      </c>
      <c r="D5744" s="416">
        <v>12</v>
      </c>
    </row>
    <row r="5745" spans="1:4" x14ac:dyDescent="0.25">
      <c r="A5745" s="415" t="s">
        <v>5815</v>
      </c>
      <c r="B5745" s="202">
        <v>19299</v>
      </c>
      <c r="C5745" s="204">
        <v>6</v>
      </c>
      <c r="D5745" s="416">
        <v>0</v>
      </c>
    </row>
    <row r="5746" spans="1:4" x14ac:dyDescent="0.25">
      <c r="A5746" s="415" t="s">
        <v>3095</v>
      </c>
      <c r="B5746" s="202">
        <v>14211</v>
      </c>
      <c r="C5746" s="204">
        <v>21</v>
      </c>
      <c r="D5746" s="416">
        <v>21</v>
      </c>
    </row>
    <row r="5747" spans="1:4" x14ac:dyDescent="0.25">
      <c r="A5747" s="415" t="s">
        <v>5816</v>
      </c>
      <c r="B5747" s="202">
        <v>24179</v>
      </c>
      <c r="C5747" s="204">
        <v>61</v>
      </c>
      <c r="D5747" s="416">
        <v>40</v>
      </c>
    </row>
    <row r="5748" spans="1:4" x14ac:dyDescent="0.25">
      <c r="A5748" s="415" t="s">
        <v>5817</v>
      </c>
      <c r="B5748" s="202">
        <v>26216</v>
      </c>
      <c r="C5748" s="204">
        <v>129</v>
      </c>
      <c r="D5748" s="416">
        <v>123</v>
      </c>
    </row>
    <row r="5749" spans="1:4" x14ac:dyDescent="0.25">
      <c r="A5749" s="415" t="s">
        <v>3097</v>
      </c>
      <c r="B5749" s="202">
        <v>24922</v>
      </c>
      <c r="C5749" s="204">
        <v>3</v>
      </c>
      <c r="D5749" s="416">
        <v>3</v>
      </c>
    </row>
    <row r="5750" spans="1:4" x14ac:dyDescent="0.25">
      <c r="A5750" s="415" t="s">
        <v>1492</v>
      </c>
      <c r="B5750" s="202">
        <v>22589</v>
      </c>
      <c r="C5750" s="204">
        <v>25</v>
      </c>
      <c r="D5750" s="416">
        <v>14</v>
      </c>
    </row>
    <row r="5751" spans="1:4" x14ac:dyDescent="0.25">
      <c r="A5751" s="415" t="s">
        <v>3227</v>
      </c>
      <c r="B5751" s="202">
        <v>14466</v>
      </c>
      <c r="C5751" s="204">
        <v>7</v>
      </c>
      <c r="D5751" s="416">
        <v>5</v>
      </c>
    </row>
    <row r="5752" spans="1:4" x14ac:dyDescent="0.25">
      <c r="A5752" s="415" t="s">
        <v>3101</v>
      </c>
      <c r="B5752" s="202">
        <v>29546</v>
      </c>
      <c r="C5752" s="204">
        <v>70</v>
      </c>
      <c r="D5752" s="416">
        <v>66</v>
      </c>
    </row>
    <row r="5753" spans="1:4" x14ac:dyDescent="0.25">
      <c r="A5753" s="415" t="s">
        <v>3229</v>
      </c>
      <c r="B5753" s="202">
        <v>21104</v>
      </c>
      <c r="C5753" s="204">
        <v>73</v>
      </c>
      <c r="D5753" s="416">
        <v>60</v>
      </c>
    </row>
    <row r="5754" spans="1:4" x14ac:dyDescent="0.25">
      <c r="A5754" s="415" t="s">
        <v>1637</v>
      </c>
      <c r="B5754" s="202">
        <v>24560</v>
      </c>
      <c r="C5754" s="204">
        <v>83</v>
      </c>
      <c r="D5754" s="416">
        <v>53</v>
      </c>
    </row>
    <row r="5755" spans="1:4" x14ac:dyDescent="0.25">
      <c r="A5755" s="415" t="s">
        <v>1495</v>
      </c>
      <c r="B5755" s="202">
        <v>24841</v>
      </c>
      <c r="C5755" s="204">
        <v>77</v>
      </c>
      <c r="D5755" s="416">
        <v>3</v>
      </c>
    </row>
    <row r="5756" spans="1:4" x14ac:dyDescent="0.25">
      <c r="A5756" s="415" t="s">
        <v>3234</v>
      </c>
      <c r="B5756" s="202">
        <v>12708</v>
      </c>
      <c r="C5756" s="204">
        <v>13</v>
      </c>
      <c r="D5756" s="416">
        <v>0</v>
      </c>
    </row>
    <row r="5757" spans="1:4" x14ac:dyDescent="0.25">
      <c r="A5757" s="415" t="s">
        <v>1640</v>
      </c>
      <c r="B5757" s="202">
        <v>14038</v>
      </c>
      <c r="C5757" s="204">
        <v>172</v>
      </c>
      <c r="D5757" s="416">
        <v>139</v>
      </c>
    </row>
    <row r="5758" spans="1:4" x14ac:dyDescent="0.25">
      <c r="A5758" s="415" t="s">
        <v>3240</v>
      </c>
      <c r="B5758" s="202">
        <v>26180</v>
      </c>
      <c r="C5758" s="204">
        <v>41</v>
      </c>
      <c r="D5758" s="416">
        <v>34</v>
      </c>
    </row>
    <row r="5759" spans="1:4" x14ac:dyDescent="0.25">
      <c r="A5759" s="415" t="s">
        <v>2662</v>
      </c>
      <c r="B5759" s="202">
        <v>25251</v>
      </c>
      <c r="C5759" s="204">
        <v>23</v>
      </c>
      <c r="D5759" s="416">
        <v>21</v>
      </c>
    </row>
    <row r="5760" spans="1:4" x14ac:dyDescent="0.25">
      <c r="A5760" s="415" t="s">
        <v>3294</v>
      </c>
      <c r="B5760" s="202">
        <v>16793</v>
      </c>
      <c r="C5760" s="204">
        <v>88</v>
      </c>
      <c r="D5760" s="416">
        <v>61</v>
      </c>
    </row>
    <row r="5761" spans="1:4" x14ac:dyDescent="0.25">
      <c r="A5761" s="415" t="s">
        <v>3105</v>
      </c>
      <c r="B5761" s="202">
        <v>22732</v>
      </c>
      <c r="C5761" s="204">
        <v>7</v>
      </c>
      <c r="D5761" s="416">
        <v>7</v>
      </c>
    </row>
    <row r="5762" spans="1:4" x14ac:dyDescent="0.25">
      <c r="A5762" s="415" t="s">
        <v>3244</v>
      </c>
      <c r="B5762" s="202">
        <v>14720</v>
      </c>
      <c r="C5762" s="204">
        <v>8</v>
      </c>
      <c r="D5762" s="416">
        <v>7</v>
      </c>
    </row>
    <row r="5763" spans="1:4" x14ac:dyDescent="0.25">
      <c r="A5763" s="415" t="s">
        <v>3245</v>
      </c>
      <c r="B5763" s="202">
        <v>29693</v>
      </c>
      <c r="C5763" s="204">
        <v>48</v>
      </c>
      <c r="D5763" s="416">
        <v>16</v>
      </c>
    </row>
    <row r="5764" spans="1:4" x14ac:dyDescent="0.25">
      <c r="A5764" s="415" t="s">
        <v>4527</v>
      </c>
      <c r="B5764" s="202">
        <v>12850</v>
      </c>
      <c r="C5764" s="204">
        <v>28</v>
      </c>
      <c r="D5764" s="416">
        <v>8</v>
      </c>
    </row>
    <row r="5765" spans="1:4" x14ac:dyDescent="0.25">
      <c r="A5765" s="415" t="s">
        <v>1643</v>
      </c>
      <c r="B5765" s="202">
        <v>22224</v>
      </c>
      <c r="C5765" s="204">
        <v>5</v>
      </c>
      <c r="D5765" s="416">
        <v>4</v>
      </c>
    </row>
    <row r="5766" spans="1:4" x14ac:dyDescent="0.25">
      <c r="A5766" s="415" t="s">
        <v>5818</v>
      </c>
      <c r="B5766" s="202">
        <v>14755</v>
      </c>
      <c r="C5766" s="204">
        <v>52</v>
      </c>
      <c r="D5766" s="416">
        <v>28</v>
      </c>
    </row>
    <row r="5767" spans="1:4" x14ac:dyDescent="0.25">
      <c r="A5767" s="415" t="s">
        <v>5272</v>
      </c>
      <c r="B5767" s="202">
        <v>10892</v>
      </c>
      <c r="C5767" s="204">
        <v>32</v>
      </c>
      <c r="D5767" s="416">
        <v>10</v>
      </c>
    </row>
    <row r="5768" spans="1:4" x14ac:dyDescent="0.25">
      <c r="A5768" s="415" t="s">
        <v>5819</v>
      </c>
      <c r="B5768" s="202">
        <v>21060</v>
      </c>
      <c r="C5768" s="203">
        <v>1200</v>
      </c>
      <c r="D5768" s="417">
        <v>1200</v>
      </c>
    </row>
    <row r="5769" spans="1:4" x14ac:dyDescent="0.25">
      <c r="A5769" s="415" t="s">
        <v>5820</v>
      </c>
      <c r="B5769" s="202">
        <v>12021</v>
      </c>
      <c r="C5769" s="204">
        <v>230</v>
      </c>
      <c r="D5769" s="416">
        <v>160</v>
      </c>
    </row>
    <row r="5770" spans="1:4" x14ac:dyDescent="0.25">
      <c r="A5770" s="415" t="s">
        <v>5821</v>
      </c>
      <c r="B5770" s="202">
        <v>11571</v>
      </c>
      <c r="C5770" s="204">
        <v>4</v>
      </c>
      <c r="D5770" s="416">
        <v>4</v>
      </c>
    </row>
    <row r="5771" spans="1:4" x14ac:dyDescent="0.25">
      <c r="A5771" s="415" t="s">
        <v>5822</v>
      </c>
      <c r="B5771" s="202">
        <v>12706</v>
      </c>
      <c r="C5771" s="204">
        <v>56</v>
      </c>
      <c r="D5771" s="416">
        <v>31</v>
      </c>
    </row>
    <row r="5772" spans="1:4" x14ac:dyDescent="0.25">
      <c r="A5772" s="415" t="s">
        <v>5823</v>
      </c>
      <c r="B5772" s="202">
        <v>19798</v>
      </c>
      <c r="C5772" s="204">
        <v>2</v>
      </c>
      <c r="D5772" s="416">
        <v>0</v>
      </c>
    </row>
    <row r="5773" spans="1:4" x14ac:dyDescent="0.25">
      <c r="A5773" s="415" t="s">
        <v>5824</v>
      </c>
      <c r="B5773" s="202">
        <v>20037</v>
      </c>
      <c r="C5773" s="204">
        <v>4</v>
      </c>
      <c r="D5773" s="416">
        <v>0</v>
      </c>
    </row>
    <row r="5774" spans="1:4" x14ac:dyDescent="0.25">
      <c r="A5774" s="415" t="s">
        <v>5825</v>
      </c>
      <c r="B5774" s="202">
        <v>24690</v>
      </c>
      <c r="C5774" s="204">
        <v>320</v>
      </c>
      <c r="D5774" s="416">
        <v>250</v>
      </c>
    </row>
    <row r="5775" spans="1:4" x14ac:dyDescent="0.25">
      <c r="A5775" s="415" t="s">
        <v>5826</v>
      </c>
      <c r="B5775" s="202">
        <v>21565</v>
      </c>
      <c r="C5775" s="204">
        <v>6</v>
      </c>
      <c r="D5775" s="416">
        <v>6</v>
      </c>
    </row>
    <row r="5776" spans="1:4" x14ac:dyDescent="0.25">
      <c r="A5776" s="415" t="s">
        <v>4774</v>
      </c>
      <c r="B5776" s="202">
        <v>15159</v>
      </c>
      <c r="C5776" s="204">
        <v>1</v>
      </c>
      <c r="D5776" s="416">
        <v>1</v>
      </c>
    </row>
    <row r="5777" spans="1:4" x14ac:dyDescent="0.25">
      <c r="A5777" s="415" t="s">
        <v>5827</v>
      </c>
      <c r="B5777" s="202">
        <v>17610</v>
      </c>
      <c r="C5777" s="204">
        <v>160</v>
      </c>
      <c r="D5777" s="416">
        <v>150</v>
      </c>
    </row>
    <row r="5778" spans="1:4" x14ac:dyDescent="0.25">
      <c r="A5778" s="415" t="s">
        <v>5828</v>
      </c>
      <c r="B5778" s="202">
        <v>27172</v>
      </c>
      <c r="C5778" s="204">
        <v>23</v>
      </c>
      <c r="D5778" s="416">
        <v>23</v>
      </c>
    </row>
    <row r="5779" spans="1:4" x14ac:dyDescent="0.25">
      <c r="A5779" s="415" t="s">
        <v>5829</v>
      </c>
      <c r="B5779" s="202">
        <v>22401</v>
      </c>
      <c r="C5779" s="204">
        <v>7</v>
      </c>
      <c r="D5779" s="416">
        <v>6</v>
      </c>
    </row>
    <row r="5780" spans="1:4" x14ac:dyDescent="0.25">
      <c r="A5780" s="415" t="s">
        <v>2668</v>
      </c>
      <c r="B5780" s="202">
        <v>26383</v>
      </c>
      <c r="C5780" s="204">
        <v>18</v>
      </c>
      <c r="D5780" s="416">
        <v>0</v>
      </c>
    </row>
    <row r="5781" spans="1:4" x14ac:dyDescent="0.25">
      <c r="A5781" s="415" t="s">
        <v>2255</v>
      </c>
      <c r="B5781" s="202">
        <v>26184</v>
      </c>
      <c r="C5781" s="204">
        <v>1</v>
      </c>
      <c r="D5781" s="416">
        <v>0</v>
      </c>
    </row>
    <row r="5782" spans="1:4" x14ac:dyDescent="0.25">
      <c r="A5782" s="415" t="s">
        <v>5830</v>
      </c>
      <c r="B5782" s="202">
        <v>25137</v>
      </c>
      <c r="C5782" s="204">
        <v>2</v>
      </c>
      <c r="D5782" s="416">
        <v>2</v>
      </c>
    </row>
    <row r="5783" spans="1:4" x14ac:dyDescent="0.25">
      <c r="A5783" s="415" t="s">
        <v>5831</v>
      </c>
      <c r="B5783" s="202">
        <v>25387</v>
      </c>
      <c r="C5783" s="204">
        <v>8</v>
      </c>
      <c r="D5783" s="416">
        <v>8</v>
      </c>
    </row>
    <row r="5784" spans="1:4" x14ac:dyDescent="0.25">
      <c r="A5784" s="415" t="s">
        <v>5832</v>
      </c>
      <c r="B5784" s="202">
        <v>18463</v>
      </c>
      <c r="C5784" s="204">
        <v>40</v>
      </c>
      <c r="D5784" s="416">
        <v>40</v>
      </c>
    </row>
    <row r="5785" spans="1:4" x14ac:dyDescent="0.25">
      <c r="A5785" s="415" t="s">
        <v>5833</v>
      </c>
      <c r="B5785" s="202">
        <v>10186</v>
      </c>
      <c r="C5785" s="204">
        <v>26</v>
      </c>
      <c r="D5785" s="416">
        <v>25</v>
      </c>
    </row>
    <row r="5786" spans="1:4" x14ac:dyDescent="0.25">
      <c r="A5786" s="415" t="s">
        <v>5834</v>
      </c>
      <c r="B5786" s="202">
        <v>13274</v>
      </c>
      <c r="C5786" s="204">
        <v>22</v>
      </c>
      <c r="D5786" s="416">
        <v>22</v>
      </c>
    </row>
    <row r="5787" spans="1:4" x14ac:dyDescent="0.25">
      <c r="A5787" s="415" t="s">
        <v>5311</v>
      </c>
      <c r="B5787" s="202">
        <v>24201</v>
      </c>
      <c r="C5787" s="204">
        <v>210</v>
      </c>
      <c r="D5787" s="416">
        <v>110</v>
      </c>
    </row>
    <row r="5788" spans="1:4" x14ac:dyDescent="0.25">
      <c r="A5788" s="415" t="s">
        <v>5835</v>
      </c>
      <c r="B5788" s="202">
        <v>25636</v>
      </c>
      <c r="C5788" s="204">
        <v>13</v>
      </c>
      <c r="D5788" s="416">
        <v>13</v>
      </c>
    </row>
    <row r="5789" spans="1:4" x14ac:dyDescent="0.25">
      <c r="A5789" s="415" t="s">
        <v>5836</v>
      </c>
      <c r="B5789" s="202">
        <v>19496</v>
      </c>
      <c r="C5789" s="204">
        <v>1</v>
      </c>
      <c r="D5789" s="416">
        <v>0</v>
      </c>
    </row>
    <row r="5790" spans="1:4" x14ac:dyDescent="0.25">
      <c r="A5790" s="415" t="s">
        <v>5837</v>
      </c>
      <c r="B5790" s="202">
        <v>16155</v>
      </c>
      <c r="C5790" s="204">
        <v>8</v>
      </c>
      <c r="D5790" s="416">
        <v>0</v>
      </c>
    </row>
    <row r="5791" spans="1:4" x14ac:dyDescent="0.25">
      <c r="A5791" s="415" t="s">
        <v>5838</v>
      </c>
      <c r="B5791" s="202">
        <v>17214</v>
      </c>
      <c r="C5791" s="204">
        <v>24</v>
      </c>
      <c r="D5791" s="416">
        <v>22</v>
      </c>
    </row>
    <row r="5792" spans="1:4" x14ac:dyDescent="0.25">
      <c r="A5792" s="415" t="s">
        <v>5839</v>
      </c>
      <c r="B5792" s="202">
        <v>26588</v>
      </c>
      <c r="C5792" s="204">
        <v>5</v>
      </c>
      <c r="D5792" s="416">
        <v>0</v>
      </c>
    </row>
    <row r="5793" spans="1:4" x14ac:dyDescent="0.25">
      <c r="A5793" s="415" t="s">
        <v>5840</v>
      </c>
      <c r="B5793" s="202">
        <v>23676</v>
      </c>
      <c r="C5793" s="204">
        <v>17</v>
      </c>
      <c r="D5793" s="416">
        <v>15</v>
      </c>
    </row>
    <row r="5794" spans="1:4" x14ac:dyDescent="0.25">
      <c r="A5794" s="415" t="s">
        <v>5841</v>
      </c>
      <c r="B5794" s="202">
        <v>19711</v>
      </c>
      <c r="C5794" s="204">
        <v>24</v>
      </c>
      <c r="D5794" s="416">
        <v>0</v>
      </c>
    </row>
    <row r="5795" spans="1:4" x14ac:dyDescent="0.25">
      <c r="A5795" s="415" t="s">
        <v>5842</v>
      </c>
      <c r="B5795" s="202">
        <v>25119</v>
      </c>
      <c r="C5795" s="204">
        <v>10</v>
      </c>
      <c r="D5795" s="416">
        <v>0</v>
      </c>
    </row>
    <row r="5796" spans="1:4" x14ac:dyDescent="0.25">
      <c r="A5796" s="415" t="s">
        <v>5843</v>
      </c>
      <c r="B5796" s="202">
        <v>25392</v>
      </c>
      <c r="C5796" s="204">
        <v>10</v>
      </c>
      <c r="D5796" s="416">
        <v>10</v>
      </c>
    </row>
    <row r="5797" spans="1:4" x14ac:dyDescent="0.25">
      <c r="A5797" s="415" t="s">
        <v>5844</v>
      </c>
      <c r="B5797" s="202">
        <v>24509</v>
      </c>
      <c r="C5797" s="204">
        <v>2</v>
      </c>
      <c r="D5797" s="416">
        <v>2</v>
      </c>
    </row>
    <row r="5798" spans="1:4" x14ac:dyDescent="0.25">
      <c r="A5798" s="415" t="s">
        <v>1670</v>
      </c>
      <c r="B5798" s="202">
        <v>11221</v>
      </c>
      <c r="C5798" s="204">
        <v>4</v>
      </c>
      <c r="D5798" s="416">
        <v>4</v>
      </c>
    </row>
    <row r="5799" spans="1:4" x14ac:dyDescent="0.25">
      <c r="A5799" s="415" t="s">
        <v>5845</v>
      </c>
      <c r="B5799" s="202">
        <v>10609</v>
      </c>
      <c r="C5799" s="204">
        <v>4</v>
      </c>
      <c r="D5799" s="416">
        <v>4</v>
      </c>
    </row>
    <row r="5800" spans="1:4" x14ac:dyDescent="0.25">
      <c r="A5800" s="415" t="s">
        <v>5846</v>
      </c>
      <c r="B5800" s="202">
        <v>16298</v>
      </c>
      <c r="C5800" s="204">
        <v>52</v>
      </c>
      <c r="D5800" s="416">
        <v>52</v>
      </c>
    </row>
    <row r="5801" spans="1:4" x14ac:dyDescent="0.25">
      <c r="A5801" s="415" t="s">
        <v>5847</v>
      </c>
      <c r="B5801" s="202">
        <v>16817</v>
      </c>
      <c r="C5801" s="204">
        <v>203</v>
      </c>
      <c r="D5801" s="416">
        <v>73</v>
      </c>
    </row>
    <row r="5802" spans="1:4" x14ac:dyDescent="0.25">
      <c r="A5802" s="415" t="s">
        <v>5848</v>
      </c>
      <c r="B5802" s="202">
        <v>26892</v>
      </c>
      <c r="C5802" s="204">
        <v>5</v>
      </c>
      <c r="D5802" s="416">
        <v>3</v>
      </c>
    </row>
    <row r="5803" spans="1:4" x14ac:dyDescent="0.25">
      <c r="A5803" s="415" t="s">
        <v>5849</v>
      </c>
      <c r="B5803" s="202">
        <v>14493</v>
      </c>
      <c r="C5803" s="204">
        <v>95</v>
      </c>
      <c r="D5803" s="416">
        <v>85</v>
      </c>
    </row>
    <row r="5804" spans="1:4" x14ac:dyDescent="0.25">
      <c r="A5804" s="415" t="s">
        <v>5850</v>
      </c>
      <c r="B5804" s="202">
        <v>21254</v>
      </c>
      <c r="C5804" s="204">
        <v>5</v>
      </c>
      <c r="D5804" s="416">
        <v>0</v>
      </c>
    </row>
    <row r="5805" spans="1:4" x14ac:dyDescent="0.25">
      <c r="A5805" s="415" t="s">
        <v>5851</v>
      </c>
      <c r="B5805" s="202">
        <v>15345</v>
      </c>
      <c r="C5805" s="204">
        <v>1</v>
      </c>
      <c r="D5805" s="416">
        <v>1</v>
      </c>
    </row>
    <row r="5806" spans="1:4" x14ac:dyDescent="0.25">
      <c r="A5806" s="415" t="s">
        <v>5852</v>
      </c>
      <c r="B5806" s="202">
        <v>27304</v>
      </c>
      <c r="C5806" s="204">
        <v>24</v>
      </c>
      <c r="D5806" s="416">
        <v>0</v>
      </c>
    </row>
    <row r="5807" spans="1:4" x14ac:dyDescent="0.25">
      <c r="A5807" s="415" t="s">
        <v>5853</v>
      </c>
      <c r="B5807" s="202">
        <v>27292</v>
      </c>
      <c r="C5807" s="204">
        <v>2</v>
      </c>
      <c r="D5807" s="416">
        <v>2</v>
      </c>
    </row>
    <row r="5808" spans="1:4" x14ac:dyDescent="0.25">
      <c r="A5808" s="415" t="s">
        <v>5854</v>
      </c>
      <c r="B5808" s="202">
        <v>22963</v>
      </c>
      <c r="C5808" s="204">
        <v>2</v>
      </c>
      <c r="D5808" s="416">
        <v>0</v>
      </c>
    </row>
    <row r="5809" spans="1:4" x14ac:dyDescent="0.25">
      <c r="A5809" s="415" t="s">
        <v>5855</v>
      </c>
      <c r="B5809" s="202">
        <v>21234</v>
      </c>
      <c r="C5809" s="204">
        <v>10</v>
      </c>
      <c r="D5809" s="416">
        <v>2</v>
      </c>
    </row>
    <row r="5810" spans="1:4" x14ac:dyDescent="0.25">
      <c r="A5810" s="415" t="s">
        <v>1508</v>
      </c>
      <c r="B5810" s="202">
        <v>12268</v>
      </c>
      <c r="C5810" s="204">
        <v>3</v>
      </c>
      <c r="D5810" s="416">
        <v>0</v>
      </c>
    </row>
    <row r="5811" spans="1:4" x14ac:dyDescent="0.25">
      <c r="A5811" s="415" t="s">
        <v>3889</v>
      </c>
      <c r="B5811" s="202">
        <v>22510</v>
      </c>
      <c r="C5811" s="204">
        <v>2</v>
      </c>
      <c r="D5811" s="416">
        <v>0</v>
      </c>
    </row>
    <row r="5812" spans="1:4" x14ac:dyDescent="0.25">
      <c r="A5812" s="415" t="s">
        <v>5856</v>
      </c>
      <c r="B5812" s="202">
        <v>13458</v>
      </c>
      <c r="C5812" s="204">
        <v>251</v>
      </c>
      <c r="D5812" s="416">
        <v>214</v>
      </c>
    </row>
    <row r="5813" spans="1:4" x14ac:dyDescent="0.25">
      <c r="A5813" s="415" t="s">
        <v>5656</v>
      </c>
      <c r="B5813" s="202">
        <v>25702</v>
      </c>
      <c r="C5813" s="204">
        <v>712</v>
      </c>
      <c r="D5813" s="416">
        <v>431</v>
      </c>
    </row>
    <row r="5814" spans="1:4" x14ac:dyDescent="0.25">
      <c r="A5814" s="415" t="s">
        <v>1660</v>
      </c>
      <c r="B5814" s="202">
        <v>12824</v>
      </c>
      <c r="C5814" s="204">
        <v>1</v>
      </c>
      <c r="D5814" s="416">
        <v>1</v>
      </c>
    </row>
    <row r="5815" spans="1:4" x14ac:dyDescent="0.25">
      <c r="A5815" s="415" t="s">
        <v>3776</v>
      </c>
      <c r="B5815" s="202">
        <v>13467</v>
      </c>
      <c r="C5815" s="204">
        <v>8</v>
      </c>
      <c r="D5815" s="416">
        <v>8</v>
      </c>
    </row>
    <row r="5816" spans="1:4" x14ac:dyDescent="0.25">
      <c r="A5816" s="415" t="s">
        <v>5277</v>
      </c>
      <c r="B5816" s="202">
        <v>10161</v>
      </c>
      <c r="C5816" s="204">
        <v>2</v>
      </c>
      <c r="D5816" s="416">
        <v>1</v>
      </c>
    </row>
    <row r="5817" spans="1:4" x14ac:dyDescent="0.25">
      <c r="A5817" s="415" t="s">
        <v>5281</v>
      </c>
      <c r="B5817" s="202">
        <v>25185</v>
      </c>
      <c r="C5817" s="204">
        <v>1</v>
      </c>
      <c r="D5817" s="416">
        <v>1</v>
      </c>
    </row>
    <row r="5818" spans="1:4" x14ac:dyDescent="0.25">
      <c r="A5818" s="415" t="s">
        <v>5857</v>
      </c>
      <c r="B5818" s="202">
        <v>11763</v>
      </c>
      <c r="C5818" s="204">
        <v>5</v>
      </c>
      <c r="D5818" s="416">
        <v>3</v>
      </c>
    </row>
    <row r="5819" spans="1:4" x14ac:dyDescent="0.25">
      <c r="A5819" s="415" t="s">
        <v>5858</v>
      </c>
      <c r="B5819" s="202">
        <v>24162</v>
      </c>
      <c r="C5819" s="204">
        <v>1</v>
      </c>
      <c r="D5819" s="416">
        <v>1</v>
      </c>
    </row>
    <row r="5820" spans="1:4" x14ac:dyDescent="0.25">
      <c r="A5820" s="415" t="s">
        <v>5859</v>
      </c>
      <c r="B5820" s="202">
        <v>26992</v>
      </c>
      <c r="C5820" s="204">
        <v>2</v>
      </c>
      <c r="D5820" s="416">
        <v>0</v>
      </c>
    </row>
    <row r="5821" spans="1:4" x14ac:dyDescent="0.25">
      <c r="A5821" s="415" t="s">
        <v>5860</v>
      </c>
      <c r="B5821" s="202">
        <v>20148</v>
      </c>
      <c r="C5821" s="204">
        <v>2</v>
      </c>
      <c r="D5821" s="416">
        <v>2</v>
      </c>
    </row>
    <row r="5822" spans="1:4" x14ac:dyDescent="0.25">
      <c r="A5822" s="415" t="s">
        <v>2965</v>
      </c>
      <c r="B5822" s="202">
        <v>11509</v>
      </c>
      <c r="C5822" s="204">
        <v>8</v>
      </c>
      <c r="D5822" s="416">
        <v>7</v>
      </c>
    </row>
    <row r="5823" spans="1:4" x14ac:dyDescent="0.25">
      <c r="A5823" s="415" t="s">
        <v>5196</v>
      </c>
      <c r="B5823" s="202">
        <v>28599</v>
      </c>
      <c r="C5823" s="204">
        <v>3</v>
      </c>
      <c r="D5823" s="416">
        <v>1</v>
      </c>
    </row>
    <row r="5824" spans="1:4" x14ac:dyDescent="0.25">
      <c r="A5824" s="415" t="s">
        <v>5861</v>
      </c>
      <c r="B5824" s="202">
        <v>25528</v>
      </c>
      <c r="C5824" s="204">
        <v>10</v>
      </c>
      <c r="D5824" s="416">
        <v>10</v>
      </c>
    </row>
    <row r="5825" spans="1:4" x14ac:dyDescent="0.25">
      <c r="A5825" s="415" t="s">
        <v>5862</v>
      </c>
      <c r="B5825" s="202">
        <v>28994</v>
      </c>
      <c r="C5825" s="204">
        <v>2</v>
      </c>
      <c r="D5825" s="416">
        <v>0</v>
      </c>
    </row>
    <row r="5826" spans="1:4" x14ac:dyDescent="0.25">
      <c r="A5826" s="415" t="s">
        <v>2992</v>
      </c>
      <c r="B5826" s="202">
        <v>16862</v>
      </c>
      <c r="C5826" s="204">
        <v>10</v>
      </c>
      <c r="D5826" s="416">
        <v>0</v>
      </c>
    </row>
    <row r="5827" spans="1:4" x14ac:dyDescent="0.25">
      <c r="A5827" s="415" t="s">
        <v>5863</v>
      </c>
      <c r="B5827" s="202">
        <v>15183</v>
      </c>
      <c r="C5827" s="204">
        <v>10</v>
      </c>
      <c r="D5827" s="416">
        <v>0</v>
      </c>
    </row>
    <row r="5828" spans="1:4" x14ac:dyDescent="0.25">
      <c r="A5828" s="415" t="s">
        <v>5864</v>
      </c>
      <c r="B5828" s="202">
        <v>19144</v>
      </c>
      <c r="C5828" s="204">
        <v>10</v>
      </c>
      <c r="D5828" s="416">
        <v>10</v>
      </c>
    </row>
    <row r="5829" spans="1:4" x14ac:dyDescent="0.25">
      <c r="A5829" s="415" t="s">
        <v>5865</v>
      </c>
      <c r="B5829" s="202">
        <v>24881</v>
      </c>
      <c r="C5829" s="204">
        <v>4</v>
      </c>
      <c r="D5829" s="416">
        <v>4</v>
      </c>
    </row>
    <row r="5830" spans="1:4" x14ac:dyDescent="0.25">
      <c r="A5830" s="415" t="s">
        <v>5866</v>
      </c>
      <c r="B5830" s="202">
        <v>22318</v>
      </c>
      <c r="C5830" s="204">
        <v>3</v>
      </c>
      <c r="D5830" s="416">
        <v>3</v>
      </c>
    </row>
    <row r="5831" spans="1:4" x14ac:dyDescent="0.25">
      <c r="A5831" s="415" t="s">
        <v>5800</v>
      </c>
      <c r="B5831" s="202">
        <v>10123</v>
      </c>
      <c r="C5831" s="204">
        <v>6</v>
      </c>
      <c r="D5831" s="416">
        <v>6</v>
      </c>
    </row>
    <row r="5832" spans="1:4" x14ac:dyDescent="0.25">
      <c r="A5832" s="415" t="s">
        <v>2285</v>
      </c>
      <c r="B5832" s="202">
        <v>23912</v>
      </c>
      <c r="C5832" s="204">
        <v>1</v>
      </c>
      <c r="D5832" s="416">
        <v>1</v>
      </c>
    </row>
    <row r="5833" spans="1:4" x14ac:dyDescent="0.25">
      <c r="A5833" s="415" t="s">
        <v>5866</v>
      </c>
      <c r="B5833" s="202">
        <v>24013</v>
      </c>
      <c r="C5833" s="204">
        <v>3</v>
      </c>
      <c r="D5833" s="416">
        <v>3</v>
      </c>
    </row>
    <row r="5834" spans="1:4" x14ac:dyDescent="0.25">
      <c r="A5834" s="415" t="s">
        <v>5800</v>
      </c>
      <c r="B5834" s="202">
        <v>16587</v>
      </c>
      <c r="C5834" s="204">
        <v>12</v>
      </c>
      <c r="D5834" s="416">
        <v>12</v>
      </c>
    </row>
    <row r="5835" spans="1:4" x14ac:dyDescent="0.25">
      <c r="A5835" s="415" t="s">
        <v>2285</v>
      </c>
      <c r="B5835" s="202">
        <v>10592</v>
      </c>
      <c r="C5835" s="204">
        <v>3</v>
      </c>
      <c r="D5835" s="416">
        <v>3</v>
      </c>
    </row>
    <row r="5836" spans="1:4" x14ac:dyDescent="0.25">
      <c r="A5836" s="415" t="s">
        <v>5312</v>
      </c>
      <c r="B5836" s="202">
        <v>17488</v>
      </c>
      <c r="C5836" s="204">
        <v>1</v>
      </c>
      <c r="D5836" s="416">
        <v>1</v>
      </c>
    </row>
    <row r="5837" spans="1:4" x14ac:dyDescent="0.25">
      <c r="A5837" s="415" t="s">
        <v>5313</v>
      </c>
      <c r="B5837" s="202">
        <v>22980</v>
      </c>
      <c r="C5837" s="204">
        <v>1</v>
      </c>
      <c r="D5837" s="416">
        <v>1</v>
      </c>
    </row>
    <row r="5838" spans="1:4" x14ac:dyDescent="0.25">
      <c r="A5838" s="415" t="s">
        <v>5314</v>
      </c>
      <c r="B5838" s="202">
        <v>19079</v>
      </c>
      <c r="C5838" s="204">
        <v>1</v>
      </c>
      <c r="D5838" s="416">
        <v>1</v>
      </c>
    </row>
    <row r="5839" spans="1:4" x14ac:dyDescent="0.25">
      <c r="A5839" s="415" t="s">
        <v>5315</v>
      </c>
      <c r="B5839" s="202">
        <v>28737</v>
      </c>
      <c r="C5839" s="204">
        <v>1</v>
      </c>
      <c r="D5839" s="416">
        <v>1</v>
      </c>
    </row>
    <row r="5840" spans="1:4" x14ac:dyDescent="0.25">
      <c r="A5840" s="415" t="s">
        <v>5316</v>
      </c>
      <c r="B5840" s="202">
        <v>14857</v>
      </c>
      <c r="C5840" s="204">
        <v>1</v>
      </c>
      <c r="D5840" s="416">
        <v>1</v>
      </c>
    </row>
    <row r="5841" spans="1:4" x14ac:dyDescent="0.25">
      <c r="A5841" s="415" t="s">
        <v>5317</v>
      </c>
      <c r="B5841" s="202">
        <v>21591</v>
      </c>
      <c r="C5841" s="204">
        <v>1</v>
      </c>
      <c r="D5841" s="416">
        <v>1</v>
      </c>
    </row>
    <row r="5842" spans="1:4" x14ac:dyDescent="0.25">
      <c r="A5842" s="415" t="s">
        <v>5343</v>
      </c>
      <c r="B5842" s="202">
        <v>12725</v>
      </c>
      <c r="C5842" s="204">
        <v>2</v>
      </c>
      <c r="D5842" s="416">
        <v>2</v>
      </c>
    </row>
    <row r="5843" spans="1:4" x14ac:dyDescent="0.25">
      <c r="A5843" s="415" t="s">
        <v>5346</v>
      </c>
      <c r="B5843" s="202">
        <v>20332</v>
      </c>
      <c r="C5843" s="204">
        <v>3</v>
      </c>
      <c r="D5843" s="416">
        <v>3</v>
      </c>
    </row>
    <row r="5844" spans="1:4" x14ac:dyDescent="0.25">
      <c r="A5844" s="415" t="s">
        <v>5867</v>
      </c>
      <c r="B5844" s="202">
        <v>26993</v>
      </c>
      <c r="C5844" s="204">
        <v>1</v>
      </c>
      <c r="D5844" s="416">
        <v>1</v>
      </c>
    </row>
    <row r="5845" spans="1:4" x14ac:dyDescent="0.25">
      <c r="A5845" s="415" t="s">
        <v>5619</v>
      </c>
      <c r="B5845" s="202">
        <v>13164</v>
      </c>
      <c r="C5845" s="204">
        <v>4</v>
      </c>
      <c r="D5845" s="416">
        <v>4</v>
      </c>
    </row>
    <row r="5846" spans="1:4" x14ac:dyDescent="0.25">
      <c r="A5846" s="415" t="s">
        <v>5620</v>
      </c>
      <c r="B5846" s="202">
        <v>14609</v>
      </c>
      <c r="C5846" s="204">
        <v>1</v>
      </c>
      <c r="D5846" s="416">
        <v>1</v>
      </c>
    </row>
    <row r="5847" spans="1:4" x14ac:dyDescent="0.25">
      <c r="A5847" s="415" t="s">
        <v>5621</v>
      </c>
      <c r="B5847" s="202">
        <v>20391</v>
      </c>
      <c r="C5847" s="204">
        <v>9</v>
      </c>
      <c r="D5847" s="416">
        <v>7</v>
      </c>
    </row>
    <row r="5848" spans="1:4" x14ac:dyDescent="0.25">
      <c r="A5848" s="415" t="s">
        <v>5622</v>
      </c>
      <c r="B5848" s="202">
        <v>10017</v>
      </c>
      <c r="C5848" s="204">
        <v>3</v>
      </c>
      <c r="D5848" s="416">
        <v>3</v>
      </c>
    </row>
    <row r="5849" spans="1:4" x14ac:dyDescent="0.25">
      <c r="A5849" s="415" t="s">
        <v>5623</v>
      </c>
      <c r="B5849" s="202">
        <v>11815</v>
      </c>
      <c r="C5849" s="204">
        <v>7</v>
      </c>
      <c r="D5849" s="416">
        <v>7</v>
      </c>
    </row>
    <row r="5850" spans="1:4" x14ac:dyDescent="0.25">
      <c r="A5850" s="415" t="s">
        <v>5624</v>
      </c>
      <c r="B5850" s="202">
        <v>27735</v>
      </c>
      <c r="C5850" s="204">
        <v>2</v>
      </c>
      <c r="D5850" s="416">
        <v>2</v>
      </c>
    </row>
    <row r="5851" spans="1:4" x14ac:dyDescent="0.25">
      <c r="A5851" s="415" t="s">
        <v>5868</v>
      </c>
      <c r="B5851" s="202">
        <v>18849</v>
      </c>
      <c r="C5851" s="204">
        <v>1</v>
      </c>
      <c r="D5851" s="416">
        <v>1</v>
      </c>
    </row>
    <row r="5852" spans="1:4" x14ac:dyDescent="0.25">
      <c r="A5852" s="415" t="s">
        <v>5312</v>
      </c>
      <c r="B5852" s="202">
        <v>10392</v>
      </c>
      <c r="C5852" s="204">
        <v>1</v>
      </c>
      <c r="D5852" s="416">
        <v>1</v>
      </c>
    </row>
    <row r="5853" spans="1:4" x14ac:dyDescent="0.25">
      <c r="A5853" s="415" t="s">
        <v>5313</v>
      </c>
      <c r="B5853" s="202">
        <v>11905</v>
      </c>
      <c r="C5853" s="204">
        <v>1</v>
      </c>
      <c r="D5853" s="416">
        <v>1</v>
      </c>
    </row>
    <row r="5854" spans="1:4" x14ac:dyDescent="0.25">
      <c r="A5854" s="415" t="s">
        <v>5314</v>
      </c>
      <c r="B5854" s="202">
        <v>18204</v>
      </c>
      <c r="C5854" s="204">
        <v>1</v>
      </c>
      <c r="D5854" s="416">
        <v>1</v>
      </c>
    </row>
    <row r="5855" spans="1:4" x14ac:dyDescent="0.25">
      <c r="A5855" s="415" t="s">
        <v>5315</v>
      </c>
      <c r="B5855" s="202">
        <v>12767</v>
      </c>
      <c r="C5855" s="204">
        <v>1</v>
      </c>
      <c r="D5855" s="416">
        <v>1</v>
      </c>
    </row>
    <row r="5856" spans="1:4" x14ac:dyDescent="0.25">
      <c r="A5856" s="415" t="s">
        <v>5316</v>
      </c>
      <c r="B5856" s="202">
        <v>23573</v>
      </c>
      <c r="C5856" s="204">
        <v>1</v>
      </c>
      <c r="D5856" s="416">
        <v>1</v>
      </c>
    </row>
    <row r="5857" spans="1:4" x14ac:dyDescent="0.25">
      <c r="A5857" s="415" t="s">
        <v>5317</v>
      </c>
      <c r="B5857" s="202">
        <v>17428</v>
      </c>
      <c r="C5857" s="204">
        <v>3</v>
      </c>
      <c r="D5857" s="416">
        <v>1</v>
      </c>
    </row>
    <row r="5858" spans="1:4" x14ac:dyDescent="0.25">
      <c r="A5858" s="415" t="s">
        <v>2227</v>
      </c>
      <c r="B5858" s="202">
        <v>11827</v>
      </c>
      <c r="C5858" s="204">
        <v>408</v>
      </c>
      <c r="D5858" s="416">
        <v>396</v>
      </c>
    </row>
    <row r="5859" spans="1:4" x14ac:dyDescent="0.25">
      <c r="A5859" s="415" t="s">
        <v>2228</v>
      </c>
      <c r="B5859" s="202">
        <v>22211</v>
      </c>
      <c r="C5859" s="204">
        <v>118</v>
      </c>
      <c r="D5859" s="416">
        <v>110</v>
      </c>
    </row>
    <row r="5860" spans="1:4" x14ac:dyDescent="0.25">
      <c r="A5860" s="415" t="s">
        <v>5769</v>
      </c>
      <c r="B5860" s="202">
        <v>12792</v>
      </c>
      <c r="C5860" s="204">
        <v>31</v>
      </c>
      <c r="D5860" s="416">
        <v>30</v>
      </c>
    </row>
    <row r="5861" spans="1:4" x14ac:dyDescent="0.25">
      <c r="A5861" s="415" t="s">
        <v>5869</v>
      </c>
      <c r="B5861" s="202">
        <v>26745</v>
      </c>
      <c r="C5861" s="204">
        <v>13</v>
      </c>
      <c r="D5861" s="416">
        <v>11</v>
      </c>
    </row>
    <row r="5862" spans="1:4" x14ac:dyDescent="0.25">
      <c r="A5862" s="415" t="s">
        <v>5870</v>
      </c>
      <c r="B5862" s="202">
        <v>15007</v>
      </c>
      <c r="C5862" s="204">
        <v>1</v>
      </c>
      <c r="D5862" s="416">
        <v>1</v>
      </c>
    </row>
    <row r="5863" spans="1:4" x14ac:dyDescent="0.25">
      <c r="A5863" s="415" t="s">
        <v>2229</v>
      </c>
      <c r="B5863" s="202">
        <v>25761</v>
      </c>
      <c r="C5863" s="204">
        <v>58</v>
      </c>
      <c r="D5863" s="416">
        <v>54</v>
      </c>
    </row>
    <row r="5864" spans="1:4" x14ac:dyDescent="0.25">
      <c r="A5864" s="415" t="s">
        <v>2230</v>
      </c>
      <c r="B5864" s="202">
        <v>22157</v>
      </c>
      <c r="C5864" s="204">
        <v>128</v>
      </c>
      <c r="D5864" s="416">
        <v>111</v>
      </c>
    </row>
    <row r="5865" spans="1:4" x14ac:dyDescent="0.25">
      <c r="A5865" s="415" t="s">
        <v>2231</v>
      </c>
      <c r="B5865" s="202">
        <v>24595</v>
      </c>
      <c r="C5865" s="204">
        <v>31</v>
      </c>
      <c r="D5865" s="416">
        <v>6</v>
      </c>
    </row>
    <row r="5866" spans="1:4" x14ac:dyDescent="0.25">
      <c r="A5866" s="415" t="s">
        <v>2232</v>
      </c>
      <c r="B5866" s="202">
        <v>17834</v>
      </c>
      <c r="C5866" s="204">
        <v>74</v>
      </c>
      <c r="D5866" s="416">
        <v>70</v>
      </c>
    </row>
    <row r="5867" spans="1:4" x14ac:dyDescent="0.25">
      <c r="A5867" s="415" t="s">
        <v>2231</v>
      </c>
      <c r="B5867" s="202">
        <v>19512</v>
      </c>
      <c r="C5867" s="204">
        <v>44</v>
      </c>
      <c r="D5867" s="416">
        <v>39</v>
      </c>
    </row>
    <row r="5868" spans="1:4" x14ac:dyDescent="0.25">
      <c r="A5868" s="415" t="s">
        <v>2238</v>
      </c>
      <c r="B5868" s="202">
        <v>20986</v>
      </c>
      <c r="C5868" s="204">
        <v>64</v>
      </c>
      <c r="D5868" s="416">
        <v>60</v>
      </c>
    </row>
    <row r="5869" spans="1:4" x14ac:dyDescent="0.25">
      <c r="A5869" s="415" t="s">
        <v>5770</v>
      </c>
      <c r="B5869" s="202">
        <v>14856</v>
      </c>
      <c r="C5869" s="204">
        <v>14</v>
      </c>
      <c r="D5869" s="416">
        <v>11</v>
      </c>
    </row>
    <row r="5870" spans="1:4" x14ac:dyDescent="0.25">
      <c r="A5870" s="415" t="s">
        <v>5871</v>
      </c>
      <c r="B5870" s="202">
        <v>14178</v>
      </c>
      <c r="C5870" s="204">
        <v>11</v>
      </c>
      <c r="D5870" s="416">
        <v>9</v>
      </c>
    </row>
    <row r="5871" spans="1:4" x14ac:dyDescent="0.25">
      <c r="A5871" s="415" t="s">
        <v>5872</v>
      </c>
      <c r="B5871" s="202">
        <v>15058</v>
      </c>
      <c r="C5871" s="204">
        <v>2</v>
      </c>
      <c r="D5871" s="416">
        <v>2</v>
      </c>
    </row>
    <row r="5872" spans="1:4" x14ac:dyDescent="0.25">
      <c r="A5872" s="415" t="s">
        <v>5873</v>
      </c>
      <c r="B5872" s="202">
        <v>13706</v>
      </c>
      <c r="C5872" s="204">
        <v>10</v>
      </c>
      <c r="D5872" s="416">
        <v>10</v>
      </c>
    </row>
    <row r="5873" spans="1:4" x14ac:dyDescent="0.25">
      <c r="A5873" s="415" t="s">
        <v>5874</v>
      </c>
      <c r="B5873" s="202">
        <v>13044</v>
      </c>
      <c r="C5873" s="204">
        <v>2</v>
      </c>
      <c r="D5873" s="416">
        <v>2</v>
      </c>
    </row>
    <row r="5874" spans="1:4" x14ac:dyDescent="0.25">
      <c r="A5874" s="415" t="s">
        <v>5771</v>
      </c>
      <c r="B5874" s="202">
        <v>26038</v>
      </c>
      <c r="C5874" s="204">
        <v>1</v>
      </c>
      <c r="D5874" s="416">
        <v>0</v>
      </c>
    </row>
    <row r="5875" spans="1:4" x14ac:dyDescent="0.25">
      <c r="A5875" s="415" t="s">
        <v>2239</v>
      </c>
      <c r="B5875" s="202">
        <v>20772</v>
      </c>
      <c r="C5875" s="204">
        <v>1</v>
      </c>
      <c r="D5875" s="416">
        <v>1</v>
      </c>
    </row>
    <row r="5876" spans="1:4" x14ac:dyDescent="0.25">
      <c r="A5876" s="415" t="s">
        <v>4521</v>
      </c>
      <c r="B5876" s="202">
        <v>29860</v>
      </c>
      <c r="C5876" s="204">
        <v>5</v>
      </c>
      <c r="D5876" s="416">
        <v>2</v>
      </c>
    </row>
    <row r="5877" spans="1:4" x14ac:dyDescent="0.25">
      <c r="A5877" s="415" t="s">
        <v>4522</v>
      </c>
      <c r="B5877" s="202">
        <v>21116</v>
      </c>
      <c r="C5877" s="204">
        <v>1</v>
      </c>
      <c r="D5877" s="416">
        <v>0</v>
      </c>
    </row>
    <row r="5878" spans="1:4" x14ac:dyDescent="0.25">
      <c r="A5878" s="415" t="s">
        <v>2252</v>
      </c>
      <c r="B5878" s="202">
        <v>13258</v>
      </c>
      <c r="C5878" s="204">
        <v>39</v>
      </c>
      <c r="D5878" s="416">
        <v>34</v>
      </c>
    </row>
    <row r="5879" spans="1:4" x14ac:dyDescent="0.25">
      <c r="A5879" s="415" t="s">
        <v>2253</v>
      </c>
      <c r="B5879" s="202">
        <v>10253</v>
      </c>
      <c r="C5879" s="204">
        <v>25</v>
      </c>
      <c r="D5879" s="416">
        <v>23</v>
      </c>
    </row>
    <row r="5880" spans="1:4" x14ac:dyDescent="0.25">
      <c r="A5880" s="415" t="s">
        <v>5875</v>
      </c>
      <c r="B5880" s="202">
        <v>20348</v>
      </c>
      <c r="C5880" s="204">
        <v>11</v>
      </c>
      <c r="D5880" s="416">
        <v>11</v>
      </c>
    </row>
    <row r="5881" spans="1:4" x14ac:dyDescent="0.25">
      <c r="A5881" s="415" t="s">
        <v>2254</v>
      </c>
      <c r="B5881" s="202">
        <v>21468</v>
      </c>
      <c r="C5881" s="204">
        <v>60</v>
      </c>
      <c r="D5881" s="416">
        <v>39</v>
      </c>
    </row>
    <row r="5882" spans="1:4" x14ac:dyDescent="0.25">
      <c r="A5882" s="415" t="s">
        <v>5876</v>
      </c>
      <c r="B5882" s="202">
        <v>27875</v>
      </c>
      <c r="C5882" s="204">
        <v>2</v>
      </c>
      <c r="D5882" s="416">
        <v>2</v>
      </c>
    </row>
    <row r="5883" spans="1:4" x14ac:dyDescent="0.25">
      <c r="A5883" s="415" t="s">
        <v>4978</v>
      </c>
      <c r="B5883" s="202">
        <v>13714</v>
      </c>
      <c r="C5883" s="204">
        <v>16</v>
      </c>
      <c r="D5883" s="416">
        <v>14</v>
      </c>
    </row>
    <row r="5884" spans="1:4" x14ac:dyDescent="0.25">
      <c r="A5884" s="415" t="s">
        <v>5224</v>
      </c>
      <c r="B5884" s="202">
        <v>13848</v>
      </c>
      <c r="C5884" s="204">
        <v>50</v>
      </c>
      <c r="D5884" s="416">
        <v>45</v>
      </c>
    </row>
    <row r="5885" spans="1:4" x14ac:dyDescent="0.25">
      <c r="A5885" s="415" t="s">
        <v>5877</v>
      </c>
      <c r="B5885" s="202">
        <v>15265</v>
      </c>
      <c r="C5885" s="204">
        <v>1</v>
      </c>
      <c r="D5885" s="416">
        <v>1</v>
      </c>
    </row>
    <row r="5886" spans="1:4" x14ac:dyDescent="0.25">
      <c r="A5886" s="415" t="s">
        <v>5878</v>
      </c>
      <c r="B5886" s="202">
        <v>17992</v>
      </c>
      <c r="C5886" s="204">
        <v>2</v>
      </c>
      <c r="D5886" s="416">
        <v>2</v>
      </c>
    </row>
    <row r="5887" spans="1:4" x14ac:dyDescent="0.25">
      <c r="A5887" s="415" t="s">
        <v>2258</v>
      </c>
      <c r="B5887" s="202">
        <v>28881</v>
      </c>
      <c r="C5887" s="204">
        <v>22</v>
      </c>
      <c r="D5887" s="416">
        <v>12</v>
      </c>
    </row>
    <row r="5888" spans="1:4" x14ac:dyDescent="0.25">
      <c r="A5888" s="415" t="s">
        <v>2260</v>
      </c>
      <c r="B5888" s="202">
        <v>14795</v>
      </c>
      <c r="C5888" s="204">
        <v>201</v>
      </c>
      <c r="D5888" s="416">
        <v>189</v>
      </c>
    </row>
    <row r="5889" spans="1:4" x14ac:dyDescent="0.25">
      <c r="A5889" s="415" t="s">
        <v>2261</v>
      </c>
      <c r="B5889" s="202">
        <v>28938</v>
      </c>
      <c r="C5889" s="204">
        <v>177</v>
      </c>
      <c r="D5889" s="416">
        <v>145</v>
      </c>
    </row>
    <row r="5890" spans="1:4" x14ac:dyDescent="0.25">
      <c r="A5890" s="415" t="s">
        <v>2262</v>
      </c>
      <c r="B5890" s="202">
        <v>28115</v>
      </c>
      <c r="C5890" s="204">
        <v>54</v>
      </c>
      <c r="D5890" s="416">
        <v>47</v>
      </c>
    </row>
    <row r="5891" spans="1:4" x14ac:dyDescent="0.25">
      <c r="A5891" s="415" t="s">
        <v>2263</v>
      </c>
      <c r="B5891" s="202">
        <v>26601</v>
      </c>
      <c r="C5891" s="204">
        <v>329</v>
      </c>
      <c r="D5891" s="416">
        <v>202</v>
      </c>
    </row>
    <row r="5892" spans="1:4" x14ac:dyDescent="0.25">
      <c r="A5892" s="415" t="s">
        <v>2264</v>
      </c>
      <c r="B5892" s="202">
        <v>28315</v>
      </c>
      <c r="C5892" s="204">
        <v>3</v>
      </c>
      <c r="D5892" s="416">
        <v>3</v>
      </c>
    </row>
    <row r="5893" spans="1:4" x14ac:dyDescent="0.25">
      <c r="A5893" s="415" t="s">
        <v>2266</v>
      </c>
      <c r="B5893" s="202">
        <v>22411</v>
      </c>
      <c r="C5893" s="204">
        <v>63</v>
      </c>
      <c r="D5893" s="416">
        <v>57</v>
      </c>
    </row>
    <row r="5894" spans="1:4" x14ac:dyDescent="0.25">
      <c r="A5894" s="415" t="s">
        <v>2267</v>
      </c>
      <c r="B5894" s="202">
        <v>11527</v>
      </c>
      <c r="C5894" s="204">
        <v>39</v>
      </c>
      <c r="D5894" s="416">
        <v>32</v>
      </c>
    </row>
    <row r="5895" spans="1:4" x14ac:dyDescent="0.25">
      <c r="A5895" s="415" t="s">
        <v>2268</v>
      </c>
      <c r="B5895" s="202">
        <v>21316</v>
      </c>
      <c r="C5895" s="204">
        <v>5</v>
      </c>
      <c r="D5895" s="416">
        <v>1</v>
      </c>
    </row>
    <row r="5896" spans="1:4" x14ac:dyDescent="0.25">
      <c r="A5896" s="415" t="s">
        <v>2269</v>
      </c>
      <c r="B5896" s="202">
        <v>23491</v>
      </c>
      <c r="C5896" s="204">
        <v>52</v>
      </c>
      <c r="D5896" s="416">
        <v>48</v>
      </c>
    </row>
    <row r="5897" spans="1:4" x14ac:dyDescent="0.25">
      <c r="A5897" s="415" t="s">
        <v>5677</v>
      </c>
      <c r="B5897" s="202">
        <v>27416</v>
      </c>
      <c r="C5897" s="204">
        <v>3</v>
      </c>
      <c r="D5897" s="416">
        <v>1</v>
      </c>
    </row>
    <row r="5898" spans="1:4" x14ac:dyDescent="0.25">
      <c r="A5898" s="415" t="s">
        <v>5341</v>
      </c>
      <c r="B5898" s="202">
        <v>15580</v>
      </c>
      <c r="C5898" s="204">
        <v>5</v>
      </c>
      <c r="D5898" s="416">
        <v>5</v>
      </c>
    </row>
    <row r="5899" spans="1:4" x14ac:dyDescent="0.25">
      <c r="A5899" s="415" t="s">
        <v>5343</v>
      </c>
      <c r="B5899" s="202">
        <v>13422</v>
      </c>
      <c r="C5899" s="204">
        <v>2</v>
      </c>
      <c r="D5899" s="416">
        <v>2</v>
      </c>
    </row>
    <row r="5900" spans="1:4" x14ac:dyDescent="0.25">
      <c r="A5900" s="415" t="s">
        <v>5346</v>
      </c>
      <c r="B5900" s="202">
        <v>28301</v>
      </c>
      <c r="C5900" s="204">
        <v>25</v>
      </c>
      <c r="D5900" s="416">
        <v>25</v>
      </c>
    </row>
    <row r="5901" spans="1:4" x14ac:dyDescent="0.25">
      <c r="A5901" s="415" t="s">
        <v>5348</v>
      </c>
      <c r="B5901" s="202">
        <v>14074</v>
      </c>
      <c r="C5901" s="204">
        <v>10</v>
      </c>
      <c r="D5901" s="416">
        <v>10</v>
      </c>
    </row>
    <row r="5902" spans="1:4" x14ac:dyDescent="0.25">
      <c r="A5902" s="415" t="s">
        <v>5354</v>
      </c>
      <c r="B5902" s="202">
        <v>24005</v>
      </c>
      <c r="C5902" s="204">
        <v>1</v>
      </c>
      <c r="D5902" s="416">
        <v>1</v>
      </c>
    </row>
    <row r="5903" spans="1:4" x14ac:dyDescent="0.25">
      <c r="A5903" s="415" t="s">
        <v>5879</v>
      </c>
      <c r="B5903" s="202">
        <v>18859</v>
      </c>
      <c r="C5903" s="204">
        <v>16</v>
      </c>
      <c r="D5903" s="416">
        <v>16</v>
      </c>
    </row>
    <row r="5904" spans="1:4" x14ac:dyDescent="0.25">
      <c r="A5904" s="415" t="s">
        <v>2316</v>
      </c>
      <c r="B5904" s="202">
        <v>29931</v>
      </c>
      <c r="C5904" s="204">
        <v>414</v>
      </c>
      <c r="D5904" s="416">
        <v>381</v>
      </c>
    </row>
    <row r="5905" spans="1:4" x14ac:dyDescent="0.25">
      <c r="A5905" s="415" t="s">
        <v>2317</v>
      </c>
      <c r="B5905" s="202">
        <v>25701</v>
      </c>
      <c r="C5905" s="204">
        <v>249</v>
      </c>
      <c r="D5905" s="416">
        <v>197</v>
      </c>
    </row>
    <row r="5906" spans="1:4" x14ac:dyDescent="0.25">
      <c r="A5906" s="415" t="s">
        <v>2318</v>
      </c>
      <c r="B5906" s="202">
        <v>24844</v>
      </c>
      <c r="C5906" s="204">
        <v>228</v>
      </c>
      <c r="D5906" s="416">
        <v>181</v>
      </c>
    </row>
    <row r="5907" spans="1:4" x14ac:dyDescent="0.25">
      <c r="A5907" s="415" t="s">
        <v>2319</v>
      </c>
      <c r="B5907" s="202">
        <v>15267</v>
      </c>
      <c r="C5907" s="204">
        <v>289</v>
      </c>
      <c r="D5907" s="416">
        <v>253</v>
      </c>
    </row>
    <row r="5908" spans="1:4" x14ac:dyDescent="0.25">
      <c r="A5908" s="415" t="s">
        <v>2320</v>
      </c>
      <c r="B5908" s="202">
        <v>10462</v>
      </c>
      <c r="C5908" s="204">
        <v>38</v>
      </c>
      <c r="D5908" s="416">
        <v>23</v>
      </c>
    </row>
    <row r="5909" spans="1:4" x14ac:dyDescent="0.25">
      <c r="A5909" s="415" t="s">
        <v>2321</v>
      </c>
      <c r="B5909" s="202">
        <v>29946</v>
      </c>
      <c r="C5909" s="204">
        <v>6</v>
      </c>
      <c r="D5909" s="416">
        <v>5</v>
      </c>
    </row>
    <row r="5910" spans="1:4" x14ac:dyDescent="0.25">
      <c r="A5910" s="415" t="s">
        <v>2322</v>
      </c>
      <c r="B5910" s="202">
        <v>14220</v>
      </c>
      <c r="C5910" s="204">
        <v>46</v>
      </c>
      <c r="D5910" s="416">
        <v>35</v>
      </c>
    </row>
    <row r="5911" spans="1:4" x14ac:dyDescent="0.25">
      <c r="A5911" s="415" t="s">
        <v>5880</v>
      </c>
      <c r="B5911" s="202">
        <v>26546</v>
      </c>
      <c r="C5911" s="204">
        <v>3</v>
      </c>
      <c r="D5911" s="416">
        <v>3</v>
      </c>
    </row>
    <row r="5912" spans="1:4" x14ac:dyDescent="0.25">
      <c r="A5912" s="415" t="s">
        <v>2323</v>
      </c>
      <c r="B5912" s="202">
        <v>15488</v>
      </c>
      <c r="C5912" s="204">
        <v>110</v>
      </c>
      <c r="D5912" s="416">
        <v>109</v>
      </c>
    </row>
    <row r="5913" spans="1:4" x14ac:dyDescent="0.25">
      <c r="A5913" s="415" t="s">
        <v>2324</v>
      </c>
      <c r="B5913" s="202">
        <v>17437</v>
      </c>
      <c r="C5913" s="204">
        <v>85</v>
      </c>
      <c r="D5913" s="416">
        <v>85</v>
      </c>
    </row>
    <row r="5914" spans="1:4" x14ac:dyDescent="0.25">
      <c r="A5914" s="415" t="s">
        <v>2325</v>
      </c>
      <c r="B5914" s="202">
        <v>20565</v>
      </c>
      <c r="C5914" s="204">
        <v>130</v>
      </c>
      <c r="D5914" s="416">
        <v>117</v>
      </c>
    </row>
    <row r="5915" spans="1:4" x14ac:dyDescent="0.25">
      <c r="A5915" s="415" t="s">
        <v>5881</v>
      </c>
      <c r="B5915" s="202">
        <v>10821</v>
      </c>
      <c r="C5915" s="204">
        <v>5</v>
      </c>
      <c r="D5915" s="416">
        <v>5</v>
      </c>
    </row>
    <row r="5916" spans="1:4" x14ac:dyDescent="0.25">
      <c r="A5916" s="415" t="s">
        <v>5783</v>
      </c>
      <c r="B5916" s="202">
        <v>11477</v>
      </c>
      <c r="C5916" s="204">
        <v>12</v>
      </c>
      <c r="D5916" s="416">
        <v>10</v>
      </c>
    </row>
    <row r="5917" spans="1:4" x14ac:dyDescent="0.25">
      <c r="A5917" s="415" t="s">
        <v>2326</v>
      </c>
      <c r="B5917" s="202">
        <v>28866</v>
      </c>
      <c r="C5917" s="204">
        <v>56</v>
      </c>
      <c r="D5917" s="416">
        <v>54</v>
      </c>
    </row>
    <row r="5918" spans="1:4" x14ac:dyDescent="0.25">
      <c r="A5918" s="415" t="s">
        <v>2327</v>
      </c>
      <c r="B5918" s="202">
        <v>28728</v>
      </c>
      <c r="C5918" s="204">
        <v>67</v>
      </c>
      <c r="D5918" s="416">
        <v>64</v>
      </c>
    </row>
    <row r="5919" spans="1:4" x14ac:dyDescent="0.25">
      <c r="A5919" s="415" t="s">
        <v>2328</v>
      </c>
      <c r="B5919" s="202">
        <v>23908</v>
      </c>
      <c r="C5919" s="204">
        <v>94</v>
      </c>
      <c r="D5919" s="416">
        <v>80</v>
      </c>
    </row>
    <row r="5920" spans="1:4" x14ac:dyDescent="0.25">
      <c r="A5920" s="415" t="s">
        <v>5882</v>
      </c>
      <c r="B5920" s="202">
        <v>21924</v>
      </c>
      <c r="C5920" s="204">
        <v>5</v>
      </c>
      <c r="D5920" s="416">
        <v>1</v>
      </c>
    </row>
    <row r="5921" spans="1:4" x14ac:dyDescent="0.25">
      <c r="A5921" s="415" t="s">
        <v>5269</v>
      </c>
      <c r="B5921" s="202">
        <v>28621</v>
      </c>
      <c r="C5921" s="204">
        <v>6</v>
      </c>
      <c r="D5921" s="416">
        <v>4</v>
      </c>
    </row>
    <row r="5922" spans="1:4" x14ac:dyDescent="0.25">
      <c r="A5922" s="415" t="s">
        <v>5270</v>
      </c>
      <c r="B5922" s="202">
        <v>14449</v>
      </c>
      <c r="C5922" s="204">
        <v>18</v>
      </c>
      <c r="D5922" s="416">
        <v>9</v>
      </c>
    </row>
    <row r="5923" spans="1:4" x14ac:dyDescent="0.25">
      <c r="A5923" s="415" t="s">
        <v>5619</v>
      </c>
      <c r="B5923" s="202">
        <v>21244</v>
      </c>
      <c r="C5923" s="204">
        <v>5</v>
      </c>
      <c r="D5923" s="416">
        <v>4</v>
      </c>
    </row>
    <row r="5924" spans="1:4" x14ac:dyDescent="0.25">
      <c r="A5924" s="415" t="s">
        <v>5620</v>
      </c>
      <c r="B5924" s="202">
        <v>15684</v>
      </c>
      <c r="C5924" s="204">
        <v>1</v>
      </c>
      <c r="D5924" s="416">
        <v>1</v>
      </c>
    </row>
    <row r="5925" spans="1:4" x14ac:dyDescent="0.25">
      <c r="A5925" s="415" t="s">
        <v>5621</v>
      </c>
      <c r="B5925" s="202">
        <v>18596</v>
      </c>
      <c r="C5925" s="204">
        <v>8</v>
      </c>
      <c r="D5925" s="416">
        <v>6</v>
      </c>
    </row>
    <row r="5926" spans="1:4" x14ac:dyDescent="0.25">
      <c r="A5926" s="415" t="s">
        <v>5622</v>
      </c>
      <c r="B5926" s="202">
        <v>18394</v>
      </c>
      <c r="C5926" s="204">
        <v>6</v>
      </c>
      <c r="D5926" s="416">
        <v>6</v>
      </c>
    </row>
    <row r="5927" spans="1:4" x14ac:dyDescent="0.25">
      <c r="A5927" s="415" t="s">
        <v>5623</v>
      </c>
      <c r="B5927" s="202">
        <v>20914</v>
      </c>
      <c r="C5927" s="204">
        <v>7</v>
      </c>
      <c r="D5927" s="416">
        <v>5</v>
      </c>
    </row>
    <row r="5928" spans="1:4" x14ac:dyDescent="0.25">
      <c r="A5928" s="415" t="s">
        <v>5624</v>
      </c>
      <c r="B5928" s="202">
        <v>21670</v>
      </c>
      <c r="C5928" s="204">
        <v>3</v>
      </c>
      <c r="D5928" s="416">
        <v>2</v>
      </c>
    </row>
    <row r="5929" spans="1:4" x14ac:dyDescent="0.25">
      <c r="A5929" s="415" t="s">
        <v>2381</v>
      </c>
      <c r="B5929" s="202">
        <v>18517</v>
      </c>
      <c r="C5929" s="204">
        <v>12</v>
      </c>
      <c r="D5929" s="416">
        <v>12</v>
      </c>
    </row>
    <row r="5930" spans="1:4" x14ac:dyDescent="0.25">
      <c r="A5930" s="415" t="s">
        <v>5883</v>
      </c>
      <c r="B5930" s="202">
        <v>10506</v>
      </c>
      <c r="C5930" s="204">
        <v>10</v>
      </c>
      <c r="D5930" s="416">
        <v>10</v>
      </c>
    </row>
    <row r="5931" spans="1:4" x14ac:dyDescent="0.25">
      <c r="A5931" s="415" t="s">
        <v>5884</v>
      </c>
      <c r="B5931" s="202">
        <v>24139</v>
      </c>
      <c r="C5931" s="204">
        <v>91</v>
      </c>
      <c r="D5931" s="416">
        <v>51</v>
      </c>
    </row>
    <row r="5932" spans="1:4" x14ac:dyDescent="0.25">
      <c r="A5932" s="415" t="s">
        <v>5885</v>
      </c>
      <c r="B5932" s="202">
        <v>10520</v>
      </c>
      <c r="C5932" s="204">
        <v>184</v>
      </c>
      <c r="D5932" s="416">
        <v>116</v>
      </c>
    </row>
    <row r="5933" spans="1:4" x14ac:dyDescent="0.25">
      <c r="A5933" s="415" t="s">
        <v>3368</v>
      </c>
      <c r="B5933" s="202">
        <v>26123</v>
      </c>
      <c r="C5933" s="204">
        <v>165</v>
      </c>
      <c r="D5933" s="416">
        <v>157</v>
      </c>
    </row>
    <row r="5934" spans="1:4" x14ac:dyDescent="0.25">
      <c r="A5934" s="415" t="s">
        <v>5886</v>
      </c>
      <c r="B5934" s="202">
        <v>12097</v>
      </c>
      <c r="C5934" s="204">
        <v>10</v>
      </c>
      <c r="D5934" s="416">
        <v>0</v>
      </c>
    </row>
    <row r="5935" spans="1:4" x14ac:dyDescent="0.25">
      <c r="A5935" s="415" t="s">
        <v>5887</v>
      </c>
      <c r="B5935" s="202">
        <v>25421</v>
      </c>
      <c r="C5935" s="204">
        <v>48</v>
      </c>
      <c r="D5935" s="416">
        <v>0</v>
      </c>
    </row>
    <row r="5936" spans="1:4" x14ac:dyDescent="0.25">
      <c r="A5936" s="415" t="s">
        <v>5888</v>
      </c>
      <c r="B5936" s="202">
        <v>13916</v>
      </c>
      <c r="C5936" s="204">
        <v>242</v>
      </c>
      <c r="D5936" s="416">
        <v>58</v>
      </c>
    </row>
    <row r="5937" spans="1:4" x14ac:dyDescent="0.25">
      <c r="A5937" s="415" t="s">
        <v>5889</v>
      </c>
      <c r="B5937" s="202">
        <v>25537</v>
      </c>
      <c r="C5937" s="204">
        <v>148</v>
      </c>
      <c r="D5937" s="416">
        <v>0</v>
      </c>
    </row>
    <row r="5938" spans="1:4" x14ac:dyDescent="0.25">
      <c r="A5938" s="415" t="s">
        <v>5890</v>
      </c>
      <c r="B5938" s="202">
        <v>27079</v>
      </c>
      <c r="C5938" s="204">
        <v>359</v>
      </c>
      <c r="D5938" s="416">
        <v>11</v>
      </c>
    </row>
    <row r="5939" spans="1:4" x14ac:dyDescent="0.25">
      <c r="A5939" s="415" t="s">
        <v>5891</v>
      </c>
      <c r="B5939" s="202">
        <v>20831</v>
      </c>
      <c r="C5939" s="204">
        <v>128</v>
      </c>
      <c r="D5939" s="416">
        <v>27</v>
      </c>
    </row>
    <row r="5940" spans="1:4" x14ac:dyDescent="0.25">
      <c r="A5940" s="415" t="s">
        <v>5892</v>
      </c>
      <c r="B5940" s="202">
        <v>11614</v>
      </c>
      <c r="C5940" s="204">
        <v>80</v>
      </c>
      <c r="D5940" s="416">
        <v>2</v>
      </c>
    </row>
    <row r="5941" spans="1:4" x14ac:dyDescent="0.25">
      <c r="A5941" s="415" t="s">
        <v>5893</v>
      </c>
      <c r="B5941" s="202">
        <v>23985</v>
      </c>
      <c r="C5941" s="204">
        <v>15</v>
      </c>
      <c r="D5941" s="416">
        <v>15</v>
      </c>
    </row>
    <row r="5942" spans="1:4" x14ac:dyDescent="0.25">
      <c r="A5942" s="415" t="s">
        <v>5894</v>
      </c>
      <c r="B5942" s="202">
        <v>15045</v>
      </c>
      <c r="C5942" s="204">
        <v>115</v>
      </c>
      <c r="D5942" s="416">
        <v>50</v>
      </c>
    </row>
    <row r="5943" spans="1:4" x14ac:dyDescent="0.25">
      <c r="A5943" s="415" t="s">
        <v>5895</v>
      </c>
      <c r="B5943" s="202">
        <v>17954</v>
      </c>
      <c r="C5943" s="204">
        <v>90</v>
      </c>
      <c r="D5943" s="416">
        <v>70</v>
      </c>
    </row>
    <row r="5944" spans="1:4" x14ac:dyDescent="0.25">
      <c r="A5944" s="415" t="s">
        <v>5896</v>
      </c>
      <c r="B5944" s="202">
        <v>24832</v>
      </c>
      <c r="C5944" s="204">
        <v>100</v>
      </c>
      <c r="D5944" s="416">
        <v>100</v>
      </c>
    </row>
    <row r="5945" spans="1:4" x14ac:dyDescent="0.25">
      <c r="A5945" s="415" t="s">
        <v>5897</v>
      </c>
      <c r="B5945" s="202">
        <v>18169</v>
      </c>
      <c r="C5945" s="203">
        <v>1100</v>
      </c>
      <c r="D5945" s="417">
        <v>1000</v>
      </c>
    </row>
    <row r="5946" spans="1:4" x14ac:dyDescent="0.25">
      <c r="A5946" s="415" t="s">
        <v>2212</v>
      </c>
      <c r="B5946" s="202">
        <v>10022</v>
      </c>
      <c r="C5946" s="204">
        <v>7</v>
      </c>
      <c r="D5946" s="416">
        <v>4</v>
      </c>
    </row>
    <row r="5947" spans="1:4" x14ac:dyDescent="0.25">
      <c r="A5947" s="415" t="s">
        <v>2213</v>
      </c>
      <c r="B5947" s="202">
        <v>27328</v>
      </c>
      <c r="C5947" s="204">
        <v>22</v>
      </c>
      <c r="D5947" s="416">
        <v>22</v>
      </c>
    </row>
    <row r="5948" spans="1:4" x14ac:dyDescent="0.25">
      <c r="A5948" s="415" t="s">
        <v>2214</v>
      </c>
      <c r="B5948" s="202">
        <v>17578</v>
      </c>
      <c r="C5948" s="204">
        <v>20</v>
      </c>
      <c r="D5948" s="416">
        <v>20</v>
      </c>
    </row>
    <row r="5949" spans="1:4" x14ac:dyDescent="0.25">
      <c r="A5949" s="415" t="s">
        <v>2215</v>
      </c>
      <c r="B5949" s="202">
        <v>19129</v>
      </c>
      <c r="C5949" s="204">
        <v>14</v>
      </c>
      <c r="D5949" s="416">
        <v>12</v>
      </c>
    </row>
    <row r="5950" spans="1:4" x14ac:dyDescent="0.25">
      <c r="A5950" s="415" t="s">
        <v>2216</v>
      </c>
      <c r="B5950" s="202">
        <v>19551</v>
      </c>
      <c r="C5950" s="204">
        <v>6</v>
      </c>
      <c r="D5950" s="416">
        <v>6</v>
      </c>
    </row>
    <row r="5951" spans="1:4" x14ac:dyDescent="0.25">
      <c r="A5951" s="415" t="s">
        <v>2217</v>
      </c>
      <c r="B5951" s="202">
        <v>17772</v>
      </c>
      <c r="C5951" s="204">
        <v>7</v>
      </c>
      <c r="D5951" s="416">
        <v>7</v>
      </c>
    </row>
    <row r="5952" spans="1:4" x14ac:dyDescent="0.25">
      <c r="A5952" s="415" t="s">
        <v>2218</v>
      </c>
      <c r="B5952" s="202">
        <v>10591</v>
      </c>
      <c r="C5952" s="204">
        <v>6</v>
      </c>
      <c r="D5952" s="416">
        <v>6</v>
      </c>
    </row>
    <row r="5953" spans="1:4" x14ac:dyDescent="0.25">
      <c r="A5953" s="415" t="s">
        <v>2219</v>
      </c>
      <c r="B5953" s="202">
        <v>22538</v>
      </c>
      <c r="C5953" s="204">
        <v>5</v>
      </c>
      <c r="D5953" s="416">
        <v>5</v>
      </c>
    </row>
    <row r="5954" spans="1:4" x14ac:dyDescent="0.25">
      <c r="A5954" s="415" t="s">
        <v>2220</v>
      </c>
      <c r="B5954" s="202">
        <v>22357</v>
      </c>
      <c r="C5954" s="204">
        <v>20</v>
      </c>
      <c r="D5954" s="416">
        <v>20</v>
      </c>
    </row>
    <row r="5955" spans="1:4" x14ac:dyDescent="0.25">
      <c r="A5955" s="415" t="s">
        <v>2221</v>
      </c>
      <c r="B5955" s="202">
        <v>14982</v>
      </c>
      <c r="C5955" s="204">
        <v>20</v>
      </c>
      <c r="D5955" s="416">
        <v>0</v>
      </c>
    </row>
    <row r="5956" spans="1:4" x14ac:dyDescent="0.25">
      <c r="A5956" s="415" t="s">
        <v>2222</v>
      </c>
      <c r="B5956" s="202">
        <v>26787</v>
      </c>
      <c r="C5956" s="204">
        <v>4</v>
      </c>
      <c r="D5956" s="416">
        <v>4</v>
      </c>
    </row>
    <row r="5957" spans="1:4" x14ac:dyDescent="0.25">
      <c r="A5957" s="415" t="s">
        <v>2223</v>
      </c>
      <c r="B5957" s="202">
        <v>25997</v>
      </c>
      <c r="C5957" s="204">
        <v>20</v>
      </c>
      <c r="D5957" s="416">
        <v>20</v>
      </c>
    </row>
    <row r="5958" spans="1:4" x14ac:dyDescent="0.25">
      <c r="A5958" s="415" t="s">
        <v>2224</v>
      </c>
      <c r="B5958" s="202">
        <v>11848</v>
      </c>
      <c r="C5958" s="204">
        <v>6</v>
      </c>
      <c r="D5958" s="416">
        <v>6</v>
      </c>
    </row>
    <row r="5959" spans="1:4" x14ac:dyDescent="0.25">
      <c r="A5959" s="415" t="s">
        <v>2225</v>
      </c>
      <c r="B5959" s="202">
        <v>22344</v>
      </c>
      <c r="C5959" s="204">
        <v>6</v>
      </c>
      <c r="D5959" s="416">
        <v>6</v>
      </c>
    </row>
    <row r="5960" spans="1:4" x14ac:dyDescent="0.25">
      <c r="A5960" s="415" t="s">
        <v>2226</v>
      </c>
      <c r="B5960" s="202">
        <v>29656</v>
      </c>
      <c r="C5960" s="204">
        <v>6</v>
      </c>
      <c r="D5960" s="416">
        <v>6</v>
      </c>
    </row>
    <row r="5961" spans="1:4" x14ac:dyDescent="0.25">
      <c r="A5961" s="415" t="s">
        <v>5807</v>
      </c>
      <c r="B5961" s="202">
        <v>22822</v>
      </c>
      <c r="C5961" s="204">
        <v>96</v>
      </c>
      <c r="D5961" s="416">
        <v>76</v>
      </c>
    </row>
    <row r="5962" spans="1:4" x14ac:dyDescent="0.25">
      <c r="A5962" s="415" t="s">
        <v>2329</v>
      </c>
      <c r="B5962" s="202">
        <v>18334</v>
      </c>
      <c r="C5962" s="204">
        <v>70</v>
      </c>
      <c r="D5962" s="416">
        <v>50</v>
      </c>
    </row>
    <row r="5963" spans="1:4" x14ac:dyDescent="0.25">
      <c r="A5963" s="415" t="s">
        <v>5898</v>
      </c>
      <c r="B5963" s="202">
        <v>26258</v>
      </c>
      <c r="C5963" s="204">
        <v>14</v>
      </c>
      <c r="D5963" s="416">
        <v>8</v>
      </c>
    </row>
    <row r="5964" spans="1:4" x14ac:dyDescent="0.25">
      <c r="A5964" s="415" t="s">
        <v>2330</v>
      </c>
      <c r="B5964" s="202">
        <v>20203</v>
      </c>
      <c r="C5964" s="204">
        <v>146</v>
      </c>
      <c r="D5964" s="416">
        <v>144</v>
      </c>
    </row>
    <row r="5965" spans="1:4" x14ac:dyDescent="0.25">
      <c r="A5965" s="415" t="s">
        <v>5899</v>
      </c>
      <c r="B5965" s="202">
        <v>11610</v>
      </c>
      <c r="C5965" s="204">
        <v>12</v>
      </c>
      <c r="D5965" s="416">
        <v>6</v>
      </c>
    </row>
    <row r="5966" spans="1:4" x14ac:dyDescent="0.25">
      <c r="A5966" s="415" t="s">
        <v>2331</v>
      </c>
      <c r="B5966" s="202">
        <v>18711</v>
      </c>
      <c r="C5966" s="204">
        <v>10</v>
      </c>
      <c r="D5966" s="416">
        <v>8</v>
      </c>
    </row>
    <row r="5967" spans="1:4" x14ac:dyDescent="0.25">
      <c r="A5967" s="415" t="s">
        <v>2332</v>
      </c>
      <c r="B5967" s="202">
        <v>12645</v>
      </c>
      <c r="C5967" s="204">
        <v>90</v>
      </c>
      <c r="D5967" s="416">
        <v>71</v>
      </c>
    </row>
    <row r="5968" spans="1:4" x14ac:dyDescent="0.25">
      <c r="A5968" s="415" t="s">
        <v>2333</v>
      </c>
      <c r="B5968" s="202">
        <v>26609</v>
      </c>
      <c r="C5968" s="204">
        <v>89</v>
      </c>
      <c r="D5968" s="416">
        <v>71</v>
      </c>
    </row>
    <row r="5969" spans="1:4" x14ac:dyDescent="0.25">
      <c r="A5969" s="415" t="s">
        <v>2334</v>
      </c>
      <c r="B5969" s="202">
        <v>14914</v>
      </c>
      <c r="C5969" s="204">
        <v>22</v>
      </c>
      <c r="D5969" s="416">
        <v>22</v>
      </c>
    </row>
    <row r="5970" spans="1:4" x14ac:dyDescent="0.25">
      <c r="A5970" s="415" t="s">
        <v>2335</v>
      </c>
      <c r="B5970" s="202">
        <v>24593</v>
      </c>
      <c r="C5970" s="204">
        <v>193</v>
      </c>
      <c r="D5970" s="416">
        <v>186</v>
      </c>
    </row>
    <row r="5971" spans="1:4" x14ac:dyDescent="0.25">
      <c r="A5971" s="415" t="s">
        <v>5271</v>
      </c>
      <c r="B5971" s="202">
        <v>20153</v>
      </c>
      <c r="C5971" s="204">
        <v>23</v>
      </c>
      <c r="D5971" s="416">
        <v>4</v>
      </c>
    </row>
    <row r="5972" spans="1:4" x14ac:dyDescent="0.25">
      <c r="A5972" s="415" t="s">
        <v>2336</v>
      </c>
      <c r="B5972" s="202">
        <v>24641</v>
      </c>
      <c r="C5972" s="204">
        <v>24</v>
      </c>
      <c r="D5972" s="416">
        <v>17</v>
      </c>
    </row>
    <row r="5973" spans="1:4" x14ac:dyDescent="0.25">
      <c r="A5973" s="415" t="s">
        <v>2337</v>
      </c>
      <c r="B5973" s="202">
        <v>29381</v>
      </c>
      <c r="C5973" s="204">
        <v>9</v>
      </c>
      <c r="D5973" s="416">
        <v>9</v>
      </c>
    </row>
    <row r="5974" spans="1:4" x14ac:dyDescent="0.25">
      <c r="A5974" s="415" t="s">
        <v>2338</v>
      </c>
      <c r="B5974" s="202">
        <v>18453</v>
      </c>
      <c r="C5974" s="204">
        <v>30</v>
      </c>
      <c r="D5974" s="416">
        <v>28</v>
      </c>
    </row>
    <row r="5975" spans="1:4" x14ac:dyDescent="0.25">
      <c r="A5975" s="415" t="s">
        <v>5900</v>
      </c>
      <c r="B5975" s="202">
        <v>26591</v>
      </c>
      <c r="C5975" s="204">
        <v>2</v>
      </c>
      <c r="D5975" s="416">
        <v>2</v>
      </c>
    </row>
    <row r="5976" spans="1:4" x14ac:dyDescent="0.25">
      <c r="A5976" s="415" t="s">
        <v>4521</v>
      </c>
      <c r="B5976" s="202">
        <v>24109</v>
      </c>
      <c r="C5976" s="204">
        <v>2</v>
      </c>
      <c r="D5976" s="416">
        <v>0</v>
      </c>
    </row>
    <row r="5977" spans="1:4" x14ac:dyDescent="0.25">
      <c r="A5977" s="415" t="s">
        <v>5244</v>
      </c>
      <c r="B5977" s="202">
        <v>25151</v>
      </c>
      <c r="C5977" s="204">
        <v>5</v>
      </c>
      <c r="D5977" s="416">
        <v>5</v>
      </c>
    </row>
    <row r="5978" spans="1:4" x14ac:dyDescent="0.25">
      <c r="A5978" s="415" t="s">
        <v>5248</v>
      </c>
      <c r="B5978" s="202">
        <v>27649</v>
      </c>
      <c r="C5978" s="204">
        <v>1</v>
      </c>
      <c r="D5978" s="416">
        <v>0</v>
      </c>
    </row>
    <row r="5979" spans="1:4" x14ac:dyDescent="0.25">
      <c r="A5979" s="415" t="s">
        <v>5249</v>
      </c>
      <c r="B5979" s="202">
        <v>27462</v>
      </c>
      <c r="C5979" s="204">
        <v>2</v>
      </c>
      <c r="D5979" s="416">
        <v>2</v>
      </c>
    </row>
    <row r="5980" spans="1:4" x14ac:dyDescent="0.25">
      <c r="A5980" s="415" t="s">
        <v>5250</v>
      </c>
      <c r="B5980" s="202">
        <v>10171</v>
      </c>
      <c r="C5980" s="204">
        <v>1</v>
      </c>
      <c r="D5980" s="416">
        <v>0</v>
      </c>
    </row>
    <row r="5981" spans="1:4" x14ac:dyDescent="0.25">
      <c r="A5981" s="415" t="s">
        <v>5476</v>
      </c>
      <c r="B5981" s="202">
        <v>12565</v>
      </c>
      <c r="C5981" s="204">
        <v>1</v>
      </c>
      <c r="D5981" s="416">
        <v>1</v>
      </c>
    </row>
    <row r="5982" spans="1:4" x14ac:dyDescent="0.25">
      <c r="A5982" s="415" t="s">
        <v>5478</v>
      </c>
      <c r="B5982" s="202">
        <v>14192</v>
      </c>
      <c r="C5982" s="204">
        <v>20</v>
      </c>
      <c r="D5982" s="416">
        <v>16</v>
      </c>
    </row>
    <row r="5983" spans="1:4" x14ac:dyDescent="0.25">
      <c r="A5983" s="415" t="s">
        <v>5479</v>
      </c>
      <c r="B5983" s="202">
        <v>22677</v>
      </c>
      <c r="C5983" s="204">
        <v>2</v>
      </c>
      <c r="D5983" s="416">
        <v>0</v>
      </c>
    </row>
    <row r="5984" spans="1:4" x14ac:dyDescent="0.25">
      <c r="A5984" s="415" t="s">
        <v>5481</v>
      </c>
      <c r="B5984" s="202">
        <v>12159</v>
      </c>
      <c r="C5984" s="204">
        <v>2</v>
      </c>
      <c r="D5984" s="416">
        <v>2</v>
      </c>
    </row>
    <row r="5985" spans="1:4" x14ac:dyDescent="0.25">
      <c r="A5985" s="415" t="s">
        <v>5483</v>
      </c>
      <c r="B5985" s="202">
        <v>22934</v>
      </c>
      <c r="C5985" s="204">
        <v>12</v>
      </c>
      <c r="D5985" s="416">
        <v>9</v>
      </c>
    </row>
    <row r="5986" spans="1:4" x14ac:dyDescent="0.25">
      <c r="A5986" s="415" t="s">
        <v>5484</v>
      </c>
      <c r="B5986" s="202">
        <v>15989</v>
      </c>
      <c r="C5986" s="204">
        <v>2</v>
      </c>
      <c r="D5986" s="416">
        <v>2</v>
      </c>
    </row>
    <row r="5987" spans="1:4" x14ac:dyDescent="0.25">
      <c r="A5987" s="415" t="s">
        <v>5485</v>
      </c>
      <c r="B5987" s="202">
        <v>17518</v>
      </c>
      <c r="C5987" s="204">
        <v>1</v>
      </c>
      <c r="D5987" s="416">
        <v>1</v>
      </c>
    </row>
    <row r="5988" spans="1:4" x14ac:dyDescent="0.25">
      <c r="A5988" s="415" t="s">
        <v>5251</v>
      </c>
      <c r="B5988" s="202">
        <v>17846</v>
      </c>
      <c r="C5988" s="204">
        <v>1</v>
      </c>
      <c r="D5988" s="416">
        <v>1</v>
      </c>
    </row>
    <row r="5989" spans="1:4" x14ac:dyDescent="0.25">
      <c r="A5989" s="415" t="s">
        <v>5486</v>
      </c>
      <c r="B5989" s="202">
        <v>28509</v>
      </c>
      <c r="C5989" s="204">
        <v>11</v>
      </c>
      <c r="D5989" s="416">
        <v>3</v>
      </c>
    </row>
    <row r="5990" spans="1:4" x14ac:dyDescent="0.25">
      <c r="A5990" s="415" t="s">
        <v>5489</v>
      </c>
      <c r="B5990" s="202">
        <v>10472</v>
      </c>
      <c r="C5990" s="204">
        <v>1</v>
      </c>
      <c r="D5990" s="416">
        <v>1</v>
      </c>
    </row>
    <row r="5991" spans="1:4" x14ac:dyDescent="0.25">
      <c r="A5991" s="415" t="s">
        <v>5490</v>
      </c>
      <c r="B5991" s="202">
        <v>24689</v>
      </c>
      <c r="C5991" s="204">
        <v>2</v>
      </c>
      <c r="D5991" s="416">
        <v>2</v>
      </c>
    </row>
    <row r="5992" spans="1:4" x14ac:dyDescent="0.25">
      <c r="A5992" s="415" t="s">
        <v>5491</v>
      </c>
      <c r="B5992" s="202">
        <v>17997</v>
      </c>
      <c r="C5992" s="204">
        <v>7</v>
      </c>
      <c r="D5992" s="416">
        <v>6</v>
      </c>
    </row>
    <row r="5993" spans="1:4" x14ac:dyDescent="0.25">
      <c r="A5993" s="415" t="s">
        <v>5492</v>
      </c>
      <c r="B5993" s="202">
        <v>15374</v>
      </c>
      <c r="C5993" s="204">
        <v>11</v>
      </c>
      <c r="D5993" s="416">
        <v>7</v>
      </c>
    </row>
    <row r="5994" spans="1:4" x14ac:dyDescent="0.25">
      <c r="A5994" s="415" t="s">
        <v>5493</v>
      </c>
      <c r="B5994" s="202">
        <v>13118</v>
      </c>
      <c r="C5994" s="204">
        <v>7</v>
      </c>
      <c r="D5994" s="416">
        <v>6</v>
      </c>
    </row>
    <row r="5995" spans="1:4" x14ac:dyDescent="0.25">
      <c r="A5995" s="415" t="s">
        <v>5494</v>
      </c>
      <c r="B5995" s="202">
        <v>29156</v>
      </c>
      <c r="C5995" s="204">
        <v>33</v>
      </c>
      <c r="D5995" s="416">
        <v>31</v>
      </c>
    </row>
    <row r="5996" spans="1:4" x14ac:dyDescent="0.25">
      <c r="A5996" s="415" t="s">
        <v>5252</v>
      </c>
      <c r="B5996" s="202">
        <v>15697</v>
      </c>
      <c r="C5996" s="204">
        <v>8</v>
      </c>
      <c r="D5996" s="416">
        <v>7</v>
      </c>
    </row>
    <row r="5997" spans="1:4" x14ac:dyDescent="0.25">
      <c r="A5997" s="415" t="s">
        <v>5496</v>
      </c>
      <c r="B5997" s="202">
        <v>25782</v>
      </c>
      <c r="C5997" s="204">
        <v>1</v>
      </c>
      <c r="D5997" s="416">
        <v>1</v>
      </c>
    </row>
    <row r="5998" spans="1:4" x14ac:dyDescent="0.25">
      <c r="A5998" s="415" t="s">
        <v>5497</v>
      </c>
      <c r="B5998" s="202">
        <v>16177</v>
      </c>
      <c r="C5998" s="204">
        <v>3</v>
      </c>
      <c r="D5998" s="416">
        <v>3</v>
      </c>
    </row>
    <row r="5999" spans="1:4" x14ac:dyDescent="0.25">
      <c r="A5999" s="415" t="s">
        <v>5498</v>
      </c>
      <c r="B5999" s="202">
        <v>28889</v>
      </c>
      <c r="C5999" s="204">
        <v>6</v>
      </c>
      <c r="D5999" s="416">
        <v>1</v>
      </c>
    </row>
    <row r="6000" spans="1:4" x14ac:dyDescent="0.25">
      <c r="A6000" s="415" t="s">
        <v>5901</v>
      </c>
      <c r="B6000" s="202">
        <v>15502</v>
      </c>
      <c r="C6000" s="204">
        <v>2</v>
      </c>
      <c r="D6000" s="416">
        <v>2</v>
      </c>
    </row>
    <row r="6001" spans="1:4" x14ac:dyDescent="0.25">
      <c r="A6001" s="415" t="s">
        <v>2212</v>
      </c>
      <c r="B6001" s="202">
        <v>17870</v>
      </c>
      <c r="C6001" s="204">
        <v>1</v>
      </c>
      <c r="D6001" s="416">
        <v>1</v>
      </c>
    </row>
    <row r="6002" spans="1:4" x14ac:dyDescent="0.25">
      <c r="A6002" s="415" t="s">
        <v>2213</v>
      </c>
      <c r="B6002" s="202">
        <v>21483</v>
      </c>
      <c r="C6002" s="204">
        <v>1</v>
      </c>
      <c r="D6002" s="416">
        <v>1</v>
      </c>
    </row>
    <row r="6003" spans="1:4" x14ac:dyDescent="0.25">
      <c r="A6003" s="415" t="s">
        <v>2214</v>
      </c>
      <c r="B6003" s="202">
        <v>24022</v>
      </c>
      <c r="C6003" s="204">
        <v>1</v>
      </c>
      <c r="D6003" s="416">
        <v>1</v>
      </c>
    </row>
    <row r="6004" spans="1:4" x14ac:dyDescent="0.25">
      <c r="A6004" s="415" t="s">
        <v>2215</v>
      </c>
      <c r="B6004" s="202">
        <v>22564</v>
      </c>
      <c r="C6004" s="204">
        <v>1</v>
      </c>
      <c r="D6004" s="416">
        <v>1</v>
      </c>
    </row>
    <row r="6005" spans="1:4" x14ac:dyDescent="0.25">
      <c r="A6005" s="415" t="s">
        <v>2216</v>
      </c>
      <c r="B6005" s="202">
        <v>23131</v>
      </c>
      <c r="C6005" s="204">
        <v>1</v>
      </c>
      <c r="D6005" s="416">
        <v>1</v>
      </c>
    </row>
    <row r="6006" spans="1:4" x14ac:dyDescent="0.25">
      <c r="A6006" s="415" t="s">
        <v>2217</v>
      </c>
      <c r="B6006" s="202">
        <v>29342</v>
      </c>
      <c r="C6006" s="204">
        <v>1</v>
      </c>
      <c r="D6006" s="416">
        <v>1</v>
      </c>
    </row>
    <row r="6007" spans="1:4" x14ac:dyDescent="0.25">
      <c r="A6007" s="415" t="s">
        <v>2218</v>
      </c>
      <c r="B6007" s="202">
        <v>28046</v>
      </c>
      <c r="C6007" s="204">
        <v>1</v>
      </c>
      <c r="D6007" s="416">
        <v>1</v>
      </c>
    </row>
    <row r="6008" spans="1:4" x14ac:dyDescent="0.25">
      <c r="A6008" s="415" t="s">
        <v>2219</v>
      </c>
      <c r="B6008" s="202">
        <v>25710</v>
      </c>
      <c r="C6008" s="204">
        <v>1</v>
      </c>
      <c r="D6008" s="416">
        <v>1</v>
      </c>
    </row>
    <row r="6009" spans="1:4" x14ac:dyDescent="0.25">
      <c r="A6009" s="415" t="s">
        <v>2220</v>
      </c>
      <c r="B6009" s="202">
        <v>26796</v>
      </c>
      <c r="C6009" s="204">
        <v>1</v>
      </c>
      <c r="D6009" s="416">
        <v>1</v>
      </c>
    </row>
    <row r="6010" spans="1:4" x14ac:dyDescent="0.25">
      <c r="A6010" s="415" t="s">
        <v>2221</v>
      </c>
      <c r="B6010" s="202">
        <v>24734</v>
      </c>
      <c r="C6010" s="204">
        <v>1</v>
      </c>
      <c r="D6010" s="416">
        <v>1</v>
      </c>
    </row>
    <row r="6011" spans="1:4" x14ac:dyDescent="0.25">
      <c r="A6011" s="415" t="s">
        <v>2222</v>
      </c>
      <c r="B6011" s="202">
        <v>24681</v>
      </c>
      <c r="C6011" s="204">
        <v>1</v>
      </c>
      <c r="D6011" s="416">
        <v>1</v>
      </c>
    </row>
    <row r="6012" spans="1:4" x14ac:dyDescent="0.25">
      <c r="A6012" s="415" t="s">
        <v>2223</v>
      </c>
      <c r="B6012" s="202">
        <v>10305</v>
      </c>
      <c r="C6012" s="204">
        <v>1</v>
      </c>
      <c r="D6012" s="416">
        <v>1</v>
      </c>
    </row>
    <row r="6013" spans="1:4" x14ac:dyDescent="0.25">
      <c r="A6013" s="415" t="s">
        <v>2224</v>
      </c>
      <c r="B6013" s="202">
        <v>17990</v>
      </c>
      <c r="C6013" s="204">
        <v>1</v>
      </c>
      <c r="D6013" s="416">
        <v>1</v>
      </c>
    </row>
    <row r="6014" spans="1:4" x14ac:dyDescent="0.25">
      <c r="A6014" s="415" t="s">
        <v>2225</v>
      </c>
      <c r="B6014" s="202">
        <v>17003</v>
      </c>
      <c r="C6014" s="204">
        <v>1</v>
      </c>
      <c r="D6014" s="416">
        <v>1</v>
      </c>
    </row>
    <row r="6015" spans="1:4" x14ac:dyDescent="0.25">
      <c r="A6015" s="415" t="s">
        <v>2226</v>
      </c>
      <c r="B6015" s="202">
        <v>15938</v>
      </c>
      <c r="C6015" s="204">
        <v>1</v>
      </c>
      <c r="D6015" s="416">
        <v>1</v>
      </c>
    </row>
    <row r="6016" spans="1:4" x14ac:dyDescent="0.25">
      <c r="A6016" s="415" t="s">
        <v>2227</v>
      </c>
      <c r="B6016" s="202">
        <v>20791</v>
      </c>
      <c r="C6016" s="204">
        <v>4</v>
      </c>
      <c r="D6016" s="416">
        <v>4</v>
      </c>
    </row>
    <row r="6017" spans="1:4" x14ac:dyDescent="0.25">
      <c r="A6017" s="415" t="s">
        <v>2228</v>
      </c>
      <c r="B6017" s="202">
        <v>11653</v>
      </c>
      <c r="C6017" s="204">
        <v>2</v>
      </c>
      <c r="D6017" s="416">
        <v>2</v>
      </c>
    </row>
    <row r="6018" spans="1:4" x14ac:dyDescent="0.25">
      <c r="A6018" s="415" t="s">
        <v>5870</v>
      </c>
      <c r="B6018" s="202">
        <v>28879</v>
      </c>
      <c r="C6018" s="204">
        <v>2</v>
      </c>
      <c r="D6018" s="416">
        <v>2</v>
      </c>
    </row>
    <row r="6019" spans="1:4" x14ac:dyDescent="0.25">
      <c r="A6019" s="415" t="s">
        <v>2229</v>
      </c>
      <c r="B6019" s="202">
        <v>28958</v>
      </c>
      <c r="C6019" s="204">
        <v>3</v>
      </c>
      <c r="D6019" s="416">
        <v>2</v>
      </c>
    </row>
    <row r="6020" spans="1:4" x14ac:dyDescent="0.25">
      <c r="A6020" s="415" t="s">
        <v>2230</v>
      </c>
      <c r="B6020" s="202">
        <v>29579</v>
      </c>
      <c r="C6020" s="204">
        <v>2</v>
      </c>
      <c r="D6020" s="416">
        <v>2</v>
      </c>
    </row>
    <row r="6021" spans="1:4" x14ac:dyDescent="0.25">
      <c r="A6021" s="415" t="s">
        <v>2231</v>
      </c>
      <c r="B6021" s="202">
        <v>22870</v>
      </c>
      <c r="C6021" s="204">
        <v>2</v>
      </c>
      <c r="D6021" s="416">
        <v>2</v>
      </c>
    </row>
    <row r="6022" spans="1:4" x14ac:dyDescent="0.25">
      <c r="A6022" s="415" t="s">
        <v>2232</v>
      </c>
      <c r="B6022" s="202">
        <v>18616</v>
      </c>
      <c r="C6022" s="204">
        <v>2</v>
      </c>
      <c r="D6022" s="416">
        <v>2</v>
      </c>
    </row>
    <row r="6023" spans="1:4" x14ac:dyDescent="0.25">
      <c r="A6023" s="415" t="s">
        <v>2231</v>
      </c>
      <c r="B6023" s="202">
        <v>17820</v>
      </c>
      <c r="C6023" s="204">
        <v>1</v>
      </c>
      <c r="D6023" s="416">
        <v>1</v>
      </c>
    </row>
    <row r="6024" spans="1:4" x14ac:dyDescent="0.25">
      <c r="A6024" s="415" t="s">
        <v>2233</v>
      </c>
      <c r="B6024" s="202">
        <v>13137</v>
      </c>
      <c r="C6024" s="204">
        <v>9</v>
      </c>
      <c r="D6024" s="416">
        <v>9</v>
      </c>
    </row>
    <row r="6025" spans="1:4" x14ac:dyDescent="0.25">
      <c r="A6025" s="415" t="s">
        <v>2234</v>
      </c>
      <c r="B6025" s="202">
        <v>29274</v>
      </c>
      <c r="C6025" s="204">
        <v>2</v>
      </c>
      <c r="D6025" s="416">
        <v>1</v>
      </c>
    </row>
    <row r="6026" spans="1:4" x14ac:dyDescent="0.25">
      <c r="A6026" s="415" t="s">
        <v>2235</v>
      </c>
      <c r="B6026" s="202">
        <v>13372</v>
      </c>
      <c r="C6026" s="204">
        <v>4</v>
      </c>
      <c r="D6026" s="416">
        <v>4</v>
      </c>
    </row>
    <row r="6027" spans="1:4" x14ac:dyDescent="0.25">
      <c r="A6027" s="415" t="s">
        <v>5207</v>
      </c>
      <c r="B6027" s="202">
        <v>12706</v>
      </c>
      <c r="C6027" s="204">
        <v>1</v>
      </c>
      <c r="D6027" s="416">
        <v>1</v>
      </c>
    </row>
    <row r="6028" spans="1:4" x14ac:dyDescent="0.25">
      <c r="A6028" s="415" t="s">
        <v>2237</v>
      </c>
      <c r="B6028" s="202">
        <v>12540</v>
      </c>
      <c r="C6028" s="204">
        <v>2</v>
      </c>
      <c r="D6028" s="416">
        <v>2</v>
      </c>
    </row>
    <row r="6029" spans="1:4" x14ac:dyDescent="0.25">
      <c r="A6029" s="415" t="s">
        <v>2238</v>
      </c>
      <c r="B6029" s="202">
        <v>29942</v>
      </c>
      <c r="C6029" s="204">
        <v>5</v>
      </c>
      <c r="D6029" s="416">
        <v>5</v>
      </c>
    </row>
    <row r="6030" spans="1:4" x14ac:dyDescent="0.25">
      <c r="A6030" s="415" t="s">
        <v>2240</v>
      </c>
      <c r="B6030" s="202">
        <v>27390</v>
      </c>
      <c r="C6030" s="204">
        <v>1</v>
      </c>
      <c r="D6030" s="416">
        <v>1</v>
      </c>
    </row>
    <row r="6031" spans="1:4" x14ac:dyDescent="0.25">
      <c r="A6031" s="415" t="s">
        <v>5208</v>
      </c>
      <c r="B6031" s="202">
        <v>27266</v>
      </c>
      <c r="C6031" s="204">
        <v>3</v>
      </c>
      <c r="D6031" s="416">
        <v>2</v>
      </c>
    </row>
    <row r="6032" spans="1:4" x14ac:dyDescent="0.25">
      <c r="A6032" s="415" t="s">
        <v>5211</v>
      </c>
      <c r="B6032" s="202">
        <v>11692</v>
      </c>
      <c r="C6032" s="204">
        <v>2</v>
      </c>
      <c r="D6032" s="416">
        <v>0</v>
      </c>
    </row>
    <row r="6033" spans="1:4" x14ac:dyDescent="0.25">
      <c r="A6033" s="415" t="s">
        <v>5212</v>
      </c>
      <c r="B6033" s="202">
        <v>14688</v>
      </c>
      <c r="C6033" s="204">
        <v>1</v>
      </c>
      <c r="D6033" s="416">
        <v>1</v>
      </c>
    </row>
    <row r="6034" spans="1:4" x14ac:dyDescent="0.25">
      <c r="A6034" s="415" t="s">
        <v>2388</v>
      </c>
      <c r="B6034" s="202">
        <v>27734</v>
      </c>
      <c r="C6034" s="204">
        <v>2</v>
      </c>
      <c r="D6034" s="416">
        <v>0</v>
      </c>
    </row>
    <row r="6035" spans="1:4" x14ac:dyDescent="0.25">
      <c r="A6035" s="415" t="s">
        <v>5902</v>
      </c>
      <c r="B6035" s="202">
        <v>16912</v>
      </c>
      <c r="C6035" s="204">
        <v>3</v>
      </c>
      <c r="D6035" s="416">
        <v>0</v>
      </c>
    </row>
    <row r="6036" spans="1:4" x14ac:dyDescent="0.25">
      <c r="A6036" s="415" t="s">
        <v>2241</v>
      </c>
      <c r="B6036" s="202">
        <v>18782</v>
      </c>
      <c r="C6036" s="204">
        <v>4</v>
      </c>
      <c r="D6036" s="416">
        <v>3</v>
      </c>
    </row>
    <row r="6037" spans="1:4" x14ac:dyDescent="0.25">
      <c r="A6037" s="415" t="s">
        <v>2242</v>
      </c>
      <c r="B6037" s="202">
        <v>15104</v>
      </c>
      <c r="C6037" s="204">
        <v>2</v>
      </c>
      <c r="D6037" s="416">
        <v>0</v>
      </c>
    </row>
    <row r="6038" spans="1:4" x14ac:dyDescent="0.25">
      <c r="A6038" s="415" t="s">
        <v>2243</v>
      </c>
      <c r="B6038" s="202">
        <v>24549</v>
      </c>
      <c r="C6038" s="204">
        <v>1</v>
      </c>
      <c r="D6038" s="416">
        <v>1</v>
      </c>
    </row>
    <row r="6039" spans="1:4" x14ac:dyDescent="0.25">
      <c r="A6039" s="415" t="s">
        <v>2245</v>
      </c>
      <c r="B6039" s="202">
        <v>18772</v>
      </c>
      <c r="C6039" s="204">
        <v>1</v>
      </c>
      <c r="D6039" s="416">
        <v>0</v>
      </c>
    </row>
    <row r="6040" spans="1:4" x14ac:dyDescent="0.25">
      <c r="A6040" s="415" t="s">
        <v>5787</v>
      </c>
      <c r="B6040" s="202">
        <v>26132</v>
      </c>
      <c r="C6040" s="204">
        <v>2</v>
      </c>
      <c r="D6040" s="416">
        <v>1</v>
      </c>
    </row>
    <row r="6041" spans="1:4" x14ac:dyDescent="0.25">
      <c r="A6041" s="415" t="s">
        <v>3874</v>
      </c>
      <c r="B6041" s="202">
        <v>18233</v>
      </c>
      <c r="C6041" s="204">
        <v>5</v>
      </c>
      <c r="D6041" s="416">
        <v>5</v>
      </c>
    </row>
    <row r="6042" spans="1:4" x14ac:dyDescent="0.25">
      <c r="A6042" s="415" t="s">
        <v>3875</v>
      </c>
      <c r="B6042" s="202">
        <v>22896</v>
      </c>
      <c r="C6042" s="204">
        <v>1</v>
      </c>
      <c r="D6042" s="416">
        <v>1</v>
      </c>
    </row>
    <row r="6043" spans="1:4" x14ac:dyDescent="0.25">
      <c r="A6043" s="415" t="s">
        <v>2394</v>
      </c>
      <c r="B6043" s="202">
        <v>18961</v>
      </c>
      <c r="C6043" s="204">
        <v>6</v>
      </c>
      <c r="D6043" s="416">
        <v>5</v>
      </c>
    </row>
    <row r="6044" spans="1:4" x14ac:dyDescent="0.25">
      <c r="A6044" s="415" t="s">
        <v>2396</v>
      </c>
      <c r="B6044" s="202">
        <v>15254</v>
      </c>
      <c r="C6044" s="204">
        <v>8</v>
      </c>
      <c r="D6044" s="416">
        <v>6</v>
      </c>
    </row>
    <row r="6045" spans="1:4" x14ac:dyDescent="0.25">
      <c r="A6045" s="415" t="s">
        <v>2397</v>
      </c>
      <c r="B6045" s="202">
        <v>29767</v>
      </c>
      <c r="C6045" s="204">
        <v>3</v>
      </c>
      <c r="D6045" s="416">
        <v>2</v>
      </c>
    </row>
    <row r="6046" spans="1:4" x14ac:dyDescent="0.25">
      <c r="A6046" s="415" t="s">
        <v>2399</v>
      </c>
      <c r="B6046" s="202">
        <v>14632</v>
      </c>
      <c r="C6046" s="204">
        <v>45</v>
      </c>
      <c r="D6046" s="416">
        <v>10</v>
      </c>
    </row>
    <row r="6047" spans="1:4" x14ac:dyDescent="0.25">
      <c r="A6047" s="415" t="s">
        <v>2400</v>
      </c>
      <c r="B6047" s="202">
        <v>28298</v>
      </c>
      <c r="C6047" s="204">
        <v>8</v>
      </c>
      <c r="D6047" s="416">
        <v>4</v>
      </c>
    </row>
    <row r="6048" spans="1:4" x14ac:dyDescent="0.25">
      <c r="A6048" s="415" t="s">
        <v>2401</v>
      </c>
      <c r="B6048" s="202">
        <v>13105</v>
      </c>
      <c r="C6048" s="204">
        <v>2</v>
      </c>
      <c r="D6048" s="416">
        <v>2</v>
      </c>
    </row>
    <row r="6049" spans="1:4" x14ac:dyDescent="0.25">
      <c r="A6049" s="415" t="s">
        <v>2402</v>
      </c>
      <c r="B6049" s="202">
        <v>18151</v>
      </c>
      <c r="C6049" s="204">
        <v>7</v>
      </c>
      <c r="D6049" s="416">
        <v>7</v>
      </c>
    </row>
    <row r="6050" spans="1:4" x14ac:dyDescent="0.25">
      <c r="A6050" s="415" t="s">
        <v>2247</v>
      </c>
      <c r="B6050" s="202">
        <v>11514</v>
      </c>
      <c r="C6050" s="204">
        <v>7</v>
      </c>
      <c r="D6050" s="416">
        <v>4</v>
      </c>
    </row>
    <row r="6051" spans="1:4" x14ac:dyDescent="0.25">
      <c r="A6051" s="415" t="s">
        <v>2249</v>
      </c>
      <c r="B6051" s="202">
        <v>10577</v>
      </c>
      <c r="C6051" s="204">
        <v>4</v>
      </c>
      <c r="D6051" s="416">
        <v>4</v>
      </c>
    </row>
    <row r="6052" spans="1:4" x14ac:dyDescent="0.25">
      <c r="A6052" s="415" t="s">
        <v>2271</v>
      </c>
      <c r="B6052" s="202">
        <v>14883</v>
      </c>
      <c r="C6052" s="204">
        <v>1</v>
      </c>
      <c r="D6052" s="416">
        <v>1</v>
      </c>
    </row>
    <row r="6053" spans="1:4" x14ac:dyDescent="0.25">
      <c r="A6053" s="415" t="s">
        <v>2272</v>
      </c>
      <c r="B6053" s="202">
        <v>21504</v>
      </c>
      <c r="C6053" s="204">
        <v>2</v>
      </c>
      <c r="D6053" s="416">
        <v>2</v>
      </c>
    </row>
    <row r="6054" spans="1:4" x14ac:dyDescent="0.25">
      <c r="A6054" s="415" t="s">
        <v>2273</v>
      </c>
      <c r="B6054" s="202">
        <v>29729</v>
      </c>
      <c r="C6054" s="204">
        <v>2</v>
      </c>
      <c r="D6054" s="416">
        <v>2</v>
      </c>
    </row>
    <row r="6055" spans="1:4" x14ac:dyDescent="0.25">
      <c r="A6055" s="415" t="s">
        <v>2274</v>
      </c>
      <c r="B6055" s="202">
        <v>20024</v>
      </c>
      <c r="C6055" s="204">
        <v>6</v>
      </c>
      <c r="D6055" s="416">
        <v>2</v>
      </c>
    </row>
    <row r="6056" spans="1:4" x14ac:dyDescent="0.25">
      <c r="A6056" s="415" t="s">
        <v>2276</v>
      </c>
      <c r="B6056" s="202">
        <v>27465</v>
      </c>
      <c r="C6056" s="204">
        <v>1</v>
      </c>
      <c r="D6056" s="416">
        <v>1</v>
      </c>
    </row>
    <row r="6057" spans="1:4" x14ac:dyDescent="0.25">
      <c r="A6057" s="415" t="s">
        <v>2277</v>
      </c>
      <c r="B6057" s="202">
        <v>19132</v>
      </c>
      <c r="C6057" s="204">
        <v>9</v>
      </c>
      <c r="D6057" s="416">
        <v>6</v>
      </c>
    </row>
    <row r="6058" spans="1:4" x14ac:dyDescent="0.25">
      <c r="A6058" s="415" t="s">
        <v>2278</v>
      </c>
      <c r="B6058" s="202">
        <v>11941</v>
      </c>
      <c r="C6058" s="204">
        <v>1</v>
      </c>
      <c r="D6058" s="416">
        <v>1</v>
      </c>
    </row>
    <row r="6059" spans="1:4" x14ac:dyDescent="0.25">
      <c r="A6059" s="415" t="s">
        <v>2279</v>
      </c>
      <c r="B6059" s="202">
        <v>19271</v>
      </c>
      <c r="C6059" s="204">
        <v>8</v>
      </c>
      <c r="D6059" s="416">
        <v>6</v>
      </c>
    </row>
    <row r="6060" spans="1:4" x14ac:dyDescent="0.25">
      <c r="A6060" s="415" t="s">
        <v>2280</v>
      </c>
      <c r="B6060" s="202">
        <v>23725</v>
      </c>
      <c r="C6060" s="204">
        <v>3</v>
      </c>
      <c r="D6060" s="416">
        <v>3</v>
      </c>
    </row>
    <row r="6061" spans="1:4" x14ac:dyDescent="0.25">
      <c r="A6061" s="415" t="s">
        <v>2281</v>
      </c>
      <c r="B6061" s="202">
        <v>17112</v>
      </c>
      <c r="C6061" s="204">
        <v>1</v>
      </c>
      <c r="D6061" s="416">
        <v>1</v>
      </c>
    </row>
    <row r="6062" spans="1:4" x14ac:dyDescent="0.25">
      <c r="A6062" s="415" t="s">
        <v>2282</v>
      </c>
      <c r="B6062" s="202">
        <v>18067</v>
      </c>
      <c r="C6062" s="204">
        <v>20</v>
      </c>
      <c r="D6062" s="416">
        <v>19</v>
      </c>
    </row>
    <row r="6063" spans="1:4" x14ac:dyDescent="0.25">
      <c r="A6063" s="415" t="s">
        <v>2283</v>
      </c>
      <c r="B6063" s="202">
        <v>19701</v>
      </c>
      <c r="C6063" s="204">
        <v>4</v>
      </c>
      <c r="D6063" s="416">
        <v>4</v>
      </c>
    </row>
    <row r="6064" spans="1:4" x14ac:dyDescent="0.25">
      <c r="A6064" s="415" t="s">
        <v>2284</v>
      </c>
      <c r="B6064" s="202">
        <v>26135</v>
      </c>
      <c r="C6064" s="204">
        <v>3</v>
      </c>
      <c r="D6064" s="416">
        <v>3</v>
      </c>
    </row>
    <row r="6065" spans="1:4" x14ac:dyDescent="0.25">
      <c r="A6065" s="415" t="s">
        <v>4573</v>
      </c>
      <c r="B6065" s="202">
        <v>29594</v>
      </c>
      <c r="C6065" s="204">
        <v>13</v>
      </c>
      <c r="D6065" s="416">
        <v>11</v>
      </c>
    </row>
    <row r="6066" spans="1:4" x14ac:dyDescent="0.25">
      <c r="A6066" s="415" t="s">
        <v>5325</v>
      </c>
      <c r="B6066" s="202">
        <v>17096</v>
      </c>
      <c r="C6066" s="204">
        <v>8</v>
      </c>
      <c r="D6066" s="416">
        <v>8</v>
      </c>
    </row>
    <row r="6067" spans="1:4" x14ac:dyDescent="0.25">
      <c r="A6067" s="415" t="s">
        <v>5326</v>
      </c>
      <c r="B6067" s="202">
        <v>20829</v>
      </c>
      <c r="C6067" s="204">
        <v>11</v>
      </c>
      <c r="D6067" s="416">
        <v>10</v>
      </c>
    </row>
    <row r="6068" spans="1:4" x14ac:dyDescent="0.25">
      <c r="A6068" s="415" t="s">
        <v>5231</v>
      </c>
      <c r="B6068" s="202">
        <v>18449</v>
      </c>
      <c r="C6068" s="204">
        <v>1</v>
      </c>
      <c r="D6068" s="416">
        <v>1</v>
      </c>
    </row>
    <row r="6069" spans="1:4" x14ac:dyDescent="0.25">
      <c r="A6069" s="415" t="s">
        <v>4574</v>
      </c>
      <c r="B6069" s="202">
        <v>11059</v>
      </c>
      <c r="C6069" s="204">
        <v>23</v>
      </c>
      <c r="D6069" s="416">
        <v>14</v>
      </c>
    </row>
    <row r="6070" spans="1:4" x14ac:dyDescent="0.25">
      <c r="A6070" s="415" t="s">
        <v>4575</v>
      </c>
      <c r="B6070" s="202">
        <v>14875</v>
      </c>
      <c r="C6070" s="204">
        <v>3</v>
      </c>
      <c r="D6070" s="416">
        <v>3</v>
      </c>
    </row>
    <row r="6071" spans="1:4" x14ac:dyDescent="0.25">
      <c r="A6071" s="415" t="s">
        <v>5236</v>
      </c>
      <c r="B6071" s="202">
        <v>11199</v>
      </c>
      <c r="C6071" s="204">
        <v>3</v>
      </c>
      <c r="D6071" s="416">
        <v>1</v>
      </c>
    </row>
    <row r="6072" spans="1:4" x14ac:dyDescent="0.25">
      <c r="A6072" s="415" t="s">
        <v>2285</v>
      </c>
      <c r="B6072" s="202">
        <v>26291</v>
      </c>
      <c r="C6072" s="204">
        <v>8</v>
      </c>
      <c r="D6072" s="416">
        <v>8</v>
      </c>
    </row>
    <row r="6073" spans="1:4" x14ac:dyDescent="0.25">
      <c r="A6073" s="415" t="s">
        <v>2286</v>
      </c>
      <c r="B6073" s="202">
        <v>21698</v>
      </c>
      <c r="C6073" s="204">
        <v>2</v>
      </c>
      <c r="D6073" s="416">
        <v>2</v>
      </c>
    </row>
    <row r="6074" spans="1:4" x14ac:dyDescent="0.25">
      <c r="A6074" s="415" t="s">
        <v>2287</v>
      </c>
      <c r="B6074" s="202">
        <v>20318</v>
      </c>
      <c r="C6074" s="204">
        <v>2</v>
      </c>
      <c r="D6074" s="416">
        <v>0</v>
      </c>
    </row>
    <row r="6075" spans="1:4" x14ac:dyDescent="0.25">
      <c r="A6075" s="415" t="s">
        <v>2288</v>
      </c>
      <c r="B6075" s="202">
        <v>12616</v>
      </c>
      <c r="C6075" s="204">
        <v>1</v>
      </c>
      <c r="D6075" s="416">
        <v>0</v>
      </c>
    </row>
    <row r="6076" spans="1:4" x14ac:dyDescent="0.25">
      <c r="A6076" s="415" t="s">
        <v>2289</v>
      </c>
      <c r="B6076" s="202">
        <v>19044</v>
      </c>
      <c r="C6076" s="204">
        <v>7</v>
      </c>
      <c r="D6076" s="416">
        <v>6</v>
      </c>
    </row>
    <row r="6077" spans="1:4" x14ac:dyDescent="0.25">
      <c r="A6077" s="415" t="s">
        <v>2291</v>
      </c>
      <c r="B6077" s="202">
        <v>14018</v>
      </c>
      <c r="C6077" s="204">
        <v>1</v>
      </c>
      <c r="D6077" s="416">
        <v>1</v>
      </c>
    </row>
    <row r="6078" spans="1:4" x14ac:dyDescent="0.25">
      <c r="A6078" s="415" t="s">
        <v>2292</v>
      </c>
      <c r="B6078" s="202">
        <v>12736</v>
      </c>
      <c r="C6078" s="204">
        <v>5</v>
      </c>
      <c r="D6078" s="416">
        <v>3</v>
      </c>
    </row>
    <row r="6079" spans="1:4" x14ac:dyDescent="0.25">
      <c r="A6079" s="415" t="s">
        <v>2294</v>
      </c>
      <c r="B6079" s="202">
        <v>14758</v>
      </c>
      <c r="C6079" s="204">
        <v>7</v>
      </c>
      <c r="D6079" s="416">
        <v>7</v>
      </c>
    </row>
    <row r="6080" spans="1:4" x14ac:dyDescent="0.25">
      <c r="A6080" s="415" t="s">
        <v>2296</v>
      </c>
      <c r="B6080" s="202">
        <v>20937</v>
      </c>
      <c r="C6080" s="204">
        <v>3</v>
      </c>
      <c r="D6080" s="416">
        <v>3</v>
      </c>
    </row>
    <row r="6081" spans="1:4" x14ac:dyDescent="0.25">
      <c r="A6081" s="415" t="s">
        <v>5327</v>
      </c>
      <c r="B6081" s="202">
        <v>29364</v>
      </c>
      <c r="C6081" s="204">
        <v>12</v>
      </c>
      <c r="D6081" s="416">
        <v>7</v>
      </c>
    </row>
    <row r="6082" spans="1:4" x14ac:dyDescent="0.25">
      <c r="A6082" s="415" t="s">
        <v>5329</v>
      </c>
      <c r="B6082" s="202">
        <v>18284</v>
      </c>
      <c r="C6082" s="204">
        <v>6</v>
      </c>
      <c r="D6082" s="416">
        <v>6</v>
      </c>
    </row>
    <row r="6083" spans="1:4" x14ac:dyDescent="0.25">
      <c r="A6083" s="415" t="s">
        <v>5331</v>
      </c>
      <c r="B6083" s="202">
        <v>18328</v>
      </c>
      <c r="C6083" s="204">
        <v>2</v>
      </c>
      <c r="D6083" s="416">
        <v>0</v>
      </c>
    </row>
    <row r="6084" spans="1:4" x14ac:dyDescent="0.25">
      <c r="A6084" s="415" t="s">
        <v>2403</v>
      </c>
      <c r="B6084" s="202">
        <v>16678</v>
      </c>
      <c r="C6084" s="204">
        <v>8</v>
      </c>
      <c r="D6084" s="416">
        <v>0</v>
      </c>
    </row>
    <row r="6085" spans="1:4" x14ac:dyDescent="0.25">
      <c r="A6085" s="415" t="s">
        <v>5332</v>
      </c>
      <c r="B6085" s="202">
        <v>25742</v>
      </c>
      <c r="C6085" s="204">
        <v>3</v>
      </c>
      <c r="D6085" s="416">
        <v>0</v>
      </c>
    </row>
    <row r="6086" spans="1:4" x14ac:dyDescent="0.25">
      <c r="A6086" s="415" t="s">
        <v>5253</v>
      </c>
      <c r="B6086" s="202">
        <v>19502</v>
      </c>
      <c r="C6086" s="204">
        <v>1</v>
      </c>
      <c r="D6086" s="416">
        <v>1</v>
      </c>
    </row>
    <row r="6087" spans="1:4" x14ac:dyDescent="0.25">
      <c r="A6087" s="415" t="s">
        <v>5257</v>
      </c>
      <c r="B6087" s="202">
        <v>18922</v>
      </c>
      <c r="C6087" s="204">
        <v>2</v>
      </c>
      <c r="D6087" s="416">
        <v>1</v>
      </c>
    </row>
    <row r="6088" spans="1:4" x14ac:dyDescent="0.25">
      <c r="A6088" s="415" t="s">
        <v>5259</v>
      </c>
      <c r="B6088" s="202">
        <v>13933</v>
      </c>
      <c r="C6088" s="204">
        <v>2</v>
      </c>
      <c r="D6088" s="416">
        <v>2</v>
      </c>
    </row>
    <row r="6089" spans="1:4" x14ac:dyDescent="0.25">
      <c r="A6089" s="415" t="s">
        <v>2301</v>
      </c>
      <c r="B6089" s="202">
        <v>10157</v>
      </c>
      <c r="C6089" s="204">
        <v>3</v>
      </c>
      <c r="D6089" s="416">
        <v>3</v>
      </c>
    </row>
    <row r="6090" spans="1:4" x14ac:dyDescent="0.25">
      <c r="A6090" s="415" t="s">
        <v>2302</v>
      </c>
      <c r="B6090" s="202">
        <v>14993</v>
      </c>
      <c r="C6090" s="204">
        <v>4</v>
      </c>
      <c r="D6090" s="416">
        <v>0</v>
      </c>
    </row>
    <row r="6091" spans="1:4" x14ac:dyDescent="0.25">
      <c r="A6091" s="415" t="s">
        <v>2303</v>
      </c>
      <c r="B6091" s="202">
        <v>13466</v>
      </c>
      <c r="C6091" s="204">
        <v>3</v>
      </c>
      <c r="D6091" s="416">
        <v>1</v>
      </c>
    </row>
    <row r="6092" spans="1:4" x14ac:dyDescent="0.25">
      <c r="A6092" s="415" t="s">
        <v>2304</v>
      </c>
      <c r="B6092" s="202">
        <v>12792</v>
      </c>
      <c r="C6092" s="204">
        <v>9</v>
      </c>
      <c r="D6092" s="416">
        <v>9</v>
      </c>
    </row>
    <row r="6093" spans="1:4" x14ac:dyDescent="0.25">
      <c r="A6093" s="415" t="s">
        <v>2305</v>
      </c>
      <c r="B6093" s="202">
        <v>20290</v>
      </c>
      <c r="C6093" s="204">
        <v>2</v>
      </c>
      <c r="D6093" s="416">
        <v>2</v>
      </c>
    </row>
    <row r="6094" spans="1:4" x14ac:dyDescent="0.25">
      <c r="A6094" s="415" t="s">
        <v>2306</v>
      </c>
      <c r="B6094" s="202">
        <v>12785</v>
      </c>
      <c r="C6094" s="204">
        <v>3</v>
      </c>
      <c r="D6094" s="416">
        <v>3</v>
      </c>
    </row>
    <row r="6095" spans="1:4" x14ac:dyDescent="0.25">
      <c r="A6095" s="415" t="s">
        <v>2307</v>
      </c>
      <c r="B6095" s="202">
        <v>22630</v>
      </c>
      <c r="C6095" s="204">
        <v>14</v>
      </c>
      <c r="D6095" s="416">
        <v>14</v>
      </c>
    </row>
    <row r="6096" spans="1:4" x14ac:dyDescent="0.25">
      <c r="A6096" s="415" t="s">
        <v>5337</v>
      </c>
      <c r="B6096" s="202">
        <v>25396</v>
      </c>
      <c r="C6096" s="204">
        <v>10</v>
      </c>
      <c r="D6096" s="416">
        <v>10</v>
      </c>
    </row>
    <row r="6097" spans="1:4" x14ac:dyDescent="0.25">
      <c r="A6097" s="415" t="s">
        <v>5338</v>
      </c>
      <c r="B6097" s="202">
        <v>27853</v>
      </c>
      <c r="C6097" s="204">
        <v>7</v>
      </c>
      <c r="D6097" s="416">
        <v>5</v>
      </c>
    </row>
    <row r="6098" spans="1:4" x14ac:dyDescent="0.25">
      <c r="A6098" s="415" t="s">
        <v>2308</v>
      </c>
      <c r="B6098" s="202">
        <v>11341</v>
      </c>
      <c r="C6098" s="204">
        <v>12</v>
      </c>
      <c r="D6098" s="416">
        <v>12</v>
      </c>
    </row>
    <row r="6099" spans="1:4" x14ac:dyDescent="0.25">
      <c r="A6099" s="415" t="s">
        <v>5339</v>
      </c>
      <c r="B6099" s="202">
        <v>16580</v>
      </c>
      <c r="C6099" s="204">
        <v>5</v>
      </c>
      <c r="D6099" s="416">
        <v>5</v>
      </c>
    </row>
    <row r="6100" spans="1:4" x14ac:dyDescent="0.25">
      <c r="A6100" s="415" t="s">
        <v>5260</v>
      </c>
      <c r="B6100" s="202">
        <v>16091</v>
      </c>
      <c r="C6100" s="204">
        <v>2</v>
      </c>
      <c r="D6100" s="416">
        <v>0</v>
      </c>
    </row>
    <row r="6101" spans="1:4" x14ac:dyDescent="0.25">
      <c r="A6101" s="415" t="s">
        <v>2309</v>
      </c>
      <c r="B6101" s="202">
        <v>29172</v>
      </c>
      <c r="C6101" s="204">
        <v>35</v>
      </c>
      <c r="D6101" s="416">
        <v>30</v>
      </c>
    </row>
    <row r="6102" spans="1:4" x14ac:dyDescent="0.25">
      <c r="A6102" s="415" t="s">
        <v>2310</v>
      </c>
      <c r="B6102" s="202">
        <v>22861</v>
      </c>
      <c r="C6102" s="204">
        <v>16</v>
      </c>
      <c r="D6102" s="416">
        <v>16</v>
      </c>
    </row>
    <row r="6103" spans="1:4" x14ac:dyDescent="0.25">
      <c r="A6103" s="415" t="s">
        <v>4538</v>
      </c>
      <c r="B6103" s="202">
        <v>20479</v>
      </c>
      <c r="C6103" s="204">
        <v>1</v>
      </c>
      <c r="D6103" s="416">
        <v>1</v>
      </c>
    </row>
    <row r="6104" spans="1:4" x14ac:dyDescent="0.25">
      <c r="A6104" s="415" t="s">
        <v>2311</v>
      </c>
      <c r="B6104" s="202">
        <v>19512</v>
      </c>
      <c r="C6104" s="204">
        <v>2</v>
      </c>
      <c r="D6104" s="416">
        <v>2</v>
      </c>
    </row>
    <row r="6105" spans="1:4" x14ac:dyDescent="0.25">
      <c r="A6105" s="415" t="s">
        <v>4539</v>
      </c>
      <c r="B6105" s="202">
        <v>19275</v>
      </c>
      <c r="C6105" s="204">
        <v>1</v>
      </c>
      <c r="D6105" s="416">
        <v>1</v>
      </c>
    </row>
    <row r="6106" spans="1:4" x14ac:dyDescent="0.25">
      <c r="A6106" s="415" t="s">
        <v>5261</v>
      </c>
      <c r="B6106" s="202">
        <v>18228</v>
      </c>
      <c r="C6106" s="204">
        <v>3</v>
      </c>
      <c r="D6106" s="416">
        <v>3</v>
      </c>
    </row>
    <row r="6107" spans="1:4" x14ac:dyDescent="0.25">
      <c r="A6107" s="415" t="s">
        <v>2312</v>
      </c>
      <c r="B6107" s="202">
        <v>26501</v>
      </c>
      <c r="C6107" s="204">
        <v>3</v>
      </c>
      <c r="D6107" s="416">
        <v>0</v>
      </c>
    </row>
    <row r="6108" spans="1:4" x14ac:dyDescent="0.25">
      <c r="A6108" s="415" t="s">
        <v>2314</v>
      </c>
      <c r="B6108" s="202">
        <v>15856</v>
      </c>
      <c r="C6108" s="204">
        <v>4</v>
      </c>
      <c r="D6108" s="416">
        <v>0</v>
      </c>
    </row>
    <row r="6109" spans="1:4" x14ac:dyDescent="0.25">
      <c r="A6109" s="415" t="s">
        <v>2315</v>
      </c>
      <c r="B6109" s="202">
        <v>11029</v>
      </c>
      <c r="C6109" s="204">
        <v>7</v>
      </c>
      <c r="D6109" s="416">
        <v>0</v>
      </c>
    </row>
    <row r="6110" spans="1:4" x14ac:dyDescent="0.25">
      <c r="A6110" s="415" t="s">
        <v>5903</v>
      </c>
      <c r="B6110" s="202">
        <v>24522</v>
      </c>
      <c r="C6110" s="204">
        <v>1</v>
      </c>
      <c r="D6110" s="416">
        <v>1</v>
      </c>
    </row>
    <row r="6111" spans="1:4" x14ac:dyDescent="0.25">
      <c r="A6111" s="415" t="s">
        <v>5904</v>
      </c>
      <c r="B6111" s="202">
        <v>22960</v>
      </c>
      <c r="C6111" s="204">
        <v>10</v>
      </c>
      <c r="D6111" s="416">
        <v>9</v>
      </c>
    </row>
    <row r="6112" spans="1:4" x14ac:dyDescent="0.25">
      <c r="A6112" s="415" t="s">
        <v>5905</v>
      </c>
      <c r="B6112" s="202">
        <v>18790</v>
      </c>
      <c r="C6112" s="204">
        <v>15</v>
      </c>
      <c r="D6112" s="416">
        <v>8</v>
      </c>
    </row>
    <row r="6113" spans="1:4" x14ac:dyDescent="0.25">
      <c r="A6113" s="415" t="s">
        <v>5906</v>
      </c>
      <c r="B6113" s="202">
        <v>16400</v>
      </c>
      <c r="C6113" s="204">
        <v>4</v>
      </c>
      <c r="D6113" s="416">
        <v>3</v>
      </c>
    </row>
    <row r="6114" spans="1:4" x14ac:dyDescent="0.25">
      <c r="A6114" s="415" t="s">
        <v>5907</v>
      </c>
      <c r="B6114" s="202">
        <v>27043</v>
      </c>
      <c r="C6114" s="204">
        <v>22</v>
      </c>
      <c r="D6114" s="416">
        <v>9</v>
      </c>
    </row>
    <row r="6115" spans="1:4" x14ac:dyDescent="0.25">
      <c r="A6115" s="415" t="s">
        <v>5908</v>
      </c>
      <c r="B6115" s="202">
        <v>16297</v>
      </c>
      <c r="C6115" s="204">
        <v>1</v>
      </c>
      <c r="D6115" s="416">
        <v>0</v>
      </c>
    </row>
    <row r="6116" spans="1:4" x14ac:dyDescent="0.25">
      <c r="A6116" s="415" t="s">
        <v>5909</v>
      </c>
      <c r="B6116" s="202">
        <v>19477</v>
      </c>
      <c r="C6116" s="204">
        <v>6</v>
      </c>
      <c r="D6116" s="416">
        <v>0</v>
      </c>
    </row>
    <row r="6117" spans="1:4" x14ac:dyDescent="0.25">
      <c r="A6117" s="415" t="s">
        <v>2323</v>
      </c>
      <c r="B6117" s="202">
        <v>10348</v>
      </c>
      <c r="C6117" s="204">
        <v>5</v>
      </c>
      <c r="D6117" s="416">
        <v>2</v>
      </c>
    </row>
    <row r="6118" spans="1:4" x14ac:dyDescent="0.25">
      <c r="A6118" s="415" t="s">
        <v>2325</v>
      </c>
      <c r="B6118" s="202">
        <v>18738</v>
      </c>
      <c r="C6118" s="204">
        <v>4</v>
      </c>
      <c r="D6118" s="416">
        <v>1</v>
      </c>
    </row>
    <row r="6119" spans="1:4" x14ac:dyDescent="0.25">
      <c r="A6119" s="415" t="s">
        <v>2326</v>
      </c>
      <c r="B6119" s="202">
        <v>14202</v>
      </c>
      <c r="C6119" s="204">
        <v>2</v>
      </c>
      <c r="D6119" s="416">
        <v>1</v>
      </c>
    </row>
    <row r="6120" spans="1:4" x14ac:dyDescent="0.25">
      <c r="A6120" s="415" t="s">
        <v>2327</v>
      </c>
      <c r="B6120" s="202">
        <v>21819</v>
      </c>
      <c r="C6120" s="204">
        <v>10</v>
      </c>
      <c r="D6120" s="416">
        <v>10</v>
      </c>
    </row>
    <row r="6121" spans="1:4" x14ac:dyDescent="0.25">
      <c r="A6121" s="415" t="s">
        <v>2328</v>
      </c>
      <c r="B6121" s="202">
        <v>17342</v>
      </c>
      <c r="C6121" s="204">
        <v>3</v>
      </c>
      <c r="D6121" s="416">
        <v>2</v>
      </c>
    </row>
    <row r="6122" spans="1:4" x14ac:dyDescent="0.25">
      <c r="A6122" s="415" t="s">
        <v>5882</v>
      </c>
      <c r="B6122" s="202">
        <v>19909</v>
      </c>
      <c r="C6122" s="204">
        <v>3</v>
      </c>
      <c r="D6122" s="416">
        <v>3</v>
      </c>
    </row>
    <row r="6123" spans="1:4" x14ac:dyDescent="0.25">
      <c r="A6123" s="415" t="s">
        <v>5269</v>
      </c>
      <c r="B6123" s="202">
        <v>13208</v>
      </c>
      <c r="C6123" s="204">
        <v>3</v>
      </c>
      <c r="D6123" s="416">
        <v>3</v>
      </c>
    </row>
    <row r="6124" spans="1:4" x14ac:dyDescent="0.25">
      <c r="A6124" s="415" t="s">
        <v>2329</v>
      </c>
      <c r="B6124" s="202">
        <v>24091</v>
      </c>
      <c r="C6124" s="204">
        <v>1</v>
      </c>
      <c r="D6124" s="416">
        <v>1</v>
      </c>
    </row>
    <row r="6125" spans="1:4" x14ac:dyDescent="0.25">
      <c r="A6125" s="415" t="s">
        <v>2330</v>
      </c>
      <c r="B6125" s="202">
        <v>25916</v>
      </c>
      <c r="C6125" s="204">
        <v>4</v>
      </c>
      <c r="D6125" s="416">
        <v>4</v>
      </c>
    </row>
    <row r="6126" spans="1:4" x14ac:dyDescent="0.25">
      <c r="A6126" s="415" t="s">
        <v>2331</v>
      </c>
      <c r="B6126" s="202">
        <v>23599</v>
      </c>
      <c r="C6126" s="204">
        <v>1</v>
      </c>
      <c r="D6126" s="416">
        <v>1</v>
      </c>
    </row>
    <row r="6127" spans="1:4" x14ac:dyDescent="0.25">
      <c r="A6127" s="415" t="s">
        <v>2332</v>
      </c>
      <c r="B6127" s="202">
        <v>25272</v>
      </c>
      <c r="C6127" s="204">
        <v>2</v>
      </c>
      <c r="D6127" s="416">
        <v>2</v>
      </c>
    </row>
    <row r="6128" spans="1:4" x14ac:dyDescent="0.25">
      <c r="A6128" s="415" t="s">
        <v>2333</v>
      </c>
      <c r="B6128" s="202">
        <v>21609</v>
      </c>
      <c r="C6128" s="204">
        <v>1</v>
      </c>
      <c r="D6128" s="416">
        <v>1</v>
      </c>
    </row>
    <row r="6129" spans="1:4" x14ac:dyDescent="0.25">
      <c r="A6129" s="415" t="s">
        <v>2334</v>
      </c>
      <c r="B6129" s="202">
        <v>10560</v>
      </c>
      <c r="C6129" s="204">
        <v>1</v>
      </c>
      <c r="D6129" s="416">
        <v>1</v>
      </c>
    </row>
    <row r="6130" spans="1:4" x14ac:dyDescent="0.25">
      <c r="A6130" s="415" t="s">
        <v>2335</v>
      </c>
      <c r="B6130" s="202">
        <v>29354</v>
      </c>
      <c r="C6130" s="204">
        <v>6</v>
      </c>
      <c r="D6130" s="416">
        <v>2</v>
      </c>
    </row>
    <row r="6131" spans="1:4" x14ac:dyDescent="0.25">
      <c r="A6131" s="415" t="s">
        <v>5271</v>
      </c>
      <c r="B6131" s="202">
        <v>19461</v>
      </c>
      <c r="C6131" s="204">
        <v>1</v>
      </c>
      <c r="D6131" s="416">
        <v>1</v>
      </c>
    </row>
    <row r="6132" spans="1:4" x14ac:dyDescent="0.25">
      <c r="A6132" s="415" t="s">
        <v>2336</v>
      </c>
      <c r="B6132" s="202">
        <v>16219</v>
      </c>
      <c r="C6132" s="204">
        <v>1</v>
      </c>
      <c r="D6132" s="416">
        <v>0</v>
      </c>
    </row>
    <row r="6133" spans="1:4" x14ac:dyDescent="0.25">
      <c r="A6133" s="415" t="s">
        <v>2337</v>
      </c>
      <c r="B6133" s="202">
        <v>26337</v>
      </c>
      <c r="C6133" s="204">
        <v>2</v>
      </c>
      <c r="D6133" s="416">
        <v>2</v>
      </c>
    </row>
    <row r="6134" spans="1:4" x14ac:dyDescent="0.25">
      <c r="A6134" s="415" t="s">
        <v>2338</v>
      </c>
      <c r="B6134" s="202">
        <v>21678</v>
      </c>
      <c r="C6134" s="204">
        <v>1</v>
      </c>
      <c r="D6134" s="416">
        <v>1</v>
      </c>
    </row>
    <row r="6135" spans="1:4" x14ac:dyDescent="0.25">
      <c r="A6135" s="415" t="s">
        <v>2381</v>
      </c>
      <c r="B6135" s="202">
        <v>28991</v>
      </c>
      <c r="C6135" s="204">
        <v>2</v>
      </c>
      <c r="D6135" s="416">
        <v>2</v>
      </c>
    </row>
    <row r="6136" spans="1:4" x14ac:dyDescent="0.25">
      <c r="A6136" s="415" t="s">
        <v>5883</v>
      </c>
      <c r="B6136" s="202">
        <v>18753</v>
      </c>
      <c r="C6136" s="204">
        <v>2</v>
      </c>
      <c r="D6136" s="416">
        <v>1</v>
      </c>
    </row>
    <row r="6137" spans="1:4" x14ac:dyDescent="0.25">
      <c r="A6137" s="415" t="s">
        <v>5910</v>
      </c>
      <c r="B6137" s="202">
        <v>29014</v>
      </c>
      <c r="C6137" s="204">
        <v>2</v>
      </c>
      <c r="D6137" s="416">
        <v>1</v>
      </c>
    </row>
    <row r="6138" spans="1:4" x14ac:dyDescent="0.25">
      <c r="A6138" s="415" t="s">
        <v>5911</v>
      </c>
      <c r="B6138" s="202">
        <v>15928</v>
      </c>
      <c r="C6138" s="203">
        <v>4520</v>
      </c>
      <c r="D6138" s="417">
        <v>2860</v>
      </c>
    </row>
    <row r="6139" spans="1:4" x14ac:dyDescent="0.25">
      <c r="A6139" s="415" t="s">
        <v>5912</v>
      </c>
      <c r="B6139" s="202">
        <v>14922</v>
      </c>
      <c r="C6139" s="204">
        <v>1</v>
      </c>
      <c r="D6139" s="416">
        <v>1</v>
      </c>
    </row>
    <row r="6140" spans="1:4" x14ac:dyDescent="0.25">
      <c r="A6140" s="415" t="s">
        <v>5913</v>
      </c>
      <c r="B6140" s="202">
        <v>15924</v>
      </c>
      <c r="C6140" s="204">
        <v>1</v>
      </c>
      <c r="D6140" s="416">
        <v>1</v>
      </c>
    </row>
    <row r="6141" spans="1:4" x14ac:dyDescent="0.25">
      <c r="A6141" s="415" t="s">
        <v>5914</v>
      </c>
      <c r="B6141" s="202">
        <v>12869</v>
      </c>
      <c r="C6141" s="204">
        <v>2</v>
      </c>
      <c r="D6141" s="416">
        <v>2</v>
      </c>
    </row>
    <row r="6142" spans="1:4" x14ac:dyDescent="0.25">
      <c r="A6142" s="415" t="s">
        <v>5915</v>
      </c>
      <c r="B6142" s="202">
        <v>18365</v>
      </c>
      <c r="C6142" s="204">
        <v>3</v>
      </c>
      <c r="D6142" s="416">
        <v>3</v>
      </c>
    </row>
    <row r="6143" spans="1:4" x14ac:dyDescent="0.25">
      <c r="A6143" s="415" t="s">
        <v>5916</v>
      </c>
      <c r="B6143" s="202">
        <v>24233</v>
      </c>
      <c r="C6143" s="204">
        <v>4</v>
      </c>
      <c r="D6143" s="416">
        <v>4</v>
      </c>
    </row>
    <row r="6144" spans="1:4" x14ac:dyDescent="0.25">
      <c r="A6144" s="415" t="s">
        <v>5917</v>
      </c>
      <c r="B6144" s="202">
        <v>24288</v>
      </c>
      <c r="C6144" s="204">
        <v>3</v>
      </c>
      <c r="D6144" s="416">
        <v>3</v>
      </c>
    </row>
    <row r="6145" spans="1:4" x14ac:dyDescent="0.25">
      <c r="A6145" s="415" t="s">
        <v>5918</v>
      </c>
      <c r="B6145" s="202">
        <v>29943</v>
      </c>
      <c r="C6145" s="204">
        <v>1</v>
      </c>
      <c r="D6145" s="416">
        <v>1</v>
      </c>
    </row>
    <row r="6146" spans="1:4" x14ac:dyDescent="0.25">
      <c r="A6146" s="415" t="s">
        <v>5919</v>
      </c>
      <c r="B6146" s="202">
        <v>23082</v>
      </c>
      <c r="C6146" s="204">
        <v>2</v>
      </c>
      <c r="D6146" s="416">
        <v>0</v>
      </c>
    </row>
    <row r="6147" spans="1:4" x14ac:dyDescent="0.25">
      <c r="A6147" s="415" t="s">
        <v>5920</v>
      </c>
      <c r="B6147" s="202">
        <v>15356</v>
      </c>
      <c r="C6147" s="204">
        <v>1</v>
      </c>
      <c r="D6147" s="416">
        <v>0</v>
      </c>
    </row>
    <row r="6148" spans="1:4" x14ac:dyDescent="0.25">
      <c r="A6148" s="415" t="s">
        <v>5921</v>
      </c>
      <c r="B6148" s="202">
        <v>11415</v>
      </c>
      <c r="C6148" s="204">
        <v>3</v>
      </c>
      <c r="D6148" s="416">
        <v>0</v>
      </c>
    </row>
    <row r="6149" spans="1:4" x14ac:dyDescent="0.25">
      <c r="A6149" s="415" t="s">
        <v>5922</v>
      </c>
      <c r="B6149" s="202">
        <v>25663</v>
      </c>
      <c r="C6149" s="204">
        <v>4</v>
      </c>
      <c r="D6149" s="416">
        <v>4</v>
      </c>
    </row>
    <row r="6150" spans="1:4" x14ac:dyDescent="0.25">
      <c r="A6150" s="415" t="s">
        <v>5923</v>
      </c>
      <c r="B6150" s="202">
        <v>24164</v>
      </c>
      <c r="C6150" s="204">
        <v>3</v>
      </c>
      <c r="D6150" s="416">
        <v>3</v>
      </c>
    </row>
    <row r="6151" spans="1:4" x14ac:dyDescent="0.25">
      <c r="A6151" s="415" t="s">
        <v>5924</v>
      </c>
      <c r="B6151" s="202">
        <v>10967</v>
      </c>
      <c r="C6151" s="204">
        <v>2</v>
      </c>
      <c r="D6151" s="416">
        <v>0</v>
      </c>
    </row>
    <row r="6152" spans="1:4" x14ac:dyDescent="0.25">
      <c r="A6152" s="415" t="s">
        <v>5925</v>
      </c>
      <c r="B6152" s="202">
        <v>11293</v>
      </c>
      <c r="C6152" s="204">
        <v>3</v>
      </c>
      <c r="D6152" s="416">
        <v>0</v>
      </c>
    </row>
    <row r="6153" spans="1:4" x14ac:dyDescent="0.25">
      <c r="A6153" s="415" t="s">
        <v>5926</v>
      </c>
      <c r="B6153" s="202">
        <v>24713</v>
      </c>
      <c r="C6153" s="204">
        <v>2</v>
      </c>
      <c r="D6153" s="416">
        <v>2</v>
      </c>
    </row>
    <row r="6154" spans="1:4" x14ac:dyDescent="0.25">
      <c r="A6154" s="415" t="s">
        <v>5927</v>
      </c>
      <c r="B6154" s="202">
        <v>25195</v>
      </c>
      <c r="C6154" s="204">
        <v>4</v>
      </c>
      <c r="D6154" s="416">
        <v>4</v>
      </c>
    </row>
    <row r="6155" spans="1:4" x14ac:dyDescent="0.25">
      <c r="A6155" s="415" t="s">
        <v>5928</v>
      </c>
      <c r="B6155" s="202">
        <v>20952</v>
      </c>
      <c r="C6155" s="204">
        <v>1</v>
      </c>
      <c r="D6155" s="416">
        <v>1</v>
      </c>
    </row>
    <row r="6156" spans="1:4" x14ac:dyDescent="0.25">
      <c r="A6156" s="415" t="s">
        <v>5929</v>
      </c>
      <c r="B6156" s="202">
        <v>28641</v>
      </c>
      <c r="C6156" s="204">
        <v>4</v>
      </c>
      <c r="D6156" s="416">
        <v>4</v>
      </c>
    </row>
    <row r="6157" spans="1:4" x14ac:dyDescent="0.25">
      <c r="A6157" s="415" t="s">
        <v>5930</v>
      </c>
      <c r="B6157" s="202">
        <v>27082</v>
      </c>
      <c r="C6157" s="204">
        <v>1</v>
      </c>
      <c r="D6157" s="416">
        <v>1</v>
      </c>
    </row>
    <row r="6158" spans="1:4" x14ac:dyDescent="0.25">
      <c r="A6158" s="415" t="s">
        <v>5931</v>
      </c>
      <c r="B6158" s="202">
        <v>24583</v>
      </c>
      <c r="C6158" s="204">
        <v>1</v>
      </c>
      <c r="D6158" s="416">
        <v>1</v>
      </c>
    </row>
    <row r="6159" spans="1:4" x14ac:dyDescent="0.25">
      <c r="A6159" s="415" t="s">
        <v>5932</v>
      </c>
      <c r="B6159" s="202">
        <v>12494</v>
      </c>
      <c r="C6159" s="204">
        <v>414</v>
      </c>
      <c r="D6159" s="416">
        <v>318</v>
      </c>
    </row>
    <row r="6160" spans="1:4" x14ac:dyDescent="0.25">
      <c r="A6160" s="415" t="s">
        <v>5933</v>
      </c>
      <c r="B6160" s="202">
        <v>24509</v>
      </c>
      <c r="C6160" s="204">
        <v>33</v>
      </c>
      <c r="D6160" s="416">
        <v>0</v>
      </c>
    </row>
    <row r="6161" spans="1:4" x14ac:dyDescent="0.25">
      <c r="A6161" s="415" t="s">
        <v>5934</v>
      </c>
      <c r="B6161" s="202">
        <v>18296</v>
      </c>
      <c r="C6161" s="204">
        <v>31</v>
      </c>
      <c r="D6161" s="416">
        <v>20</v>
      </c>
    </row>
    <row r="6162" spans="1:4" x14ac:dyDescent="0.25">
      <c r="A6162" s="415" t="s">
        <v>5935</v>
      </c>
      <c r="B6162" s="202">
        <v>21689</v>
      </c>
      <c r="C6162" s="204">
        <v>8</v>
      </c>
      <c r="D6162" s="416">
        <v>8</v>
      </c>
    </row>
    <row r="6163" spans="1:4" x14ac:dyDescent="0.25">
      <c r="A6163" s="415" t="s">
        <v>2409</v>
      </c>
      <c r="B6163" s="202">
        <v>24893</v>
      </c>
      <c r="C6163" s="204">
        <v>1</v>
      </c>
      <c r="D6163" s="416">
        <v>1</v>
      </c>
    </row>
    <row r="6164" spans="1:4" x14ac:dyDescent="0.25">
      <c r="A6164" s="415" t="s">
        <v>2411</v>
      </c>
      <c r="B6164" s="202">
        <v>17771</v>
      </c>
      <c r="C6164" s="204">
        <v>1</v>
      </c>
      <c r="D6164" s="416">
        <v>1</v>
      </c>
    </row>
    <row r="6165" spans="1:4" x14ac:dyDescent="0.25">
      <c r="A6165" s="415" t="s">
        <v>2412</v>
      </c>
      <c r="B6165" s="202">
        <v>13669</v>
      </c>
      <c r="C6165" s="204">
        <v>1</v>
      </c>
      <c r="D6165" s="416">
        <v>1</v>
      </c>
    </row>
    <row r="6166" spans="1:4" x14ac:dyDescent="0.25">
      <c r="A6166" s="415" t="s">
        <v>5936</v>
      </c>
      <c r="B6166" s="202">
        <v>29709</v>
      </c>
      <c r="C6166" s="204">
        <v>2</v>
      </c>
      <c r="D6166" s="416">
        <v>1</v>
      </c>
    </row>
    <row r="6167" spans="1:4" x14ac:dyDescent="0.25">
      <c r="A6167" s="415" t="s">
        <v>2413</v>
      </c>
      <c r="B6167" s="202">
        <v>21726</v>
      </c>
      <c r="C6167" s="204">
        <v>7</v>
      </c>
      <c r="D6167" s="416">
        <v>2</v>
      </c>
    </row>
    <row r="6168" spans="1:4" x14ac:dyDescent="0.25">
      <c r="A6168" s="415" t="s">
        <v>2414</v>
      </c>
      <c r="B6168" s="202">
        <v>11196</v>
      </c>
      <c r="C6168" s="204">
        <v>1</v>
      </c>
      <c r="D6168" s="416">
        <v>1</v>
      </c>
    </row>
    <row r="6169" spans="1:4" x14ac:dyDescent="0.25">
      <c r="A6169" s="415" t="s">
        <v>4546</v>
      </c>
      <c r="B6169" s="202">
        <v>19367</v>
      </c>
      <c r="C6169" s="204">
        <v>1</v>
      </c>
      <c r="D6169" s="416">
        <v>1</v>
      </c>
    </row>
    <row r="6170" spans="1:4" x14ac:dyDescent="0.25">
      <c r="A6170" s="415" t="s">
        <v>2417</v>
      </c>
      <c r="B6170" s="202">
        <v>11863</v>
      </c>
      <c r="C6170" s="204">
        <v>4</v>
      </c>
      <c r="D6170" s="416">
        <v>4</v>
      </c>
    </row>
    <row r="6171" spans="1:4" x14ac:dyDescent="0.25">
      <c r="A6171" s="415" t="s">
        <v>5937</v>
      </c>
      <c r="B6171" s="202">
        <v>19733</v>
      </c>
      <c r="C6171" s="204">
        <v>4</v>
      </c>
      <c r="D6171" s="416">
        <v>0</v>
      </c>
    </row>
    <row r="6172" spans="1:4" x14ac:dyDescent="0.25">
      <c r="A6172" s="415" t="s">
        <v>4127</v>
      </c>
      <c r="B6172" s="202">
        <v>11929</v>
      </c>
      <c r="C6172" s="204">
        <v>8</v>
      </c>
      <c r="D6172" s="416">
        <v>2</v>
      </c>
    </row>
    <row r="6173" spans="1:4" x14ac:dyDescent="0.25">
      <c r="A6173" s="415" t="s">
        <v>4128</v>
      </c>
      <c r="B6173" s="202">
        <v>21187</v>
      </c>
      <c r="C6173" s="204">
        <v>4</v>
      </c>
      <c r="D6173" s="416">
        <v>0</v>
      </c>
    </row>
    <row r="6174" spans="1:4" x14ac:dyDescent="0.25">
      <c r="A6174" s="415" t="s">
        <v>5938</v>
      </c>
      <c r="B6174" s="202">
        <v>19674</v>
      </c>
      <c r="C6174" s="204">
        <v>5</v>
      </c>
      <c r="D6174" s="416">
        <v>0</v>
      </c>
    </row>
    <row r="6175" spans="1:4" x14ac:dyDescent="0.25">
      <c r="A6175" s="415" t="s">
        <v>5939</v>
      </c>
      <c r="B6175" s="202">
        <v>19684</v>
      </c>
      <c r="C6175" s="204">
        <v>4</v>
      </c>
      <c r="D6175" s="416">
        <v>0</v>
      </c>
    </row>
    <row r="6176" spans="1:4" x14ac:dyDescent="0.25">
      <c r="A6176" s="415" t="s">
        <v>5940</v>
      </c>
      <c r="B6176" s="202">
        <v>18151</v>
      </c>
      <c r="C6176" s="204">
        <v>2</v>
      </c>
      <c r="D6176" s="416">
        <v>0</v>
      </c>
    </row>
    <row r="6177" spans="1:4" x14ac:dyDescent="0.25">
      <c r="A6177" s="415" t="s">
        <v>5941</v>
      </c>
      <c r="B6177" s="202">
        <v>16080</v>
      </c>
      <c r="C6177" s="204">
        <v>163</v>
      </c>
      <c r="D6177" s="416">
        <v>0</v>
      </c>
    </row>
    <row r="6178" spans="1:4" x14ac:dyDescent="0.25">
      <c r="A6178" s="415" t="s">
        <v>5942</v>
      </c>
      <c r="B6178" s="202">
        <v>11759</v>
      </c>
      <c r="C6178" s="204">
        <v>94</v>
      </c>
      <c r="D6178" s="416">
        <v>36</v>
      </c>
    </row>
    <row r="6179" spans="1:4" x14ac:dyDescent="0.25">
      <c r="A6179" s="415" t="s">
        <v>5943</v>
      </c>
      <c r="B6179" s="202">
        <v>28844</v>
      </c>
      <c r="C6179" s="204">
        <v>7</v>
      </c>
      <c r="D6179" s="416">
        <v>0</v>
      </c>
    </row>
    <row r="6180" spans="1:4" x14ac:dyDescent="0.25">
      <c r="A6180" s="415" t="s">
        <v>5944</v>
      </c>
      <c r="B6180" s="202">
        <v>18283</v>
      </c>
      <c r="C6180" s="204">
        <v>6</v>
      </c>
      <c r="D6180" s="416">
        <v>4</v>
      </c>
    </row>
    <row r="6181" spans="1:4" x14ac:dyDescent="0.25">
      <c r="A6181" s="415" t="s">
        <v>4608</v>
      </c>
      <c r="B6181" s="202">
        <v>15367</v>
      </c>
      <c r="C6181" s="204">
        <v>23</v>
      </c>
      <c r="D6181" s="416">
        <v>0</v>
      </c>
    </row>
    <row r="6182" spans="1:4" x14ac:dyDescent="0.25">
      <c r="A6182" s="415" t="s">
        <v>5945</v>
      </c>
      <c r="B6182" s="202">
        <v>22258</v>
      </c>
      <c r="C6182" s="204">
        <v>101</v>
      </c>
      <c r="D6182" s="416">
        <v>46</v>
      </c>
    </row>
    <row r="6183" spans="1:4" x14ac:dyDescent="0.25">
      <c r="A6183" s="415" t="s">
        <v>5946</v>
      </c>
      <c r="B6183" s="202">
        <v>22234</v>
      </c>
      <c r="C6183" s="204">
        <v>10</v>
      </c>
      <c r="D6183" s="416">
        <v>9</v>
      </c>
    </row>
    <row r="6184" spans="1:4" x14ac:dyDescent="0.25">
      <c r="A6184" s="415" t="s">
        <v>5947</v>
      </c>
      <c r="B6184" s="202">
        <v>10718</v>
      </c>
      <c r="C6184" s="204">
        <v>29</v>
      </c>
      <c r="D6184" s="416">
        <v>5</v>
      </c>
    </row>
    <row r="6185" spans="1:4" x14ac:dyDescent="0.25">
      <c r="A6185" s="415" t="s">
        <v>5948</v>
      </c>
      <c r="B6185" s="202">
        <v>19737</v>
      </c>
      <c r="C6185" s="204">
        <v>16</v>
      </c>
      <c r="D6185" s="416">
        <v>0</v>
      </c>
    </row>
    <row r="6186" spans="1:4" x14ac:dyDescent="0.25">
      <c r="A6186" s="415" t="s">
        <v>5949</v>
      </c>
      <c r="B6186" s="202">
        <v>18729</v>
      </c>
      <c r="C6186" s="204">
        <v>125</v>
      </c>
      <c r="D6186" s="416">
        <v>56</v>
      </c>
    </row>
    <row r="6187" spans="1:4" x14ac:dyDescent="0.25">
      <c r="A6187" s="415" t="s">
        <v>5950</v>
      </c>
      <c r="B6187" s="202">
        <v>16981</v>
      </c>
      <c r="C6187" s="204">
        <v>6</v>
      </c>
      <c r="D6187" s="416">
        <v>5</v>
      </c>
    </row>
    <row r="6188" spans="1:4" x14ac:dyDescent="0.25">
      <c r="A6188" s="415" t="s">
        <v>5951</v>
      </c>
      <c r="B6188" s="202">
        <v>20675</v>
      </c>
      <c r="C6188" s="204">
        <v>8</v>
      </c>
      <c r="D6188" s="416">
        <v>0</v>
      </c>
    </row>
    <row r="6189" spans="1:4" x14ac:dyDescent="0.25">
      <c r="A6189" s="415" t="s">
        <v>5952</v>
      </c>
      <c r="B6189" s="202">
        <v>26041</v>
      </c>
      <c r="C6189" s="204">
        <v>30</v>
      </c>
      <c r="D6189" s="416">
        <v>24</v>
      </c>
    </row>
    <row r="6190" spans="1:4" x14ac:dyDescent="0.25">
      <c r="A6190" s="415" t="s">
        <v>5953</v>
      </c>
      <c r="B6190" s="202">
        <v>13892</v>
      </c>
      <c r="C6190" s="204">
        <v>13</v>
      </c>
      <c r="D6190" s="416">
        <v>13</v>
      </c>
    </row>
    <row r="6191" spans="1:4" x14ac:dyDescent="0.25">
      <c r="A6191" s="415" t="s">
        <v>5954</v>
      </c>
      <c r="B6191" s="202">
        <v>20682</v>
      </c>
      <c r="C6191" s="204">
        <v>28</v>
      </c>
      <c r="D6191" s="416">
        <v>2</v>
      </c>
    </row>
    <row r="6192" spans="1:4" x14ac:dyDescent="0.25">
      <c r="A6192" s="415" t="s">
        <v>5955</v>
      </c>
      <c r="B6192" s="202">
        <v>15109</v>
      </c>
      <c r="C6192" s="204">
        <v>166</v>
      </c>
      <c r="D6192" s="416">
        <v>18</v>
      </c>
    </row>
    <row r="6193" spans="1:4" x14ac:dyDescent="0.25">
      <c r="A6193" s="415" t="s">
        <v>5956</v>
      </c>
      <c r="B6193" s="202">
        <v>28907</v>
      </c>
      <c r="C6193" s="204">
        <v>2</v>
      </c>
      <c r="D6193" s="416">
        <v>0</v>
      </c>
    </row>
    <row r="6194" spans="1:4" x14ac:dyDescent="0.25">
      <c r="A6194" s="415" t="s">
        <v>5957</v>
      </c>
      <c r="B6194" s="202">
        <v>14372</v>
      </c>
      <c r="C6194" s="204">
        <v>1</v>
      </c>
      <c r="D6194" s="416">
        <v>0</v>
      </c>
    </row>
    <row r="6195" spans="1:4" x14ac:dyDescent="0.25">
      <c r="A6195" s="415" t="s">
        <v>5958</v>
      </c>
      <c r="B6195" s="202">
        <v>15559</v>
      </c>
      <c r="C6195" s="204">
        <v>16</v>
      </c>
      <c r="D6195" s="416">
        <v>0</v>
      </c>
    </row>
    <row r="6196" spans="1:4" x14ac:dyDescent="0.25">
      <c r="A6196" s="415" t="s">
        <v>5959</v>
      </c>
      <c r="B6196" s="202">
        <v>18880</v>
      </c>
      <c r="C6196" s="204">
        <v>281</v>
      </c>
      <c r="D6196" s="416">
        <v>267</v>
      </c>
    </row>
    <row r="6197" spans="1:4" x14ac:dyDescent="0.25">
      <c r="A6197" s="415" t="s">
        <v>5960</v>
      </c>
      <c r="B6197" s="202">
        <v>27966</v>
      </c>
      <c r="C6197" s="204">
        <v>2</v>
      </c>
      <c r="D6197" s="416">
        <v>2</v>
      </c>
    </row>
    <row r="6198" spans="1:4" x14ac:dyDescent="0.25">
      <c r="A6198" s="415" t="s">
        <v>5961</v>
      </c>
      <c r="B6198" s="202">
        <v>22041</v>
      </c>
      <c r="C6198" s="204">
        <v>3</v>
      </c>
      <c r="D6198" s="416">
        <v>3</v>
      </c>
    </row>
    <row r="6199" spans="1:4" x14ac:dyDescent="0.25">
      <c r="A6199" s="415" t="s">
        <v>5962</v>
      </c>
      <c r="B6199" s="202">
        <v>16112</v>
      </c>
      <c r="C6199" s="204">
        <v>9</v>
      </c>
      <c r="D6199" s="416">
        <v>0</v>
      </c>
    </row>
    <row r="6200" spans="1:4" x14ac:dyDescent="0.25">
      <c r="A6200" s="415" t="s">
        <v>5963</v>
      </c>
      <c r="B6200" s="202">
        <v>19088</v>
      </c>
      <c r="C6200" s="204">
        <v>2</v>
      </c>
      <c r="D6200" s="416">
        <v>2</v>
      </c>
    </row>
    <row r="6201" spans="1:4" x14ac:dyDescent="0.25">
      <c r="A6201" s="415" t="s">
        <v>5964</v>
      </c>
      <c r="B6201" s="202">
        <v>11715</v>
      </c>
      <c r="C6201" s="204">
        <v>10</v>
      </c>
      <c r="D6201" s="416">
        <v>10</v>
      </c>
    </row>
    <row r="6202" spans="1:4" x14ac:dyDescent="0.25">
      <c r="A6202" s="415" t="s">
        <v>5965</v>
      </c>
      <c r="B6202" s="202">
        <v>29905</v>
      </c>
      <c r="C6202" s="204">
        <v>45</v>
      </c>
      <c r="D6202" s="416">
        <v>28</v>
      </c>
    </row>
    <row r="6203" spans="1:4" x14ac:dyDescent="0.25">
      <c r="A6203" s="415" t="s">
        <v>5966</v>
      </c>
      <c r="B6203" s="202">
        <v>25869</v>
      </c>
      <c r="C6203" s="204">
        <v>23</v>
      </c>
      <c r="D6203" s="416">
        <v>15</v>
      </c>
    </row>
    <row r="6204" spans="1:4" x14ac:dyDescent="0.25">
      <c r="A6204" s="415" t="s">
        <v>5967</v>
      </c>
      <c r="B6204" s="202">
        <v>22111</v>
      </c>
      <c r="C6204" s="204">
        <v>8</v>
      </c>
      <c r="D6204" s="416">
        <v>0</v>
      </c>
    </row>
    <row r="6205" spans="1:4" x14ac:dyDescent="0.25">
      <c r="A6205" s="415" t="s">
        <v>2388</v>
      </c>
      <c r="B6205" s="202">
        <v>20325</v>
      </c>
      <c r="C6205" s="204">
        <v>2</v>
      </c>
      <c r="D6205" s="416">
        <v>2</v>
      </c>
    </row>
    <row r="6206" spans="1:4" x14ac:dyDescent="0.25">
      <c r="A6206" s="415" t="s">
        <v>2389</v>
      </c>
      <c r="B6206" s="202">
        <v>24775</v>
      </c>
      <c r="C6206" s="204">
        <v>3</v>
      </c>
      <c r="D6206" s="416">
        <v>0</v>
      </c>
    </row>
    <row r="6207" spans="1:4" x14ac:dyDescent="0.25">
      <c r="A6207" s="415" t="s">
        <v>4112</v>
      </c>
      <c r="B6207" s="202">
        <v>11347</v>
      </c>
      <c r="C6207" s="204">
        <v>6</v>
      </c>
      <c r="D6207" s="416">
        <v>3</v>
      </c>
    </row>
    <row r="6208" spans="1:4" x14ac:dyDescent="0.25">
      <c r="A6208" s="415" t="s">
        <v>5321</v>
      </c>
      <c r="B6208" s="202">
        <v>22251</v>
      </c>
      <c r="C6208" s="204">
        <v>3</v>
      </c>
      <c r="D6208" s="416">
        <v>2</v>
      </c>
    </row>
    <row r="6209" spans="1:4" x14ac:dyDescent="0.25">
      <c r="A6209" s="415" t="s">
        <v>5322</v>
      </c>
      <c r="B6209" s="202">
        <v>20935</v>
      </c>
      <c r="C6209" s="204">
        <v>8</v>
      </c>
      <c r="D6209" s="416">
        <v>5</v>
      </c>
    </row>
    <row r="6210" spans="1:4" x14ac:dyDescent="0.25">
      <c r="A6210" s="415" t="s">
        <v>5323</v>
      </c>
      <c r="B6210" s="202">
        <v>14645</v>
      </c>
      <c r="C6210" s="204">
        <v>3</v>
      </c>
      <c r="D6210" s="416">
        <v>2</v>
      </c>
    </row>
    <row r="6211" spans="1:4" x14ac:dyDescent="0.25">
      <c r="A6211" s="415" t="s">
        <v>5968</v>
      </c>
      <c r="B6211" s="202">
        <v>11552</v>
      </c>
      <c r="C6211" s="204">
        <v>8</v>
      </c>
      <c r="D6211" s="416">
        <v>2</v>
      </c>
    </row>
    <row r="6212" spans="1:4" x14ac:dyDescent="0.25">
      <c r="A6212" s="415" t="s">
        <v>5969</v>
      </c>
      <c r="B6212" s="202">
        <v>15136</v>
      </c>
      <c r="C6212" s="204">
        <v>5</v>
      </c>
      <c r="D6212" s="416">
        <v>4</v>
      </c>
    </row>
    <row r="6213" spans="1:4" x14ac:dyDescent="0.25">
      <c r="A6213" s="415" t="s">
        <v>4147</v>
      </c>
      <c r="B6213" s="202">
        <v>18549</v>
      </c>
      <c r="C6213" s="204">
        <v>20</v>
      </c>
      <c r="D6213" s="416">
        <v>20</v>
      </c>
    </row>
    <row r="6214" spans="1:4" x14ac:dyDescent="0.25">
      <c r="A6214" s="415" t="s">
        <v>5970</v>
      </c>
      <c r="B6214" s="202">
        <v>13203</v>
      </c>
      <c r="C6214" s="204">
        <v>16</v>
      </c>
      <c r="D6214" s="416">
        <v>16</v>
      </c>
    </row>
    <row r="6215" spans="1:4" x14ac:dyDescent="0.25">
      <c r="A6215" s="415" t="s">
        <v>5971</v>
      </c>
      <c r="B6215" s="202">
        <v>23117</v>
      </c>
      <c r="C6215" s="204">
        <v>3</v>
      </c>
      <c r="D6215" s="416">
        <v>3</v>
      </c>
    </row>
    <row r="6216" spans="1:4" x14ac:dyDescent="0.25">
      <c r="A6216" s="415" t="s">
        <v>2419</v>
      </c>
      <c r="B6216" s="202">
        <v>12152</v>
      </c>
      <c r="C6216" s="204">
        <v>2</v>
      </c>
      <c r="D6216" s="416">
        <v>1</v>
      </c>
    </row>
    <row r="6217" spans="1:4" x14ac:dyDescent="0.25">
      <c r="A6217" s="415" t="s">
        <v>2420</v>
      </c>
      <c r="B6217" s="202">
        <v>20860</v>
      </c>
      <c r="C6217" s="204">
        <v>1</v>
      </c>
      <c r="D6217" s="416">
        <v>1</v>
      </c>
    </row>
    <row r="6218" spans="1:4" x14ac:dyDescent="0.25">
      <c r="A6218" s="415" t="s">
        <v>2421</v>
      </c>
      <c r="B6218" s="202">
        <v>16047</v>
      </c>
      <c r="C6218" s="204">
        <v>2</v>
      </c>
      <c r="D6218" s="416">
        <v>2</v>
      </c>
    </row>
    <row r="6219" spans="1:4" x14ac:dyDescent="0.25">
      <c r="A6219" s="415" t="s">
        <v>2422</v>
      </c>
      <c r="B6219" s="202">
        <v>15645</v>
      </c>
      <c r="C6219" s="204">
        <v>2</v>
      </c>
      <c r="D6219" s="416">
        <v>2</v>
      </c>
    </row>
    <row r="6220" spans="1:4" x14ac:dyDescent="0.25">
      <c r="A6220" s="415" t="s">
        <v>2423</v>
      </c>
      <c r="B6220" s="202">
        <v>26730</v>
      </c>
      <c r="C6220" s="204">
        <v>2</v>
      </c>
      <c r="D6220" s="416">
        <v>2</v>
      </c>
    </row>
    <row r="6221" spans="1:4" x14ac:dyDescent="0.25">
      <c r="A6221" s="415" t="s">
        <v>5972</v>
      </c>
      <c r="B6221" s="202">
        <v>23539</v>
      </c>
      <c r="C6221" s="204">
        <v>7</v>
      </c>
      <c r="D6221" s="416">
        <v>0</v>
      </c>
    </row>
    <row r="6222" spans="1:4" x14ac:dyDescent="0.25">
      <c r="A6222" s="415" t="s">
        <v>5973</v>
      </c>
      <c r="B6222" s="202">
        <v>10368</v>
      </c>
      <c r="C6222" s="204">
        <v>2</v>
      </c>
      <c r="D6222" s="416">
        <v>0</v>
      </c>
    </row>
    <row r="6223" spans="1:4" x14ac:dyDescent="0.25">
      <c r="A6223" s="415" t="s">
        <v>5619</v>
      </c>
      <c r="B6223" s="202">
        <v>21227</v>
      </c>
      <c r="C6223" s="204">
        <v>2</v>
      </c>
      <c r="D6223" s="416">
        <v>0</v>
      </c>
    </row>
    <row r="6224" spans="1:4" x14ac:dyDescent="0.25">
      <c r="A6224" s="415" t="s">
        <v>5620</v>
      </c>
      <c r="B6224" s="202">
        <v>26890</v>
      </c>
      <c r="C6224" s="204">
        <v>1</v>
      </c>
      <c r="D6224" s="416">
        <v>0</v>
      </c>
    </row>
    <row r="6225" spans="1:4" x14ac:dyDescent="0.25">
      <c r="A6225" s="415" t="s">
        <v>5621</v>
      </c>
      <c r="B6225" s="202">
        <v>14657</v>
      </c>
      <c r="C6225" s="204">
        <v>4</v>
      </c>
      <c r="D6225" s="416">
        <v>0</v>
      </c>
    </row>
    <row r="6226" spans="1:4" x14ac:dyDescent="0.25">
      <c r="A6226" s="415" t="s">
        <v>5622</v>
      </c>
      <c r="B6226" s="202">
        <v>13456</v>
      </c>
      <c r="C6226" s="204">
        <v>1</v>
      </c>
      <c r="D6226" s="416">
        <v>0</v>
      </c>
    </row>
    <row r="6227" spans="1:4" x14ac:dyDescent="0.25">
      <c r="A6227" s="415" t="s">
        <v>5623</v>
      </c>
      <c r="B6227" s="202">
        <v>21464</v>
      </c>
      <c r="C6227" s="204">
        <v>2</v>
      </c>
      <c r="D6227" s="416">
        <v>0</v>
      </c>
    </row>
    <row r="6228" spans="1:4" x14ac:dyDescent="0.25">
      <c r="A6228" s="415" t="s">
        <v>5624</v>
      </c>
      <c r="B6228" s="202">
        <v>17493</v>
      </c>
      <c r="C6228" s="204">
        <v>1</v>
      </c>
      <c r="D6228" s="416">
        <v>0</v>
      </c>
    </row>
    <row r="6229" spans="1:4" x14ac:dyDescent="0.25">
      <c r="A6229" s="415" t="s">
        <v>5974</v>
      </c>
      <c r="B6229" s="202">
        <v>12092</v>
      </c>
      <c r="C6229" s="204">
        <v>15</v>
      </c>
      <c r="D6229" s="416">
        <v>0</v>
      </c>
    </row>
    <row r="6230" spans="1:4" x14ac:dyDescent="0.25">
      <c r="A6230" s="415" t="s">
        <v>5219</v>
      </c>
      <c r="B6230" s="202">
        <v>15510</v>
      </c>
      <c r="C6230" s="204">
        <v>21</v>
      </c>
      <c r="D6230" s="416">
        <v>16</v>
      </c>
    </row>
    <row r="6231" spans="1:4" x14ac:dyDescent="0.25">
      <c r="A6231" s="415" t="s">
        <v>5220</v>
      </c>
      <c r="B6231" s="202">
        <v>17052</v>
      </c>
      <c r="C6231" s="204">
        <v>10</v>
      </c>
      <c r="D6231" s="416">
        <v>8</v>
      </c>
    </row>
    <row r="6232" spans="1:4" x14ac:dyDescent="0.25">
      <c r="A6232" s="415" t="s">
        <v>5802</v>
      </c>
      <c r="B6232" s="202">
        <v>13023</v>
      </c>
      <c r="C6232" s="204">
        <v>1</v>
      </c>
      <c r="D6232" s="416">
        <v>1</v>
      </c>
    </row>
    <row r="6233" spans="1:4" x14ac:dyDescent="0.25">
      <c r="A6233" s="415" t="s">
        <v>5222</v>
      </c>
      <c r="B6233" s="202">
        <v>16413</v>
      </c>
      <c r="C6233" s="204">
        <v>2</v>
      </c>
      <c r="D6233" s="416">
        <v>2</v>
      </c>
    </row>
    <row r="6234" spans="1:4" x14ac:dyDescent="0.25">
      <c r="A6234" s="415" t="s">
        <v>5975</v>
      </c>
      <c r="B6234" s="202">
        <v>29853</v>
      </c>
      <c r="C6234" s="204">
        <v>3</v>
      </c>
      <c r="D6234" s="416">
        <v>3</v>
      </c>
    </row>
    <row r="6235" spans="1:4" x14ac:dyDescent="0.25">
      <c r="A6235" s="415" t="s">
        <v>5976</v>
      </c>
      <c r="B6235" s="202">
        <v>14067</v>
      </c>
      <c r="C6235" s="204">
        <v>105</v>
      </c>
      <c r="D6235" s="416">
        <v>46</v>
      </c>
    </row>
    <row r="6236" spans="1:4" x14ac:dyDescent="0.25">
      <c r="A6236" s="415" t="s">
        <v>5977</v>
      </c>
      <c r="B6236" s="202">
        <v>12014</v>
      </c>
      <c r="C6236" s="204">
        <v>4</v>
      </c>
      <c r="D6236" s="416">
        <v>2</v>
      </c>
    </row>
    <row r="6237" spans="1:4" x14ac:dyDescent="0.25">
      <c r="A6237" s="415" t="s">
        <v>5978</v>
      </c>
      <c r="B6237" s="202">
        <v>29197</v>
      </c>
      <c r="C6237" s="204">
        <v>400</v>
      </c>
      <c r="D6237" s="416">
        <v>105</v>
      </c>
    </row>
    <row r="6238" spans="1:4" x14ac:dyDescent="0.25">
      <c r="A6238" s="415" t="s">
        <v>5979</v>
      </c>
      <c r="B6238" s="202">
        <v>12815</v>
      </c>
      <c r="C6238" s="204">
        <v>80</v>
      </c>
      <c r="D6238" s="416">
        <v>70</v>
      </c>
    </row>
    <row r="6239" spans="1:4" x14ac:dyDescent="0.25">
      <c r="A6239" s="415" t="s">
        <v>5980</v>
      </c>
      <c r="B6239" s="202">
        <v>26199</v>
      </c>
      <c r="C6239" s="204">
        <v>5</v>
      </c>
      <c r="D6239" s="416">
        <v>5</v>
      </c>
    </row>
    <row r="6240" spans="1:4" x14ac:dyDescent="0.25">
      <c r="A6240" s="415" t="s">
        <v>5981</v>
      </c>
      <c r="B6240" s="202">
        <v>27074</v>
      </c>
      <c r="C6240" s="203">
        <v>1760</v>
      </c>
      <c r="D6240" s="417">
        <v>1610</v>
      </c>
    </row>
    <row r="6241" spans="1:4" x14ac:dyDescent="0.25">
      <c r="A6241" s="415" t="s">
        <v>5982</v>
      </c>
      <c r="B6241" s="202">
        <v>22983</v>
      </c>
      <c r="C6241" s="204">
        <v>2</v>
      </c>
      <c r="D6241" s="416">
        <v>2</v>
      </c>
    </row>
    <row r="6242" spans="1:4" x14ac:dyDescent="0.25">
      <c r="A6242" s="415" t="s">
        <v>5983</v>
      </c>
      <c r="B6242" s="202">
        <v>22228</v>
      </c>
      <c r="C6242" s="204">
        <v>16</v>
      </c>
      <c r="D6242" s="416">
        <v>14</v>
      </c>
    </row>
    <row r="6243" spans="1:4" x14ac:dyDescent="0.25">
      <c r="A6243" s="415" t="s">
        <v>5242</v>
      </c>
      <c r="B6243" s="202">
        <v>29430</v>
      </c>
      <c r="C6243" s="204">
        <v>1</v>
      </c>
      <c r="D6243" s="416">
        <v>1</v>
      </c>
    </row>
    <row r="6244" spans="1:4" x14ac:dyDescent="0.25">
      <c r="A6244" s="415" t="s">
        <v>5244</v>
      </c>
      <c r="B6244" s="202">
        <v>21585</v>
      </c>
      <c r="C6244" s="204">
        <v>6</v>
      </c>
      <c r="D6244" s="416">
        <v>5</v>
      </c>
    </row>
    <row r="6245" spans="1:4" x14ac:dyDescent="0.25">
      <c r="A6245" s="415" t="s">
        <v>5249</v>
      </c>
      <c r="B6245" s="202">
        <v>24779</v>
      </c>
      <c r="C6245" s="204">
        <v>1</v>
      </c>
      <c r="D6245" s="416">
        <v>1</v>
      </c>
    </row>
    <row r="6246" spans="1:4" x14ac:dyDescent="0.25">
      <c r="A6246" s="415" t="s">
        <v>5476</v>
      </c>
      <c r="B6246" s="202">
        <v>15556</v>
      </c>
      <c r="C6246" s="204">
        <v>1</v>
      </c>
      <c r="D6246" s="416">
        <v>1</v>
      </c>
    </row>
    <row r="6247" spans="1:4" x14ac:dyDescent="0.25">
      <c r="A6247" s="415" t="s">
        <v>5478</v>
      </c>
      <c r="B6247" s="202">
        <v>20725</v>
      </c>
      <c r="C6247" s="204">
        <v>21</v>
      </c>
      <c r="D6247" s="416">
        <v>19</v>
      </c>
    </row>
    <row r="6248" spans="1:4" x14ac:dyDescent="0.25">
      <c r="A6248" s="415" t="s">
        <v>5479</v>
      </c>
      <c r="B6248" s="202">
        <v>13230</v>
      </c>
      <c r="C6248" s="204">
        <v>2</v>
      </c>
      <c r="D6248" s="416">
        <v>0</v>
      </c>
    </row>
    <row r="6249" spans="1:4" x14ac:dyDescent="0.25">
      <c r="A6249" s="415" t="s">
        <v>5483</v>
      </c>
      <c r="B6249" s="202">
        <v>10983</v>
      </c>
      <c r="C6249" s="204">
        <v>8</v>
      </c>
      <c r="D6249" s="416">
        <v>5</v>
      </c>
    </row>
    <row r="6250" spans="1:4" x14ac:dyDescent="0.25">
      <c r="A6250" s="415" t="s">
        <v>5485</v>
      </c>
      <c r="B6250" s="202">
        <v>17110</v>
      </c>
      <c r="C6250" s="204">
        <v>2</v>
      </c>
      <c r="D6250" s="416">
        <v>1</v>
      </c>
    </row>
    <row r="6251" spans="1:4" x14ac:dyDescent="0.25">
      <c r="A6251" s="415" t="s">
        <v>5486</v>
      </c>
      <c r="B6251" s="202">
        <v>12405</v>
      </c>
      <c r="C6251" s="204">
        <v>15</v>
      </c>
      <c r="D6251" s="416">
        <v>15</v>
      </c>
    </row>
    <row r="6252" spans="1:4" x14ac:dyDescent="0.25">
      <c r="A6252" s="415" t="s">
        <v>5489</v>
      </c>
      <c r="B6252" s="202">
        <v>14164</v>
      </c>
      <c r="C6252" s="204">
        <v>1</v>
      </c>
      <c r="D6252" s="416">
        <v>1</v>
      </c>
    </row>
    <row r="6253" spans="1:4" x14ac:dyDescent="0.25">
      <c r="A6253" s="415" t="s">
        <v>5490</v>
      </c>
      <c r="B6253" s="202">
        <v>11006</v>
      </c>
      <c r="C6253" s="204">
        <v>1</v>
      </c>
      <c r="D6253" s="416">
        <v>1</v>
      </c>
    </row>
    <row r="6254" spans="1:4" x14ac:dyDescent="0.25">
      <c r="A6254" s="415" t="s">
        <v>5491</v>
      </c>
      <c r="B6254" s="202">
        <v>19281</v>
      </c>
      <c r="C6254" s="204">
        <v>4</v>
      </c>
      <c r="D6254" s="416">
        <v>4</v>
      </c>
    </row>
    <row r="6255" spans="1:4" x14ac:dyDescent="0.25">
      <c r="A6255" s="415" t="s">
        <v>5637</v>
      </c>
      <c r="B6255" s="202">
        <v>28426</v>
      </c>
      <c r="C6255" s="204">
        <v>1</v>
      </c>
      <c r="D6255" s="416">
        <v>1</v>
      </c>
    </row>
    <row r="6256" spans="1:4" x14ac:dyDescent="0.25">
      <c r="A6256" s="415" t="s">
        <v>5492</v>
      </c>
      <c r="B6256" s="202">
        <v>13908</v>
      </c>
      <c r="C6256" s="204">
        <v>8</v>
      </c>
      <c r="D6256" s="416">
        <v>8</v>
      </c>
    </row>
    <row r="6257" spans="1:4" x14ac:dyDescent="0.25">
      <c r="A6257" s="415" t="s">
        <v>5493</v>
      </c>
      <c r="B6257" s="202">
        <v>15487</v>
      </c>
      <c r="C6257" s="204">
        <v>5</v>
      </c>
      <c r="D6257" s="416">
        <v>5</v>
      </c>
    </row>
    <row r="6258" spans="1:4" x14ac:dyDescent="0.25">
      <c r="A6258" s="415" t="s">
        <v>5494</v>
      </c>
      <c r="B6258" s="202">
        <v>20540</v>
      </c>
      <c r="C6258" s="204">
        <v>32</v>
      </c>
      <c r="D6258" s="416">
        <v>26</v>
      </c>
    </row>
    <row r="6259" spans="1:4" x14ac:dyDescent="0.25">
      <c r="A6259" s="415" t="s">
        <v>5495</v>
      </c>
      <c r="B6259" s="202">
        <v>17352</v>
      </c>
      <c r="C6259" s="204">
        <v>2</v>
      </c>
      <c r="D6259" s="416">
        <v>1</v>
      </c>
    </row>
    <row r="6260" spans="1:4" x14ac:dyDescent="0.25">
      <c r="A6260" s="415" t="s">
        <v>5252</v>
      </c>
      <c r="B6260" s="202">
        <v>28263</v>
      </c>
      <c r="C6260" s="204">
        <v>9</v>
      </c>
      <c r="D6260" s="416">
        <v>7</v>
      </c>
    </row>
    <row r="6261" spans="1:4" x14ac:dyDescent="0.25">
      <c r="A6261" s="415" t="s">
        <v>5496</v>
      </c>
      <c r="B6261" s="202">
        <v>10204</v>
      </c>
      <c r="C6261" s="204">
        <v>1</v>
      </c>
      <c r="D6261" s="416">
        <v>1</v>
      </c>
    </row>
    <row r="6262" spans="1:4" x14ac:dyDescent="0.25">
      <c r="A6262" s="415" t="s">
        <v>5497</v>
      </c>
      <c r="B6262" s="202">
        <v>25540</v>
      </c>
      <c r="C6262" s="204">
        <v>1</v>
      </c>
      <c r="D6262" s="416">
        <v>1</v>
      </c>
    </row>
    <row r="6263" spans="1:4" x14ac:dyDescent="0.25">
      <c r="A6263" s="415" t="s">
        <v>5498</v>
      </c>
      <c r="B6263" s="202">
        <v>17428</v>
      </c>
      <c r="C6263" s="204">
        <v>11</v>
      </c>
      <c r="D6263" s="416">
        <v>9</v>
      </c>
    </row>
    <row r="6264" spans="1:4" x14ac:dyDescent="0.25">
      <c r="A6264" s="415" t="s">
        <v>5499</v>
      </c>
      <c r="B6264" s="202">
        <v>17160</v>
      </c>
      <c r="C6264" s="204">
        <v>1</v>
      </c>
      <c r="D6264" s="416">
        <v>1</v>
      </c>
    </row>
    <row r="6265" spans="1:4" x14ac:dyDescent="0.25">
      <c r="A6265" s="415" t="s">
        <v>5984</v>
      </c>
      <c r="B6265" s="202">
        <v>28570</v>
      </c>
      <c r="C6265" s="204">
        <v>4</v>
      </c>
      <c r="D6265" s="416">
        <v>0</v>
      </c>
    </row>
    <row r="6266" spans="1:4" x14ac:dyDescent="0.25">
      <c r="A6266" s="415" t="s">
        <v>5985</v>
      </c>
      <c r="B6266" s="202">
        <v>20695</v>
      </c>
      <c r="C6266" s="204">
        <v>4</v>
      </c>
      <c r="D6266" s="416">
        <v>0</v>
      </c>
    </row>
    <row r="6267" spans="1:4" x14ac:dyDescent="0.25">
      <c r="A6267" s="415" t="s">
        <v>4540</v>
      </c>
      <c r="B6267" s="202">
        <v>28353</v>
      </c>
      <c r="C6267" s="204">
        <v>1</v>
      </c>
      <c r="D6267" s="416">
        <v>1</v>
      </c>
    </row>
    <row r="6268" spans="1:4" x14ac:dyDescent="0.25">
      <c r="A6268" s="415" t="s">
        <v>4541</v>
      </c>
      <c r="B6268" s="202">
        <v>13313</v>
      </c>
      <c r="C6268" s="204">
        <v>1</v>
      </c>
      <c r="D6268" s="416">
        <v>1</v>
      </c>
    </row>
    <row r="6269" spans="1:4" x14ac:dyDescent="0.25">
      <c r="A6269" s="415" t="s">
        <v>4543</v>
      </c>
      <c r="B6269" s="202">
        <v>13142</v>
      </c>
      <c r="C6269" s="204">
        <v>1</v>
      </c>
      <c r="D6269" s="416">
        <v>0</v>
      </c>
    </row>
    <row r="6270" spans="1:4" x14ac:dyDescent="0.25">
      <c r="A6270" s="415" t="s">
        <v>4544</v>
      </c>
      <c r="B6270" s="202">
        <v>23214</v>
      </c>
      <c r="C6270" s="204">
        <v>2</v>
      </c>
      <c r="D6270" s="416">
        <v>0</v>
      </c>
    </row>
    <row r="6271" spans="1:4" x14ac:dyDescent="0.25">
      <c r="A6271" s="415" t="s">
        <v>5986</v>
      </c>
      <c r="B6271" s="202">
        <v>22207</v>
      </c>
      <c r="C6271" s="204">
        <v>40</v>
      </c>
      <c r="D6271" s="416">
        <v>40</v>
      </c>
    </row>
    <row r="6272" spans="1:4" x14ac:dyDescent="0.25">
      <c r="A6272" s="415" t="s">
        <v>5987</v>
      </c>
      <c r="B6272" s="202">
        <v>14631</v>
      </c>
      <c r="C6272" s="204">
        <v>1</v>
      </c>
      <c r="D6272" s="416">
        <v>1</v>
      </c>
    </row>
    <row r="6273" spans="1:4" x14ac:dyDescent="0.25">
      <c r="A6273" s="415" t="s">
        <v>5988</v>
      </c>
      <c r="B6273" s="202">
        <v>13542</v>
      </c>
      <c r="C6273" s="203">
        <v>8650</v>
      </c>
      <c r="D6273" s="417">
        <v>8050</v>
      </c>
    </row>
    <row r="6274" spans="1:4" x14ac:dyDescent="0.25">
      <c r="A6274" s="415" t="s">
        <v>5989</v>
      </c>
      <c r="B6274" s="202">
        <v>23670</v>
      </c>
      <c r="C6274" s="204">
        <v>10</v>
      </c>
      <c r="D6274" s="416">
        <v>10</v>
      </c>
    </row>
    <row r="6275" spans="1:4" x14ac:dyDescent="0.25">
      <c r="A6275" s="415" t="s">
        <v>5990</v>
      </c>
      <c r="B6275" s="202">
        <v>11641</v>
      </c>
      <c r="C6275" s="204">
        <v>80</v>
      </c>
      <c r="D6275" s="416">
        <v>0</v>
      </c>
    </row>
    <row r="6276" spans="1:4" x14ac:dyDescent="0.25">
      <c r="A6276" s="415" t="s">
        <v>5991</v>
      </c>
      <c r="B6276" s="202">
        <v>10362</v>
      </c>
      <c r="C6276" s="204">
        <v>20</v>
      </c>
      <c r="D6276" s="416">
        <v>6</v>
      </c>
    </row>
    <row r="6277" spans="1:4" x14ac:dyDescent="0.25">
      <c r="A6277" s="415" t="s">
        <v>5992</v>
      </c>
      <c r="B6277" s="202">
        <v>18583</v>
      </c>
      <c r="C6277" s="204">
        <v>2</v>
      </c>
      <c r="D6277" s="416">
        <v>0</v>
      </c>
    </row>
    <row r="6278" spans="1:4" x14ac:dyDescent="0.25">
      <c r="A6278" s="415" t="s">
        <v>5993</v>
      </c>
      <c r="B6278" s="202">
        <v>18534</v>
      </c>
      <c r="C6278" s="204">
        <v>8</v>
      </c>
      <c r="D6278" s="416">
        <v>5</v>
      </c>
    </row>
    <row r="6279" spans="1:4" x14ac:dyDescent="0.25">
      <c r="A6279" s="415" t="s">
        <v>5994</v>
      </c>
      <c r="B6279" s="202">
        <v>12087</v>
      </c>
      <c r="C6279" s="204">
        <v>2</v>
      </c>
      <c r="D6279" s="416">
        <v>0</v>
      </c>
    </row>
    <row r="6280" spans="1:4" x14ac:dyDescent="0.25">
      <c r="A6280" s="415" t="s">
        <v>2212</v>
      </c>
      <c r="B6280" s="202">
        <v>13926</v>
      </c>
      <c r="C6280" s="204">
        <v>1</v>
      </c>
      <c r="D6280" s="416">
        <v>1</v>
      </c>
    </row>
    <row r="6281" spans="1:4" x14ac:dyDescent="0.25">
      <c r="A6281" s="415" t="s">
        <v>2213</v>
      </c>
      <c r="B6281" s="202">
        <v>13170</v>
      </c>
      <c r="C6281" s="204">
        <v>1</v>
      </c>
      <c r="D6281" s="416">
        <v>1</v>
      </c>
    </row>
    <row r="6282" spans="1:4" x14ac:dyDescent="0.25">
      <c r="A6282" s="415" t="s">
        <v>2214</v>
      </c>
      <c r="B6282" s="202">
        <v>13515</v>
      </c>
      <c r="C6282" s="204">
        <v>1</v>
      </c>
      <c r="D6282" s="416">
        <v>1</v>
      </c>
    </row>
    <row r="6283" spans="1:4" x14ac:dyDescent="0.25">
      <c r="A6283" s="415" t="s">
        <v>2215</v>
      </c>
      <c r="B6283" s="202">
        <v>26160</v>
      </c>
      <c r="C6283" s="204">
        <v>1</v>
      </c>
      <c r="D6283" s="416">
        <v>1</v>
      </c>
    </row>
    <row r="6284" spans="1:4" x14ac:dyDescent="0.25">
      <c r="A6284" s="415" t="s">
        <v>2216</v>
      </c>
      <c r="B6284" s="202">
        <v>26103</v>
      </c>
      <c r="C6284" s="204">
        <v>1</v>
      </c>
      <c r="D6284" s="416">
        <v>1</v>
      </c>
    </row>
    <row r="6285" spans="1:4" x14ac:dyDescent="0.25">
      <c r="A6285" s="415" t="s">
        <v>2217</v>
      </c>
      <c r="B6285" s="202">
        <v>18787</v>
      </c>
      <c r="C6285" s="204">
        <v>1</v>
      </c>
      <c r="D6285" s="416">
        <v>1</v>
      </c>
    </row>
    <row r="6286" spans="1:4" x14ac:dyDescent="0.25">
      <c r="A6286" s="415" t="s">
        <v>2218</v>
      </c>
      <c r="B6286" s="202">
        <v>10469</v>
      </c>
      <c r="C6286" s="204">
        <v>1</v>
      </c>
      <c r="D6286" s="416">
        <v>1</v>
      </c>
    </row>
    <row r="6287" spans="1:4" x14ac:dyDescent="0.25">
      <c r="A6287" s="415" t="s">
        <v>2219</v>
      </c>
      <c r="B6287" s="202">
        <v>21492</v>
      </c>
      <c r="C6287" s="204">
        <v>1</v>
      </c>
      <c r="D6287" s="416">
        <v>1</v>
      </c>
    </row>
    <row r="6288" spans="1:4" x14ac:dyDescent="0.25">
      <c r="A6288" s="415" t="s">
        <v>2220</v>
      </c>
      <c r="B6288" s="202">
        <v>24332</v>
      </c>
      <c r="C6288" s="204">
        <v>1</v>
      </c>
      <c r="D6288" s="416">
        <v>1</v>
      </c>
    </row>
    <row r="6289" spans="1:4" x14ac:dyDescent="0.25">
      <c r="A6289" s="415" t="s">
        <v>2221</v>
      </c>
      <c r="B6289" s="202">
        <v>24473</v>
      </c>
      <c r="C6289" s="204">
        <v>1</v>
      </c>
      <c r="D6289" s="416">
        <v>1</v>
      </c>
    </row>
    <row r="6290" spans="1:4" x14ac:dyDescent="0.25">
      <c r="A6290" s="415" t="s">
        <v>2222</v>
      </c>
      <c r="B6290" s="202">
        <v>16172</v>
      </c>
      <c r="C6290" s="204">
        <v>1</v>
      </c>
      <c r="D6290" s="416">
        <v>1</v>
      </c>
    </row>
    <row r="6291" spans="1:4" x14ac:dyDescent="0.25">
      <c r="A6291" s="415" t="s">
        <v>2223</v>
      </c>
      <c r="B6291" s="202">
        <v>23421</v>
      </c>
      <c r="C6291" s="204">
        <v>1</v>
      </c>
      <c r="D6291" s="416">
        <v>1</v>
      </c>
    </row>
    <row r="6292" spans="1:4" x14ac:dyDescent="0.25">
      <c r="A6292" s="415" t="s">
        <v>2224</v>
      </c>
      <c r="B6292" s="202">
        <v>22136</v>
      </c>
      <c r="C6292" s="204">
        <v>1</v>
      </c>
      <c r="D6292" s="416">
        <v>1</v>
      </c>
    </row>
    <row r="6293" spans="1:4" x14ac:dyDescent="0.25">
      <c r="A6293" s="415" t="s">
        <v>2225</v>
      </c>
      <c r="B6293" s="202">
        <v>23665</v>
      </c>
      <c r="C6293" s="204">
        <v>1</v>
      </c>
      <c r="D6293" s="416">
        <v>1</v>
      </c>
    </row>
    <row r="6294" spans="1:4" x14ac:dyDescent="0.25">
      <c r="A6294" s="415" t="s">
        <v>2226</v>
      </c>
      <c r="B6294" s="202">
        <v>12890</v>
      </c>
      <c r="C6294" s="204">
        <v>1</v>
      </c>
      <c r="D6294" s="416">
        <v>1</v>
      </c>
    </row>
    <row r="6295" spans="1:4" x14ac:dyDescent="0.25">
      <c r="A6295" s="415" t="s">
        <v>2227</v>
      </c>
      <c r="B6295" s="202">
        <v>15476</v>
      </c>
      <c r="C6295" s="204">
        <v>8</v>
      </c>
      <c r="D6295" s="416">
        <v>8</v>
      </c>
    </row>
    <row r="6296" spans="1:4" x14ac:dyDescent="0.25">
      <c r="A6296" s="415" t="s">
        <v>2228</v>
      </c>
      <c r="B6296" s="202">
        <v>21295</v>
      </c>
      <c r="C6296" s="204">
        <v>4</v>
      </c>
      <c r="D6296" s="416">
        <v>3</v>
      </c>
    </row>
    <row r="6297" spans="1:4" x14ac:dyDescent="0.25">
      <c r="A6297" s="415" t="s">
        <v>5769</v>
      </c>
      <c r="B6297" s="202">
        <v>26969</v>
      </c>
      <c r="C6297" s="204">
        <v>1</v>
      </c>
      <c r="D6297" s="416">
        <v>1</v>
      </c>
    </row>
    <row r="6298" spans="1:4" x14ac:dyDescent="0.25">
      <c r="A6298" s="415" t="s">
        <v>2229</v>
      </c>
      <c r="B6298" s="202">
        <v>17770</v>
      </c>
      <c r="C6298" s="204">
        <v>2</v>
      </c>
      <c r="D6298" s="416">
        <v>1</v>
      </c>
    </row>
    <row r="6299" spans="1:4" x14ac:dyDescent="0.25">
      <c r="A6299" s="415" t="s">
        <v>2230</v>
      </c>
      <c r="B6299" s="202">
        <v>27334</v>
      </c>
      <c r="C6299" s="204">
        <v>4</v>
      </c>
      <c r="D6299" s="416">
        <v>4</v>
      </c>
    </row>
    <row r="6300" spans="1:4" x14ac:dyDescent="0.25">
      <c r="A6300" s="415" t="s">
        <v>2231</v>
      </c>
      <c r="B6300" s="202">
        <v>26402</v>
      </c>
      <c r="C6300" s="204">
        <v>3</v>
      </c>
      <c r="D6300" s="416">
        <v>3</v>
      </c>
    </row>
    <row r="6301" spans="1:4" x14ac:dyDescent="0.25">
      <c r="A6301" s="415" t="s">
        <v>2232</v>
      </c>
      <c r="B6301" s="202">
        <v>21803</v>
      </c>
      <c r="C6301" s="204">
        <v>4</v>
      </c>
      <c r="D6301" s="416">
        <v>3</v>
      </c>
    </row>
    <row r="6302" spans="1:4" x14ac:dyDescent="0.25">
      <c r="A6302" s="415" t="s">
        <v>2231</v>
      </c>
      <c r="B6302" s="202">
        <v>11860</v>
      </c>
      <c r="C6302" s="204">
        <v>1</v>
      </c>
      <c r="D6302" s="416">
        <v>1</v>
      </c>
    </row>
    <row r="6303" spans="1:4" x14ac:dyDescent="0.25">
      <c r="A6303" s="415" t="s">
        <v>2233</v>
      </c>
      <c r="B6303" s="202">
        <v>25130</v>
      </c>
      <c r="C6303" s="204">
        <v>5</v>
      </c>
      <c r="D6303" s="416">
        <v>5</v>
      </c>
    </row>
    <row r="6304" spans="1:4" x14ac:dyDescent="0.25">
      <c r="A6304" s="415" t="s">
        <v>2235</v>
      </c>
      <c r="B6304" s="202">
        <v>19986</v>
      </c>
      <c r="C6304" s="204">
        <v>3</v>
      </c>
      <c r="D6304" s="416">
        <v>3</v>
      </c>
    </row>
    <row r="6305" spans="1:4" x14ac:dyDescent="0.25">
      <c r="A6305" s="415" t="s">
        <v>5207</v>
      </c>
      <c r="B6305" s="202">
        <v>17629</v>
      </c>
      <c r="C6305" s="204">
        <v>1</v>
      </c>
      <c r="D6305" s="416">
        <v>1</v>
      </c>
    </row>
    <row r="6306" spans="1:4" x14ac:dyDescent="0.25">
      <c r="A6306" s="415" t="s">
        <v>2237</v>
      </c>
      <c r="B6306" s="202">
        <v>16166</v>
      </c>
      <c r="C6306" s="204">
        <v>1</v>
      </c>
      <c r="D6306" s="416">
        <v>1</v>
      </c>
    </row>
    <row r="6307" spans="1:4" x14ac:dyDescent="0.25">
      <c r="A6307" s="415" t="s">
        <v>2238</v>
      </c>
      <c r="B6307" s="202">
        <v>17814</v>
      </c>
      <c r="C6307" s="204">
        <v>4</v>
      </c>
      <c r="D6307" s="416">
        <v>0</v>
      </c>
    </row>
    <row r="6308" spans="1:4" x14ac:dyDescent="0.25">
      <c r="A6308" s="415" t="s">
        <v>5770</v>
      </c>
      <c r="B6308" s="202">
        <v>26572</v>
      </c>
      <c r="C6308" s="204">
        <v>1</v>
      </c>
      <c r="D6308" s="416">
        <v>1</v>
      </c>
    </row>
    <row r="6309" spans="1:4" x14ac:dyDescent="0.25">
      <c r="A6309" s="415" t="s">
        <v>2240</v>
      </c>
      <c r="B6309" s="202">
        <v>22362</v>
      </c>
      <c r="C6309" s="204">
        <v>2</v>
      </c>
      <c r="D6309" s="416">
        <v>2</v>
      </c>
    </row>
    <row r="6310" spans="1:4" x14ac:dyDescent="0.25">
      <c r="A6310" s="415" t="s">
        <v>5209</v>
      </c>
      <c r="B6310" s="202">
        <v>11974</v>
      </c>
      <c r="C6310" s="204">
        <v>1</v>
      </c>
      <c r="D6310" s="416">
        <v>0</v>
      </c>
    </row>
    <row r="6311" spans="1:4" x14ac:dyDescent="0.25">
      <c r="A6311" s="415" t="s">
        <v>5210</v>
      </c>
      <c r="B6311" s="202">
        <v>26517</v>
      </c>
      <c r="C6311" s="204">
        <v>2</v>
      </c>
      <c r="D6311" s="416">
        <v>0</v>
      </c>
    </row>
    <row r="6312" spans="1:4" x14ac:dyDescent="0.25">
      <c r="A6312" s="415" t="s">
        <v>5212</v>
      </c>
      <c r="B6312" s="202">
        <v>26010</v>
      </c>
      <c r="C6312" s="204">
        <v>1</v>
      </c>
      <c r="D6312" s="416">
        <v>1</v>
      </c>
    </row>
    <row r="6313" spans="1:4" x14ac:dyDescent="0.25">
      <c r="A6313" s="415" t="s">
        <v>5213</v>
      </c>
      <c r="B6313" s="202">
        <v>10576</v>
      </c>
      <c r="C6313" s="204">
        <v>1</v>
      </c>
      <c r="D6313" s="416">
        <v>1</v>
      </c>
    </row>
    <row r="6314" spans="1:4" x14ac:dyDescent="0.25">
      <c r="A6314" s="415" t="s">
        <v>5902</v>
      </c>
      <c r="B6314" s="202">
        <v>14367</v>
      </c>
      <c r="C6314" s="204">
        <v>1</v>
      </c>
      <c r="D6314" s="416">
        <v>0</v>
      </c>
    </row>
    <row r="6315" spans="1:4" x14ac:dyDescent="0.25">
      <c r="A6315" s="415" t="s">
        <v>2241</v>
      </c>
      <c r="B6315" s="202">
        <v>23489</v>
      </c>
      <c r="C6315" s="204">
        <v>7</v>
      </c>
      <c r="D6315" s="416">
        <v>7</v>
      </c>
    </row>
    <row r="6316" spans="1:4" x14ac:dyDescent="0.25">
      <c r="A6316" s="415" t="s">
        <v>2243</v>
      </c>
      <c r="B6316" s="202">
        <v>24913</v>
      </c>
      <c r="C6316" s="204">
        <v>1</v>
      </c>
      <c r="D6316" s="416">
        <v>1</v>
      </c>
    </row>
    <row r="6317" spans="1:4" x14ac:dyDescent="0.25">
      <c r="A6317" s="415" t="s">
        <v>2245</v>
      </c>
      <c r="B6317" s="202">
        <v>20600</v>
      </c>
      <c r="C6317" s="204">
        <v>2</v>
      </c>
      <c r="D6317" s="416">
        <v>2</v>
      </c>
    </row>
    <row r="6318" spans="1:4" x14ac:dyDescent="0.25">
      <c r="A6318" s="415" t="s">
        <v>5787</v>
      </c>
      <c r="B6318" s="202">
        <v>15865</v>
      </c>
      <c r="C6318" s="204">
        <v>2</v>
      </c>
      <c r="D6318" s="416">
        <v>1</v>
      </c>
    </row>
    <row r="6319" spans="1:4" x14ac:dyDescent="0.25">
      <c r="A6319" s="415" t="s">
        <v>3875</v>
      </c>
      <c r="B6319" s="202">
        <v>13669</v>
      </c>
      <c r="C6319" s="204">
        <v>2</v>
      </c>
      <c r="D6319" s="416">
        <v>1</v>
      </c>
    </row>
    <row r="6320" spans="1:4" x14ac:dyDescent="0.25">
      <c r="A6320" s="415" t="s">
        <v>2394</v>
      </c>
      <c r="B6320" s="202">
        <v>23688</v>
      </c>
      <c r="C6320" s="204">
        <v>2</v>
      </c>
      <c r="D6320" s="416">
        <v>0</v>
      </c>
    </row>
    <row r="6321" spans="1:4" x14ac:dyDescent="0.25">
      <c r="A6321" s="415" t="s">
        <v>2395</v>
      </c>
      <c r="B6321" s="202">
        <v>13284</v>
      </c>
      <c r="C6321" s="204">
        <v>3</v>
      </c>
      <c r="D6321" s="416">
        <v>3</v>
      </c>
    </row>
    <row r="6322" spans="1:4" x14ac:dyDescent="0.25">
      <c r="A6322" s="415" t="s">
        <v>2396</v>
      </c>
      <c r="B6322" s="202">
        <v>14281</v>
      </c>
      <c r="C6322" s="204">
        <v>2</v>
      </c>
      <c r="D6322" s="416">
        <v>2</v>
      </c>
    </row>
    <row r="6323" spans="1:4" x14ac:dyDescent="0.25">
      <c r="A6323" s="415" t="s">
        <v>2397</v>
      </c>
      <c r="B6323" s="202">
        <v>20512</v>
      </c>
      <c r="C6323" s="204">
        <v>1</v>
      </c>
      <c r="D6323" s="416">
        <v>0</v>
      </c>
    </row>
    <row r="6324" spans="1:4" x14ac:dyDescent="0.25">
      <c r="A6324" s="415" t="s">
        <v>2399</v>
      </c>
      <c r="B6324" s="202">
        <v>11072</v>
      </c>
      <c r="C6324" s="204">
        <v>25</v>
      </c>
      <c r="D6324" s="416">
        <v>18</v>
      </c>
    </row>
    <row r="6325" spans="1:4" x14ac:dyDescent="0.25">
      <c r="A6325" s="415" t="s">
        <v>2400</v>
      </c>
      <c r="B6325" s="202">
        <v>28075</v>
      </c>
      <c r="C6325" s="204">
        <v>10</v>
      </c>
      <c r="D6325" s="416">
        <v>1</v>
      </c>
    </row>
    <row r="6326" spans="1:4" x14ac:dyDescent="0.25">
      <c r="A6326" s="415" t="s">
        <v>2401</v>
      </c>
      <c r="B6326" s="202">
        <v>29623</v>
      </c>
      <c r="C6326" s="204">
        <v>2</v>
      </c>
      <c r="D6326" s="416">
        <v>0</v>
      </c>
    </row>
    <row r="6327" spans="1:4" x14ac:dyDescent="0.25">
      <c r="A6327" s="415" t="s">
        <v>2402</v>
      </c>
      <c r="B6327" s="202">
        <v>25577</v>
      </c>
      <c r="C6327" s="204">
        <v>2</v>
      </c>
      <c r="D6327" s="416">
        <v>2</v>
      </c>
    </row>
    <row r="6328" spans="1:4" x14ac:dyDescent="0.25">
      <c r="A6328" s="415" t="s">
        <v>2247</v>
      </c>
      <c r="B6328" s="202">
        <v>14025</v>
      </c>
      <c r="C6328" s="204">
        <v>5</v>
      </c>
      <c r="D6328" s="416">
        <v>3</v>
      </c>
    </row>
    <row r="6329" spans="1:4" x14ac:dyDescent="0.25">
      <c r="A6329" s="415" t="s">
        <v>2248</v>
      </c>
      <c r="B6329" s="202">
        <v>10688</v>
      </c>
      <c r="C6329" s="204">
        <v>3</v>
      </c>
      <c r="D6329" s="416">
        <v>2</v>
      </c>
    </row>
    <row r="6330" spans="1:4" x14ac:dyDescent="0.25">
      <c r="A6330" s="415" t="s">
        <v>2249</v>
      </c>
      <c r="B6330" s="202">
        <v>24520</v>
      </c>
      <c r="C6330" s="204">
        <v>7</v>
      </c>
      <c r="D6330" s="416">
        <v>6</v>
      </c>
    </row>
    <row r="6331" spans="1:4" x14ac:dyDescent="0.25">
      <c r="A6331" s="415" t="s">
        <v>2271</v>
      </c>
      <c r="B6331" s="202">
        <v>24894</v>
      </c>
      <c r="C6331" s="204">
        <v>1</v>
      </c>
      <c r="D6331" s="416">
        <v>1</v>
      </c>
    </row>
    <row r="6332" spans="1:4" x14ac:dyDescent="0.25">
      <c r="A6332" s="415" t="s">
        <v>2272</v>
      </c>
      <c r="B6332" s="202">
        <v>24108</v>
      </c>
      <c r="C6332" s="204">
        <v>3</v>
      </c>
      <c r="D6332" s="416">
        <v>0</v>
      </c>
    </row>
    <row r="6333" spans="1:4" x14ac:dyDescent="0.25">
      <c r="A6333" s="415" t="s">
        <v>2273</v>
      </c>
      <c r="B6333" s="202">
        <v>15588</v>
      </c>
      <c r="C6333" s="204">
        <v>2</v>
      </c>
      <c r="D6333" s="416">
        <v>2</v>
      </c>
    </row>
    <row r="6334" spans="1:4" x14ac:dyDescent="0.25">
      <c r="A6334" s="415" t="s">
        <v>2274</v>
      </c>
      <c r="B6334" s="202">
        <v>21614</v>
      </c>
      <c r="C6334" s="204">
        <v>4</v>
      </c>
      <c r="D6334" s="416">
        <v>2</v>
      </c>
    </row>
    <row r="6335" spans="1:4" x14ac:dyDescent="0.25">
      <c r="A6335" s="415" t="s">
        <v>2277</v>
      </c>
      <c r="B6335" s="202">
        <v>26857</v>
      </c>
      <c r="C6335" s="204">
        <v>7</v>
      </c>
      <c r="D6335" s="416">
        <v>6</v>
      </c>
    </row>
    <row r="6336" spans="1:4" x14ac:dyDescent="0.25">
      <c r="A6336" s="415" t="s">
        <v>2279</v>
      </c>
      <c r="B6336" s="202">
        <v>11474</v>
      </c>
      <c r="C6336" s="204">
        <v>3</v>
      </c>
      <c r="D6336" s="416">
        <v>2</v>
      </c>
    </row>
    <row r="6337" spans="1:4" x14ac:dyDescent="0.25">
      <c r="A6337" s="415" t="s">
        <v>2280</v>
      </c>
      <c r="B6337" s="202">
        <v>10324</v>
      </c>
      <c r="C6337" s="204">
        <v>4</v>
      </c>
      <c r="D6337" s="416">
        <v>3</v>
      </c>
    </row>
    <row r="6338" spans="1:4" x14ac:dyDescent="0.25">
      <c r="A6338" s="415" t="s">
        <v>2282</v>
      </c>
      <c r="B6338" s="202">
        <v>17470</v>
      </c>
      <c r="C6338" s="204">
        <v>10</v>
      </c>
      <c r="D6338" s="416">
        <v>8</v>
      </c>
    </row>
    <row r="6339" spans="1:4" x14ac:dyDescent="0.25">
      <c r="A6339" s="415" t="s">
        <v>2283</v>
      </c>
      <c r="B6339" s="202">
        <v>20763</v>
      </c>
      <c r="C6339" s="204">
        <v>4</v>
      </c>
      <c r="D6339" s="416">
        <v>2</v>
      </c>
    </row>
    <row r="6340" spans="1:4" x14ac:dyDescent="0.25">
      <c r="A6340" s="415" t="s">
        <v>2284</v>
      </c>
      <c r="B6340" s="202">
        <v>15111</v>
      </c>
      <c r="C6340" s="204">
        <v>7</v>
      </c>
      <c r="D6340" s="416">
        <v>7</v>
      </c>
    </row>
    <row r="6341" spans="1:4" x14ac:dyDescent="0.25">
      <c r="A6341" s="415" t="s">
        <v>4573</v>
      </c>
      <c r="B6341" s="202">
        <v>25666</v>
      </c>
      <c r="C6341" s="204">
        <v>11</v>
      </c>
      <c r="D6341" s="416">
        <v>10</v>
      </c>
    </row>
    <row r="6342" spans="1:4" x14ac:dyDescent="0.25">
      <c r="A6342" s="415" t="s">
        <v>5325</v>
      </c>
      <c r="B6342" s="202">
        <v>16129</v>
      </c>
      <c r="C6342" s="204">
        <v>9</v>
      </c>
      <c r="D6342" s="416">
        <v>9</v>
      </c>
    </row>
    <row r="6343" spans="1:4" x14ac:dyDescent="0.25">
      <c r="A6343" s="415" t="s">
        <v>5326</v>
      </c>
      <c r="B6343" s="202">
        <v>18270</v>
      </c>
      <c r="C6343" s="204">
        <v>7</v>
      </c>
      <c r="D6343" s="416">
        <v>7</v>
      </c>
    </row>
    <row r="6344" spans="1:4" x14ac:dyDescent="0.25">
      <c r="A6344" s="415" t="s">
        <v>5231</v>
      </c>
      <c r="B6344" s="202">
        <v>21199</v>
      </c>
      <c r="C6344" s="204">
        <v>1</v>
      </c>
      <c r="D6344" s="416">
        <v>1</v>
      </c>
    </row>
    <row r="6345" spans="1:4" x14ac:dyDescent="0.25">
      <c r="A6345" s="415" t="s">
        <v>4574</v>
      </c>
      <c r="B6345" s="202">
        <v>23501</v>
      </c>
      <c r="C6345" s="204">
        <v>17</v>
      </c>
      <c r="D6345" s="416">
        <v>17</v>
      </c>
    </row>
    <row r="6346" spans="1:4" x14ac:dyDescent="0.25">
      <c r="A6346" s="415" t="s">
        <v>5232</v>
      </c>
      <c r="B6346" s="202">
        <v>24648</v>
      </c>
      <c r="C6346" s="204">
        <v>1</v>
      </c>
      <c r="D6346" s="416">
        <v>1</v>
      </c>
    </row>
    <row r="6347" spans="1:4" x14ac:dyDescent="0.25">
      <c r="A6347" s="415" t="s">
        <v>4575</v>
      </c>
      <c r="B6347" s="202">
        <v>23354</v>
      </c>
      <c r="C6347" s="204">
        <v>1</v>
      </c>
      <c r="D6347" s="416">
        <v>1</v>
      </c>
    </row>
    <row r="6348" spans="1:4" x14ac:dyDescent="0.25">
      <c r="A6348" s="415" t="s">
        <v>5236</v>
      </c>
      <c r="B6348" s="202">
        <v>19375</v>
      </c>
      <c r="C6348" s="204">
        <v>1</v>
      </c>
      <c r="D6348" s="416">
        <v>1</v>
      </c>
    </row>
    <row r="6349" spans="1:4" x14ac:dyDescent="0.25">
      <c r="A6349" s="415" t="s">
        <v>5238</v>
      </c>
      <c r="B6349" s="202">
        <v>17923</v>
      </c>
      <c r="C6349" s="204">
        <v>1</v>
      </c>
      <c r="D6349" s="416">
        <v>0</v>
      </c>
    </row>
    <row r="6350" spans="1:4" x14ac:dyDescent="0.25">
      <c r="A6350" s="415" t="s">
        <v>2285</v>
      </c>
      <c r="B6350" s="202">
        <v>13778</v>
      </c>
      <c r="C6350" s="204">
        <v>2</v>
      </c>
      <c r="D6350" s="416">
        <v>0</v>
      </c>
    </row>
    <row r="6351" spans="1:4" x14ac:dyDescent="0.25">
      <c r="A6351" s="415" t="s">
        <v>2287</v>
      </c>
      <c r="B6351" s="202">
        <v>13372</v>
      </c>
      <c r="C6351" s="204">
        <v>1</v>
      </c>
      <c r="D6351" s="416">
        <v>1</v>
      </c>
    </row>
    <row r="6352" spans="1:4" x14ac:dyDescent="0.25">
      <c r="A6352" s="415" t="s">
        <v>2288</v>
      </c>
      <c r="B6352" s="202">
        <v>19785</v>
      </c>
      <c r="C6352" s="204">
        <v>1</v>
      </c>
      <c r="D6352" s="416">
        <v>1</v>
      </c>
    </row>
    <row r="6353" spans="1:4" x14ac:dyDescent="0.25">
      <c r="A6353" s="415" t="s">
        <v>2289</v>
      </c>
      <c r="B6353" s="202">
        <v>28409</v>
      </c>
      <c r="C6353" s="204">
        <v>6</v>
      </c>
      <c r="D6353" s="416">
        <v>5</v>
      </c>
    </row>
    <row r="6354" spans="1:4" x14ac:dyDescent="0.25">
      <c r="A6354" s="415" t="s">
        <v>2290</v>
      </c>
      <c r="B6354" s="202">
        <v>18024</v>
      </c>
      <c r="C6354" s="204">
        <v>1</v>
      </c>
      <c r="D6354" s="416">
        <v>1</v>
      </c>
    </row>
    <row r="6355" spans="1:4" x14ac:dyDescent="0.25">
      <c r="A6355" s="415" t="s">
        <v>2294</v>
      </c>
      <c r="B6355" s="202">
        <v>19437</v>
      </c>
      <c r="C6355" s="204">
        <v>9</v>
      </c>
      <c r="D6355" s="416">
        <v>6</v>
      </c>
    </row>
    <row r="6356" spans="1:4" x14ac:dyDescent="0.25">
      <c r="A6356" s="415" t="s">
        <v>2295</v>
      </c>
      <c r="B6356" s="202">
        <v>17385</v>
      </c>
      <c r="C6356" s="204">
        <v>1</v>
      </c>
      <c r="D6356" s="416">
        <v>1</v>
      </c>
    </row>
    <row r="6357" spans="1:4" x14ac:dyDescent="0.25">
      <c r="A6357" s="415" t="s">
        <v>2296</v>
      </c>
      <c r="B6357" s="202">
        <v>10691</v>
      </c>
      <c r="C6357" s="204">
        <v>3</v>
      </c>
      <c r="D6357" s="416">
        <v>2</v>
      </c>
    </row>
    <row r="6358" spans="1:4" x14ac:dyDescent="0.25">
      <c r="A6358" s="415" t="s">
        <v>5327</v>
      </c>
      <c r="B6358" s="202">
        <v>16656</v>
      </c>
      <c r="C6358" s="204">
        <v>4</v>
      </c>
      <c r="D6358" s="416">
        <v>4</v>
      </c>
    </row>
    <row r="6359" spans="1:4" x14ac:dyDescent="0.25">
      <c r="A6359" s="415" t="s">
        <v>5328</v>
      </c>
      <c r="B6359" s="202">
        <v>23133</v>
      </c>
      <c r="C6359" s="204">
        <v>2</v>
      </c>
      <c r="D6359" s="416">
        <v>1</v>
      </c>
    </row>
    <row r="6360" spans="1:4" x14ac:dyDescent="0.25">
      <c r="A6360" s="415" t="s">
        <v>5329</v>
      </c>
      <c r="B6360" s="202">
        <v>25957</v>
      </c>
      <c r="C6360" s="204">
        <v>4</v>
      </c>
      <c r="D6360" s="416">
        <v>4</v>
      </c>
    </row>
    <row r="6361" spans="1:4" x14ac:dyDescent="0.25">
      <c r="A6361" s="415" t="s">
        <v>5330</v>
      </c>
      <c r="B6361" s="202">
        <v>25004</v>
      </c>
      <c r="C6361" s="204">
        <v>2</v>
      </c>
      <c r="D6361" s="416">
        <v>2</v>
      </c>
    </row>
    <row r="6362" spans="1:4" x14ac:dyDescent="0.25">
      <c r="A6362" s="415" t="s">
        <v>2403</v>
      </c>
      <c r="B6362" s="202">
        <v>23182</v>
      </c>
      <c r="C6362" s="204">
        <v>6</v>
      </c>
      <c r="D6362" s="416">
        <v>6</v>
      </c>
    </row>
    <row r="6363" spans="1:4" x14ac:dyDescent="0.25">
      <c r="A6363" s="415" t="s">
        <v>5332</v>
      </c>
      <c r="B6363" s="202">
        <v>28970</v>
      </c>
      <c r="C6363" s="204">
        <v>2</v>
      </c>
      <c r="D6363" s="416">
        <v>1</v>
      </c>
    </row>
    <row r="6364" spans="1:4" x14ac:dyDescent="0.25">
      <c r="A6364" s="415" t="s">
        <v>5333</v>
      </c>
      <c r="B6364" s="202">
        <v>12846</v>
      </c>
      <c r="C6364" s="204">
        <v>2</v>
      </c>
      <c r="D6364" s="416">
        <v>1</v>
      </c>
    </row>
    <row r="6365" spans="1:4" x14ac:dyDescent="0.25">
      <c r="A6365" s="415" t="s">
        <v>5253</v>
      </c>
      <c r="B6365" s="202">
        <v>10397</v>
      </c>
      <c r="C6365" s="204">
        <v>2</v>
      </c>
      <c r="D6365" s="416">
        <v>0</v>
      </c>
    </row>
    <row r="6366" spans="1:4" x14ac:dyDescent="0.25">
      <c r="A6366" s="415" t="s">
        <v>5257</v>
      </c>
      <c r="B6366" s="202">
        <v>20023</v>
      </c>
      <c r="C6366" s="204">
        <v>1</v>
      </c>
      <c r="D6366" s="416">
        <v>1</v>
      </c>
    </row>
    <row r="6367" spans="1:4" x14ac:dyDescent="0.25">
      <c r="A6367" s="415" t="s">
        <v>5259</v>
      </c>
      <c r="B6367" s="202">
        <v>29847</v>
      </c>
      <c r="C6367" s="204">
        <v>1</v>
      </c>
      <c r="D6367" s="416">
        <v>1</v>
      </c>
    </row>
    <row r="6368" spans="1:4" x14ac:dyDescent="0.25">
      <c r="A6368" s="415" t="s">
        <v>2301</v>
      </c>
      <c r="B6368" s="202">
        <v>24141</v>
      </c>
      <c r="C6368" s="204">
        <v>7</v>
      </c>
      <c r="D6368" s="416">
        <v>5</v>
      </c>
    </row>
    <row r="6369" spans="1:4" x14ac:dyDescent="0.25">
      <c r="A6369" s="415" t="s">
        <v>2302</v>
      </c>
      <c r="B6369" s="202">
        <v>29040</v>
      </c>
      <c r="C6369" s="204">
        <v>2</v>
      </c>
      <c r="D6369" s="416">
        <v>2</v>
      </c>
    </row>
    <row r="6370" spans="1:4" x14ac:dyDescent="0.25">
      <c r="A6370" s="415" t="s">
        <v>2303</v>
      </c>
      <c r="B6370" s="202">
        <v>10014</v>
      </c>
      <c r="C6370" s="204">
        <v>1</v>
      </c>
      <c r="D6370" s="416">
        <v>1</v>
      </c>
    </row>
    <row r="6371" spans="1:4" x14ac:dyDescent="0.25">
      <c r="A6371" s="415" t="s">
        <v>2304</v>
      </c>
      <c r="B6371" s="202">
        <v>20580</v>
      </c>
      <c r="C6371" s="204">
        <v>7</v>
      </c>
      <c r="D6371" s="416">
        <v>4</v>
      </c>
    </row>
    <row r="6372" spans="1:4" x14ac:dyDescent="0.25">
      <c r="A6372" s="415" t="s">
        <v>2306</v>
      </c>
      <c r="B6372" s="202">
        <v>18777</v>
      </c>
      <c r="C6372" s="204">
        <v>5</v>
      </c>
      <c r="D6372" s="416">
        <v>3</v>
      </c>
    </row>
    <row r="6373" spans="1:4" x14ac:dyDescent="0.25">
      <c r="A6373" s="415" t="s">
        <v>2307</v>
      </c>
      <c r="B6373" s="202">
        <v>19933</v>
      </c>
      <c r="C6373" s="204">
        <v>24</v>
      </c>
      <c r="D6373" s="416">
        <v>20</v>
      </c>
    </row>
    <row r="6374" spans="1:4" x14ac:dyDescent="0.25">
      <c r="A6374" s="415" t="s">
        <v>5337</v>
      </c>
      <c r="B6374" s="202">
        <v>16777</v>
      </c>
      <c r="C6374" s="204">
        <v>6</v>
      </c>
      <c r="D6374" s="416">
        <v>6</v>
      </c>
    </row>
    <row r="6375" spans="1:4" x14ac:dyDescent="0.25">
      <c r="A6375" s="415" t="s">
        <v>5338</v>
      </c>
      <c r="B6375" s="202">
        <v>13746</v>
      </c>
      <c r="C6375" s="204">
        <v>11</v>
      </c>
      <c r="D6375" s="416">
        <v>9</v>
      </c>
    </row>
    <row r="6376" spans="1:4" x14ac:dyDescent="0.25">
      <c r="A6376" s="415" t="s">
        <v>2308</v>
      </c>
      <c r="B6376" s="202">
        <v>18040</v>
      </c>
      <c r="C6376" s="204">
        <v>12</v>
      </c>
      <c r="D6376" s="416">
        <v>11</v>
      </c>
    </row>
    <row r="6377" spans="1:4" x14ac:dyDescent="0.25">
      <c r="A6377" s="415" t="s">
        <v>5339</v>
      </c>
      <c r="B6377" s="202">
        <v>11839</v>
      </c>
      <c r="C6377" s="204">
        <v>7</v>
      </c>
      <c r="D6377" s="416">
        <v>6</v>
      </c>
    </row>
    <row r="6378" spans="1:4" x14ac:dyDescent="0.25">
      <c r="A6378" s="415" t="s">
        <v>5260</v>
      </c>
      <c r="B6378" s="202">
        <v>25573</v>
      </c>
      <c r="C6378" s="204">
        <v>3</v>
      </c>
      <c r="D6378" s="416">
        <v>3</v>
      </c>
    </row>
    <row r="6379" spans="1:4" x14ac:dyDescent="0.25">
      <c r="A6379" s="415" t="s">
        <v>2309</v>
      </c>
      <c r="B6379" s="202">
        <v>29284</v>
      </c>
      <c r="C6379" s="204">
        <v>36</v>
      </c>
      <c r="D6379" s="416">
        <v>21</v>
      </c>
    </row>
    <row r="6380" spans="1:4" x14ac:dyDescent="0.25">
      <c r="A6380" s="415" t="s">
        <v>2310</v>
      </c>
      <c r="B6380" s="202">
        <v>21371</v>
      </c>
      <c r="C6380" s="204">
        <v>20</v>
      </c>
      <c r="D6380" s="416">
        <v>17</v>
      </c>
    </row>
    <row r="6381" spans="1:4" x14ac:dyDescent="0.25">
      <c r="A6381" s="415" t="s">
        <v>4538</v>
      </c>
      <c r="B6381" s="202">
        <v>29479</v>
      </c>
      <c r="C6381" s="204">
        <v>2</v>
      </c>
      <c r="D6381" s="416">
        <v>2</v>
      </c>
    </row>
    <row r="6382" spans="1:4" x14ac:dyDescent="0.25">
      <c r="A6382" s="415" t="s">
        <v>2311</v>
      </c>
      <c r="B6382" s="202">
        <v>17294</v>
      </c>
      <c r="C6382" s="204">
        <v>3</v>
      </c>
      <c r="D6382" s="416">
        <v>3</v>
      </c>
    </row>
    <row r="6383" spans="1:4" x14ac:dyDescent="0.25">
      <c r="A6383" s="415" t="s">
        <v>5261</v>
      </c>
      <c r="B6383" s="202">
        <v>12727</v>
      </c>
      <c r="C6383" s="204">
        <v>2</v>
      </c>
      <c r="D6383" s="416">
        <v>2</v>
      </c>
    </row>
    <row r="6384" spans="1:4" x14ac:dyDescent="0.25">
      <c r="A6384" s="415" t="s">
        <v>2314</v>
      </c>
      <c r="B6384" s="202">
        <v>23022</v>
      </c>
      <c r="C6384" s="204">
        <v>17</v>
      </c>
      <c r="D6384" s="416">
        <v>13</v>
      </c>
    </row>
    <row r="6385" spans="1:4" x14ac:dyDescent="0.25">
      <c r="A6385" s="415" t="s">
        <v>2315</v>
      </c>
      <c r="B6385" s="202">
        <v>22627</v>
      </c>
      <c r="C6385" s="204">
        <v>6</v>
      </c>
      <c r="D6385" s="416">
        <v>0</v>
      </c>
    </row>
    <row r="6386" spans="1:4" x14ac:dyDescent="0.25">
      <c r="A6386" s="415" t="s">
        <v>5995</v>
      </c>
      <c r="B6386" s="202">
        <v>22755</v>
      </c>
      <c r="C6386" s="204">
        <v>1</v>
      </c>
      <c r="D6386" s="416">
        <v>1</v>
      </c>
    </row>
    <row r="6387" spans="1:4" x14ac:dyDescent="0.25">
      <c r="A6387" s="415" t="s">
        <v>5904</v>
      </c>
      <c r="B6387" s="202">
        <v>15979</v>
      </c>
      <c r="C6387" s="204">
        <v>13</v>
      </c>
      <c r="D6387" s="416">
        <v>11</v>
      </c>
    </row>
    <row r="6388" spans="1:4" x14ac:dyDescent="0.25">
      <c r="A6388" s="415" t="s">
        <v>5906</v>
      </c>
      <c r="B6388" s="202">
        <v>10935</v>
      </c>
      <c r="C6388" s="204">
        <v>9</v>
      </c>
      <c r="D6388" s="416">
        <v>7</v>
      </c>
    </row>
    <row r="6389" spans="1:4" x14ac:dyDescent="0.25">
      <c r="A6389" s="415" t="s">
        <v>5907</v>
      </c>
      <c r="B6389" s="202">
        <v>10031</v>
      </c>
      <c r="C6389" s="204">
        <v>8</v>
      </c>
      <c r="D6389" s="416">
        <v>6</v>
      </c>
    </row>
    <row r="6390" spans="1:4" x14ac:dyDescent="0.25">
      <c r="A6390" s="415" t="s">
        <v>5996</v>
      </c>
      <c r="B6390" s="202">
        <v>15299</v>
      </c>
      <c r="C6390" s="204">
        <v>4</v>
      </c>
      <c r="D6390" s="416">
        <v>0</v>
      </c>
    </row>
    <row r="6391" spans="1:4" x14ac:dyDescent="0.25">
      <c r="A6391" s="415" t="s">
        <v>5909</v>
      </c>
      <c r="B6391" s="202">
        <v>25058</v>
      </c>
      <c r="C6391" s="204">
        <v>6</v>
      </c>
      <c r="D6391" s="416">
        <v>3</v>
      </c>
    </row>
    <row r="6392" spans="1:4" x14ac:dyDescent="0.25">
      <c r="A6392" s="415" t="s">
        <v>2324</v>
      </c>
      <c r="B6392" s="202">
        <v>29201</v>
      </c>
      <c r="C6392" s="204">
        <v>2</v>
      </c>
      <c r="D6392" s="416">
        <v>1</v>
      </c>
    </row>
    <row r="6393" spans="1:4" x14ac:dyDescent="0.25">
      <c r="A6393" s="415" t="s">
        <v>2325</v>
      </c>
      <c r="B6393" s="202">
        <v>28519</v>
      </c>
      <c r="C6393" s="204">
        <v>3</v>
      </c>
      <c r="D6393" s="416">
        <v>3</v>
      </c>
    </row>
    <row r="6394" spans="1:4" x14ac:dyDescent="0.25">
      <c r="A6394" s="415" t="s">
        <v>2326</v>
      </c>
      <c r="B6394" s="202">
        <v>13413</v>
      </c>
      <c r="C6394" s="204">
        <v>2</v>
      </c>
      <c r="D6394" s="416">
        <v>1</v>
      </c>
    </row>
    <row r="6395" spans="1:4" x14ac:dyDescent="0.25">
      <c r="A6395" s="415" t="s">
        <v>2328</v>
      </c>
      <c r="B6395" s="202">
        <v>18152</v>
      </c>
      <c r="C6395" s="204">
        <v>4</v>
      </c>
      <c r="D6395" s="416">
        <v>4</v>
      </c>
    </row>
    <row r="6396" spans="1:4" x14ac:dyDescent="0.25">
      <c r="A6396" s="415" t="s">
        <v>2330</v>
      </c>
      <c r="B6396" s="202">
        <v>14445</v>
      </c>
      <c r="C6396" s="204">
        <v>3</v>
      </c>
      <c r="D6396" s="416">
        <v>3</v>
      </c>
    </row>
    <row r="6397" spans="1:4" x14ac:dyDescent="0.25">
      <c r="A6397" s="415" t="s">
        <v>2331</v>
      </c>
      <c r="B6397" s="202">
        <v>21975</v>
      </c>
      <c r="C6397" s="204">
        <v>1</v>
      </c>
      <c r="D6397" s="416">
        <v>1</v>
      </c>
    </row>
    <row r="6398" spans="1:4" x14ac:dyDescent="0.25">
      <c r="A6398" s="415" t="s">
        <v>2332</v>
      </c>
      <c r="B6398" s="202">
        <v>29859</v>
      </c>
      <c r="C6398" s="204">
        <v>2</v>
      </c>
      <c r="D6398" s="416">
        <v>2</v>
      </c>
    </row>
    <row r="6399" spans="1:4" x14ac:dyDescent="0.25">
      <c r="A6399" s="415" t="s">
        <v>2333</v>
      </c>
      <c r="B6399" s="202">
        <v>26770</v>
      </c>
      <c r="C6399" s="204">
        <v>3</v>
      </c>
      <c r="D6399" s="416">
        <v>3</v>
      </c>
    </row>
    <row r="6400" spans="1:4" x14ac:dyDescent="0.25">
      <c r="A6400" s="415" t="s">
        <v>2335</v>
      </c>
      <c r="B6400" s="202">
        <v>25344</v>
      </c>
      <c r="C6400" s="204">
        <v>5</v>
      </c>
      <c r="D6400" s="416">
        <v>4</v>
      </c>
    </row>
    <row r="6401" spans="1:4" x14ac:dyDescent="0.25">
      <c r="A6401" s="415" t="s">
        <v>5271</v>
      </c>
      <c r="B6401" s="202">
        <v>16883</v>
      </c>
      <c r="C6401" s="204">
        <v>1</v>
      </c>
      <c r="D6401" s="416">
        <v>1</v>
      </c>
    </row>
    <row r="6402" spans="1:4" x14ac:dyDescent="0.25">
      <c r="A6402" s="415" t="s">
        <v>2336</v>
      </c>
      <c r="B6402" s="202">
        <v>10035</v>
      </c>
      <c r="C6402" s="204">
        <v>1</v>
      </c>
      <c r="D6402" s="416">
        <v>1</v>
      </c>
    </row>
    <row r="6403" spans="1:4" x14ac:dyDescent="0.25">
      <c r="A6403" s="415" t="s">
        <v>2337</v>
      </c>
      <c r="B6403" s="202">
        <v>19098</v>
      </c>
      <c r="C6403" s="204">
        <v>2</v>
      </c>
      <c r="D6403" s="416">
        <v>2</v>
      </c>
    </row>
    <row r="6404" spans="1:4" x14ac:dyDescent="0.25">
      <c r="A6404" s="415" t="s">
        <v>2338</v>
      </c>
      <c r="B6404" s="202">
        <v>23106</v>
      </c>
      <c r="C6404" s="204">
        <v>1</v>
      </c>
      <c r="D6404" s="416">
        <v>0</v>
      </c>
    </row>
    <row r="6405" spans="1:4" x14ac:dyDescent="0.25">
      <c r="A6405" s="415" t="s">
        <v>2603</v>
      </c>
      <c r="B6405" s="202">
        <v>13844</v>
      </c>
      <c r="C6405" s="204">
        <v>3</v>
      </c>
      <c r="D6405" s="416">
        <v>2</v>
      </c>
    </row>
    <row r="6406" spans="1:4" x14ac:dyDescent="0.25">
      <c r="A6406" s="415" t="s">
        <v>5997</v>
      </c>
      <c r="B6406" s="202">
        <v>22769</v>
      </c>
      <c r="C6406" s="204">
        <v>290</v>
      </c>
      <c r="D6406" s="416">
        <v>200</v>
      </c>
    </row>
    <row r="6407" spans="1:4" x14ac:dyDescent="0.25">
      <c r="A6407" s="415" t="s">
        <v>5998</v>
      </c>
      <c r="B6407" s="202">
        <v>26426</v>
      </c>
      <c r="C6407" s="204">
        <v>3</v>
      </c>
      <c r="D6407" s="416">
        <v>2</v>
      </c>
    </row>
    <row r="6408" spans="1:4" x14ac:dyDescent="0.25">
      <c r="A6408" s="415" t="s">
        <v>5915</v>
      </c>
      <c r="B6408" s="202">
        <v>20875</v>
      </c>
      <c r="C6408" s="204">
        <v>2</v>
      </c>
      <c r="D6408" s="416">
        <v>1</v>
      </c>
    </row>
    <row r="6409" spans="1:4" x14ac:dyDescent="0.25">
      <c r="A6409" s="415" t="s">
        <v>5916</v>
      </c>
      <c r="B6409" s="202">
        <v>18681</v>
      </c>
      <c r="C6409" s="204">
        <v>4</v>
      </c>
      <c r="D6409" s="416">
        <v>4</v>
      </c>
    </row>
    <row r="6410" spans="1:4" x14ac:dyDescent="0.25">
      <c r="A6410" s="415" t="s">
        <v>5917</v>
      </c>
      <c r="B6410" s="202">
        <v>19427</v>
      </c>
      <c r="C6410" s="204">
        <v>4</v>
      </c>
      <c r="D6410" s="416">
        <v>4</v>
      </c>
    </row>
    <row r="6411" spans="1:4" x14ac:dyDescent="0.25">
      <c r="A6411" s="415" t="s">
        <v>5918</v>
      </c>
      <c r="B6411" s="202">
        <v>28578</v>
      </c>
      <c r="C6411" s="204">
        <v>1</v>
      </c>
      <c r="D6411" s="416">
        <v>0</v>
      </c>
    </row>
    <row r="6412" spans="1:4" x14ac:dyDescent="0.25">
      <c r="A6412" s="415" t="s">
        <v>5999</v>
      </c>
      <c r="B6412" s="202">
        <v>29560</v>
      </c>
      <c r="C6412" s="204">
        <v>1</v>
      </c>
      <c r="D6412" s="416">
        <v>0</v>
      </c>
    </row>
    <row r="6413" spans="1:4" x14ac:dyDescent="0.25">
      <c r="A6413" s="415" t="s">
        <v>6000</v>
      </c>
      <c r="B6413" s="202">
        <v>20291</v>
      </c>
      <c r="C6413" s="204">
        <v>1</v>
      </c>
      <c r="D6413" s="416">
        <v>1</v>
      </c>
    </row>
    <row r="6414" spans="1:4" x14ac:dyDescent="0.25">
      <c r="A6414" s="415" t="s">
        <v>6001</v>
      </c>
      <c r="B6414" s="202">
        <v>23266</v>
      </c>
      <c r="C6414" s="204">
        <v>2</v>
      </c>
      <c r="D6414" s="416">
        <v>0</v>
      </c>
    </row>
    <row r="6415" spans="1:4" x14ac:dyDescent="0.25">
      <c r="A6415" s="415" t="s">
        <v>5919</v>
      </c>
      <c r="B6415" s="202">
        <v>17034</v>
      </c>
      <c r="C6415" s="204">
        <v>2</v>
      </c>
      <c r="D6415" s="416">
        <v>2</v>
      </c>
    </row>
    <row r="6416" spans="1:4" x14ac:dyDescent="0.25">
      <c r="A6416" s="415" t="s">
        <v>6002</v>
      </c>
      <c r="B6416" s="202">
        <v>23274</v>
      </c>
      <c r="C6416" s="204">
        <v>1</v>
      </c>
      <c r="D6416" s="416">
        <v>0</v>
      </c>
    </row>
    <row r="6417" spans="1:4" x14ac:dyDescent="0.25">
      <c r="A6417" s="415" t="s">
        <v>5921</v>
      </c>
      <c r="B6417" s="202">
        <v>12871</v>
      </c>
      <c r="C6417" s="204">
        <v>1</v>
      </c>
      <c r="D6417" s="416">
        <v>1</v>
      </c>
    </row>
    <row r="6418" spans="1:4" x14ac:dyDescent="0.25">
      <c r="A6418" s="415" t="s">
        <v>5922</v>
      </c>
      <c r="B6418" s="202">
        <v>16528</v>
      </c>
      <c r="C6418" s="204">
        <v>8</v>
      </c>
      <c r="D6418" s="416">
        <v>8</v>
      </c>
    </row>
    <row r="6419" spans="1:4" x14ac:dyDescent="0.25">
      <c r="A6419" s="415" t="s">
        <v>5923</v>
      </c>
      <c r="B6419" s="202">
        <v>13543</v>
      </c>
      <c r="C6419" s="204">
        <v>2</v>
      </c>
      <c r="D6419" s="416">
        <v>1</v>
      </c>
    </row>
    <row r="6420" spans="1:4" x14ac:dyDescent="0.25">
      <c r="A6420" s="415" t="s">
        <v>6003</v>
      </c>
      <c r="B6420" s="202">
        <v>26454</v>
      </c>
      <c r="C6420" s="204">
        <v>6</v>
      </c>
      <c r="D6420" s="416">
        <v>5</v>
      </c>
    </row>
    <row r="6421" spans="1:4" x14ac:dyDescent="0.25">
      <c r="A6421" s="415" t="s">
        <v>5927</v>
      </c>
      <c r="B6421" s="202">
        <v>14982</v>
      </c>
      <c r="C6421" s="204">
        <v>7</v>
      </c>
      <c r="D6421" s="416">
        <v>5</v>
      </c>
    </row>
    <row r="6422" spans="1:4" x14ac:dyDescent="0.25">
      <c r="A6422" s="415" t="s">
        <v>5928</v>
      </c>
      <c r="B6422" s="202">
        <v>14482</v>
      </c>
      <c r="C6422" s="204">
        <v>1</v>
      </c>
      <c r="D6422" s="416">
        <v>1</v>
      </c>
    </row>
    <row r="6423" spans="1:4" x14ac:dyDescent="0.25">
      <c r="A6423" s="415" t="s">
        <v>5929</v>
      </c>
      <c r="B6423" s="202">
        <v>21071</v>
      </c>
      <c r="C6423" s="204">
        <v>4</v>
      </c>
      <c r="D6423" s="416">
        <v>4</v>
      </c>
    </row>
    <row r="6424" spans="1:4" x14ac:dyDescent="0.25">
      <c r="A6424" s="415" t="s">
        <v>5930</v>
      </c>
      <c r="B6424" s="202">
        <v>20191</v>
      </c>
      <c r="C6424" s="204">
        <v>1</v>
      </c>
      <c r="D6424" s="416">
        <v>1</v>
      </c>
    </row>
    <row r="6425" spans="1:4" x14ac:dyDescent="0.25">
      <c r="A6425" s="415" t="s">
        <v>5931</v>
      </c>
      <c r="B6425" s="202">
        <v>20779</v>
      </c>
      <c r="C6425" s="204">
        <v>1</v>
      </c>
      <c r="D6425" s="416">
        <v>1</v>
      </c>
    </row>
    <row r="6426" spans="1:4" x14ac:dyDescent="0.25">
      <c r="A6426" s="415" t="s">
        <v>2411</v>
      </c>
      <c r="B6426" s="202">
        <v>23184</v>
      </c>
      <c r="C6426" s="204">
        <v>1</v>
      </c>
      <c r="D6426" s="416">
        <v>1</v>
      </c>
    </row>
    <row r="6427" spans="1:4" x14ac:dyDescent="0.25">
      <c r="A6427" s="415" t="s">
        <v>2412</v>
      </c>
      <c r="B6427" s="202">
        <v>12035</v>
      </c>
      <c r="C6427" s="204">
        <v>1</v>
      </c>
      <c r="D6427" s="416">
        <v>1</v>
      </c>
    </row>
    <row r="6428" spans="1:4" x14ac:dyDescent="0.25">
      <c r="A6428" s="415" t="s">
        <v>6004</v>
      </c>
      <c r="B6428" s="202">
        <v>17662</v>
      </c>
      <c r="C6428" s="204">
        <v>1</v>
      </c>
      <c r="D6428" s="416">
        <v>1</v>
      </c>
    </row>
    <row r="6429" spans="1:4" x14ac:dyDescent="0.25">
      <c r="A6429" s="415" t="s">
        <v>4546</v>
      </c>
      <c r="B6429" s="202">
        <v>11604</v>
      </c>
      <c r="C6429" s="204">
        <v>2</v>
      </c>
      <c r="D6429" s="416">
        <v>1</v>
      </c>
    </row>
    <row r="6430" spans="1:4" x14ac:dyDescent="0.25">
      <c r="A6430" s="415" t="s">
        <v>2418</v>
      </c>
      <c r="B6430" s="202">
        <v>11453</v>
      </c>
      <c r="C6430" s="204">
        <v>2</v>
      </c>
      <c r="D6430" s="416">
        <v>1</v>
      </c>
    </row>
    <row r="6431" spans="1:4" x14ac:dyDescent="0.25">
      <c r="A6431" s="415" t="s">
        <v>6005</v>
      </c>
      <c r="B6431" s="202">
        <v>27000</v>
      </c>
      <c r="C6431" s="204">
        <v>2</v>
      </c>
      <c r="D6431" s="416">
        <v>0</v>
      </c>
    </row>
    <row r="6432" spans="1:4" x14ac:dyDescent="0.25">
      <c r="A6432" s="415" t="s">
        <v>5321</v>
      </c>
      <c r="B6432" s="202">
        <v>16617</v>
      </c>
      <c r="C6432" s="204">
        <v>3</v>
      </c>
      <c r="D6432" s="416">
        <v>3</v>
      </c>
    </row>
    <row r="6433" spans="1:4" x14ac:dyDescent="0.25">
      <c r="A6433" s="415" t="s">
        <v>5322</v>
      </c>
      <c r="B6433" s="202">
        <v>16120</v>
      </c>
      <c r="C6433" s="204">
        <v>4</v>
      </c>
      <c r="D6433" s="416">
        <v>0</v>
      </c>
    </row>
    <row r="6434" spans="1:4" x14ac:dyDescent="0.25">
      <c r="A6434" s="415" t="s">
        <v>5323</v>
      </c>
      <c r="B6434" s="202">
        <v>22021</v>
      </c>
      <c r="C6434" s="204">
        <v>3</v>
      </c>
      <c r="D6434" s="416">
        <v>1</v>
      </c>
    </row>
    <row r="6435" spans="1:4" x14ac:dyDescent="0.25">
      <c r="A6435" s="415" t="s">
        <v>5324</v>
      </c>
      <c r="B6435" s="202">
        <v>24065</v>
      </c>
      <c r="C6435" s="204">
        <v>2</v>
      </c>
      <c r="D6435" s="416">
        <v>0</v>
      </c>
    </row>
    <row r="6436" spans="1:4" x14ac:dyDescent="0.25">
      <c r="A6436" s="415" t="s">
        <v>6006</v>
      </c>
      <c r="B6436" s="202">
        <v>20127</v>
      </c>
      <c r="C6436" s="204">
        <v>2</v>
      </c>
      <c r="D6436" s="416">
        <v>1</v>
      </c>
    </row>
    <row r="6437" spans="1:4" x14ac:dyDescent="0.25">
      <c r="A6437" s="415" t="s">
        <v>6007</v>
      </c>
      <c r="B6437" s="202">
        <v>17698</v>
      </c>
      <c r="C6437" s="204">
        <v>16</v>
      </c>
      <c r="D6437" s="416">
        <v>14</v>
      </c>
    </row>
    <row r="6438" spans="1:4" x14ac:dyDescent="0.25">
      <c r="A6438" s="415" t="s">
        <v>6008</v>
      </c>
      <c r="B6438" s="202">
        <v>24721</v>
      </c>
      <c r="C6438" s="204">
        <v>2</v>
      </c>
      <c r="D6438" s="416">
        <v>1</v>
      </c>
    </row>
    <row r="6439" spans="1:4" x14ac:dyDescent="0.25">
      <c r="A6439" s="415" t="s">
        <v>2419</v>
      </c>
      <c r="B6439" s="202">
        <v>25223</v>
      </c>
      <c r="C6439" s="204">
        <v>2</v>
      </c>
      <c r="D6439" s="416">
        <v>1</v>
      </c>
    </row>
    <row r="6440" spans="1:4" x14ac:dyDescent="0.25">
      <c r="A6440" s="415" t="s">
        <v>2420</v>
      </c>
      <c r="B6440" s="202">
        <v>15325</v>
      </c>
      <c r="C6440" s="204">
        <v>1</v>
      </c>
      <c r="D6440" s="416">
        <v>1</v>
      </c>
    </row>
    <row r="6441" spans="1:4" x14ac:dyDescent="0.25">
      <c r="A6441" s="415" t="s">
        <v>2421</v>
      </c>
      <c r="B6441" s="202">
        <v>22723</v>
      </c>
      <c r="C6441" s="204">
        <v>3</v>
      </c>
      <c r="D6441" s="416">
        <v>2</v>
      </c>
    </row>
    <row r="6442" spans="1:4" x14ac:dyDescent="0.25">
      <c r="A6442" s="415" t="s">
        <v>2422</v>
      </c>
      <c r="B6442" s="202">
        <v>21130</v>
      </c>
      <c r="C6442" s="204">
        <v>2</v>
      </c>
      <c r="D6442" s="416">
        <v>2</v>
      </c>
    </row>
    <row r="6443" spans="1:4" x14ac:dyDescent="0.25">
      <c r="A6443" s="415" t="s">
        <v>2423</v>
      </c>
      <c r="B6443" s="202">
        <v>28441</v>
      </c>
      <c r="C6443" s="204">
        <v>2</v>
      </c>
      <c r="D6443" s="416">
        <v>2</v>
      </c>
    </row>
    <row r="6444" spans="1:4" x14ac:dyDescent="0.25">
      <c r="A6444" s="415" t="s">
        <v>6009</v>
      </c>
      <c r="B6444" s="202">
        <v>25877</v>
      </c>
      <c r="C6444" s="204">
        <v>6</v>
      </c>
      <c r="D6444" s="416">
        <v>0</v>
      </c>
    </row>
    <row r="6445" spans="1:4" x14ac:dyDescent="0.25">
      <c r="A6445" s="415" t="s">
        <v>6010</v>
      </c>
      <c r="B6445" s="202">
        <v>22463</v>
      </c>
      <c r="C6445" s="204">
        <v>40</v>
      </c>
      <c r="D6445" s="416">
        <v>0</v>
      </c>
    </row>
    <row r="6446" spans="1:4" x14ac:dyDescent="0.25">
      <c r="A6446" s="415" t="s">
        <v>5619</v>
      </c>
      <c r="B6446" s="202">
        <v>28845</v>
      </c>
      <c r="C6446" s="204">
        <v>3</v>
      </c>
      <c r="D6446" s="416">
        <v>1</v>
      </c>
    </row>
    <row r="6447" spans="1:4" x14ac:dyDescent="0.25">
      <c r="A6447" s="415" t="s">
        <v>5620</v>
      </c>
      <c r="B6447" s="202">
        <v>27521</v>
      </c>
      <c r="C6447" s="204">
        <v>1</v>
      </c>
      <c r="D6447" s="416">
        <v>0</v>
      </c>
    </row>
    <row r="6448" spans="1:4" x14ac:dyDescent="0.25">
      <c r="A6448" s="415" t="s">
        <v>5621</v>
      </c>
      <c r="B6448" s="202">
        <v>22140</v>
      </c>
      <c r="C6448" s="204">
        <v>4</v>
      </c>
      <c r="D6448" s="416">
        <v>0</v>
      </c>
    </row>
    <row r="6449" spans="1:4" x14ac:dyDescent="0.25">
      <c r="A6449" s="415" t="s">
        <v>5622</v>
      </c>
      <c r="B6449" s="202">
        <v>13834</v>
      </c>
      <c r="C6449" s="204">
        <v>1</v>
      </c>
      <c r="D6449" s="416">
        <v>0</v>
      </c>
    </row>
    <row r="6450" spans="1:4" x14ac:dyDescent="0.25">
      <c r="A6450" s="415" t="s">
        <v>5623</v>
      </c>
      <c r="B6450" s="202">
        <v>28547</v>
      </c>
      <c r="C6450" s="204">
        <v>2</v>
      </c>
      <c r="D6450" s="416">
        <v>0</v>
      </c>
    </row>
    <row r="6451" spans="1:4" x14ac:dyDescent="0.25">
      <c r="A6451" s="415" t="s">
        <v>5624</v>
      </c>
      <c r="B6451" s="202">
        <v>25137</v>
      </c>
      <c r="C6451" s="204">
        <v>1</v>
      </c>
      <c r="D6451" s="416">
        <v>1</v>
      </c>
    </row>
    <row r="6452" spans="1:4" x14ac:dyDescent="0.25">
      <c r="A6452" s="415" t="s">
        <v>4112</v>
      </c>
      <c r="B6452" s="202">
        <v>13206</v>
      </c>
      <c r="C6452" s="204">
        <v>50</v>
      </c>
      <c r="D6452" s="416">
        <v>0</v>
      </c>
    </row>
    <row r="6453" spans="1:4" x14ac:dyDescent="0.25">
      <c r="A6453" s="415" t="s">
        <v>5219</v>
      </c>
      <c r="B6453" s="202">
        <v>10497</v>
      </c>
      <c r="C6453" s="204">
        <v>20</v>
      </c>
      <c r="D6453" s="416">
        <v>18</v>
      </c>
    </row>
    <row r="6454" spans="1:4" x14ac:dyDescent="0.25">
      <c r="A6454" s="415" t="s">
        <v>5220</v>
      </c>
      <c r="B6454" s="202">
        <v>19273</v>
      </c>
      <c r="C6454" s="204">
        <v>14</v>
      </c>
      <c r="D6454" s="416">
        <v>11</v>
      </c>
    </row>
    <row r="6455" spans="1:4" x14ac:dyDescent="0.25">
      <c r="A6455" s="415" t="s">
        <v>5802</v>
      </c>
      <c r="B6455" s="202">
        <v>23195</v>
      </c>
      <c r="C6455" s="204">
        <v>1</v>
      </c>
      <c r="D6455" s="416">
        <v>1</v>
      </c>
    </row>
    <row r="6456" spans="1:4" x14ac:dyDescent="0.25">
      <c r="A6456" s="415" t="s">
        <v>6011</v>
      </c>
      <c r="B6456" s="202">
        <v>19812</v>
      </c>
      <c r="C6456" s="204">
        <v>5</v>
      </c>
      <c r="D6456" s="416">
        <v>5</v>
      </c>
    </row>
    <row r="6457" spans="1:4" x14ac:dyDescent="0.25">
      <c r="A6457" s="415" t="s">
        <v>6012</v>
      </c>
      <c r="B6457" s="202">
        <v>28249</v>
      </c>
      <c r="C6457" s="204">
        <v>38</v>
      </c>
      <c r="D6457" s="416">
        <v>29</v>
      </c>
    </row>
    <row r="6458" spans="1:4" x14ac:dyDescent="0.25">
      <c r="A6458" s="415" t="s">
        <v>4655</v>
      </c>
      <c r="B6458" s="202">
        <v>19566</v>
      </c>
      <c r="C6458" s="204">
        <v>3</v>
      </c>
      <c r="D6458" s="416">
        <v>2</v>
      </c>
    </row>
    <row r="6459" spans="1:4" x14ac:dyDescent="0.25">
      <c r="A6459" s="415" t="s">
        <v>6013</v>
      </c>
      <c r="B6459" s="202">
        <v>24962</v>
      </c>
      <c r="C6459" s="204">
        <v>1</v>
      </c>
      <c r="D6459" s="416">
        <v>1</v>
      </c>
    </row>
    <row r="6460" spans="1:4" x14ac:dyDescent="0.25">
      <c r="A6460" s="415" t="s">
        <v>6014</v>
      </c>
      <c r="B6460" s="202">
        <v>17294</v>
      </c>
      <c r="C6460" s="204">
        <v>7</v>
      </c>
      <c r="D6460" s="416">
        <v>0</v>
      </c>
    </row>
    <row r="6461" spans="1:4" x14ac:dyDescent="0.25">
      <c r="A6461" s="415" t="s">
        <v>4540</v>
      </c>
      <c r="B6461" s="202">
        <v>22850</v>
      </c>
      <c r="C6461" s="204">
        <v>2</v>
      </c>
      <c r="D6461" s="416">
        <v>0</v>
      </c>
    </row>
    <row r="6462" spans="1:4" x14ac:dyDescent="0.25">
      <c r="A6462" s="415" t="s">
        <v>4543</v>
      </c>
      <c r="B6462" s="202">
        <v>26410</v>
      </c>
      <c r="C6462" s="204">
        <v>1</v>
      </c>
      <c r="D6462" s="416">
        <v>1</v>
      </c>
    </row>
    <row r="6463" spans="1:4" x14ac:dyDescent="0.25">
      <c r="A6463" s="415" t="s">
        <v>4544</v>
      </c>
      <c r="B6463" s="202">
        <v>23855</v>
      </c>
      <c r="C6463" s="204">
        <v>4</v>
      </c>
      <c r="D6463" s="416">
        <v>3</v>
      </c>
    </row>
    <row r="6464" spans="1:4" x14ac:dyDescent="0.25">
      <c r="A6464" s="415" t="s">
        <v>6015</v>
      </c>
      <c r="B6464" s="202">
        <v>11565</v>
      </c>
      <c r="C6464" s="204">
        <v>2</v>
      </c>
      <c r="D6464" s="416">
        <v>1</v>
      </c>
    </row>
    <row r="6465" spans="1:4" x14ac:dyDescent="0.25">
      <c r="A6465" s="415" t="s">
        <v>6016</v>
      </c>
      <c r="B6465" s="202">
        <v>24687</v>
      </c>
      <c r="C6465" s="204">
        <v>3</v>
      </c>
      <c r="D6465" s="416">
        <v>0</v>
      </c>
    </row>
    <row r="6466" spans="1:4" x14ac:dyDescent="0.25">
      <c r="A6466" s="415" t="s">
        <v>4668</v>
      </c>
      <c r="B6466" s="202">
        <v>13178</v>
      </c>
      <c r="C6466" s="204">
        <v>3</v>
      </c>
      <c r="D6466" s="416">
        <v>3</v>
      </c>
    </row>
    <row r="6467" spans="1:4" x14ac:dyDescent="0.25">
      <c r="A6467" s="415" t="s">
        <v>6017</v>
      </c>
      <c r="B6467" s="202">
        <v>18802</v>
      </c>
      <c r="C6467" s="204">
        <v>14</v>
      </c>
      <c r="D6467" s="416">
        <v>0</v>
      </c>
    </row>
    <row r="6468" spans="1:4" x14ac:dyDescent="0.25">
      <c r="A6468" s="415" t="s">
        <v>6018</v>
      </c>
      <c r="B6468" s="202">
        <v>18171</v>
      </c>
      <c r="C6468" s="204">
        <v>7</v>
      </c>
      <c r="D6468" s="416">
        <v>7</v>
      </c>
    </row>
    <row r="6469" spans="1:4" x14ac:dyDescent="0.25">
      <c r="A6469" s="415" t="s">
        <v>6019</v>
      </c>
      <c r="B6469" s="202">
        <v>21328</v>
      </c>
      <c r="C6469" s="204">
        <v>8</v>
      </c>
      <c r="D6469" s="416">
        <v>6</v>
      </c>
    </row>
    <row r="6470" spans="1:4" x14ac:dyDescent="0.25">
      <c r="A6470" s="415" t="s">
        <v>6020</v>
      </c>
      <c r="B6470" s="202">
        <v>19558</v>
      </c>
      <c r="C6470" s="204">
        <v>4</v>
      </c>
      <c r="D6470" s="416">
        <v>2</v>
      </c>
    </row>
    <row r="6471" spans="1:4" x14ac:dyDescent="0.25">
      <c r="A6471" s="415" t="s">
        <v>6021</v>
      </c>
      <c r="B6471" s="202">
        <v>21813</v>
      </c>
      <c r="C6471" s="204">
        <v>36</v>
      </c>
      <c r="D6471" s="416">
        <v>27</v>
      </c>
    </row>
    <row r="6472" spans="1:4" x14ac:dyDescent="0.25">
      <c r="A6472" s="415" t="s">
        <v>6022</v>
      </c>
      <c r="B6472" s="202">
        <v>18421</v>
      </c>
      <c r="C6472" s="204">
        <v>1</v>
      </c>
      <c r="D6472" s="416">
        <v>1</v>
      </c>
    </row>
    <row r="6473" spans="1:4" x14ac:dyDescent="0.25">
      <c r="A6473" s="415" t="s">
        <v>6023</v>
      </c>
      <c r="B6473" s="202">
        <v>16289</v>
      </c>
      <c r="C6473" s="204">
        <v>11</v>
      </c>
      <c r="D6473" s="416">
        <v>5</v>
      </c>
    </row>
    <row r="6474" spans="1:4" x14ac:dyDescent="0.25">
      <c r="A6474" s="415" t="s">
        <v>6024</v>
      </c>
      <c r="B6474" s="202">
        <v>17173</v>
      </c>
      <c r="C6474" s="204">
        <v>2</v>
      </c>
      <c r="D6474" s="416">
        <v>1</v>
      </c>
    </row>
    <row r="6475" spans="1:4" x14ac:dyDescent="0.25">
      <c r="A6475" s="415" t="s">
        <v>2913</v>
      </c>
      <c r="B6475" s="202">
        <v>22547</v>
      </c>
      <c r="C6475" s="204">
        <v>3</v>
      </c>
      <c r="D6475" s="416">
        <v>3</v>
      </c>
    </row>
    <row r="6476" spans="1:4" x14ac:dyDescent="0.25">
      <c r="A6476" s="415" t="s">
        <v>6025</v>
      </c>
      <c r="B6476" s="202">
        <v>25163</v>
      </c>
      <c r="C6476" s="204">
        <v>5</v>
      </c>
      <c r="D6476" s="416">
        <v>0</v>
      </c>
    </row>
    <row r="6477" spans="1:4" x14ac:dyDescent="0.25">
      <c r="A6477" s="415" t="s">
        <v>6026</v>
      </c>
      <c r="B6477" s="202">
        <v>13933</v>
      </c>
      <c r="C6477" s="204">
        <v>5</v>
      </c>
      <c r="D6477" s="416">
        <v>0</v>
      </c>
    </row>
    <row r="6478" spans="1:4" x14ac:dyDescent="0.25">
      <c r="A6478" s="415" t="s">
        <v>6027</v>
      </c>
      <c r="B6478" s="202">
        <v>22734</v>
      </c>
      <c r="C6478" s="204">
        <v>2</v>
      </c>
      <c r="D6478" s="416">
        <v>2</v>
      </c>
    </row>
    <row r="6479" spans="1:4" x14ac:dyDescent="0.25">
      <c r="A6479" s="415" t="s">
        <v>5619</v>
      </c>
      <c r="B6479" s="202">
        <v>25355</v>
      </c>
      <c r="C6479" s="204">
        <v>2</v>
      </c>
      <c r="D6479" s="416">
        <v>2</v>
      </c>
    </row>
    <row r="6480" spans="1:4" x14ac:dyDescent="0.25">
      <c r="A6480" s="415" t="s">
        <v>5620</v>
      </c>
      <c r="B6480" s="202">
        <v>24120</v>
      </c>
      <c r="C6480" s="204">
        <v>2</v>
      </c>
      <c r="D6480" s="416">
        <v>2</v>
      </c>
    </row>
    <row r="6481" spans="1:4" x14ac:dyDescent="0.25">
      <c r="A6481" s="415" t="s">
        <v>5621</v>
      </c>
      <c r="B6481" s="202">
        <v>13280</v>
      </c>
      <c r="C6481" s="204">
        <v>2</v>
      </c>
      <c r="D6481" s="416">
        <v>2</v>
      </c>
    </row>
    <row r="6482" spans="1:4" x14ac:dyDescent="0.25">
      <c r="A6482" s="415" t="s">
        <v>5622</v>
      </c>
      <c r="B6482" s="202">
        <v>10826</v>
      </c>
      <c r="C6482" s="204">
        <v>2</v>
      </c>
      <c r="D6482" s="416">
        <v>2</v>
      </c>
    </row>
    <row r="6483" spans="1:4" x14ac:dyDescent="0.25">
      <c r="A6483" s="415" t="s">
        <v>5623</v>
      </c>
      <c r="B6483" s="202">
        <v>15942</v>
      </c>
      <c r="C6483" s="204">
        <v>2</v>
      </c>
      <c r="D6483" s="416">
        <v>2</v>
      </c>
    </row>
    <row r="6484" spans="1:4" x14ac:dyDescent="0.25">
      <c r="A6484" s="415" t="s">
        <v>5624</v>
      </c>
      <c r="B6484" s="202">
        <v>15167</v>
      </c>
      <c r="C6484" s="204">
        <v>2</v>
      </c>
      <c r="D6484" s="416">
        <v>2</v>
      </c>
    </row>
    <row r="6485" spans="1:4" x14ac:dyDescent="0.25">
      <c r="A6485" s="415" t="s">
        <v>5569</v>
      </c>
      <c r="B6485" s="202">
        <v>16146</v>
      </c>
      <c r="C6485" s="204">
        <v>2</v>
      </c>
      <c r="D6485" s="416">
        <v>2</v>
      </c>
    </row>
    <row r="6486" spans="1:4" x14ac:dyDescent="0.25">
      <c r="A6486" s="415" t="s">
        <v>5570</v>
      </c>
      <c r="B6486" s="202">
        <v>10224</v>
      </c>
      <c r="C6486" s="204">
        <v>1</v>
      </c>
      <c r="D6486" s="416">
        <v>1</v>
      </c>
    </row>
    <row r="6487" spans="1:4" x14ac:dyDescent="0.25">
      <c r="A6487" s="415" t="s">
        <v>5571</v>
      </c>
      <c r="B6487" s="202">
        <v>14320</v>
      </c>
      <c r="C6487" s="204">
        <v>2</v>
      </c>
      <c r="D6487" s="416">
        <v>2</v>
      </c>
    </row>
    <row r="6488" spans="1:4" x14ac:dyDescent="0.25">
      <c r="A6488" s="415" t="s">
        <v>5572</v>
      </c>
      <c r="B6488" s="202">
        <v>19419</v>
      </c>
      <c r="C6488" s="204">
        <v>2</v>
      </c>
      <c r="D6488" s="416">
        <v>2</v>
      </c>
    </row>
    <row r="6489" spans="1:4" x14ac:dyDescent="0.25">
      <c r="A6489" s="415" t="s">
        <v>5573</v>
      </c>
      <c r="B6489" s="202">
        <v>18144</v>
      </c>
      <c r="C6489" s="204">
        <v>2</v>
      </c>
      <c r="D6489" s="416">
        <v>2</v>
      </c>
    </row>
    <row r="6490" spans="1:4" x14ac:dyDescent="0.25">
      <c r="A6490" s="415" t="s">
        <v>5574</v>
      </c>
      <c r="B6490" s="202">
        <v>19249</v>
      </c>
      <c r="C6490" s="204">
        <v>1</v>
      </c>
      <c r="D6490" s="416">
        <v>1</v>
      </c>
    </row>
    <row r="6491" spans="1:4" x14ac:dyDescent="0.25">
      <c r="A6491" s="415" t="s">
        <v>6028</v>
      </c>
      <c r="B6491" s="202">
        <v>23892</v>
      </c>
      <c r="C6491" s="204">
        <v>2</v>
      </c>
      <c r="D6491" s="416">
        <v>1</v>
      </c>
    </row>
    <row r="6492" spans="1:4" x14ac:dyDescent="0.25">
      <c r="A6492" s="415" t="s">
        <v>6029</v>
      </c>
      <c r="B6492" s="202">
        <v>24372</v>
      </c>
      <c r="C6492" s="204">
        <v>6</v>
      </c>
      <c r="D6492" s="416">
        <v>6</v>
      </c>
    </row>
    <row r="6493" spans="1:4" x14ac:dyDescent="0.25">
      <c r="A6493" s="415" t="s">
        <v>6030</v>
      </c>
      <c r="B6493" s="202">
        <v>25568</v>
      </c>
      <c r="C6493" s="204">
        <v>15</v>
      </c>
      <c r="D6493" s="416">
        <v>10</v>
      </c>
    </row>
    <row r="6494" spans="1:4" x14ac:dyDescent="0.25">
      <c r="A6494" s="415" t="s">
        <v>6031</v>
      </c>
      <c r="B6494" s="202">
        <v>10543</v>
      </c>
      <c r="C6494" s="204">
        <v>2</v>
      </c>
      <c r="D6494" s="416">
        <v>0</v>
      </c>
    </row>
    <row r="6495" spans="1:4" x14ac:dyDescent="0.25">
      <c r="A6495" s="415" t="s">
        <v>6032</v>
      </c>
      <c r="B6495" s="202">
        <v>13574</v>
      </c>
      <c r="C6495" s="204">
        <v>8</v>
      </c>
      <c r="D6495" s="416">
        <v>8</v>
      </c>
    </row>
    <row r="6496" spans="1:4" x14ac:dyDescent="0.25">
      <c r="A6496" s="415" t="s">
        <v>6033</v>
      </c>
      <c r="B6496" s="202">
        <v>12698</v>
      </c>
      <c r="C6496" s="204">
        <v>5</v>
      </c>
      <c r="D6496" s="416">
        <v>5</v>
      </c>
    </row>
    <row r="6497" spans="1:4" x14ac:dyDescent="0.25">
      <c r="A6497" s="415" t="s">
        <v>6034</v>
      </c>
      <c r="B6497" s="202">
        <v>19407</v>
      </c>
      <c r="C6497" s="204">
        <v>2</v>
      </c>
      <c r="D6497" s="416">
        <v>2</v>
      </c>
    </row>
    <row r="6498" spans="1:4" x14ac:dyDescent="0.25">
      <c r="A6498" s="415" t="s">
        <v>6035</v>
      </c>
      <c r="B6498" s="202">
        <v>22520</v>
      </c>
      <c r="C6498" s="204">
        <v>11</v>
      </c>
      <c r="D6498" s="416">
        <v>11</v>
      </c>
    </row>
    <row r="6499" spans="1:4" x14ac:dyDescent="0.25">
      <c r="A6499" s="415" t="s">
        <v>2905</v>
      </c>
      <c r="B6499" s="202">
        <v>29969</v>
      </c>
      <c r="C6499" s="204">
        <v>5</v>
      </c>
      <c r="D6499" s="416">
        <v>2</v>
      </c>
    </row>
    <row r="6500" spans="1:4" x14ac:dyDescent="0.25">
      <c r="A6500" s="415" t="s">
        <v>6036</v>
      </c>
      <c r="B6500" s="202">
        <v>20467</v>
      </c>
      <c r="C6500" s="204">
        <v>131</v>
      </c>
      <c r="D6500" s="416">
        <v>121</v>
      </c>
    </row>
    <row r="6501" spans="1:4" x14ac:dyDescent="0.25">
      <c r="A6501" s="415" t="s">
        <v>6037</v>
      </c>
      <c r="B6501" s="202">
        <v>29543</v>
      </c>
      <c r="C6501" s="204">
        <v>180</v>
      </c>
      <c r="D6501" s="416">
        <v>180</v>
      </c>
    </row>
    <row r="6502" spans="1:4" x14ac:dyDescent="0.25">
      <c r="A6502" s="415" t="s">
        <v>6038</v>
      </c>
      <c r="B6502" s="202">
        <v>13484</v>
      </c>
      <c r="C6502" s="204">
        <v>20</v>
      </c>
      <c r="D6502" s="416">
        <v>20</v>
      </c>
    </row>
    <row r="6503" spans="1:4" x14ac:dyDescent="0.25">
      <c r="A6503" s="415" t="s">
        <v>2913</v>
      </c>
      <c r="B6503" s="202">
        <v>27670</v>
      </c>
      <c r="C6503" s="204">
        <v>2</v>
      </c>
      <c r="D6503" s="416">
        <v>2</v>
      </c>
    </row>
    <row r="6504" spans="1:4" x14ac:dyDescent="0.25">
      <c r="A6504" s="415" t="s">
        <v>6027</v>
      </c>
      <c r="B6504" s="202">
        <v>19427</v>
      </c>
      <c r="C6504" s="204">
        <v>2</v>
      </c>
      <c r="D6504" s="416">
        <v>2</v>
      </c>
    </row>
    <row r="6505" spans="1:4" x14ac:dyDescent="0.25">
      <c r="A6505" s="415" t="s">
        <v>2345</v>
      </c>
      <c r="B6505" s="202">
        <v>23789</v>
      </c>
      <c r="C6505" s="204">
        <v>1</v>
      </c>
      <c r="D6505" s="416">
        <v>0</v>
      </c>
    </row>
    <row r="6506" spans="1:4" x14ac:dyDescent="0.25">
      <c r="A6506" s="415" t="s">
        <v>6039</v>
      </c>
      <c r="B6506" s="202">
        <v>19900</v>
      </c>
      <c r="C6506" s="204">
        <v>1</v>
      </c>
      <c r="D6506" s="416">
        <v>0</v>
      </c>
    </row>
    <row r="6507" spans="1:4" x14ac:dyDescent="0.25">
      <c r="A6507" s="415" t="s">
        <v>6040</v>
      </c>
      <c r="B6507" s="202">
        <v>21685</v>
      </c>
      <c r="C6507" s="204">
        <v>1</v>
      </c>
      <c r="D6507" s="416">
        <v>1</v>
      </c>
    </row>
    <row r="6508" spans="1:4" x14ac:dyDescent="0.25">
      <c r="A6508" s="415" t="s">
        <v>6041</v>
      </c>
      <c r="B6508" s="202">
        <v>13354</v>
      </c>
      <c r="C6508" s="204">
        <v>1</v>
      </c>
      <c r="D6508" s="416">
        <v>0</v>
      </c>
    </row>
    <row r="6509" spans="1:4" x14ac:dyDescent="0.25">
      <c r="A6509" s="415" t="s">
        <v>6042</v>
      </c>
      <c r="B6509" s="202">
        <v>13291</v>
      </c>
      <c r="C6509" s="204">
        <v>3</v>
      </c>
      <c r="D6509" s="416">
        <v>1</v>
      </c>
    </row>
    <row r="6510" spans="1:4" x14ac:dyDescent="0.25">
      <c r="A6510" s="415" t="s">
        <v>6043</v>
      </c>
      <c r="B6510" s="202">
        <v>19715</v>
      </c>
      <c r="C6510" s="204">
        <v>2</v>
      </c>
      <c r="D6510" s="416">
        <v>0</v>
      </c>
    </row>
    <row r="6511" spans="1:4" x14ac:dyDescent="0.25">
      <c r="A6511" s="415" t="s">
        <v>6044</v>
      </c>
      <c r="B6511" s="202">
        <v>19587</v>
      </c>
      <c r="C6511" s="204">
        <v>2</v>
      </c>
      <c r="D6511" s="416">
        <v>2</v>
      </c>
    </row>
    <row r="6512" spans="1:4" x14ac:dyDescent="0.25">
      <c r="A6512" s="415" t="s">
        <v>6045</v>
      </c>
      <c r="B6512" s="202">
        <v>16072</v>
      </c>
      <c r="C6512" s="204">
        <v>2</v>
      </c>
      <c r="D6512" s="416">
        <v>2</v>
      </c>
    </row>
    <row r="6513" spans="1:4" x14ac:dyDescent="0.25">
      <c r="A6513" s="415" t="s">
        <v>6046</v>
      </c>
      <c r="B6513" s="202">
        <v>12136</v>
      </c>
      <c r="C6513" s="204">
        <v>2</v>
      </c>
      <c r="D6513" s="416">
        <v>2</v>
      </c>
    </row>
    <row r="6514" spans="1:4" x14ac:dyDescent="0.25">
      <c r="A6514" s="415" t="s">
        <v>6047</v>
      </c>
      <c r="B6514" s="202">
        <v>22216</v>
      </c>
      <c r="C6514" s="204">
        <v>2</v>
      </c>
      <c r="D6514" s="416">
        <v>2</v>
      </c>
    </row>
    <row r="6515" spans="1:4" x14ac:dyDescent="0.25">
      <c r="A6515" s="415" t="s">
        <v>6048</v>
      </c>
      <c r="B6515" s="202">
        <v>13118</v>
      </c>
      <c r="C6515" s="204">
        <v>45</v>
      </c>
      <c r="D6515" s="416">
        <v>20</v>
      </c>
    </row>
    <row r="6516" spans="1:4" x14ac:dyDescent="0.25">
      <c r="A6516" s="415" t="s">
        <v>6039</v>
      </c>
      <c r="B6516" s="202">
        <v>19374</v>
      </c>
      <c r="C6516" s="204">
        <v>20</v>
      </c>
      <c r="D6516" s="416">
        <v>0</v>
      </c>
    </row>
    <row r="6517" spans="1:4" x14ac:dyDescent="0.25">
      <c r="A6517" s="415" t="s">
        <v>6049</v>
      </c>
      <c r="B6517" s="202">
        <v>21303</v>
      </c>
      <c r="C6517" s="204">
        <v>2</v>
      </c>
      <c r="D6517" s="416">
        <v>2</v>
      </c>
    </row>
    <row r="6518" spans="1:4" x14ac:dyDescent="0.25">
      <c r="A6518" s="415" t="s">
        <v>6050</v>
      </c>
      <c r="B6518" s="202">
        <v>10367</v>
      </c>
      <c r="C6518" s="204">
        <v>1</v>
      </c>
      <c r="D6518" s="416">
        <v>1</v>
      </c>
    </row>
    <row r="6519" spans="1:4" x14ac:dyDescent="0.25">
      <c r="A6519" s="415" t="s">
        <v>6051</v>
      </c>
      <c r="B6519" s="202">
        <v>16700</v>
      </c>
      <c r="C6519" s="204">
        <v>1</v>
      </c>
      <c r="D6519" s="416">
        <v>1</v>
      </c>
    </row>
    <row r="6520" spans="1:4" x14ac:dyDescent="0.25">
      <c r="A6520" s="415" t="s">
        <v>4521</v>
      </c>
      <c r="B6520" s="202">
        <v>14541</v>
      </c>
      <c r="C6520" s="204">
        <v>4</v>
      </c>
      <c r="D6520" s="416">
        <v>0</v>
      </c>
    </row>
    <row r="6521" spans="1:4" x14ac:dyDescent="0.25">
      <c r="A6521" s="415" t="s">
        <v>6052</v>
      </c>
      <c r="B6521" s="202">
        <v>13268</v>
      </c>
      <c r="C6521" s="204">
        <v>24</v>
      </c>
      <c r="D6521" s="416">
        <v>21</v>
      </c>
    </row>
    <row r="6522" spans="1:4" x14ac:dyDescent="0.25">
      <c r="A6522" s="415" t="s">
        <v>6053</v>
      </c>
      <c r="B6522" s="202">
        <v>19425</v>
      </c>
      <c r="C6522" s="204">
        <v>17</v>
      </c>
      <c r="D6522" s="416">
        <v>15</v>
      </c>
    </row>
    <row r="6523" spans="1:4" x14ac:dyDescent="0.25">
      <c r="A6523" s="415" t="s">
        <v>6054</v>
      </c>
      <c r="B6523" s="202">
        <v>20166</v>
      </c>
      <c r="C6523" s="204">
        <v>6</v>
      </c>
      <c r="D6523" s="416">
        <v>6</v>
      </c>
    </row>
    <row r="6524" spans="1:4" x14ac:dyDescent="0.25">
      <c r="A6524" s="415" t="s">
        <v>4521</v>
      </c>
      <c r="B6524" s="202">
        <v>10859</v>
      </c>
      <c r="C6524" s="204">
        <v>4</v>
      </c>
      <c r="D6524" s="416">
        <v>0</v>
      </c>
    </row>
    <row r="6525" spans="1:4" x14ac:dyDescent="0.25">
      <c r="A6525" s="415" t="s">
        <v>6055</v>
      </c>
      <c r="B6525" s="202">
        <v>27271</v>
      </c>
      <c r="C6525" s="204">
        <v>20</v>
      </c>
      <c r="D6525" s="416">
        <v>0</v>
      </c>
    </row>
    <row r="6526" spans="1:4" x14ac:dyDescent="0.25">
      <c r="A6526" s="415" t="s">
        <v>6056</v>
      </c>
      <c r="B6526" s="202">
        <v>23608</v>
      </c>
      <c r="C6526" s="204">
        <v>390</v>
      </c>
      <c r="D6526" s="416">
        <v>290</v>
      </c>
    </row>
    <row r="6527" spans="1:4" x14ac:dyDescent="0.25">
      <c r="A6527" s="415" t="s">
        <v>6057</v>
      </c>
      <c r="B6527" s="202">
        <v>27981</v>
      </c>
      <c r="C6527" s="203">
        <v>1420</v>
      </c>
      <c r="D6527" s="417">
        <v>1150</v>
      </c>
    </row>
    <row r="6528" spans="1:4" x14ac:dyDescent="0.25">
      <c r="A6528" s="415" t="s">
        <v>6058</v>
      </c>
      <c r="B6528" s="202">
        <v>24690</v>
      </c>
      <c r="C6528" s="204">
        <v>70</v>
      </c>
      <c r="D6528" s="416">
        <v>0</v>
      </c>
    </row>
    <row r="6529" spans="1:4" x14ac:dyDescent="0.25">
      <c r="A6529" s="415" t="s">
        <v>6059</v>
      </c>
      <c r="B6529" s="202">
        <v>18755</v>
      </c>
      <c r="C6529" s="203">
        <v>4040</v>
      </c>
      <c r="D6529" s="417">
        <v>1680</v>
      </c>
    </row>
    <row r="6530" spans="1:4" x14ac:dyDescent="0.25">
      <c r="A6530" s="415" t="s">
        <v>6060</v>
      </c>
      <c r="B6530" s="202">
        <v>19778</v>
      </c>
      <c r="C6530" s="204">
        <v>592</v>
      </c>
      <c r="D6530" s="416">
        <v>0</v>
      </c>
    </row>
    <row r="6531" spans="1:4" x14ac:dyDescent="0.25">
      <c r="A6531" s="415" t="s">
        <v>6061</v>
      </c>
      <c r="B6531" s="202">
        <v>29303</v>
      </c>
      <c r="C6531" s="204">
        <v>809</v>
      </c>
      <c r="D6531" s="416">
        <v>73</v>
      </c>
    </row>
    <row r="6532" spans="1:4" x14ac:dyDescent="0.25">
      <c r="A6532" s="415" t="s">
        <v>6062</v>
      </c>
      <c r="B6532" s="202">
        <v>16647</v>
      </c>
      <c r="C6532" s="204">
        <v>40</v>
      </c>
      <c r="D6532" s="416">
        <v>0</v>
      </c>
    </row>
    <row r="6533" spans="1:4" x14ac:dyDescent="0.25">
      <c r="A6533" s="415" t="s">
        <v>6063</v>
      </c>
      <c r="B6533" s="202">
        <v>12687</v>
      </c>
      <c r="C6533" s="204">
        <v>10</v>
      </c>
      <c r="D6533" s="416">
        <v>0</v>
      </c>
    </row>
    <row r="6534" spans="1:4" x14ac:dyDescent="0.25">
      <c r="A6534" s="415" t="s">
        <v>6064</v>
      </c>
      <c r="B6534" s="202">
        <v>28863</v>
      </c>
      <c r="C6534" s="204">
        <v>67</v>
      </c>
      <c r="D6534" s="416">
        <v>53</v>
      </c>
    </row>
    <row r="6535" spans="1:4" x14ac:dyDescent="0.25">
      <c r="A6535" s="415" t="s">
        <v>6065</v>
      </c>
      <c r="B6535" s="202">
        <v>10588</v>
      </c>
      <c r="C6535" s="204">
        <v>640</v>
      </c>
      <c r="D6535" s="416">
        <v>20</v>
      </c>
    </row>
    <row r="6536" spans="1:4" x14ac:dyDescent="0.25">
      <c r="A6536" s="415" t="s">
        <v>5992</v>
      </c>
      <c r="B6536" s="202">
        <v>26288</v>
      </c>
      <c r="C6536" s="204">
        <v>430</v>
      </c>
      <c r="D6536" s="416">
        <v>50</v>
      </c>
    </row>
    <row r="6537" spans="1:4" x14ac:dyDescent="0.25">
      <c r="A6537" s="415" t="s">
        <v>6066</v>
      </c>
      <c r="B6537" s="202">
        <v>27525</v>
      </c>
      <c r="C6537" s="204">
        <v>130</v>
      </c>
      <c r="D6537" s="416">
        <v>130</v>
      </c>
    </row>
    <row r="6538" spans="1:4" x14ac:dyDescent="0.25">
      <c r="A6538" s="415" t="s">
        <v>6067</v>
      </c>
      <c r="B6538" s="202">
        <v>18396</v>
      </c>
      <c r="C6538" s="204">
        <v>24</v>
      </c>
      <c r="D6538" s="416">
        <v>24</v>
      </c>
    </row>
    <row r="6539" spans="1:4" x14ac:dyDescent="0.25">
      <c r="A6539" s="415" t="s">
        <v>6068</v>
      </c>
      <c r="B6539" s="202">
        <v>17730</v>
      </c>
      <c r="C6539" s="204">
        <v>30</v>
      </c>
      <c r="D6539" s="416">
        <v>2</v>
      </c>
    </row>
    <row r="6540" spans="1:4" x14ac:dyDescent="0.25">
      <c r="A6540" s="415" t="s">
        <v>6069</v>
      </c>
      <c r="B6540" s="202">
        <v>18375</v>
      </c>
      <c r="C6540" s="204">
        <v>10</v>
      </c>
      <c r="D6540" s="416">
        <v>0</v>
      </c>
    </row>
    <row r="6541" spans="1:4" x14ac:dyDescent="0.25">
      <c r="A6541" s="415" t="s">
        <v>6070</v>
      </c>
      <c r="B6541" s="202">
        <v>21895</v>
      </c>
      <c r="C6541" s="204">
        <v>34</v>
      </c>
      <c r="D6541" s="416">
        <v>0</v>
      </c>
    </row>
    <row r="6542" spans="1:4" x14ac:dyDescent="0.25">
      <c r="A6542" s="415" t="s">
        <v>6071</v>
      </c>
      <c r="B6542" s="202">
        <v>26537</v>
      </c>
      <c r="C6542" s="204">
        <v>10</v>
      </c>
      <c r="D6542" s="416">
        <v>0</v>
      </c>
    </row>
    <row r="6543" spans="1:4" x14ac:dyDescent="0.25">
      <c r="A6543" s="415" t="s">
        <v>6072</v>
      </c>
      <c r="B6543" s="202">
        <v>12467</v>
      </c>
      <c r="C6543" s="204">
        <v>10</v>
      </c>
      <c r="D6543" s="416">
        <v>0</v>
      </c>
    </row>
    <row r="6544" spans="1:4" x14ac:dyDescent="0.25">
      <c r="A6544" s="415" t="s">
        <v>6073</v>
      </c>
      <c r="B6544" s="202">
        <v>13819</v>
      </c>
      <c r="C6544" s="204">
        <v>10</v>
      </c>
      <c r="D6544" s="416">
        <v>0</v>
      </c>
    </row>
    <row r="6545" spans="1:4" x14ac:dyDescent="0.25">
      <c r="A6545" s="415" t="s">
        <v>6074</v>
      </c>
      <c r="B6545" s="202">
        <v>23914</v>
      </c>
      <c r="C6545" s="204">
        <v>10</v>
      </c>
      <c r="D6545" s="416">
        <v>0</v>
      </c>
    </row>
    <row r="6546" spans="1:4" x14ac:dyDescent="0.25">
      <c r="A6546" s="415" t="s">
        <v>6075</v>
      </c>
      <c r="B6546" s="202">
        <v>20398</v>
      </c>
      <c r="C6546" s="204">
        <v>30</v>
      </c>
      <c r="D6546" s="416">
        <v>0</v>
      </c>
    </row>
    <row r="6547" spans="1:4" x14ac:dyDescent="0.25">
      <c r="A6547" s="415" t="s">
        <v>6076</v>
      </c>
      <c r="B6547" s="202">
        <v>10056</v>
      </c>
      <c r="C6547" s="204">
        <v>44</v>
      </c>
      <c r="D6547" s="416">
        <v>38</v>
      </c>
    </row>
    <row r="6548" spans="1:4" x14ac:dyDescent="0.25">
      <c r="A6548" s="415" t="s">
        <v>6077</v>
      </c>
      <c r="B6548" s="202">
        <v>10916</v>
      </c>
      <c r="C6548" s="204">
        <v>20</v>
      </c>
      <c r="D6548" s="416">
        <v>20</v>
      </c>
    </row>
    <row r="6549" spans="1:4" x14ac:dyDescent="0.25">
      <c r="A6549" s="415" t="s">
        <v>2227</v>
      </c>
      <c r="B6549" s="202">
        <v>24581</v>
      </c>
      <c r="C6549" s="204">
        <v>156</v>
      </c>
      <c r="D6549" s="416">
        <v>144</v>
      </c>
    </row>
    <row r="6550" spans="1:4" x14ac:dyDescent="0.25">
      <c r="A6550" s="415" t="s">
        <v>2228</v>
      </c>
      <c r="B6550" s="202">
        <v>21206</v>
      </c>
      <c r="C6550" s="204">
        <v>230</v>
      </c>
      <c r="D6550" s="416">
        <v>180</v>
      </c>
    </row>
    <row r="6551" spans="1:4" x14ac:dyDescent="0.25">
      <c r="A6551" s="415" t="s">
        <v>5769</v>
      </c>
      <c r="B6551" s="202">
        <v>23001</v>
      </c>
      <c r="C6551" s="204">
        <v>6</v>
      </c>
      <c r="D6551" s="416">
        <v>4</v>
      </c>
    </row>
    <row r="6552" spans="1:4" x14ac:dyDescent="0.25">
      <c r="A6552" s="415" t="s">
        <v>2229</v>
      </c>
      <c r="B6552" s="202">
        <v>21788</v>
      </c>
      <c r="C6552" s="204">
        <v>36</v>
      </c>
      <c r="D6552" s="416">
        <v>28</v>
      </c>
    </row>
    <row r="6553" spans="1:4" x14ac:dyDescent="0.25">
      <c r="A6553" s="415" t="s">
        <v>2230</v>
      </c>
      <c r="B6553" s="202">
        <v>22644</v>
      </c>
      <c r="C6553" s="204">
        <v>38</v>
      </c>
      <c r="D6553" s="416">
        <v>34</v>
      </c>
    </row>
    <row r="6554" spans="1:4" x14ac:dyDescent="0.25">
      <c r="A6554" s="415" t="s">
        <v>2231</v>
      </c>
      <c r="B6554" s="202">
        <v>15158</v>
      </c>
      <c r="C6554" s="204">
        <v>2</v>
      </c>
      <c r="D6554" s="416">
        <v>2</v>
      </c>
    </row>
    <row r="6555" spans="1:4" x14ac:dyDescent="0.25">
      <c r="A6555" s="415" t="s">
        <v>2232</v>
      </c>
      <c r="B6555" s="202">
        <v>18690</v>
      </c>
      <c r="C6555" s="204">
        <v>34</v>
      </c>
      <c r="D6555" s="416">
        <v>0</v>
      </c>
    </row>
    <row r="6556" spans="1:4" x14ac:dyDescent="0.25">
      <c r="A6556" s="415" t="s">
        <v>6078</v>
      </c>
      <c r="B6556" s="202">
        <v>17146</v>
      </c>
      <c r="C6556" s="204">
        <v>836</v>
      </c>
      <c r="D6556" s="416">
        <v>770</v>
      </c>
    </row>
    <row r="6557" spans="1:4" x14ac:dyDescent="0.25">
      <c r="A6557" s="415" t="s">
        <v>3313</v>
      </c>
      <c r="B6557" s="202">
        <v>14196</v>
      </c>
      <c r="C6557" s="203">
        <v>6870</v>
      </c>
      <c r="D6557" s="417">
        <v>5520</v>
      </c>
    </row>
    <row r="6558" spans="1:4" x14ac:dyDescent="0.25">
      <c r="A6558" s="415" t="s">
        <v>6079</v>
      </c>
      <c r="B6558" s="202">
        <v>14789</v>
      </c>
      <c r="C6558" s="204">
        <v>28</v>
      </c>
      <c r="D6558" s="416">
        <v>28</v>
      </c>
    </row>
    <row r="6559" spans="1:4" x14ac:dyDescent="0.25">
      <c r="A6559" s="415" t="s">
        <v>3113</v>
      </c>
      <c r="B6559" s="202">
        <v>15816</v>
      </c>
      <c r="C6559" s="204">
        <v>30</v>
      </c>
      <c r="D6559" s="416">
        <v>30</v>
      </c>
    </row>
    <row r="6560" spans="1:4" x14ac:dyDescent="0.25">
      <c r="A6560" s="415" t="s">
        <v>6080</v>
      </c>
      <c r="B6560" s="202">
        <v>28023</v>
      </c>
      <c r="C6560" s="203">
        <v>1326</v>
      </c>
      <c r="D6560" s="416">
        <v>446</v>
      </c>
    </row>
    <row r="6561" spans="1:4" x14ac:dyDescent="0.25">
      <c r="A6561" s="415" t="s">
        <v>6081</v>
      </c>
      <c r="B6561" s="202">
        <v>18959</v>
      </c>
      <c r="C6561" s="204">
        <v>166</v>
      </c>
      <c r="D6561" s="416">
        <v>70</v>
      </c>
    </row>
    <row r="6562" spans="1:4" x14ac:dyDescent="0.25">
      <c r="A6562" s="415" t="s">
        <v>4570</v>
      </c>
      <c r="B6562" s="202">
        <v>18335</v>
      </c>
      <c r="C6562" s="204">
        <v>10</v>
      </c>
      <c r="D6562" s="416">
        <v>6</v>
      </c>
    </row>
    <row r="6563" spans="1:4" x14ac:dyDescent="0.25">
      <c r="A6563" s="415" t="s">
        <v>4571</v>
      </c>
      <c r="B6563" s="202">
        <v>28987</v>
      </c>
      <c r="C6563" s="204">
        <v>40</v>
      </c>
      <c r="D6563" s="416">
        <v>38</v>
      </c>
    </row>
    <row r="6564" spans="1:4" x14ac:dyDescent="0.25">
      <c r="A6564" s="415" t="s">
        <v>4593</v>
      </c>
      <c r="B6564" s="202">
        <v>20926</v>
      </c>
      <c r="C6564" s="204">
        <v>2</v>
      </c>
      <c r="D6564" s="416">
        <v>2</v>
      </c>
    </row>
    <row r="6565" spans="1:4" x14ac:dyDescent="0.25">
      <c r="A6565" s="415" t="s">
        <v>6082</v>
      </c>
      <c r="B6565" s="202">
        <v>22703</v>
      </c>
      <c r="C6565" s="204">
        <v>6</v>
      </c>
      <c r="D6565" s="416">
        <v>0</v>
      </c>
    </row>
    <row r="6566" spans="1:4" x14ac:dyDescent="0.25">
      <c r="A6566" s="415" t="s">
        <v>2668</v>
      </c>
      <c r="B6566" s="202">
        <v>20663</v>
      </c>
      <c r="C6566" s="204">
        <v>438</v>
      </c>
      <c r="D6566" s="416">
        <v>438</v>
      </c>
    </row>
    <row r="6567" spans="1:4" x14ac:dyDescent="0.25">
      <c r="A6567" s="415" t="s">
        <v>2669</v>
      </c>
      <c r="B6567" s="202">
        <v>13838</v>
      </c>
      <c r="C6567" s="204">
        <v>240</v>
      </c>
      <c r="D6567" s="416">
        <v>178</v>
      </c>
    </row>
    <row r="6568" spans="1:4" x14ac:dyDescent="0.25">
      <c r="A6568" s="415" t="s">
        <v>5231</v>
      </c>
      <c r="B6568" s="202">
        <v>13673</v>
      </c>
      <c r="C6568" s="204">
        <v>28</v>
      </c>
      <c r="D6568" s="416">
        <v>14</v>
      </c>
    </row>
    <row r="6569" spans="1:4" x14ac:dyDescent="0.25">
      <c r="A6569" s="415" t="s">
        <v>5242</v>
      </c>
      <c r="B6569" s="202">
        <v>22694</v>
      </c>
      <c r="C6569" s="204">
        <v>48</v>
      </c>
      <c r="D6569" s="416">
        <v>36</v>
      </c>
    </row>
    <row r="6570" spans="1:4" x14ac:dyDescent="0.25">
      <c r="A6570" s="415" t="s">
        <v>5244</v>
      </c>
      <c r="B6570" s="202">
        <v>20953</v>
      </c>
      <c r="C6570" s="204">
        <v>512</v>
      </c>
      <c r="D6570" s="416">
        <v>448</v>
      </c>
    </row>
    <row r="6571" spans="1:4" x14ac:dyDescent="0.25">
      <c r="A6571" s="415" t="s">
        <v>5245</v>
      </c>
      <c r="B6571" s="202">
        <v>11711</v>
      </c>
      <c r="C6571" s="204">
        <v>2</v>
      </c>
      <c r="D6571" s="416">
        <v>0</v>
      </c>
    </row>
    <row r="6572" spans="1:4" x14ac:dyDescent="0.25">
      <c r="A6572" s="415" t="s">
        <v>5246</v>
      </c>
      <c r="B6572" s="202">
        <v>24176</v>
      </c>
      <c r="C6572" s="204">
        <v>8</v>
      </c>
      <c r="D6572" s="416">
        <v>6</v>
      </c>
    </row>
    <row r="6573" spans="1:4" x14ac:dyDescent="0.25">
      <c r="A6573" s="415" t="s">
        <v>5247</v>
      </c>
      <c r="B6573" s="202">
        <v>27040</v>
      </c>
      <c r="C6573" s="204">
        <v>14</v>
      </c>
      <c r="D6573" s="416">
        <v>14</v>
      </c>
    </row>
    <row r="6574" spans="1:4" x14ac:dyDescent="0.25">
      <c r="A6574" s="415" t="s">
        <v>5248</v>
      </c>
      <c r="B6574" s="202">
        <v>15271</v>
      </c>
      <c r="C6574" s="204">
        <v>24</v>
      </c>
      <c r="D6574" s="416">
        <v>20</v>
      </c>
    </row>
    <row r="6575" spans="1:4" x14ac:dyDescent="0.25">
      <c r="A6575" s="415" t="s">
        <v>5249</v>
      </c>
      <c r="B6575" s="202">
        <v>24682</v>
      </c>
      <c r="C6575" s="204">
        <v>28</v>
      </c>
      <c r="D6575" s="416">
        <v>0</v>
      </c>
    </row>
    <row r="6576" spans="1:4" x14ac:dyDescent="0.25">
      <c r="A6576" s="415" t="s">
        <v>5250</v>
      </c>
      <c r="B6576" s="202">
        <v>22102</v>
      </c>
      <c r="C6576" s="204">
        <v>292</v>
      </c>
      <c r="D6576" s="416">
        <v>266</v>
      </c>
    </row>
    <row r="6577" spans="1:4" x14ac:dyDescent="0.25">
      <c r="A6577" s="415" t="s">
        <v>5251</v>
      </c>
      <c r="B6577" s="202">
        <v>27068</v>
      </c>
      <c r="C6577" s="204">
        <v>26</v>
      </c>
      <c r="D6577" s="416">
        <v>26</v>
      </c>
    </row>
    <row r="6578" spans="1:4" x14ac:dyDescent="0.25">
      <c r="A6578" s="415" t="s">
        <v>5252</v>
      </c>
      <c r="B6578" s="202">
        <v>26140</v>
      </c>
      <c r="C6578" s="204">
        <v>14</v>
      </c>
      <c r="D6578" s="416">
        <v>14</v>
      </c>
    </row>
    <row r="6579" spans="1:4" x14ac:dyDescent="0.25">
      <c r="A6579" s="415" t="s">
        <v>6083</v>
      </c>
      <c r="B6579" s="202">
        <v>19169</v>
      </c>
      <c r="C6579" s="204">
        <v>840</v>
      </c>
      <c r="D6579" s="416">
        <v>744</v>
      </c>
    </row>
    <row r="6580" spans="1:4" x14ac:dyDescent="0.25">
      <c r="A6580" s="415" t="s">
        <v>6084</v>
      </c>
      <c r="B6580" s="202">
        <v>23958</v>
      </c>
      <c r="C6580" s="204">
        <v>404</v>
      </c>
      <c r="D6580" s="416">
        <v>332</v>
      </c>
    </row>
    <row r="6581" spans="1:4" x14ac:dyDescent="0.25">
      <c r="A6581" s="415" t="s">
        <v>2294</v>
      </c>
      <c r="B6581" s="202">
        <v>29698</v>
      </c>
      <c r="C6581" s="204">
        <v>278</v>
      </c>
      <c r="D6581" s="416">
        <v>246</v>
      </c>
    </row>
    <row r="6582" spans="1:4" x14ac:dyDescent="0.25">
      <c r="A6582" s="415" t="s">
        <v>2295</v>
      </c>
      <c r="B6582" s="202">
        <v>17110</v>
      </c>
      <c r="C6582" s="204">
        <v>4</v>
      </c>
      <c r="D6582" s="416">
        <v>4</v>
      </c>
    </row>
    <row r="6583" spans="1:4" x14ac:dyDescent="0.25">
      <c r="A6583" s="415" t="s">
        <v>2300</v>
      </c>
      <c r="B6583" s="202">
        <v>13466</v>
      </c>
      <c r="C6583" s="204">
        <v>130</v>
      </c>
      <c r="D6583" s="416">
        <v>50</v>
      </c>
    </row>
    <row r="6584" spans="1:4" x14ac:dyDescent="0.25">
      <c r="A6584" s="415" t="s">
        <v>5253</v>
      </c>
      <c r="B6584" s="202">
        <v>14875</v>
      </c>
      <c r="C6584" s="203">
        <v>1658</v>
      </c>
      <c r="D6584" s="416">
        <v>994</v>
      </c>
    </row>
    <row r="6585" spans="1:4" x14ac:dyDescent="0.25">
      <c r="A6585" s="415" t="s">
        <v>5254</v>
      </c>
      <c r="B6585" s="202">
        <v>23050</v>
      </c>
      <c r="C6585" s="204">
        <v>8</v>
      </c>
      <c r="D6585" s="416">
        <v>8</v>
      </c>
    </row>
    <row r="6586" spans="1:4" x14ac:dyDescent="0.25">
      <c r="A6586" s="415" t="s">
        <v>5255</v>
      </c>
      <c r="B6586" s="202">
        <v>19740</v>
      </c>
      <c r="C6586" s="204">
        <v>4</v>
      </c>
      <c r="D6586" s="416">
        <v>4</v>
      </c>
    </row>
    <row r="6587" spans="1:4" x14ac:dyDescent="0.25">
      <c r="A6587" s="415" t="s">
        <v>5256</v>
      </c>
      <c r="B6587" s="202">
        <v>15431</v>
      </c>
      <c r="C6587" s="204">
        <v>2</v>
      </c>
      <c r="D6587" s="416">
        <v>2</v>
      </c>
    </row>
    <row r="6588" spans="1:4" x14ac:dyDescent="0.25">
      <c r="A6588" s="415" t="s">
        <v>5335</v>
      </c>
      <c r="B6588" s="202">
        <v>15992</v>
      </c>
      <c r="C6588" s="204">
        <v>4</v>
      </c>
      <c r="D6588" s="416">
        <v>0</v>
      </c>
    </row>
    <row r="6589" spans="1:4" x14ac:dyDescent="0.25">
      <c r="A6589" s="415" t="s">
        <v>5257</v>
      </c>
      <c r="B6589" s="202">
        <v>26168</v>
      </c>
      <c r="C6589" s="204">
        <v>660</v>
      </c>
      <c r="D6589" s="416">
        <v>570</v>
      </c>
    </row>
    <row r="6590" spans="1:4" x14ac:dyDescent="0.25">
      <c r="A6590" s="415" t="s">
        <v>5258</v>
      </c>
      <c r="B6590" s="202">
        <v>12800</v>
      </c>
      <c r="C6590" s="204">
        <v>2</v>
      </c>
      <c r="D6590" s="416">
        <v>0</v>
      </c>
    </row>
    <row r="6591" spans="1:4" x14ac:dyDescent="0.25">
      <c r="A6591" s="415" t="s">
        <v>5336</v>
      </c>
      <c r="B6591" s="202">
        <v>20102</v>
      </c>
      <c r="C6591" s="204">
        <v>22</v>
      </c>
      <c r="D6591" s="416">
        <v>20</v>
      </c>
    </row>
    <row r="6592" spans="1:4" x14ac:dyDescent="0.25">
      <c r="A6592" s="415" t="s">
        <v>5259</v>
      </c>
      <c r="B6592" s="202">
        <v>17389</v>
      </c>
      <c r="C6592" s="204">
        <v>4</v>
      </c>
      <c r="D6592" s="416">
        <v>4</v>
      </c>
    </row>
    <row r="6593" spans="1:4" x14ac:dyDescent="0.25">
      <c r="A6593" s="415" t="s">
        <v>6085</v>
      </c>
      <c r="B6593" s="202">
        <v>29196</v>
      </c>
      <c r="C6593" s="204">
        <v>2</v>
      </c>
      <c r="D6593" s="416">
        <v>0</v>
      </c>
    </row>
    <row r="6594" spans="1:4" x14ac:dyDescent="0.25">
      <c r="A6594" s="415" t="s">
        <v>6086</v>
      </c>
      <c r="B6594" s="202">
        <v>15367</v>
      </c>
      <c r="C6594" s="204">
        <v>34</v>
      </c>
      <c r="D6594" s="416">
        <v>0</v>
      </c>
    </row>
    <row r="6595" spans="1:4" x14ac:dyDescent="0.25">
      <c r="A6595" s="415" t="s">
        <v>2305</v>
      </c>
      <c r="B6595" s="202">
        <v>11915</v>
      </c>
      <c r="C6595" s="204">
        <v>68</v>
      </c>
      <c r="D6595" s="416">
        <v>28</v>
      </c>
    </row>
    <row r="6596" spans="1:4" x14ac:dyDescent="0.25">
      <c r="A6596" s="415" t="s">
        <v>5503</v>
      </c>
      <c r="B6596" s="202">
        <v>19957</v>
      </c>
      <c r="C6596" s="204">
        <v>18</v>
      </c>
      <c r="D6596" s="416">
        <v>14</v>
      </c>
    </row>
    <row r="6597" spans="1:4" x14ac:dyDescent="0.25">
      <c r="A6597" s="415" t="s">
        <v>2309</v>
      </c>
      <c r="B6597" s="202">
        <v>22116</v>
      </c>
      <c r="C6597" s="204">
        <v>234</v>
      </c>
      <c r="D6597" s="416">
        <v>168</v>
      </c>
    </row>
    <row r="6598" spans="1:4" x14ac:dyDescent="0.25">
      <c r="A6598" s="415" t="s">
        <v>2310</v>
      </c>
      <c r="B6598" s="202">
        <v>27828</v>
      </c>
      <c r="C6598" s="204">
        <v>150</v>
      </c>
      <c r="D6598" s="416">
        <v>24</v>
      </c>
    </row>
    <row r="6599" spans="1:4" x14ac:dyDescent="0.25">
      <c r="A6599" s="415" t="s">
        <v>4538</v>
      </c>
      <c r="B6599" s="202">
        <v>13748</v>
      </c>
      <c r="C6599" s="204">
        <v>6</v>
      </c>
      <c r="D6599" s="416">
        <v>6</v>
      </c>
    </row>
    <row r="6600" spans="1:4" x14ac:dyDescent="0.25">
      <c r="A6600" s="415" t="s">
        <v>2311</v>
      </c>
      <c r="B6600" s="202">
        <v>24287</v>
      </c>
      <c r="C6600" s="204">
        <v>48</v>
      </c>
      <c r="D6600" s="416">
        <v>40</v>
      </c>
    </row>
    <row r="6601" spans="1:4" x14ac:dyDescent="0.25">
      <c r="A6601" s="415" t="s">
        <v>5261</v>
      </c>
      <c r="B6601" s="202">
        <v>22880</v>
      </c>
      <c r="C6601" s="204">
        <v>58</v>
      </c>
      <c r="D6601" s="416">
        <v>0</v>
      </c>
    </row>
    <row r="6602" spans="1:4" x14ac:dyDescent="0.25">
      <c r="A6602" s="415" t="s">
        <v>5262</v>
      </c>
      <c r="B6602" s="202">
        <v>26182</v>
      </c>
      <c r="C6602" s="204">
        <v>14</v>
      </c>
      <c r="D6602" s="416">
        <v>12</v>
      </c>
    </row>
    <row r="6603" spans="1:4" x14ac:dyDescent="0.25">
      <c r="A6603" s="415" t="s">
        <v>2312</v>
      </c>
      <c r="B6603" s="202">
        <v>12908</v>
      </c>
      <c r="C6603" s="204">
        <v>34</v>
      </c>
      <c r="D6603" s="416">
        <v>24</v>
      </c>
    </row>
    <row r="6604" spans="1:4" x14ac:dyDescent="0.25">
      <c r="A6604" s="415" t="s">
        <v>2313</v>
      </c>
      <c r="B6604" s="202">
        <v>12840</v>
      </c>
      <c r="C6604" s="204">
        <v>2</v>
      </c>
      <c r="D6604" s="416">
        <v>2</v>
      </c>
    </row>
    <row r="6605" spans="1:4" x14ac:dyDescent="0.25">
      <c r="A6605" s="415" t="s">
        <v>2314</v>
      </c>
      <c r="B6605" s="202">
        <v>18776</v>
      </c>
      <c r="C6605" s="204">
        <v>390</v>
      </c>
      <c r="D6605" s="416">
        <v>294</v>
      </c>
    </row>
    <row r="6606" spans="1:4" x14ac:dyDescent="0.25">
      <c r="A6606" s="415" t="s">
        <v>2315</v>
      </c>
      <c r="B6606" s="202">
        <v>28506</v>
      </c>
      <c r="C6606" s="204">
        <v>208</v>
      </c>
      <c r="D6606" s="416">
        <v>54</v>
      </c>
    </row>
    <row r="6607" spans="1:4" x14ac:dyDescent="0.25">
      <c r="A6607" s="415" t="s">
        <v>5340</v>
      </c>
      <c r="B6607" s="202">
        <v>20982</v>
      </c>
      <c r="C6607" s="204">
        <v>20</v>
      </c>
      <c r="D6607" s="416">
        <v>20</v>
      </c>
    </row>
    <row r="6608" spans="1:4" x14ac:dyDescent="0.25">
      <c r="A6608" s="415" t="s">
        <v>2408</v>
      </c>
      <c r="B6608" s="202">
        <v>28828</v>
      </c>
      <c r="C6608" s="204">
        <v>12</v>
      </c>
      <c r="D6608" s="416">
        <v>6</v>
      </c>
    </row>
    <row r="6609" spans="1:4" x14ac:dyDescent="0.25">
      <c r="A6609" s="415" t="s">
        <v>2409</v>
      </c>
      <c r="B6609" s="202">
        <v>27419</v>
      </c>
      <c r="C6609" s="204">
        <v>76</v>
      </c>
      <c r="D6609" s="416">
        <v>76</v>
      </c>
    </row>
    <row r="6610" spans="1:4" x14ac:dyDescent="0.25">
      <c r="A6610" s="415" t="s">
        <v>2411</v>
      </c>
      <c r="B6610" s="202">
        <v>13515</v>
      </c>
      <c r="C6610" s="204">
        <v>78</v>
      </c>
      <c r="D6610" s="416">
        <v>78</v>
      </c>
    </row>
    <row r="6611" spans="1:4" x14ac:dyDescent="0.25">
      <c r="A6611" s="415" t="s">
        <v>2412</v>
      </c>
      <c r="B6611" s="202">
        <v>25898</v>
      </c>
      <c r="C6611" s="204">
        <v>12</v>
      </c>
      <c r="D6611" s="416">
        <v>12</v>
      </c>
    </row>
    <row r="6612" spans="1:4" x14ac:dyDescent="0.25">
      <c r="A6612" s="415" t="s">
        <v>6087</v>
      </c>
      <c r="B6612" s="202">
        <v>29978</v>
      </c>
      <c r="C6612" s="204">
        <v>238</v>
      </c>
      <c r="D6612" s="416">
        <v>98</v>
      </c>
    </row>
    <row r="6613" spans="1:4" x14ac:dyDescent="0.25">
      <c r="A6613" s="415" t="s">
        <v>6088</v>
      </c>
      <c r="B6613" s="202">
        <v>10411</v>
      </c>
      <c r="C6613" s="204">
        <v>120</v>
      </c>
      <c r="D6613" s="416">
        <v>68</v>
      </c>
    </row>
    <row r="6614" spans="1:4" x14ac:dyDescent="0.25">
      <c r="A6614" s="415" t="s">
        <v>4546</v>
      </c>
      <c r="B6614" s="202">
        <v>13058</v>
      </c>
      <c r="C6614" s="204">
        <v>52</v>
      </c>
      <c r="D6614" s="416">
        <v>20</v>
      </c>
    </row>
    <row r="6615" spans="1:4" x14ac:dyDescent="0.25">
      <c r="A6615" s="415" t="s">
        <v>2417</v>
      </c>
      <c r="B6615" s="202">
        <v>11390</v>
      </c>
      <c r="C6615" s="204">
        <v>10</v>
      </c>
      <c r="D6615" s="416">
        <v>10</v>
      </c>
    </row>
    <row r="6616" spans="1:4" x14ac:dyDescent="0.25">
      <c r="A6616" s="415" t="s">
        <v>6089</v>
      </c>
      <c r="B6616" s="202">
        <v>26227</v>
      </c>
      <c r="C6616" s="204">
        <v>2</v>
      </c>
      <c r="D6616" s="416">
        <v>0</v>
      </c>
    </row>
    <row r="6617" spans="1:4" x14ac:dyDescent="0.25">
      <c r="A6617" s="415" t="s">
        <v>5881</v>
      </c>
      <c r="B6617" s="202">
        <v>10734</v>
      </c>
      <c r="C6617" s="204">
        <v>10</v>
      </c>
      <c r="D6617" s="416">
        <v>10</v>
      </c>
    </row>
    <row r="6618" spans="1:4" x14ac:dyDescent="0.25">
      <c r="A6618" s="415" t="s">
        <v>6090</v>
      </c>
      <c r="B6618" s="202">
        <v>24923</v>
      </c>
      <c r="C6618" s="204">
        <v>8</v>
      </c>
      <c r="D6618" s="416">
        <v>8</v>
      </c>
    </row>
    <row r="6619" spans="1:4" x14ac:dyDescent="0.25">
      <c r="A6619" s="415" t="s">
        <v>2326</v>
      </c>
      <c r="B6619" s="202">
        <v>12100</v>
      </c>
      <c r="C6619" s="204">
        <v>730</v>
      </c>
      <c r="D6619" s="416">
        <v>616</v>
      </c>
    </row>
    <row r="6620" spans="1:4" x14ac:dyDescent="0.25">
      <c r="A6620" s="415" t="s">
        <v>2328</v>
      </c>
      <c r="B6620" s="202">
        <v>17812</v>
      </c>
      <c r="C6620" s="204">
        <v>368</v>
      </c>
      <c r="D6620" s="416">
        <v>270</v>
      </c>
    </row>
    <row r="6621" spans="1:4" x14ac:dyDescent="0.25">
      <c r="A6621" s="415" t="s">
        <v>5882</v>
      </c>
      <c r="B6621" s="202">
        <v>27675</v>
      </c>
      <c r="C6621" s="204">
        <v>44</v>
      </c>
      <c r="D6621" s="416">
        <v>16</v>
      </c>
    </row>
    <row r="6622" spans="1:4" x14ac:dyDescent="0.25">
      <c r="A6622" s="415" t="s">
        <v>5269</v>
      </c>
      <c r="B6622" s="202">
        <v>21595</v>
      </c>
      <c r="C6622" s="204">
        <v>6</v>
      </c>
      <c r="D6622" s="416">
        <v>6</v>
      </c>
    </row>
    <row r="6623" spans="1:4" x14ac:dyDescent="0.25">
      <c r="A6623" s="415" t="s">
        <v>5270</v>
      </c>
      <c r="B6623" s="202">
        <v>19408</v>
      </c>
      <c r="C6623" s="204">
        <v>30</v>
      </c>
      <c r="D6623" s="416">
        <v>16</v>
      </c>
    </row>
    <row r="6624" spans="1:4" x14ac:dyDescent="0.25">
      <c r="A6624" s="415" t="s">
        <v>2335</v>
      </c>
      <c r="B6624" s="202">
        <v>18694</v>
      </c>
      <c r="C6624" s="204">
        <v>66</v>
      </c>
      <c r="D6624" s="416">
        <v>44</v>
      </c>
    </row>
    <row r="6625" spans="1:4" x14ac:dyDescent="0.25">
      <c r="A6625" s="415" t="s">
        <v>5271</v>
      </c>
      <c r="B6625" s="202">
        <v>24839</v>
      </c>
      <c r="C6625" s="204">
        <v>10</v>
      </c>
      <c r="D6625" s="416">
        <v>10</v>
      </c>
    </row>
    <row r="6626" spans="1:4" x14ac:dyDescent="0.25">
      <c r="A6626" s="415" t="s">
        <v>2337</v>
      </c>
      <c r="B6626" s="202">
        <v>19465</v>
      </c>
      <c r="C6626" s="204">
        <v>30</v>
      </c>
      <c r="D6626" s="416">
        <v>0</v>
      </c>
    </row>
    <row r="6627" spans="1:4" x14ac:dyDescent="0.25">
      <c r="A6627" s="415" t="s">
        <v>3325</v>
      </c>
      <c r="B6627" s="202">
        <v>18554</v>
      </c>
      <c r="C6627" s="204">
        <v>32</v>
      </c>
      <c r="D6627" s="416">
        <v>30</v>
      </c>
    </row>
    <row r="6628" spans="1:4" x14ac:dyDescent="0.25">
      <c r="A6628" s="415" t="s">
        <v>5619</v>
      </c>
      <c r="B6628" s="202">
        <v>22406</v>
      </c>
      <c r="C6628" s="204">
        <v>12</v>
      </c>
      <c r="D6628" s="416">
        <v>12</v>
      </c>
    </row>
    <row r="6629" spans="1:4" x14ac:dyDescent="0.25">
      <c r="A6629" s="415" t="s">
        <v>5620</v>
      </c>
      <c r="B6629" s="202">
        <v>14911</v>
      </c>
      <c r="C6629" s="204">
        <v>4</v>
      </c>
      <c r="D6629" s="416">
        <v>4</v>
      </c>
    </row>
    <row r="6630" spans="1:4" x14ac:dyDescent="0.25">
      <c r="A6630" s="415" t="s">
        <v>5621</v>
      </c>
      <c r="B6630" s="202">
        <v>29528</v>
      </c>
      <c r="C6630" s="204">
        <v>24</v>
      </c>
      <c r="D6630" s="416">
        <v>14</v>
      </c>
    </row>
    <row r="6631" spans="1:4" x14ac:dyDescent="0.25">
      <c r="A6631" s="415" t="s">
        <v>5622</v>
      </c>
      <c r="B6631" s="202">
        <v>12772</v>
      </c>
      <c r="C6631" s="204">
        <v>6</v>
      </c>
      <c r="D6631" s="416">
        <v>6</v>
      </c>
    </row>
    <row r="6632" spans="1:4" x14ac:dyDescent="0.25">
      <c r="A6632" s="415" t="s">
        <v>5623</v>
      </c>
      <c r="B6632" s="202">
        <v>12802</v>
      </c>
      <c r="C6632" s="204">
        <v>22</v>
      </c>
      <c r="D6632" s="416">
        <v>14</v>
      </c>
    </row>
    <row r="6633" spans="1:4" x14ac:dyDescent="0.25">
      <c r="A6633" s="415" t="s">
        <v>5624</v>
      </c>
      <c r="B6633" s="202">
        <v>21137</v>
      </c>
      <c r="C6633" s="204">
        <v>4</v>
      </c>
      <c r="D6633" s="416">
        <v>4</v>
      </c>
    </row>
    <row r="6634" spans="1:4" x14ac:dyDescent="0.25">
      <c r="A6634" s="415" t="s">
        <v>6091</v>
      </c>
      <c r="B6634" s="202">
        <v>25763</v>
      </c>
      <c r="C6634" s="204">
        <v>2</v>
      </c>
      <c r="D6634" s="416">
        <v>2</v>
      </c>
    </row>
    <row r="6635" spans="1:4" x14ac:dyDescent="0.25">
      <c r="A6635" s="415" t="s">
        <v>6092</v>
      </c>
      <c r="B6635" s="202">
        <v>25692</v>
      </c>
      <c r="C6635" s="204">
        <v>6</v>
      </c>
      <c r="D6635" s="416">
        <v>6</v>
      </c>
    </row>
    <row r="6636" spans="1:4" x14ac:dyDescent="0.25">
      <c r="A6636" s="415" t="s">
        <v>6068</v>
      </c>
      <c r="B6636" s="202">
        <v>11110</v>
      </c>
      <c r="C6636" s="204">
        <v>30</v>
      </c>
      <c r="D6636" s="416">
        <v>4</v>
      </c>
    </row>
    <row r="6637" spans="1:4" x14ac:dyDescent="0.25">
      <c r="A6637" s="415" t="s">
        <v>6069</v>
      </c>
      <c r="B6637" s="202">
        <v>24034</v>
      </c>
      <c r="C6637" s="204">
        <v>10</v>
      </c>
      <c r="D6637" s="416">
        <v>0</v>
      </c>
    </row>
    <row r="6638" spans="1:4" x14ac:dyDescent="0.25">
      <c r="A6638" s="415" t="s">
        <v>6070</v>
      </c>
      <c r="B6638" s="202">
        <v>10159</v>
      </c>
      <c r="C6638" s="204">
        <v>34</v>
      </c>
      <c r="D6638" s="416">
        <v>0</v>
      </c>
    </row>
    <row r="6639" spans="1:4" x14ac:dyDescent="0.25">
      <c r="A6639" s="415" t="s">
        <v>6071</v>
      </c>
      <c r="B6639" s="202">
        <v>25905</v>
      </c>
      <c r="C6639" s="204">
        <v>10</v>
      </c>
      <c r="D6639" s="416">
        <v>0</v>
      </c>
    </row>
    <row r="6640" spans="1:4" x14ac:dyDescent="0.25">
      <c r="A6640" s="415" t="s">
        <v>6072</v>
      </c>
      <c r="B6640" s="202">
        <v>13875</v>
      </c>
      <c r="C6640" s="204">
        <v>10</v>
      </c>
      <c r="D6640" s="416">
        <v>0</v>
      </c>
    </row>
    <row r="6641" spans="1:4" x14ac:dyDescent="0.25">
      <c r="A6641" s="415" t="s">
        <v>6073</v>
      </c>
      <c r="B6641" s="202">
        <v>25640</v>
      </c>
      <c r="C6641" s="204">
        <v>10</v>
      </c>
      <c r="D6641" s="416">
        <v>0</v>
      </c>
    </row>
    <row r="6642" spans="1:4" x14ac:dyDescent="0.25">
      <c r="A6642" s="415" t="s">
        <v>6074</v>
      </c>
      <c r="B6642" s="202">
        <v>15179</v>
      </c>
      <c r="C6642" s="204">
        <v>10</v>
      </c>
      <c r="D6642" s="416">
        <v>0</v>
      </c>
    </row>
    <row r="6643" spans="1:4" x14ac:dyDescent="0.25">
      <c r="A6643" s="415" t="s">
        <v>6093</v>
      </c>
      <c r="B6643" s="202">
        <v>13680</v>
      </c>
      <c r="C6643" s="204">
        <v>10</v>
      </c>
      <c r="D6643" s="416">
        <v>0</v>
      </c>
    </row>
    <row r="6644" spans="1:4" x14ac:dyDescent="0.25">
      <c r="A6644" s="415" t="s">
        <v>3136</v>
      </c>
      <c r="B6644" s="202">
        <v>20715</v>
      </c>
      <c r="C6644" s="204">
        <v>38</v>
      </c>
      <c r="D6644" s="416">
        <v>34</v>
      </c>
    </row>
    <row r="6645" spans="1:4" x14ac:dyDescent="0.25">
      <c r="A6645" s="415" t="s">
        <v>2227</v>
      </c>
      <c r="B6645" s="202">
        <v>13826</v>
      </c>
      <c r="C6645" s="204">
        <v>146</v>
      </c>
      <c r="D6645" s="416">
        <v>140</v>
      </c>
    </row>
    <row r="6646" spans="1:4" x14ac:dyDescent="0.25">
      <c r="A6646" s="415" t="s">
        <v>2228</v>
      </c>
      <c r="B6646" s="202">
        <v>29755</v>
      </c>
      <c r="C6646" s="204">
        <v>102</v>
      </c>
      <c r="D6646" s="416">
        <v>100</v>
      </c>
    </row>
    <row r="6647" spans="1:4" x14ac:dyDescent="0.25">
      <c r="A6647" s="415" t="s">
        <v>5769</v>
      </c>
      <c r="B6647" s="202">
        <v>23241</v>
      </c>
      <c r="C6647" s="204">
        <v>10</v>
      </c>
      <c r="D6647" s="416">
        <v>8</v>
      </c>
    </row>
    <row r="6648" spans="1:4" x14ac:dyDescent="0.25">
      <c r="A6648" s="415" t="s">
        <v>2229</v>
      </c>
      <c r="B6648" s="202">
        <v>19328</v>
      </c>
      <c r="C6648" s="204">
        <v>24</v>
      </c>
      <c r="D6648" s="416">
        <v>20</v>
      </c>
    </row>
    <row r="6649" spans="1:4" x14ac:dyDescent="0.25">
      <c r="A6649" s="415" t="s">
        <v>2230</v>
      </c>
      <c r="B6649" s="202">
        <v>24349</v>
      </c>
      <c r="C6649" s="204">
        <v>10</v>
      </c>
      <c r="D6649" s="416">
        <v>6</v>
      </c>
    </row>
    <row r="6650" spans="1:4" x14ac:dyDescent="0.25">
      <c r="A6650" s="415" t="s">
        <v>2232</v>
      </c>
      <c r="B6650" s="202">
        <v>13508</v>
      </c>
      <c r="C6650" s="204">
        <v>78</v>
      </c>
      <c r="D6650" s="416">
        <v>50</v>
      </c>
    </row>
    <row r="6651" spans="1:4" x14ac:dyDescent="0.25">
      <c r="A6651" s="415" t="s">
        <v>6094</v>
      </c>
      <c r="B6651" s="202">
        <v>19095</v>
      </c>
      <c r="C6651" s="204">
        <v>528</v>
      </c>
      <c r="D6651" s="416">
        <v>500</v>
      </c>
    </row>
    <row r="6652" spans="1:4" x14ac:dyDescent="0.25">
      <c r="A6652" s="415" t="s">
        <v>6095</v>
      </c>
      <c r="B6652" s="202">
        <v>18001</v>
      </c>
      <c r="C6652" s="203">
        <v>5650</v>
      </c>
      <c r="D6652" s="417">
        <v>4980</v>
      </c>
    </row>
    <row r="6653" spans="1:4" x14ac:dyDescent="0.25">
      <c r="A6653" s="415" t="s">
        <v>3138</v>
      </c>
      <c r="B6653" s="202">
        <v>19979</v>
      </c>
      <c r="C6653" s="204">
        <v>40</v>
      </c>
      <c r="D6653" s="416">
        <v>20</v>
      </c>
    </row>
    <row r="6654" spans="1:4" x14ac:dyDescent="0.25">
      <c r="A6654" s="415" t="s">
        <v>6096</v>
      </c>
      <c r="B6654" s="202">
        <v>11484</v>
      </c>
      <c r="C6654" s="204">
        <v>672</v>
      </c>
      <c r="D6654" s="416">
        <v>524</v>
      </c>
    </row>
    <row r="6655" spans="1:4" x14ac:dyDescent="0.25">
      <c r="A6655" s="415" t="s">
        <v>6097</v>
      </c>
      <c r="B6655" s="202">
        <v>12192</v>
      </c>
      <c r="C6655" s="204">
        <v>112</v>
      </c>
      <c r="D6655" s="416">
        <v>60</v>
      </c>
    </row>
    <row r="6656" spans="1:4" x14ac:dyDescent="0.25">
      <c r="A6656" s="415" t="s">
        <v>4570</v>
      </c>
      <c r="B6656" s="202">
        <v>11516</v>
      </c>
      <c r="C6656" s="204">
        <v>26</v>
      </c>
      <c r="D6656" s="416">
        <v>24</v>
      </c>
    </row>
    <row r="6657" spans="1:4" x14ac:dyDescent="0.25">
      <c r="A6657" s="415" t="s">
        <v>4571</v>
      </c>
      <c r="B6657" s="202">
        <v>29035</v>
      </c>
      <c r="C6657" s="204">
        <v>60</v>
      </c>
      <c r="D6657" s="416">
        <v>56</v>
      </c>
    </row>
    <row r="6658" spans="1:4" x14ac:dyDescent="0.25">
      <c r="A6658" s="415" t="s">
        <v>4593</v>
      </c>
      <c r="B6658" s="202">
        <v>29919</v>
      </c>
      <c r="C6658" s="204">
        <v>2</v>
      </c>
      <c r="D6658" s="416">
        <v>2</v>
      </c>
    </row>
    <row r="6659" spans="1:4" x14ac:dyDescent="0.25">
      <c r="A6659" s="415" t="s">
        <v>3332</v>
      </c>
      <c r="B6659" s="202">
        <v>12237</v>
      </c>
      <c r="C6659" s="204">
        <v>478</v>
      </c>
      <c r="D6659" s="416">
        <v>448</v>
      </c>
    </row>
    <row r="6660" spans="1:4" x14ac:dyDescent="0.25">
      <c r="A6660" s="415" t="s">
        <v>6098</v>
      </c>
      <c r="B6660" s="202">
        <v>16397</v>
      </c>
      <c r="C6660" s="204">
        <v>174</v>
      </c>
      <c r="D6660" s="416">
        <v>174</v>
      </c>
    </row>
    <row r="6661" spans="1:4" x14ac:dyDescent="0.25">
      <c r="A6661" s="415" t="s">
        <v>5231</v>
      </c>
      <c r="B6661" s="202">
        <v>29822</v>
      </c>
      <c r="C6661" s="204">
        <v>42</v>
      </c>
      <c r="D6661" s="416">
        <v>22</v>
      </c>
    </row>
    <row r="6662" spans="1:4" x14ac:dyDescent="0.25">
      <c r="A6662" s="415" t="s">
        <v>5242</v>
      </c>
      <c r="B6662" s="202">
        <v>17486</v>
      </c>
      <c r="C6662" s="204">
        <v>42</v>
      </c>
      <c r="D6662" s="416">
        <v>32</v>
      </c>
    </row>
    <row r="6663" spans="1:4" x14ac:dyDescent="0.25">
      <c r="A6663" s="415" t="s">
        <v>5243</v>
      </c>
      <c r="B6663" s="202">
        <v>24598</v>
      </c>
      <c r="C6663" s="204">
        <v>2</v>
      </c>
      <c r="D6663" s="416">
        <v>2</v>
      </c>
    </row>
    <row r="6664" spans="1:4" x14ac:dyDescent="0.25">
      <c r="A6664" s="415" t="s">
        <v>5244</v>
      </c>
      <c r="B6664" s="202">
        <v>17799</v>
      </c>
      <c r="C6664" s="204">
        <v>404</v>
      </c>
      <c r="D6664" s="416">
        <v>346</v>
      </c>
    </row>
    <row r="6665" spans="1:4" x14ac:dyDescent="0.25">
      <c r="A6665" s="415" t="s">
        <v>5246</v>
      </c>
      <c r="B6665" s="202">
        <v>10117</v>
      </c>
      <c r="C6665" s="204">
        <v>14</v>
      </c>
      <c r="D6665" s="416">
        <v>14</v>
      </c>
    </row>
    <row r="6666" spans="1:4" x14ac:dyDescent="0.25">
      <c r="A6666" s="415" t="s">
        <v>5247</v>
      </c>
      <c r="B6666" s="202">
        <v>21212</v>
      </c>
      <c r="C6666" s="204">
        <v>10</v>
      </c>
      <c r="D6666" s="416">
        <v>10</v>
      </c>
    </row>
    <row r="6667" spans="1:4" x14ac:dyDescent="0.25">
      <c r="A6667" s="415" t="s">
        <v>5248</v>
      </c>
      <c r="B6667" s="202">
        <v>27317</v>
      </c>
      <c r="C6667" s="204">
        <v>84</v>
      </c>
      <c r="D6667" s="416">
        <v>70</v>
      </c>
    </row>
    <row r="6668" spans="1:4" x14ac:dyDescent="0.25">
      <c r="A6668" s="415" t="s">
        <v>5249</v>
      </c>
      <c r="B6668" s="202">
        <v>23131</v>
      </c>
      <c r="C6668" s="204">
        <v>20</v>
      </c>
      <c r="D6668" s="416">
        <v>16</v>
      </c>
    </row>
    <row r="6669" spans="1:4" x14ac:dyDescent="0.25">
      <c r="A6669" s="415" t="s">
        <v>5250</v>
      </c>
      <c r="B6669" s="202">
        <v>25714</v>
      </c>
      <c r="C6669" s="204">
        <v>348</v>
      </c>
      <c r="D6669" s="416">
        <v>276</v>
      </c>
    </row>
    <row r="6670" spans="1:4" x14ac:dyDescent="0.25">
      <c r="A6670" s="415" t="s">
        <v>5251</v>
      </c>
      <c r="B6670" s="202">
        <v>18246</v>
      </c>
      <c r="C6670" s="204">
        <v>28</v>
      </c>
      <c r="D6670" s="416">
        <v>26</v>
      </c>
    </row>
    <row r="6671" spans="1:4" x14ac:dyDescent="0.25">
      <c r="A6671" s="415" t="s">
        <v>5252</v>
      </c>
      <c r="B6671" s="202">
        <v>10443</v>
      </c>
      <c r="C6671" s="204">
        <v>14</v>
      </c>
      <c r="D6671" s="416">
        <v>14</v>
      </c>
    </row>
    <row r="6672" spans="1:4" x14ac:dyDescent="0.25">
      <c r="A6672" s="415" t="s">
        <v>6083</v>
      </c>
      <c r="B6672" s="202">
        <v>22410</v>
      </c>
      <c r="C6672" s="204">
        <v>770</v>
      </c>
      <c r="D6672" s="416">
        <v>746</v>
      </c>
    </row>
    <row r="6673" spans="1:4" x14ac:dyDescent="0.25">
      <c r="A6673" s="415" t="s">
        <v>6084</v>
      </c>
      <c r="B6673" s="202">
        <v>16821</v>
      </c>
      <c r="C6673" s="204">
        <v>382</v>
      </c>
      <c r="D6673" s="416">
        <v>304</v>
      </c>
    </row>
    <row r="6674" spans="1:4" x14ac:dyDescent="0.25">
      <c r="A6674" s="415" t="s">
        <v>2294</v>
      </c>
      <c r="B6674" s="202">
        <v>27973</v>
      </c>
      <c r="C6674" s="204">
        <v>220</v>
      </c>
      <c r="D6674" s="416">
        <v>220</v>
      </c>
    </row>
    <row r="6675" spans="1:4" x14ac:dyDescent="0.25">
      <c r="A6675" s="415" t="s">
        <v>2295</v>
      </c>
      <c r="B6675" s="202">
        <v>19992</v>
      </c>
      <c r="C6675" s="204">
        <v>4</v>
      </c>
      <c r="D6675" s="416">
        <v>0</v>
      </c>
    </row>
    <row r="6676" spans="1:4" x14ac:dyDescent="0.25">
      <c r="A6676" s="415" t="s">
        <v>2300</v>
      </c>
      <c r="B6676" s="202">
        <v>17615</v>
      </c>
      <c r="C6676" s="204">
        <v>104</v>
      </c>
      <c r="D6676" s="416">
        <v>16</v>
      </c>
    </row>
    <row r="6677" spans="1:4" x14ac:dyDescent="0.25">
      <c r="A6677" s="415" t="s">
        <v>5253</v>
      </c>
      <c r="B6677" s="202">
        <v>23161</v>
      </c>
      <c r="C6677" s="203">
        <v>1288</v>
      </c>
      <c r="D6677" s="416">
        <v>626</v>
      </c>
    </row>
    <row r="6678" spans="1:4" x14ac:dyDescent="0.25">
      <c r="A6678" s="415" t="s">
        <v>5254</v>
      </c>
      <c r="B6678" s="202">
        <v>28589</v>
      </c>
      <c r="C6678" s="204">
        <v>10</v>
      </c>
      <c r="D6678" s="416">
        <v>10</v>
      </c>
    </row>
    <row r="6679" spans="1:4" x14ac:dyDescent="0.25">
      <c r="A6679" s="415" t="s">
        <v>5255</v>
      </c>
      <c r="B6679" s="202">
        <v>24592</v>
      </c>
      <c r="C6679" s="204">
        <v>10</v>
      </c>
      <c r="D6679" s="416">
        <v>10</v>
      </c>
    </row>
    <row r="6680" spans="1:4" x14ac:dyDescent="0.25">
      <c r="A6680" s="415" t="s">
        <v>5256</v>
      </c>
      <c r="B6680" s="202">
        <v>20761</v>
      </c>
      <c r="C6680" s="204">
        <v>2</v>
      </c>
      <c r="D6680" s="416">
        <v>2</v>
      </c>
    </row>
    <row r="6681" spans="1:4" x14ac:dyDescent="0.25">
      <c r="A6681" s="415" t="s">
        <v>5335</v>
      </c>
      <c r="B6681" s="202">
        <v>17796</v>
      </c>
      <c r="C6681" s="204">
        <v>4</v>
      </c>
      <c r="D6681" s="416">
        <v>4</v>
      </c>
    </row>
    <row r="6682" spans="1:4" x14ac:dyDescent="0.25">
      <c r="A6682" s="415" t="s">
        <v>5257</v>
      </c>
      <c r="B6682" s="202">
        <v>24701</v>
      </c>
      <c r="C6682" s="204">
        <v>626</v>
      </c>
      <c r="D6682" s="416">
        <v>560</v>
      </c>
    </row>
    <row r="6683" spans="1:4" x14ac:dyDescent="0.25">
      <c r="A6683" s="415" t="s">
        <v>5336</v>
      </c>
      <c r="B6683" s="202">
        <v>19830</v>
      </c>
      <c r="C6683" s="204">
        <v>2</v>
      </c>
      <c r="D6683" s="416">
        <v>2</v>
      </c>
    </row>
    <row r="6684" spans="1:4" x14ac:dyDescent="0.25">
      <c r="A6684" s="415" t="s">
        <v>6086</v>
      </c>
      <c r="B6684" s="202">
        <v>28028</v>
      </c>
      <c r="C6684" s="204">
        <v>34</v>
      </c>
      <c r="D6684" s="416">
        <v>32</v>
      </c>
    </row>
    <row r="6685" spans="1:4" x14ac:dyDescent="0.25">
      <c r="A6685" s="415" t="s">
        <v>2305</v>
      </c>
      <c r="B6685" s="202">
        <v>13906</v>
      </c>
      <c r="C6685" s="204">
        <v>20</v>
      </c>
      <c r="D6685" s="416">
        <v>20</v>
      </c>
    </row>
    <row r="6686" spans="1:4" x14ac:dyDescent="0.25">
      <c r="A6686" s="415" t="s">
        <v>5503</v>
      </c>
      <c r="B6686" s="202">
        <v>14554</v>
      </c>
      <c r="C6686" s="204">
        <v>20</v>
      </c>
      <c r="D6686" s="416">
        <v>20</v>
      </c>
    </row>
    <row r="6687" spans="1:4" x14ac:dyDescent="0.25">
      <c r="A6687" s="415" t="s">
        <v>2309</v>
      </c>
      <c r="B6687" s="202">
        <v>26032</v>
      </c>
      <c r="C6687" s="204">
        <v>188</v>
      </c>
      <c r="D6687" s="416">
        <v>150</v>
      </c>
    </row>
    <row r="6688" spans="1:4" x14ac:dyDescent="0.25">
      <c r="A6688" s="415" t="s">
        <v>2310</v>
      </c>
      <c r="B6688" s="202">
        <v>13624</v>
      </c>
      <c r="C6688" s="204">
        <v>144</v>
      </c>
      <c r="D6688" s="416">
        <v>28</v>
      </c>
    </row>
    <row r="6689" spans="1:4" x14ac:dyDescent="0.25">
      <c r="A6689" s="415" t="s">
        <v>4538</v>
      </c>
      <c r="B6689" s="202">
        <v>19261</v>
      </c>
      <c r="C6689" s="204">
        <v>6</v>
      </c>
      <c r="D6689" s="416">
        <v>6</v>
      </c>
    </row>
    <row r="6690" spans="1:4" x14ac:dyDescent="0.25">
      <c r="A6690" s="415" t="s">
        <v>2311</v>
      </c>
      <c r="B6690" s="202">
        <v>22834</v>
      </c>
      <c r="C6690" s="204">
        <v>68</v>
      </c>
      <c r="D6690" s="416">
        <v>28</v>
      </c>
    </row>
    <row r="6691" spans="1:4" x14ac:dyDescent="0.25">
      <c r="A6691" s="415" t="s">
        <v>5261</v>
      </c>
      <c r="B6691" s="202">
        <v>13213</v>
      </c>
      <c r="C6691" s="204">
        <v>24</v>
      </c>
      <c r="D6691" s="416">
        <v>22</v>
      </c>
    </row>
    <row r="6692" spans="1:4" x14ac:dyDescent="0.25">
      <c r="A6692" s="415" t="s">
        <v>5262</v>
      </c>
      <c r="B6692" s="202">
        <v>10882</v>
      </c>
      <c r="C6692" s="204">
        <v>2</v>
      </c>
      <c r="D6692" s="416">
        <v>2</v>
      </c>
    </row>
    <row r="6693" spans="1:4" x14ac:dyDescent="0.25">
      <c r="A6693" s="415" t="s">
        <v>2312</v>
      </c>
      <c r="B6693" s="202">
        <v>10189</v>
      </c>
      <c r="C6693" s="204">
        <v>30</v>
      </c>
      <c r="D6693" s="416">
        <v>30</v>
      </c>
    </row>
    <row r="6694" spans="1:4" x14ac:dyDescent="0.25">
      <c r="A6694" s="415" t="s">
        <v>2314</v>
      </c>
      <c r="B6694" s="202">
        <v>12971</v>
      </c>
      <c r="C6694" s="204">
        <v>326</v>
      </c>
      <c r="D6694" s="416">
        <v>206</v>
      </c>
    </row>
    <row r="6695" spans="1:4" x14ac:dyDescent="0.25">
      <c r="A6695" s="415" t="s">
        <v>2315</v>
      </c>
      <c r="B6695" s="202">
        <v>22914</v>
      </c>
      <c r="C6695" s="204">
        <v>200</v>
      </c>
      <c r="D6695" s="416">
        <v>174</v>
      </c>
    </row>
    <row r="6696" spans="1:4" x14ac:dyDescent="0.25">
      <c r="A6696" s="415" t="s">
        <v>2408</v>
      </c>
      <c r="B6696" s="202">
        <v>29579</v>
      </c>
      <c r="C6696" s="204">
        <v>12</v>
      </c>
      <c r="D6696" s="416">
        <v>12</v>
      </c>
    </row>
    <row r="6697" spans="1:4" x14ac:dyDescent="0.25">
      <c r="A6697" s="415" t="s">
        <v>2409</v>
      </c>
      <c r="B6697" s="202">
        <v>12176</v>
      </c>
      <c r="C6697" s="204">
        <v>48</v>
      </c>
      <c r="D6697" s="416">
        <v>28</v>
      </c>
    </row>
    <row r="6698" spans="1:4" x14ac:dyDescent="0.25">
      <c r="A6698" s="415" t="s">
        <v>2411</v>
      </c>
      <c r="B6698" s="202">
        <v>15850</v>
      </c>
      <c r="C6698" s="204">
        <v>100</v>
      </c>
      <c r="D6698" s="416">
        <v>70</v>
      </c>
    </row>
    <row r="6699" spans="1:4" x14ac:dyDescent="0.25">
      <c r="A6699" s="415" t="s">
        <v>2412</v>
      </c>
      <c r="B6699" s="202">
        <v>11477</v>
      </c>
      <c r="C6699" s="204">
        <v>14</v>
      </c>
      <c r="D6699" s="416">
        <v>12</v>
      </c>
    </row>
    <row r="6700" spans="1:4" x14ac:dyDescent="0.25">
      <c r="A6700" s="415" t="s">
        <v>6099</v>
      </c>
      <c r="B6700" s="202">
        <v>17882</v>
      </c>
      <c r="C6700" s="204">
        <v>150</v>
      </c>
      <c r="D6700" s="416">
        <v>58</v>
      </c>
    </row>
    <row r="6701" spans="1:4" x14ac:dyDescent="0.25">
      <c r="A6701" s="415" t="s">
        <v>6100</v>
      </c>
      <c r="B6701" s="202">
        <v>26209</v>
      </c>
      <c r="C6701" s="204">
        <v>132</v>
      </c>
      <c r="D6701" s="416">
        <v>0</v>
      </c>
    </row>
    <row r="6702" spans="1:4" x14ac:dyDescent="0.25">
      <c r="A6702" s="415" t="s">
        <v>4546</v>
      </c>
      <c r="B6702" s="202">
        <v>27448</v>
      </c>
      <c r="C6702" s="204">
        <v>42</v>
      </c>
      <c r="D6702" s="416">
        <v>10</v>
      </c>
    </row>
    <row r="6703" spans="1:4" x14ac:dyDescent="0.25">
      <c r="A6703" s="415" t="s">
        <v>2417</v>
      </c>
      <c r="B6703" s="202">
        <v>28390</v>
      </c>
      <c r="C6703" s="204">
        <v>2</v>
      </c>
      <c r="D6703" s="416">
        <v>2</v>
      </c>
    </row>
    <row r="6704" spans="1:4" x14ac:dyDescent="0.25">
      <c r="A6704" s="415" t="s">
        <v>6101</v>
      </c>
      <c r="B6704" s="202">
        <v>27216</v>
      </c>
      <c r="C6704" s="204">
        <v>12</v>
      </c>
      <c r="D6704" s="416">
        <v>12</v>
      </c>
    </row>
    <row r="6705" spans="1:4" x14ac:dyDescent="0.25">
      <c r="A6705" s="415" t="s">
        <v>5881</v>
      </c>
      <c r="B6705" s="202">
        <v>28575</v>
      </c>
      <c r="C6705" s="204">
        <v>10</v>
      </c>
      <c r="D6705" s="416">
        <v>10</v>
      </c>
    </row>
    <row r="6706" spans="1:4" x14ac:dyDescent="0.25">
      <c r="A6706" s="415" t="s">
        <v>6090</v>
      </c>
      <c r="B6706" s="202">
        <v>12126</v>
      </c>
      <c r="C6706" s="204">
        <v>12</v>
      </c>
      <c r="D6706" s="416">
        <v>12</v>
      </c>
    </row>
    <row r="6707" spans="1:4" x14ac:dyDescent="0.25">
      <c r="A6707" s="415" t="s">
        <v>2326</v>
      </c>
      <c r="B6707" s="202">
        <v>27248</v>
      </c>
      <c r="C6707" s="204">
        <v>582</v>
      </c>
      <c r="D6707" s="416">
        <v>528</v>
      </c>
    </row>
    <row r="6708" spans="1:4" x14ac:dyDescent="0.25">
      <c r="A6708" s="415" t="s">
        <v>2328</v>
      </c>
      <c r="B6708" s="202">
        <v>18385</v>
      </c>
      <c r="C6708" s="204">
        <v>282</v>
      </c>
      <c r="D6708" s="416">
        <v>264</v>
      </c>
    </row>
    <row r="6709" spans="1:4" x14ac:dyDescent="0.25">
      <c r="A6709" s="415" t="s">
        <v>5882</v>
      </c>
      <c r="B6709" s="202">
        <v>24858</v>
      </c>
      <c r="C6709" s="204">
        <v>30</v>
      </c>
      <c r="D6709" s="416">
        <v>20</v>
      </c>
    </row>
    <row r="6710" spans="1:4" x14ac:dyDescent="0.25">
      <c r="A6710" s="415" t="s">
        <v>5269</v>
      </c>
      <c r="B6710" s="202">
        <v>22851</v>
      </c>
      <c r="C6710" s="204">
        <v>4</v>
      </c>
      <c r="D6710" s="416">
        <v>4</v>
      </c>
    </row>
    <row r="6711" spans="1:4" x14ac:dyDescent="0.25">
      <c r="A6711" s="415" t="s">
        <v>5270</v>
      </c>
      <c r="B6711" s="202">
        <v>15182</v>
      </c>
      <c r="C6711" s="204">
        <v>22</v>
      </c>
      <c r="D6711" s="416">
        <v>16</v>
      </c>
    </row>
    <row r="6712" spans="1:4" x14ac:dyDescent="0.25">
      <c r="A6712" s="415" t="s">
        <v>2335</v>
      </c>
      <c r="B6712" s="202">
        <v>29667</v>
      </c>
      <c r="C6712" s="204">
        <v>34</v>
      </c>
      <c r="D6712" s="416">
        <v>26</v>
      </c>
    </row>
    <row r="6713" spans="1:4" x14ac:dyDescent="0.25">
      <c r="A6713" s="415" t="s">
        <v>5271</v>
      </c>
      <c r="B6713" s="202">
        <v>15308</v>
      </c>
      <c r="C6713" s="204">
        <v>10</v>
      </c>
      <c r="D6713" s="416">
        <v>10</v>
      </c>
    </row>
    <row r="6714" spans="1:4" x14ac:dyDescent="0.25">
      <c r="A6714" s="415" t="s">
        <v>4083</v>
      </c>
      <c r="B6714" s="202">
        <v>24250</v>
      </c>
      <c r="C6714" s="204">
        <v>36</v>
      </c>
      <c r="D6714" s="416">
        <v>32</v>
      </c>
    </row>
    <row r="6715" spans="1:4" x14ac:dyDescent="0.25">
      <c r="A6715" s="415" t="s">
        <v>5619</v>
      </c>
      <c r="B6715" s="202">
        <v>19903</v>
      </c>
      <c r="C6715" s="204">
        <v>12</v>
      </c>
      <c r="D6715" s="416">
        <v>12</v>
      </c>
    </row>
    <row r="6716" spans="1:4" x14ac:dyDescent="0.25">
      <c r="A6716" s="415" t="s">
        <v>5620</v>
      </c>
      <c r="B6716" s="202">
        <v>19522</v>
      </c>
      <c r="C6716" s="204">
        <v>4</v>
      </c>
      <c r="D6716" s="416">
        <v>4</v>
      </c>
    </row>
    <row r="6717" spans="1:4" x14ac:dyDescent="0.25">
      <c r="A6717" s="415" t="s">
        <v>5621</v>
      </c>
      <c r="B6717" s="202">
        <v>14299</v>
      </c>
      <c r="C6717" s="204">
        <v>24</v>
      </c>
      <c r="D6717" s="416">
        <v>12</v>
      </c>
    </row>
    <row r="6718" spans="1:4" x14ac:dyDescent="0.25">
      <c r="A6718" s="415" t="s">
        <v>5622</v>
      </c>
      <c r="B6718" s="202">
        <v>20193</v>
      </c>
      <c r="C6718" s="204">
        <v>6</v>
      </c>
      <c r="D6718" s="416">
        <v>6</v>
      </c>
    </row>
    <row r="6719" spans="1:4" x14ac:dyDescent="0.25">
      <c r="A6719" s="415" t="s">
        <v>5623</v>
      </c>
      <c r="B6719" s="202">
        <v>23127</v>
      </c>
      <c r="C6719" s="204">
        <v>22</v>
      </c>
      <c r="D6719" s="416">
        <v>14</v>
      </c>
    </row>
    <row r="6720" spans="1:4" x14ac:dyDescent="0.25">
      <c r="A6720" s="415" t="s">
        <v>5624</v>
      </c>
      <c r="B6720" s="202">
        <v>24140</v>
      </c>
      <c r="C6720" s="204">
        <v>4</v>
      </c>
      <c r="D6720" s="416">
        <v>4</v>
      </c>
    </row>
    <row r="6721" spans="1:4" x14ac:dyDescent="0.25">
      <c r="A6721" s="415" t="s">
        <v>6102</v>
      </c>
      <c r="B6721" s="202">
        <v>29682</v>
      </c>
      <c r="C6721" s="204">
        <v>23</v>
      </c>
      <c r="D6721" s="416">
        <v>1</v>
      </c>
    </row>
    <row r="6722" spans="1:4" x14ac:dyDescent="0.25">
      <c r="A6722" s="415" t="s">
        <v>4420</v>
      </c>
      <c r="B6722" s="202">
        <v>17274</v>
      </c>
      <c r="C6722" s="204">
        <v>1</v>
      </c>
      <c r="D6722" s="416">
        <v>0</v>
      </c>
    </row>
    <row r="6723" spans="1:4" x14ac:dyDescent="0.25">
      <c r="A6723" s="415" t="s">
        <v>6103</v>
      </c>
      <c r="B6723" s="202">
        <v>17128</v>
      </c>
      <c r="C6723" s="204">
        <v>22</v>
      </c>
      <c r="D6723" s="416">
        <v>22</v>
      </c>
    </row>
    <row r="6724" spans="1:4" x14ac:dyDescent="0.25">
      <c r="A6724" s="415" t="s">
        <v>3658</v>
      </c>
      <c r="B6724" s="202">
        <v>12162</v>
      </c>
      <c r="C6724" s="204">
        <v>31</v>
      </c>
      <c r="D6724" s="416">
        <v>31</v>
      </c>
    </row>
    <row r="6725" spans="1:4" x14ac:dyDescent="0.25">
      <c r="A6725" s="415" t="s">
        <v>3662</v>
      </c>
      <c r="B6725" s="202">
        <v>25297</v>
      </c>
      <c r="C6725" s="204">
        <v>17</v>
      </c>
      <c r="D6725" s="416">
        <v>17</v>
      </c>
    </row>
    <row r="6726" spans="1:4" x14ac:dyDescent="0.25">
      <c r="A6726" s="415" t="s">
        <v>6104</v>
      </c>
      <c r="B6726" s="202">
        <v>29247</v>
      </c>
      <c r="C6726" s="204">
        <v>9</v>
      </c>
      <c r="D6726" s="416">
        <v>9</v>
      </c>
    </row>
    <row r="6727" spans="1:4" x14ac:dyDescent="0.25">
      <c r="A6727" s="415" t="s">
        <v>6105</v>
      </c>
      <c r="B6727" s="202">
        <v>21092</v>
      </c>
      <c r="C6727" s="204">
        <v>40</v>
      </c>
      <c r="D6727" s="416">
        <v>5</v>
      </c>
    </row>
    <row r="6728" spans="1:4" x14ac:dyDescent="0.25">
      <c r="A6728" s="415" t="s">
        <v>6106</v>
      </c>
      <c r="B6728" s="202">
        <v>27656</v>
      </c>
      <c r="C6728" s="204">
        <v>18</v>
      </c>
      <c r="D6728" s="416">
        <v>18</v>
      </c>
    </row>
    <row r="6729" spans="1:4" x14ac:dyDescent="0.25">
      <c r="A6729" s="415" t="s">
        <v>6107</v>
      </c>
      <c r="B6729" s="202">
        <v>13289</v>
      </c>
      <c r="C6729" s="204">
        <v>4</v>
      </c>
      <c r="D6729" s="416">
        <v>2</v>
      </c>
    </row>
    <row r="6730" spans="1:4" x14ac:dyDescent="0.25">
      <c r="A6730" s="415" t="s">
        <v>6108</v>
      </c>
      <c r="B6730" s="202">
        <v>26006</v>
      </c>
      <c r="C6730" s="204">
        <v>140</v>
      </c>
      <c r="D6730" s="416">
        <v>100</v>
      </c>
    </row>
    <row r="6731" spans="1:4" x14ac:dyDescent="0.25">
      <c r="A6731" s="415" t="s">
        <v>6109</v>
      </c>
      <c r="B6731" s="202">
        <v>20850</v>
      </c>
      <c r="C6731" s="204">
        <v>40</v>
      </c>
      <c r="D6731" s="416">
        <v>30</v>
      </c>
    </row>
    <row r="6732" spans="1:4" x14ac:dyDescent="0.25">
      <c r="A6732" s="415" t="s">
        <v>6110</v>
      </c>
      <c r="B6732" s="202">
        <v>29325</v>
      </c>
      <c r="C6732" s="204">
        <v>80</v>
      </c>
      <c r="D6732" s="416">
        <v>40</v>
      </c>
    </row>
    <row r="6733" spans="1:4" x14ac:dyDescent="0.25">
      <c r="A6733" s="415" t="s">
        <v>6111</v>
      </c>
      <c r="B6733" s="202">
        <v>21290</v>
      </c>
      <c r="C6733" s="204">
        <v>700</v>
      </c>
      <c r="D6733" s="416">
        <v>430</v>
      </c>
    </row>
    <row r="6734" spans="1:4" x14ac:dyDescent="0.25">
      <c r="A6734" s="415" t="s">
        <v>6112</v>
      </c>
      <c r="B6734" s="202">
        <v>10946</v>
      </c>
      <c r="C6734" s="204">
        <v>10</v>
      </c>
      <c r="D6734" s="416">
        <v>10</v>
      </c>
    </row>
    <row r="6735" spans="1:4" x14ac:dyDescent="0.25">
      <c r="A6735" s="415" t="s">
        <v>6113</v>
      </c>
      <c r="B6735" s="202">
        <v>11463</v>
      </c>
      <c r="C6735" s="204">
        <v>5</v>
      </c>
      <c r="D6735" s="416">
        <v>5</v>
      </c>
    </row>
    <row r="6736" spans="1:4" x14ac:dyDescent="0.25">
      <c r="A6736" s="415" t="s">
        <v>6114</v>
      </c>
      <c r="B6736" s="202">
        <v>18384</v>
      </c>
      <c r="C6736" s="204">
        <v>180</v>
      </c>
      <c r="D6736" s="416">
        <v>140</v>
      </c>
    </row>
    <row r="6737" spans="1:4" x14ac:dyDescent="0.25">
      <c r="A6737" s="415" t="s">
        <v>6115</v>
      </c>
      <c r="B6737" s="202">
        <v>16923</v>
      </c>
      <c r="C6737" s="204">
        <v>130</v>
      </c>
      <c r="D6737" s="416">
        <v>110</v>
      </c>
    </row>
    <row r="6738" spans="1:4" x14ac:dyDescent="0.25">
      <c r="A6738" s="415" t="s">
        <v>6116</v>
      </c>
      <c r="B6738" s="202">
        <v>28852</v>
      </c>
      <c r="C6738" s="204">
        <v>10</v>
      </c>
      <c r="D6738" s="416">
        <v>10</v>
      </c>
    </row>
    <row r="6739" spans="1:4" x14ac:dyDescent="0.25">
      <c r="A6739" s="415" t="s">
        <v>6117</v>
      </c>
      <c r="B6739" s="202">
        <v>18112</v>
      </c>
      <c r="C6739" s="203">
        <v>11200</v>
      </c>
      <c r="D6739" s="417">
        <v>9600</v>
      </c>
    </row>
    <row r="6740" spans="1:4" x14ac:dyDescent="0.25">
      <c r="A6740" s="415" t="s">
        <v>6118</v>
      </c>
      <c r="B6740" s="202">
        <v>23385</v>
      </c>
      <c r="C6740" s="204">
        <v>480</v>
      </c>
      <c r="D6740" s="416">
        <v>0</v>
      </c>
    </row>
    <row r="6741" spans="1:4" x14ac:dyDescent="0.25">
      <c r="A6741" s="415" t="s">
        <v>6119</v>
      </c>
      <c r="B6741" s="202">
        <v>19209</v>
      </c>
      <c r="C6741" s="204">
        <v>230</v>
      </c>
      <c r="D6741" s="416">
        <v>160</v>
      </c>
    </row>
    <row r="6742" spans="1:4" x14ac:dyDescent="0.25">
      <c r="A6742" s="415" t="s">
        <v>6120</v>
      </c>
      <c r="B6742" s="202">
        <v>17889</v>
      </c>
      <c r="C6742" s="204">
        <v>390</v>
      </c>
      <c r="D6742" s="416">
        <v>80</v>
      </c>
    </row>
    <row r="6743" spans="1:4" x14ac:dyDescent="0.25">
      <c r="A6743" s="415" t="s">
        <v>6121</v>
      </c>
      <c r="B6743" s="202">
        <v>13359</v>
      </c>
      <c r="C6743" s="204">
        <v>30</v>
      </c>
      <c r="D6743" s="416">
        <v>10</v>
      </c>
    </row>
    <row r="6744" spans="1:4" x14ac:dyDescent="0.25">
      <c r="A6744" s="415" t="s">
        <v>6122</v>
      </c>
      <c r="B6744" s="202">
        <v>10517</v>
      </c>
      <c r="C6744" s="204">
        <v>2</v>
      </c>
      <c r="D6744" s="416">
        <v>2</v>
      </c>
    </row>
    <row r="6745" spans="1:4" x14ac:dyDescent="0.25">
      <c r="A6745" s="415" t="s">
        <v>6123</v>
      </c>
      <c r="B6745" s="202">
        <v>17202</v>
      </c>
      <c r="C6745" s="204">
        <v>1</v>
      </c>
      <c r="D6745" s="416">
        <v>1</v>
      </c>
    </row>
    <row r="6746" spans="1:4" x14ac:dyDescent="0.25">
      <c r="A6746" s="415" t="s">
        <v>6124</v>
      </c>
      <c r="B6746" s="202">
        <v>13694</v>
      </c>
      <c r="C6746" s="204">
        <v>69</v>
      </c>
      <c r="D6746" s="416">
        <v>36</v>
      </c>
    </row>
    <row r="6747" spans="1:4" x14ac:dyDescent="0.25">
      <c r="A6747" s="415" t="s">
        <v>6125</v>
      </c>
      <c r="B6747" s="202">
        <v>24973</v>
      </c>
      <c r="C6747" s="204">
        <v>10</v>
      </c>
      <c r="D6747" s="416">
        <v>10</v>
      </c>
    </row>
    <row r="6748" spans="1:4" x14ac:dyDescent="0.25">
      <c r="A6748" s="415" t="s">
        <v>6126</v>
      </c>
      <c r="B6748" s="202">
        <v>24772</v>
      </c>
      <c r="C6748" s="204">
        <v>5</v>
      </c>
      <c r="D6748" s="416">
        <v>5</v>
      </c>
    </row>
    <row r="6749" spans="1:4" x14ac:dyDescent="0.25">
      <c r="A6749" s="415" t="s">
        <v>6127</v>
      </c>
      <c r="B6749" s="202">
        <v>26959</v>
      </c>
      <c r="C6749" s="204">
        <v>12</v>
      </c>
      <c r="D6749" s="416">
        <v>12</v>
      </c>
    </row>
    <row r="6750" spans="1:4" x14ac:dyDescent="0.25">
      <c r="A6750" s="415" t="s">
        <v>6128</v>
      </c>
      <c r="B6750" s="202">
        <v>13928</v>
      </c>
      <c r="C6750" s="204">
        <v>26</v>
      </c>
      <c r="D6750" s="416">
        <v>15</v>
      </c>
    </row>
    <row r="6751" spans="1:4" x14ac:dyDescent="0.25">
      <c r="A6751" s="415" t="s">
        <v>6129</v>
      </c>
      <c r="B6751" s="202">
        <v>18715</v>
      </c>
      <c r="C6751" s="204">
        <v>11</v>
      </c>
      <c r="D6751" s="416">
        <v>0</v>
      </c>
    </row>
    <row r="6752" spans="1:4" x14ac:dyDescent="0.25">
      <c r="A6752" s="415" t="s">
        <v>6130</v>
      </c>
      <c r="B6752" s="202">
        <v>27918</v>
      </c>
      <c r="C6752" s="204">
        <v>120</v>
      </c>
      <c r="D6752" s="416">
        <v>120</v>
      </c>
    </row>
    <row r="6753" spans="1:4" x14ac:dyDescent="0.25">
      <c r="A6753" s="415" t="s">
        <v>6131</v>
      </c>
      <c r="B6753" s="202">
        <v>16139</v>
      </c>
      <c r="C6753" s="204">
        <v>10</v>
      </c>
      <c r="D6753" s="416">
        <v>0</v>
      </c>
    </row>
    <row r="6754" spans="1:4" x14ac:dyDescent="0.25">
      <c r="A6754" s="415" t="s">
        <v>6132</v>
      </c>
      <c r="B6754" s="202">
        <v>16554</v>
      </c>
      <c r="C6754" s="204">
        <v>10</v>
      </c>
      <c r="D6754" s="416">
        <v>10</v>
      </c>
    </row>
    <row r="6755" spans="1:4" x14ac:dyDescent="0.25">
      <c r="A6755" s="415" t="s">
        <v>6133</v>
      </c>
      <c r="B6755" s="202">
        <v>19668</v>
      </c>
      <c r="C6755" s="204">
        <v>120</v>
      </c>
      <c r="D6755" s="416">
        <v>60</v>
      </c>
    </row>
    <row r="6756" spans="1:4" x14ac:dyDescent="0.25">
      <c r="A6756" s="415" t="s">
        <v>6134</v>
      </c>
      <c r="B6756" s="202">
        <v>11843</v>
      </c>
      <c r="C6756" s="204">
        <v>20</v>
      </c>
      <c r="D6756" s="416">
        <v>20</v>
      </c>
    </row>
    <row r="6757" spans="1:4" x14ac:dyDescent="0.25">
      <c r="A6757" s="415" t="s">
        <v>6135</v>
      </c>
      <c r="B6757" s="202">
        <v>23713</v>
      </c>
      <c r="C6757" s="204">
        <v>120</v>
      </c>
      <c r="D6757" s="416">
        <v>0</v>
      </c>
    </row>
    <row r="6758" spans="1:4" x14ac:dyDescent="0.25">
      <c r="A6758" s="415" t="s">
        <v>6136</v>
      </c>
      <c r="B6758" s="202">
        <v>11429</v>
      </c>
      <c r="C6758" s="204">
        <v>20</v>
      </c>
      <c r="D6758" s="416">
        <v>0</v>
      </c>
    </row>
    <row r="6759" spans="1:4" x14ac:dyDescent="0.25">
      <c r="A6759" s="415" t="s">
        <v>6137</v>
      </c>
      <c r="B6759" s="202">
        <v>20018</v>
      </c>
      <c r="C6759" s="204">
        <v>320</v>
      </c>
      <c r="D6759" s="416">
        <v>250</v>
      </c>
    </row>
    <row r="6760" spans="1:4" x14ac:dyDescent="0.25">
      <c r="A6760" s="415" t="s">
        <v>6138</v>
      </c>
      <c r="B6760" s="202">
        <v>22400</v>
      </c>
      <c r="C6760" s="204">
        <v>200</v>
      </c>
      <c r="D6760" s="416">
        <v>140</v>
      </c>
    </row>
    <row r="6761" spans="1:4" x14ac:dyDescent="0.25">
      <c r="A6761" s="415" t="s">
        <v>6139</v>
      </c>
      <c r="B6761" s="202">
        <v>10363</v>
      </c>
      <c r="C6761" s="203">
        <v>1700</v>
      </c>
      <c r="D6761" s="417">
        <v>1500</v>
      </c>
    </row>
    <row r="6762" spans="1:4" x14ac:dyDescent="0.25">
      <c r="A6762" s="415" t="s">
        <v>6140</v>
      </c>
      <c r="B6762" s="202">
        <v>28123</v>
      </c>
      <c r="C6762" s="204">
        <v>240</v>
      </c>
      <c r="D6762" s="416">
        <v>0</v>
      </c>
    </row>
    <row r="6763" spans="1:4" x14ac:dyDescent="0.25">
      <c r="A6763" s="415" t="s">
        <v>6141</v>
      </c>
      <c r="B6763" s="202">
        <v>11891</v>
      </c>
      <c r="C6763" s="203">
        <v>3180</v>
      </c>
      <c r="D6763" s="416">
        <v>900</v>
      </c>
    </row>
    <row r="6764" spans="1:4" x14ac:dyDescent="0.25">
      <c r="A6764" s="415" t="s">
        <v>6142</v>
      </c>
      <c r="B6764" s="202">
        <v>25126</v>
      </c>
      <c r="C6764" s="204">
        <v>15</v>
      </c>
      <c r="D6764" s="416">
        <v>5</v>
      </c>
    </row>
    <row r="6765" spans="1:4" x14ac:dyDescent="0.25">
      <c r="A6765" s="415" t="s">
        <v>6143</v>
      </c>
      <c r="B6765" s="202">
        <v>18073</v>
      </c>
      <c r="C6765" s="204">
        <v>10</v>
      </c>
      <c r="D6765" s="416">
        <v>10</v>
      </c>
    </row>
    <row r="6766" spans="1:4" x14ac:dyDescent="0.25">
      <c r="A6766" s="415" t="s">
        <v>6144</v>
      </c>
      <c r="B6766" s="202">
        <v>26199</v>
      </c>
      <c r="C6766" s="204">
        <v>5</v>
      </c>
      <c r="D6766" s="416">
        <v>0</v>
      </c>
    </row>
    <row r="6767" spans="1:4" x14ac:dyDescent="0.25">
      <c r="A6767" s="415" t="s">
        <v>6145</v>
      </c>
      <c r="B6767" s="202">
        <v>11618</v>
      </c>
      <c r="C6767" s="204">
        <v>20</v>
      </c>
      <c r="D6767" s="416">
        <v>10</v>
      </c>
    </row>
    <row r="6768" spans="1:4" x14ac:dyDescent="0.25">
      <c r="A6768" s="415" t="s">
        <v>6146</v>
      </c>
      <c r="B6768" s="202">
        <v>13443</v>
      </c>
      <c r="C6768" s="204">
        <v>15</v>
      </c>
      <c r="D6768" s="416">
        <v>0</v>
      </c>
    </row>
    <row r="6769" spans="1:4" x14ac:dyDescent="0.25">
      <c r="A6769" s="415" t="s">
        <v>6147</v>
      </c>
      <c r="B6769" s="202">
        <v>20551</v>
      </c>
      <c r="C6769" s="204">
        <v>7</v>
      </c>
      <c r="D6769" s="416">
        <v>7</v>
      </c>
    </row>
    <row r="6770" spans="1:4" x14ac:dyDescent="0.25">
      <c r="A6770" s="415" t="s">
        <v>6148</v>
      </c>
      <c r="B6770" s="202">
        <v>29105</v>
      </c>
      <c r="C6770" s="204">
        <v>50</v>
      </c>
      <c r="D6770" s="416">
        <v>30</v>
      </c>
    </row>
    <row r="6771" spans="1:4" x14ac:dyDescent="0.25">
      <c r="A6771" s="415" t="s">
        <v>6149</v>
      </c>
      <c r="B6771" s="202">
        <v>21992</v>
      </c>
      <c r="C6771" s="204">
        <v>5</v>
      </c>
      <c r="D6771" s="416">
        <v>0</v>
      </c>
    </row>
    <row r="6772" spans="1:4" x14ac:dyDescent="0.25">
      <c r="A6772" s="415" t="s">
        <v>6150</v>
      </c>
      <c r="B6772" s="202">
        <v>12825</v>
      </c>
      <c r="C6772" s="204">
        <v>20</v>
      </c>
      <c r="D6772" s="416">
        <v>20</v>
      </c>
    </row>
    <row r="6773" spans="1:4" x14ac:dyDescent="0.25">
      <c r="A6773" s="415" t="s">
        <v>6151</v>
      </c>
      <c r="B6773" s="202">
        <v>12711</v>
      </c>
      <c r="C6773" s="204">
        <v>17</v>
      </c>
      <c r="D6773" s="416">
        <v>5</v>
      </c>
    </row>
    <row r="6774" spans="1:4" x14ac:dyDescent="0.25">
      <c r="A6774" s="415" t="s">
        <v>6152</v>
      </c>
      <c r="B6774" s="202">
        <v>24613</v>
      </c>
      <c r="C6774" s="204">
        <v>5</v>
      </c>
      <c r="D6774" s="416">
        <v>0</v>
      </c>
    </row>
    <row r="6775" spans="1:4" x14ac:dyDescent="0.25">
      <c r="A6775" s="415" t="s">
        <v>6153</v>
      </c>
      <c r="B6775" s="202">
        <v>19496</v>
      </c>
      <c r="C6775" s="204">
        <v>30</v>
      </c>
      <c r="D6775" s="416">
        <v>30</v>
      </c>
    </row>
    <row r="6776" spans="1:4" x14ac:dyDescent="0.25">
      <c r="A6776" s="415" t="s">
        <v>6154</v>
      </c>
      <c r="B6776" s="202">
        <v>28735</v>
      </c>
      <c r="C6776" s="204">
        <v>50</v>
      </c>
      <c r="D6776" s="416">
        <v>20</v>
      </c>
    </row>
    <row r="6777" spans="1:4" x14ac:dyDescent="0.25">
      <c r="A6777" s="415" t="s">
        <v>6155</v>
      </c>
      <c r="B6777" s="202">
        <v>10631</v>
      </c>
      <c r="C6777" s="204">
        <v>50</v>
      </c>
      <c r="D6777" s="416">
        <v>50</v>
      </c>
    </row>
    <row r="6778" spans="1:4" x14ac:dyDescent="0.25">
      <c r="A6778" s="415" t="s">
        <v>6156</v>
      </c>
      <c r="B6778" s="202">
        <v>12271</v>
      </c>
      <c r="C6778" s="204">
        <v>40</v>
      </c>
      <c r="D6778" s="416">
        <v>30</v>
      </c>
    </row>
    <row r="6779" spans="1:4" x14ac:dyDescent="0.25">
      <c r="A6779" s="415" t="s">
        <v>6157</v>
      </c>
      <c r="B6779" s="202">
        <v>26252</v>
      </c>
      <c r="C6779" s="204">
        <v>10</v>
      </c>
      <c r="D6779" s="416">
        <v>10</v>
      </c>
    </row>
    <row r="6780" spans="1:4" x14ac:dyDescent="0.25">
      <c r="A6780" s="415" t="s">
        <v>6158</v>
      </c>
      <c r="B6780" s="202">
        <v>10239</v>
      </c>
      <c r="C6780" s="204">
        <v>20</v>
      </c>
      <c r="D6780" s="416">
        <v>0</v>
      </c>
    </row>
    <row r="6781" spans="1:4" x14ac:dyDescent="0.25">
      <c r="A6781" s="415" t="s">
        <v>6159</v>
      </c>
      <c r="B6781" s="202">
        <v>27836</v>
      </c>
      <c r="C6781" s="204">
        <v>25</v>
      </c>
      <c r="D6781" s="416">
        <v>0</v>
      </c>
    </row>
    <row r="6782" spans="1:4" x14ac:dyDescent="0.25">
      <c r="A6782" s="415" t="s">
        <v>6160</v>
      </c>
      <c r="B6782" s="202">
        <v>29703</v>
      </c>
      <c r="C6782" s="204">
        <v>10</v>
      </c>
      <c r="D6782" s="416">
        <v>5</v>
      </c>
    </row>
    <row r="6783" spans="1:4" x14ac:dyDescent="0.25">
      <c r="A6783" s="415" t="s">
        <v>6161</v>
      </c>
      <c r="B6783" s="202">
        <v>25128</v>
      </c>
      <c r="C6783" s="204">
        <v>20</v>
      </c>
      <c r="D6783" s="416">
        <v>10</v>
      </c>
    </row>
    <row r="6784" spans="1:4" x14ac:dyDescent="0.25">
      <c r="A6784" s="415" t="s">
        <v>6162</v>
      </c>
      <c r="B6784" s="202">
        <v>14095</v>
      </c>
      <c r="C6784" s="204">
        <v>20</v>
      </c>
      <c r="D6784" s="416">
        <v>2</v>
      </c>
    </row>
    <row r="6785" spans="1:4" x14ac:dyDescent="0.25">
      <c r="A6785" s="415" t="s">
        <v>6163</v>
      </c>
      <c r="B6785" s="202">
        <v>28525</v>
      </c>
      <c r="C6785" s="204">
        <v>4</v>
      </c>
      <c r="D6785" s="416">
        <v>4</v>
      </c>
    </row>
    <row r="6786" spans="1:4" x14ac:dyDescent="0.25">
      <c r="A6786" s="415" t="s">
        <v>6164</v>
      </c>
      <c r="B6786" s="202">
        <v>29428</v>
      </c>
      <c r="C6786" s="204">
        <v>22</v>
      </c>
      <c r="D6786" s="416">
        <v>0</v>
      </c>
    </row>
    <row r="6787" spans="1:4" x14ac:dyDescent="0.25">
      <c r="A6787" s="415" t="s">
        <v>6165</v>
      </c>
      <c r="B6787" s="202">
        <v>17568</v>
      </c>
      <c r="C6787" s="204">
        <v>67</v>
      </c>
      <c r="D6787" s="416">
        <v>38</v>
      </c>
    </row>
    <row r="6788" spans="1:4" x14ac:dyDescent="0.25">
      <c r="A6788" s="415" t="s">
        <v>6166</v>
      </c>
      <c r="B6788" s="202">
        <v>20690</v>
      </c>
      <c r="C6788" s="204">
        <v>10</v>
      </c>
      <c r="D6788" s="416">
        <v>0</v>
      </c>
    </row>
    <row r="6789" spans="1:4" x14ac:dyDescent="0.25">
      <c r="A6789" s="415" t="s">
        <v>6167</v>
      </c>
      <c r="B6789" s="202">
        <v>24879</v>
      </c>
      <c r="C6789" s="204">
        <v>10</v>
      </c>
      <c r="D6789" s="416">
        <v>10</v>
      </c>
    </row>
    <row r="6790" spans="1:4" x14ac:dyDescent="0.25">
      <c r="A6790" s="415" t="s">
        <v>6168</v>
      </c>
      <c r="B6790" s="202">
        <v>15106</v>
      </c>
      <c r="C6790" s="204">
        <v>23</v>
      </c>
      <c r="D6790" s="416">
        <v>12</v>
      </c>
    </row>
    <row r="6791" spans="1:4" x14ac:dyDescent="0.25">
      <c r="A6791" s="415" t="s">
        <v>6169</v>
      </c>
      <c r="B6791" s="202">
        <v>19833</v>
      </c>
      <c r="C6791" s="204">
        <v>6</v>
      </c>
      <c r="D6791" s="416">
        <v>0</v>
      </c>
    </row>
    <row r="6792" spans="1:4" x14ac:dyDescent="0.25">
      <c r="A6792" s="415" t="s">
        <v>6170</v>
      </c>
      <c r="B6792" s="202">
        <v>11673</v>
      </c>
      <c r="C6792" s="204">
        <v>140</v>
      </c>
      <c r="D6792" s="416">
        <v>100</v>
      </c>
    </row>
    <row r="6793" spans="1:4" x14ac:dyDescent="0.25">
      <c r="A6793" s="415" t="s">
        <v>6171</v>
      </c>
      <c r="B6793" s="202">
        <v>24971</v>
      </c>
      <c r="C6793" s="204">
        <v>40</v>
      </c>
      <c r="D6793" s="416">
        <v>40</v>
      </c>
    </row>
    <row r="6794" spans="1:4" x14ac:dyDescent="0.25">
      <c r="A6794" s="415" t="s">
        <v>6172</v>
      </c>
      <c r="B6794" s="202">
        <v>19246</v>
      </c>
      <c r="C6794" s="203">
        <v>4780</v>
      </c>
      <c r="D6794" s="417">
        <v>4360</v>
      </c>
    </row>
    <row r="6795" spans="1:4" x14ac:dyDescent="0.25">
      <c r="A6795" s="415" t="s">
        <v>6173</v>
      </c>
      <c r="B6795" s="202">
        <v>28584</v>
      </c>
      <c r="C6795" s="203">
        <v>3140</v>
      </c>
      <c r="D6795" s="417">
        <v>2200</v>
      </c>
    </row>
    <row r="6796" spans="1:4" x14ac:dyDescent="0.25">
      <c r="A6796" s="415" t="s">
        <v>6174</v>
      </c>
      <c r="B6796" s="202">
        <v>25875</v>
      </c>
      <c r="C6796" s="204">
        <v>30</v>
      </c>
      <c r="D6796" s="416">
        <v>20</v>
      </c>
    </row>
    <row r="6797" spans="1:4" x14ac:dyDescent="0.25">
      <c r="A6797" s="415" t="s">
        <v>6175</v>
      </c>
      <c r="B6797" s="202">
        <v>21077</v>
      </c>
      <c r="C6797" s="204">
        <v>500</v>
      </c>
      <c r="D6797" s="416">
        <v>80</v>
      </c>
    </row>
    <row r="6798" spans="1:4" x14ac:dyDescent="0.25">
      <c r="A6798" s="415" t="s">
        <v>6176</v>
      </c>
      <c r="B6798" s="202">
        <v>11090</v>
      </c>
      <c r="C6798" s="203">
        <v>2230</v>
      </c>
      <c r="D6798" s="416">
        <v>560</v>
      </c>
    </row>
    <row r="6799" spans="1:4" x14ac:dyDescent="0.25">
      <c r="A6799" s="415" t="s">
        <v>6177</v>
      </c>
      <c r="B6799" s="202">
        <v>19837</v>
      </c>
      <c r="C6799" s="204">
        <v>20</v>
      </c>
      <c r="D6799" s="416">
        <v>20</v>
      </c>
    </row>
    <row r="6800" spans="1:4" x14ac:dyDescent="0.25">
      <c r="A6800" s="415" t="s">
        <v>6178</v>
      </c>
      <c r="B6800" s="202">
        <v>19455</v>
      </c>
      <c r="C6800" s="204">
        <v>510</v>
      </c>
      <c r="D6800" s="416">
        <v>0</v>
      </c>
    </row>
    <row r="6801" spans="1:4" x14ac:dyDescent="0.25">
      <c r="A6801" s="415" t="s">
        <v>5301</v>
      </c>
      <c r="B6801" s="202">
        <v>21489</v>
      </c>
      <c r="C6801" s="204">
        <v>240</v>
      </c>
      <c r="D6801" s="416">
        <v>120</v>
      </c>
    </row>
    <row r="6802" spans="1:4" x14ac:dyDescent="0.25">
      <c r="A6802" s="415" t="s">
        <v>4760</v>
      </c>
      <c r="B6802" s="202">
        <v>28820</v>
      </c>
      <c r="C6802" s="204">
        <v>40</v>
      </c>
      <c r="D6802" s="416">
        <v>40</v>
      </c>
    </row>
    <row r="6803" spans="1:4" x14ac:dyDescent="0.25">
      <c r="A6803" s="415" t="s">
        <v>4765</v>
      </c>
      <c r="B6803" s="202">
        <v>24413</v>
      </c>
      <c r="C6803" s="204">
        <v>20</v>
      </c>
      <c r="D6803" s="416">
        <v>20</v>
      </c>
    </row>
    <row r="6804" spans="1:4" x14ac:dyDescent="0.25">
      <c r="A6804" s="415" t="s">
        <v>6179</v>
      </c>
      <c r="B6804" s="202">
        <v>16994</v>
      </c>
      <c r="C6804" s="203">
        <v>4120</v>
      </c>
      <c r="D6804" s="417">
        <v>3860</v>
      </c>
    </row>
    <row r="6805" spans="1:4" x14ac:dyDescent="0.25">
      <c r="A6805" s="415" t="s">
        <v>5016</v>
      </c>
      <c r="B6805" s="202">
        <v>15228</v>
      </c>
      <c r="C6805" s="203">
        <v>3810</v>
      </c>
      <c r="D6805" s="417">
        <v>2310</v>
      </c>
    </row>
    <row r="6806" spans="1:4" x14ac:dyDescent="0.25">
      <c r="A6806" s="415" t="s">
        <v>6180</v>
      </c>
      <c r="B6806" s="202">
        <v>16672</v>
      </c>
      <c r="C6806" s="204">
        <v>150</v>
      </c>
      <c r="D6806" s="416">
        <v>150</v>
      </c>
    </row>
    <row r="6807" spans="1:4" x14ac:dyDescent="0.25">
      <c r="A6807" s="415" t="s">
        <v>6181</v>
      </c>
      <c r="B6807" s="202">
        <v>16592</v>
      </c>
      <c r="C6807" s="204">
        <v>5</v>
      </c>
      <c r="D6807" s="416">
        <v>5</v>
      </c>
    </row>
    <row r="6808" spans="1:4" x14ac:dyDescent="0.25">
      <c r="A6808" s="415" t="s">
        <v>6182</v>
      </c>
      <c r="B6808" s="202">
        <v>20504</v>
      </c>
      <c r="C6808" s="204">
        <v>20</v>
      </c>
      <c r="D6808" s="416">
        <v>0</v>
      </c>
    </row>
    <row r="6809" spans="1:4" x14ac:dyDescent="0.25">
      <c r="A6809" s="415" t="s">
        <v>3871</v>
      </c>
      <c r="B6809" s="202">
        <v>27122</v>
      </c>
      <c r="C6809" s="204">
        <v>60</v>
      </c>
      <c r="D6809" s="416">
        <v>0</v>
      </c>
    </row>
    <row r="6810" spans="1:4" x14ac:dyDescent="0.25">
      <c r="A6810" s="415" t="s">
        <v>6183</v>
      </c>
      <c r="B6810" s="202">
        <v>25296</v>
      </c>
      <c r="C6810" s="204">
        <v>10</v>
      </c>
      <c r="D6810" s="416">
        <v>10</v>
      </c>
    </row>
    <row r="6811" spans="1:4" x14ac:dyDescent="0.25">
      <c r="A6811" s="415" t="s">
        <v>6184</v>
      </c>
      <c r="B6811" s="202">
        <v>21138</v>
      </c>
      <c r="C6811" s="204">
        <v>140</v>
      </c>
      <c r="D6811" s="416">
        <v>40</v>
      </c>
    </row>
    <row r="6812" spans="1:4" x14ac:dyDescent="0.25">
      <c r="A6812" s="415" t="s">
        <v>6185</v>
      </c>
      <c r="B6812" s="202">
        <v>13088</v>
      </c>
      <c r="C6812" s="204">
        <v>320</v>
      </c>
      <c r="D6812" s="416">
        <v>20</v>
      </c>
    </row>
    <row r="6813" spans="1:4" x14ac:dyDescent="0.25">
      <c r="A6813" s="415" t="s">
        <v>6186</v>
      </c>
      <c r="B6813" s="202">
        <v>12743</v>
      </c>
      <c r="C6813" s="204">
        <v>10</v>
      </c>
      <c r="D6813" s="416">
        <v>10</v>
      </c>
    </row>
    <row r="6814" spans="1:4" x14ac:dyDescent="0.25">
      <c r="A6814" s="415" t="s">
        <v>6187</v>
      </c>
      <c r="B6814" s="202">
        <v>29328</v>
      </c>
      <c r="C6814" s="204">
        <v>10</v>
      </c>
      <c r="D6814" s="416">
        <v>10</v>
      </c>
    </row>
    <row r="6815" spans="1:4" x14ac:dyDescent="0.25">
      <c r="A6815" s="415" t="s">
        <v>6188</v>
      </c>
      <c r="B6815" s="202">
        <v>19333</v>
      </c>
      <c r="C6815" s="204">
        <v>5</v>
      </c>
      <c r="D6815" s="416">
        <v>0</v>
      </c>
    </row>
    <row r="6816" spans="1:4" x14ac:dyDescent="0.25">
      <c r="A6816" s="415" t="s">
        <v>6189</v>
      </c>
      <c r="B6816" s="202">
        <v>29490</v>
      </c>
      <c r="C6816" s="204">
        <v>40</v>
      </c>
      <c r="D6816" s="416">
        <v>0</v>
      </c>
    </row>
    <row r="6817" spans="1:4" x14ac:dyDescent="0.25">
      <c r="A6817" s="415" t="s">
        <v>6190</v>
      </c>
      <c r="B6817" s="202">
        <v>29535</v>
      </c>
      <c r="C6817" s="204">
        <v>40</v>
      </c>
      <c r="D6817" s="416">
        <v>40</v>
      </c>
    </row>
    <row r="6818" spans="1:4" x14ac:dyDescent="0.25">
      <c r="A6818" s="415" t="s">
        <v>6191</v>
      </c>
      <c r="B6818" s="202">
        <v>24951</v>
      </c>
      <c r="C6818" s="204">
        <v>10</v>
      </c>
      <c r="D6818" s="416">
        <v>0</v>
      </c>
    </row>
    <row r="6819" spans="1:4" x14ac:dyDescent="0.25">
      <c r="A6819" s="415" t="s">
        <v>6192</v>
      </c>
      <c r="B6819" s="202">
        <v>11359</v>
      </c>
      <c r="C6819" s="204">
        <v>310</v>
      </c>
      <c r="D6819" s="416">
        <v>220</v>
      </c>
    </row>
    <row r="6820" spans="1:4" x14ac:dyDescent="0.25">
      <c r="A6820" s="415" t="s">
        <v>6193</v>
      </c>
      <c r="B6820" s="202">
        <v>11382</v>
      </c>
      <c r="C6820" s="204">
        <v>320</v>
      </c>
      <c r="D6820" s="416">
        <v>190</v>
      </c>
    </row>
    <row r="6821" spans="1:4" x14ac:dyDescent="0.25">
      <c r="A6821" s="415" t="s">
        <v>6194</v>
      </c>
      <c r="B6821" s="202">
        <v>23985</v>
      </c>
      <c r="C6821" s="204">
        <v>220</v>
      </c>
      <c r="D6821" s="416">
        <v>200</v>
      </c>
    </row>
    <row r="6822" spans="1:4" x14ac:dyDescent="0.25">
      <c r="A6822" s="415" t="s">
        <v>6195</v>
      </c>
      <c r="B6822" s="202">
        <v>17215</v>
      </c>
      <c r="C6822" s="204">
        <v>20</v>
      </c>
      <c r="D6822" s="416">
        <v>0</v>
      </c>
    </row>
    <row r="6823" spans="1:4" x14ac:dyDescent="0.25">
      <c r="A6823" s="415" t="s">
        <v>6196</v>
      </c>
      <c r="B6823" s="202">
        <v>20943</v>
      </c>
      <c r="C6823" s="203">
        <v>1080</v>
      </c>
      <c r="D6823" s="416">
        <v>960</v>
      </c>
    </row>
    <row r="6824" spans="1:4" x14ac:dyDescent="0.25">
      <c r="A6824" s="415" t="s">
        <v>6197</v>
      </c>
      <c r="B6824" s="202">
        <v>22257</v>
      </c>
      <c r="C6824" s="204">
        <v>20</v>
      </c>
      <c r="D6824" s="416">
        <v>20</v>
      </c>
    </row>
    <row r="6825" spans="1:4" x14ac:dyDescent="0.25">
      <c r="A6825" s="415" t="s">
        <v>6198</v>
      </c>
      <c r="B6825" s="202">
        <v>14746</v>
      </c>
      <c r="C6825" s="204">
        <v>55</v>
      </c>
      <c r="D6825" s="416">
        <v>0</v>
      </c>
    </row>
    <row r="6826" spans="1:4" x14ac:dyDescent="0.25">
      <c r="A6826" s="415" t="s">
        <v>6199</v>
      </c>
      <c r="B6826" s="202">
        <v>12145</v>
      </c>
      <c r="C6826" s="203">
        <v>6100</v>
      </c>
      <c r="D6826" s="417">
        <v>4600</v>
      </c>
    </row>
    <row r="6827" spans="1:4" x14ac:dyDescent="0.25">
      <c r="A6827" s="415" t="s">
        <v>2667</v>
      </c>
      <c r="B6827" s="202">
        <v>26039</v>
      </c>
      <c r="C6827" s="204">
        <v>130</v>
      </c>
      <c r="D6827" s="416">
        <v>0</v>
      </c>
    </row>
    <row r="6828" spans="1:4" x14ac:dyDescent="0.25">
      <c r="A6828" s="415" t="s">
        <v>6200</v>
      </c>
      <c r="B6828" s="202">
        <v>14141</v>
      </c>
      <c r="C6828" s="204">
        <v>10</v>
      </c>
      <c r="D6828" s="416">
        <v>10</v>
      </c>
    </row>
    <row r="6829" spans="1:4" x14ac:dyDescent="0.25">
      <c r="A6829" s="415" t="s">
        <v>6201</v>
      </c>
      <c r="B6829" s="202">
        <v>14141</v>
      </c>
      <c r="C6829" s="204">
        <v>20</v>
      </c>
      <c r="D6829" s="416">
        <v>0</v>
      </c>
    </row>
    <row r="6830" spans="1:4" x14ac:dyDescent="0.25">
      <c r="A6830" s="415" t="s">
        <v>6202</v>
      </c>
      <c r="B6830" s="202">
        <v>28885</v>
      </c>
      <c r="C6830" s="204">
        <v>140</v>
      </c>
      <c r="D6830" s="416">
        <v>100</v>
      </c>
    </row>
    <row r="6831" spans="1:4" x14ac:dyDescent="0.25">
      <c r="A6831" s="415" t="s">
        <v>6203</v>
      </c>
      <c r="B6831" s="202">
        <v>13854</v>
      </c>
      <c r="C6831" s="204">
        <v>20</v>
      </c>
      <c r="D6831" s="416">
        <v>0</v>
      </c>
    </row>
    <row r="6832" spans="1:4" x14ac:dyDescent="0.25">
      <c r="A6832" s="415" t="s">
        <v>6204</v>
      </c>
      <c r="B6832" s="202">
        <v>25917</v>
      </c>
      <c r="C6832" s="204">
        <v>10</v>
      </c>
      <c r="D6832" s="416">
        <v>0</v>
      </c>
    </row>
    <row r="6833" spans="1:4" x14ac:dyDescent="0.25">
      <c r="A6833" s="415" t="s">
        <v>6205</v>
      </c>
      <c r="B6833" s="202">
        <v>14714</v>
      </c>
      <c r="C6833" s="204">
        <v>180</v>
      </c>
      <c r="D6833" s="416">
        <v>160</v>
      </c>
    </row>
    <row r="6834" spans="1:4" x14ac:dyDescent="0.25">
      <c r="A6834" s="415" t="s">
        <v>6206</v>
      </c>
      <c r="B6834" s="202">
        <v>16420</v>
      </c>
      <c r="C6834" s="203">
        <v>5700</v>
      </c>
      <c r="D6834" s="417">
        <v>4740</v>
      </c>
    </row>
    <row r="6835" spans="1:4" x14ac:dyDescent="0.25">
      <c r="A6835" s="415" t="s">
        <v>6207</v>
      </c>
      <c r="B6835" s="202">
        <v>27079</v>
      </c>
      <c r="C6835" s="204">
        <v>260</v>
      </c>
      <c r="D6835" s="416">
        <v>220</v>
      </c>
    </row>
    <row r="6836" spans="1:4" x14ac:dyDescent="0.25">
      <c r="A6836" s="415" t="s">
        <v>6208</v>
      </c>
      <c r="B6836" s="202">
        <v>12495</v>
      </c>
      <c r="C6836" s="204">
        <v>690</v>
      </c>
      <c r="D6836" s="416">
        <v>190</v>
      </c>
    </row>
    <row r="6837" spans="1:4" x14ac:dyDescent="0.25">
      <c r="A6837" s="415" t="s">
        <v>6209</v>
      </c>
      <c r="B6837" s="202">
        <v>11057</v>
      </c>
      <c r="C6837" s="204">
        <v>70</v>
      </c>
      <c r="D6837" s="416">
        <v>50</v>
      </c>
    </row>
    <row r="6838" spans="1:4" x14ac:dyDescent="0.25">
      <c r="A6838" s="415" t="s">
        <v>6210</v>
      </c>
      <c r="B6838" s="202">
        <v>20474</v>
      </c>
      <c r="C6838" s="204">
        <v>40</v>
      </c>
      <c r="D6838" s="416">
        <v>40</v>
      </c>
    </row>
    <row r="6839" spans="1:4" x14ac:dyDescent="0.25">
      <c r="A6839" s="415" t="s">
        <v>6211</v>
      </c>
      <c r="B6839" s="202">
        <v>21809</v>
      </c>
      <c r="C6839" s="204">
        <v>10</v>
      </c>
      <c r="D6839" s="416">
        <v>10</v>
      </c>
    </row>
    <row r="6840" spans="1:4" x14ac:dyDescent="0.25">
      <c r="A6840" s="415" t="s">
        <v>6212</v>
      </c>
      <c r="B6840" s="202">
        <v>24590</v>
      </c>
      <c r="C6840" s="204">
        <v>100</v>
      </c>
      <c r="D6840" s="416">
        <v>40</v>
      </c>
    </row>
    <row r="6841" spans="1:4" x14ac:dyDescent="0.25">
      <c r="A6841" s="415" t="s">
        <v>6213</v>
      </c>
      <c r="B6841" s="202">
        <v>11616</v>
      </c>
      <c r="C6841" s="204">
        <v>400</v>
      </c>
      <c r="D6841" s="416">
        <v>350</v>
      </c>
    </row>
    <row r="6842" spans="1:4" x14ac:dyDescent="0.25">
      <c r="A6842" s="415" t="s">
        <v>6214</v>
      </c>
      <c r="B6842" s="202">
        <v>27729</v>
      </c>
      <c r="C6842" s="204">
        <v>240</v>
      </c>
      <c r="D6842" s="416">
        <v>160</v>
      </c>
    </row>
    <row r="6843" spans="1:4" x14ac:dyDescent="0.25">
      <c r="A6843" s="415" t="s">
        <v>6215</v>
      </c>
      <c r="B6843" s="202">
        <v>15301</v>
      </c>
      <c r="C6843" s="204">
        <v>70</v>
      </c>
      <c r="D6843" s="416">
        <v>50</v>
      </c>
    </row>
    <row r="6844" spans="1:4" x14ac:dyDescent="0.25">
      <c r="A6844" s="415" t="s">
        <v>6216</v>
      </c>
      <c r="B6844" s="202">
        <v>11602</v>
      </c>
      <c r="C6844" s="204">
        <v>20</v>
      </c>
      <c r="D6844" s="416">
        <v>20</v>
      </c>
    </row>
    <row r="6845" spans="1:4" x14ac:dyDescent="0.25">
      <c r="A6845" s="415" t="s">
        <v>6217</v>
      </c>
      <c r="B6845" s="202">
        <v>19840</v>
      </c>
      <c r="C6845" s="204">
        <v>10</v>
      </c>
      <c r="D6845" s="416">
        <v>0</v>
      </c>
    </row>
    <row r="6846" spans="1:4" x14ac:dyDescent="0.25">
      <c r="A6846" s="415" t="s">
        <v>6218</v>
      </c>
      <c r="B6846" s="202">
        <v>15651</v>
      </c>
      <c r="C6846" s="204">
        <v>4</v>
      </c>
      <c r="D6846" s="416">
        <v>0</v>
      </c>
    </row>
    <row r="6847" spans="1:4" x14ac:dyDescent="0.25">
      <c r="A6847" s="415" t="s">
        <v>6219</v>
      </c>
      <c r="B6847" s="202">
        <v>16684</v>
      </c>
      <c r="C6847" s="204">
        <v>660</v>
      </c>
      <c r="D6847" s="416">
        <v>360</v>
      </c>
    </row>
    <row r="6848" spans="1:4" x14ac:dyDescent="0.25">
      <c r="A6848" s="415" t="s">
        <v>6220</v>
      </c>
      <c r="B6848" s="202">
        <v>20215</v>
      </c>
      <c r="C6848" s="204">
        <v>13</v>
      </c>
      <c r="D6848" s="416">
        <v>8</v>
      </c>
    </row>
    <row r="6849" spans="1:4" x14ac:dyDescent="0.25">
      <c r="A6849" s="415" t="s">
        <v>6221</v>
      </c>
      <c r="B6849" s="202">
        <v>24099</v>
      </c>
      <c r="C6849" s="204">
        <v>30</v>
      </c>
      <c r="D6849" s="416">
        <v>10</v>
      </c>
    </row>
    <row r="6850" spans="1:4" x14ac:dyDescent="0.25">
      <c r="A6850" s="415" t="s">
        <v>6222</v>
      </c>
      <c r="B6850" s="202">
        <v>27990</v>
      </c>
      <c r="C6850" s="204">
        <v>20</v>
      </c>
      <c r="D6850" s="416">
        <v>0</v>
      </c>
    </row>
    <row r="6851" spans="1:4" x14ac:dyDescent="0.25">
      <c r="A6851" s="415" t="s">
        <v>6223</v>
      </c>
      <c r="B6851" s="202">
        <v>19929</v>
      </c>
      <c r="C6851" s="204">
        <v>250</v>
      </c>
      <c r="D6851" s="416">
        <v>20</v>
      </c>
    </row>
    <row r="6852" spans="1:4" x14ac:dyDescent="0.25">
      <c r="A6852" s="415" t="s">
        <v>6224</v>
      </c>
      <c r="B6852" s="202">
        <v>12273</v>
      </c>
      <c r="C6852" s="204">
        <v>60</v>
      </c>
      <c r="D6852" s="416">
        <v>40</v>
      </c>
    </row>
    <row r="6853" spans="1:4" x14ac:dyDescent="0.25">
      <c r="A6853" s="415" t="s">
        <v>6225</v>
      </c>
      <c r="B6853" s="202">
        <v>11086</v>
      </c>
      <c r="C6853" s="204">
        <v>330</v>
      </c>
      <c r="D6853" s="416">
        <v>90</v>
      </c>
    </row>
    <row r="6854" spans="1:4" x14ac:dyDescent="0.25">
      <c r="A6854" s="415" t="s">
        <v>6226</v>
      </c>
      <c r="B6854" s="202">
        <v>20847</v>
      </c>
      <c r="C6854" s="204">
        <v>370</v>
      </c>
      <c r="D6854" s="416">
        <v>240</v>
      </c>
    </row>
    <row r="6855" spans="1:4" x14ac:dyDescent="0.25">
      <c r="A6855" s="415" t="s">
        <v>6227</v>
      </c>
      <c r="B6855" s="202">
        <v>14672</v>
      </c>
      <c r="C6855" s="204">
        <v>60</v>
      </c>
      <c r="D6855" s="416">
        <v>30</v>
      </c>
    </row>
    <row r="6856" spans="1:4" x14ac:dyDescent="0.25">
      <c r="A6856" s="415" t="s">
        <v>6228</v>
      </c>
      <c r="B6856" s="202">
        <v>17455</v>
      </c>
      <c r="C6856" s="203">
        <v>4370</v>
      </c>
      <c r="D6856" s="417">
        <v>1610</v>
      </c>
    </row>
    <row r="6857" spans="1:4" x14ac:dyDescent="0.25">
      <c r="A6857" s="415" t="s">
        <v>6229</v>
      </c>
      <c r="B6857" s="202">
        <v>29789</v>
      </c>
      <c r="C6857" s="204">
        <v>350</v>
      </c>
      <c r="D6857" s="416">
        <v>250</v>
      </c>
    </row>
    <row r="6858" spans="1:4" x14ac:dyDescent="0.25">
      <c r="A6858" s="415" t="s">
        <v>6053</v>
      </c>
      <c r="B6858" s="202">
        <v>22593</v>
      </c>
      <c r="C6858" s="204">
        <v>2</v>
      </c>
      <c r="D6858" s="416">
        <v>0</v>
      </c>
    </row>
    <row r="6859" spans="1:4" x14ac:dyDescent="0.25">
      <c r="A6859" s="415" t="s">
        <v>6230</v>
      </c>
      <c r="B6859" s="202">
        <v>28335</v>
      </c>
      <c r="C6859" s="204">
        <v>190</v>
      </c>
      <c r="D6859" s="416">
        <v>190</v>
      </c>
    </row>
    <row r="6860" spans="1:4" x14ac:dyDescent="0.25">
      <c r="A6860" s="415" t="s">
        <v>6231</v>
      </c>
      <c r="B6860" s="202">
        <v>26646</v>
      </c>
      <c r="C6860" s="204">
        <v>80</v>
      </c>
      <c r="D6860" s="416">
        <v>70</v>
      </c>
    </row>
    <row r="6861" spans="1:4" x14ac:dyDescent="0.25">
      <c r="A6861" s="415" t="s">
        <v>6232</v>
      </c>
      <c r="B6861" s="202">
        <v>11435</v>
      </c>
      <c r="C6861" s="203">
        <v>4700</v>
      </c>
      <c r="D6861" s="417">
        <v>4450</v>
      </c>
    </row>
    <row r="6862" spans="1:4" x14ac:dyDescent="0.25">
      <c r="A6862" s="415" t="s">
        <v>6233</v>
      </c>
      <c r="B6862" s="202">
        <v>22371</v>
      </c>
      <c r="C6862" s="204">
        <v>65</v>
      </c>
      <c r="D6862" s="416">
        <v>60</v>
      </c>
    </row>
    <row r="6863" spans="1:4" x14ac:dyDescent="0.25">
      <c r="A6863" s="415" t="s">
        <v>6234</v>
      </c>
      <c r="B6863" s="202">
        <v>17021</v>
      </c>
      <c r="C6863" s="204">
        <v>40</v>
      </c>
      <c r="D6863" s="416">
        <v>30</v>
      </c>
    </row>
    <row r="6864" spans="1:4" x14ac:dyDescent="0.25">
      <c r="A6864" s="415" t="s">
        <v>3708</v>
      </c>
      <c r="B6864" s="202">
        <v>26073</v>
      </c>
      <c r="C6864" s="204">
        <v>122</v>
      </c>
      <c r="D6864" s="416">
        <v>92</v>
      </c>
    </row>
    <row r="6865" spans="1:4" x14ac:dyDescent="0.25">
      <c r="A6865" s="415" t="s">
        <v>6235</v>
      </c>
      <c r="B6865" s="202">
        <v>27848</v>
      </c>
      <c r="C6865" s="204">
        <v>180</v>
      </c>
      <c r="D6865" s="416">
        <v>180</v>
      </c>
    </row>
    <row r="6866" spans="1:4" x14ac:dyDescent="0.25">
      <c r="A6866" s="415" t="s">
        <v>6236</v>
      </c>
      <c r="B6866" s="202">
        <v>11946</v>
      </c>
      <c r="C6866" s="204">
        <v>120</v>
      </c>
      <c r="D6866" s="416">
        <v>80</v>
      </c>
    </row>
    <row r="6867" spans="1:4" x14ac:dyDescent="0.25">
      <c r="A6867" s="415" t="s">
        <v>6237</v>
      </c>
      <c r="B6867" s="202">
        <v>14167</v>
      </c>
      <c r="C6867" s="204">
        <v>10</v>
      </c>
      <c r="D6867" s="416">
        <v>0</v>
      </c>
    </row>
    <row r="6868" spans="1:4" x14ac:dyDescent="0.25">
      <c r="A6868" s="415" t="s">
        <v>6238</v>
      </c>
      <c r="B6868" s="202">
        <v>16881</v>
      </c>
      <c r="C6868" s="204">
        <v>180</v>
      </c>
      <c r="D6868" s="416">
        <v>115</v>
      </c>
    </row>
    <row r="6869" spans="1:4" x14ac:dyDescent="0.25">
      <c r="A6869" s="415" t="s">
        <v>6239</v>
      </c>
      <c r="B6869" s="202">
        <v>15907</v>
      </c>
      <c r="C6869" s="204">
        <v>20</v>
      </c>
      <c r="D6869" s="416">
        <v>10</v>
      </c>
    </row>
    <row r="6870" spans="1:4" x14ac:dyDescent="0.25">
      <c r="A6870" s="415" t="s">
        <v>6240</v>
      </c>
      <c r="B6870" s="202">
        <v>10458</v>
      </c>
      <c r="C6870" s="203">
        <v>1330</v>
      </c>
      <c r="D6870" s="416">
        <v>380</v>
      </c>
    </row>
    <row r="6871" spans="1:4" x14ac:dyDescent="0.25">
      <c r="A6871" s="415" t="s">
        <v>6241</v>
      </c>
      <c r="B6871" s="202">
        <v>18364</v>
      </c>
      <c r="C6871" s="204">
        <v>10</v>
      </c>
      <c r="D6871" s="416">
        <v>0</v>
      </c>
    </row>
    <row r="6872" spans="1:4" x14ac:dyDescent="0.25">
      <c r="A6872" s="415" t="s">
        <v>6242</v>
      </c>
      <c r="B6872" s="202">
        <v>13286</v>
      </c>
      <c r="C6872" s="204">
        <v>70</v>
      </c>
      <c r="D6872" s="416">
        <v>30</v>
      </c>
    </row>
    <row r="6873" spans="1:4" x14ac:dyDescent="0.25">
      <c r="A6873" s="415" t="s">
        <v>6243</v>
      </c>
      <c r="B6873" s="202">
        <v>14947</v>
      </c>
      <c r="C6873" s="204">
        <v>70</v>
      </c>
      <c r="D6873" s="416">
        <v>50</v>
      </c>
    </row>
    <row r="6874" spans="1:4" x14ac:dyDescent="0.25">
      <c r="A6874" s="415" t="s">
        <v>6244</v>
      </c>
      <c r="B6874" s="202">
        <v>29836</v>
      </c>
      <c r="C6874" s="204">
        <v>10</v>
      </c>
      <c r="D6874" s="416">
        <v>10</v>
      </c>
    </row>
    <row r="6875" spans="1:4" x14ac:dyDescent="0.25">
      <c r="A6875" s="415" t="s">
        <v>6245</v>
      </c>
      <c r="B6875" s="202">
        <v>10601</v>
      </c>
      <c r="C6875" s="204">
        <v>10</v>
      </c>
      <c r="D6875" s="416">
        <v>10</v>
      </c>
    </row>
    <row r="6876" spans="1:4" x14ac:dyDescent="0.25">
      <c r="A6876" s="415" t="s">
        <v>6246</v>
      </c>
      <c r="B6876" s="202">
        <v>10773</v>
      </c>
      <c r="C6876" s="204">
        <v>20</v>
      </c>
      <c r="D6876" s="416">
        <v>0</v>
      </c>
    </row>
    <row r="6877" spans="1:4" x14ac:dyDescent="0.25">
      <c r="A6877" s="415" t="s">
        <v>6247</v>
      </c>
      <c r="B6877" s="202">
        <v>29147</v>
      </c>
      <c r="C6877" s="204">
        <v>980</v>
      </c>
      <c r="D6877" s="416">
        <v>410</v>
      </c>
    </row>
    <row r="6878" spans="1:4" x14ac:dyDescent="0.25">
      <c r="A6878" s="415" t="s">
        <v>6248</v>
      </c>
      <c r="B6878" s="202">
        <v>23114</v>
      </c>
      <c r="C6878" s="204">
        <v>20</v>
      </c>
      <c r="D6878" s="416">
        <v>10</v>
      </c>
    </row>
    <row r="6879" spans="1:4" x14ac:dyDescent="0.25">
      <c r="A6879" s="415" t="s">
        <v>6249</v>
      </c>
      <c r="B6879" s="202">
        <v>26320</v>
      </c>
      <c r="C6879" s="204">
        <v>20</v>
      </c>
      <c r="D6879" s="416">
        <v>20</v>
      </c>
    </row>
    <row r="6880" spans="1:4" x14ac:dyDescent="0.25">
      <c r="A6880" s="415" t="s">
        <v>6250</v>
      </c>
      <c r="B6880" s="202">
        <v>17739</v>
      </c>
      <c r="C6880" s="204">
        <v>10</v>
      </c>
      <c r="D6880" s="416">
        <v>10</v>
      </c>
    </row>
    <row r="6881" spans="1:4" x14ac:dyDescent="0.25">
      <c r="A6881" s="415" t="s">
        <v>6251</v>
      </c>
      <c r="B6881" s="202">
        <v>19585</v>
      </c>
      <c r="C6881" s="204">
        <v>210</v>
      </c>
      <c r="D6881" s="416">
        <v>190</v>
      </c>
    </row>
    <row r="6882" spans="1:4" x14ac:dyDescent="0.25">
      <c r="A6882" s="415" t="s">
        <v>6252</v>
      </c>
      <c r="B6882" s="202">
        <v>14578</v>
      </c>
      <c r="C6882" s="204">
        <v>15</v>
      </c>
      <c r="D6882" s="416">
        <v>0</v>
      </c>
    </row>
    <row r="6883" spans="1:4" x14ac:dyDescent="0.25">
      <c r="A6883" s="415" t="s">
        <v>6253</v>
      </c>
      <c r="B6883" s="202">
        <v>13177</v>
      </c>
      <c r="C6883" s="204">
        <v>40</v>
      </c>
      <c r="D6883" s="416">
        <v>40</v>
      </c>
    </row>
    <row r="6884" spans="1:4" x14ac:dyDescent="0.25">
      <c r="A6884" s="415" t="s">
        <v>6254</v>
      </c>
      <c r="B6884" s="202">
        <v>11130</v>
      </c>
      <c r="C6884" s="204">
        <v>60</v>
      </c>
      <c r="D6884" s="416">
        <v>0</v>
      </c>
    </row>
    <row r="6885" spans="1:4" x14ac:dyDescent="0.25">
      <c r="A6885" s="415" t="s">
        <v>6255</v>
      </c>
      <c r="B6885" s="202">
        <v>11532</v>
      </c>
      <c r="C6885" s="204">
        <v>480</v>
      </c>
      <c r="D6885" s="416">
        <v>60</v>
      </c>
    </row>
    <row r="6886" spans="1:4" x14ac:dyDescent="0.25">
      <c r="A6886" s="415" t="s">
        <v>6256</v>
      </c>
      <c r="B6886" s="202">
        <v>19115</v>
      </c>
      <c r="C6886" s="204">
        <v>156</v>
      </c>
      <c r="D6886" s="416">
        <v>50</v>
      </c>
    </row>
    <row r="6887" spans="1:4" x14ac:dyDescent="0.25">
      <c r="A6887" s="415" t="s">
        <v>6257</v>
      </c>
      <c r="B6887" s="202">
        <v>20514</v>
      </c>
      <c r="C6887" s="204">
        <v>370</v>
      </c>
      <c r="D6887" s="416">
        <v>320</v>
      </c>
    </row>
    <row r="6888" spans="1:4" x14ac:dyDescent="0.25">
      <c r="A6888" s="415" t="s">
        <v>6258</v>
      </c>
      <c r="B6888" s="202">
        <v>20950</v>
      </c>
      <c r="C6888" s="204">
        <v>180</v>
      </c>
      <c r="D6888" s="416">
        <v>120</v>
      </c>
    </row>
    <row r="6889" spans="1:4" x14ac:dyDescent="0.25">
      <c r="A6889" s="415" t="s">
        <v>6259</v>
      </c>
      <c r="B6889" s="202">
        <v>11874</v>
      </c>
      <c r="C6889" s="204">
        <v>200</v>
      </c>
      <c r="D6889" s="416">
        <v>140</v>
      </c>
    </row>
    <row r="6890" spans="1:4" x14ac:dyDescent="0.25">
      <c r="A6890" s="415" t="s">
        <v>1803</v>
      </c>
      <c r="B6890" s="202">
        <v>16416</v>
      </c>
      <c r="C6890" s="204">
        <v>60</v>
      </c>
      <c r="D6890" s="416">
        <v>50</v>
      </c>
    </row>
    <row r="6891" spans="1:4" x14ac:dyDescent="0.25">
      <c r="A6891" s="415" t="s">
        <v>6260</v>
      </c>
      <c r="B6891" s="202">
        <v>16563</v>
      </c>
      <c r="C6891" s="204">
        <v>50</v>
      </c>
      <c r="D6891" s="416">
        <v>50</v>
      </c>
    </row>
    <row r="6892" spans="1:4" x14ac:dyDescent="0.25">
      <c r="A6892" s="415" t="s">
        <v>6261</v>
      </c>
      <c r="B6892" s="202">
        <v>14604</v>
      </c>
      <c r="C6892" s="204">
        <v>60</v>
      </c>
      <c r="D6892" s="416">
        <v>40</v>
      </c>
    </row>
    <row r="6893" spans="1:4" x14ac:dyDescent="0.25">
      <c r="A6893" s="415" t="s">
        <v>6262</v>
      </c>
      <c r="B6893" s="202">
        <v>20287</v>
      </c>
      <c r="C6893" s="204">
        <v>40</v>
      </c>
      <c r="D6893" s="416">
        <v>10</v>
      </c>
    </row>
    <row r="6894" spans="1:4" x14ac:dyDescent="0.25">
      <c r="A6894" s="415" t="s">
        <v>6263</v>
      </c>
      <c r="B6894" s="202">
        <v>25832</v>
      </c>
      <c r="C6894" s="203">
        <v>9600</v>
      </c>
      <c r="D6894" s="417">
        <v>9100</v>
      </c>
    </row>
    <row r="6895" spans="1:4" x14ac:dyDescent="0.25">
      <c r="A6895" s="415" t="s">
        <v>6264</v>
      </c>
      <c r="B6895" s="202">
        <v>16001</v>
      </c>
      <c r="C6895" s="204">
        <v>265</v>
      </c>
      <c r="D6895" s="416">
        <v>220</v>
      </c>
    </row>
    <row r="6896" spans="1:4" x14ac:dyDescent="0.25">
      <c r="A6896" s="415" t="s">
        <v>6265</v>
      </c>
      <c r="B6896" s="202">
        <v>28251</v>
      </c>
      <c r="C6896" s="204">
        <v>520</v>
      </c>
      <c r="D6896" s="416">
        <v>400</v>
      </c>
    </row>
    <row r="6897" spans="1:4" x14ac:dyDescent="0.25">
      <c r="A6897" s="415" t="s">
        <v>6266</v>
      </c>
      <c r="B6897" s="202">
        <v>27233</v>
      </c>
      <c r="C6897" s="203">
        <v>1000</v>
      </c>
      <c r="D6897" s="416">
        <v>920</v>
      </c>
    </row>
    <row r="6898" spans="1:4" x14ac:dyDescent="0.25">
      <c r="A6898" s="415" t="s">
        <v>6267</v>
      </c>
      <c r="B6898" s="202">
        <v>16609</v>
      </c>
      <c r="C6898" s="204">
        <v>95</v>
      </c>
      <c r="D6898" s="416">
        <v>55</v>
      </c>
    </row>
    <row r="6899" spans="1:4" x14ac:dyDescent="0.25">
      <c r="A6899" s="415" t="s">
        <v>6268</v>
      </c>
      <c r="B6899" s="202">
        <v>13798</v>
      </c>
      <c r="C6899" s="204">
        <v>115</v>
      </c>
      <c r="D6899" s="416">
        <v>105</v>
      </c>
    </row>
    <row r="6900" spans="1:4" x14ac:dyDescent="0.25">
      <c r="A6900" s="415" t="s">
        <v>6269</v>
      </c>
      <c r="B6900" s="202">
        <v>24559</v>
      </c>
      <c r="C6900" s="204">
        <v>600</v>
      </c>
      <c r="D6900" s="416">
        <v>360</v>
      </c>
    </row>
    <row r="6901" spans="1:4" x14ac:dyDescent="0.25">
      <c r="A6901" s="415" t="s">
        <v>6270</v>
      </c>
      <c r="B6901" s="202">
        <v>17824</v>
      </c>
      <c r="C6901" s="204">
        <v>20</v>
      </c>
      <c r="D6901" s="416">
        <v>10</v>
      </c>
    </row>
    <row r="6902" spans="1:4" x14ac:dyDescent="0.25">
      <c r="A6902" s="415" t="s">
        <v>6271</v>
      </c>
      <c r="B6902" s="202">
        <v>15345</v>
      </c>
      <c r="C6902" s="204">
        <v>40</v>
      </c>
      <c r="D6902" s="416">
        <v>40</v>
      </c>
    </row>
    <row r="6903" spans="1:4" x14ac:dyDescent="0.25">
      <c r="A6903" s="415" t="s">
        <v>6272</v>
      </c>
      <c r="B6903" s="202">
        <v>17522</v>
      </c>
      <c r="C6903" s="204">
        <v>10</v>
      </c>
      <c r="D6903" s="416">
        <v>10</v>
      </c>
    </row>
    <row r="6904" spans="1:4" x14ac:dyDescent="0.25">
      <c r="A6904" s="415" t="s">
        <v>6273</v>
      </c>
      <c r="B6904" s="202">
        <v>22678</v>
      </c>
      <c r="C6904" s="204">
        <v>350</v>
      </c>
      <c r="D6904" s="416">
        <v>250</v>
      </c>
    </row>
    <row r="6905" spans="1:4" x14ac:dyDescent="0.25">
      <c r="A6905" s="415" t="s">
        <v>6274</v>
      </c>
      <c r="B6905" s="202">
        <v>17613</v>
      </c>
      <c r="C6905" s="204">
        <v>430</v>
      </c>
      <c r="D6905" s="416">
        <v>350</v>
      </c>
    </row>
    <row r="6906" spans="1:4" x14ac:dyDescent="0.25">
      <c r="A6906" s="415" t="s">
        <v>6275</v>
      </c>
      <c r="B6906" s="202">
        <v>19511</v>
      </c>
      <c r="C6906" s="204">
        <v>140</v>
      </c>
      <c r="D6906" s="416">
        <v>130</v>
      </c>
    </row>
    <row r="6907" spans="1:4" x14ac:dyDescent="0.25">
      <c r="A6907" s="415" t="s">
        <v>6276</v>
      </c>
      <c r="B6907" s="202">
        <v>21872</v>
      </c>
      <c r="C6907" s="204">
        <v>450</v>
      </c>
      <c r="D6907" s="416">
        <v>200</v>
      </c>
    </row>
    <row r="6908" spans="1:4" x14ac:dyDescent="0.25">
      <c r="A6908" s="415" t="s">
        <v>6277</v>
      </c>
      <c r="B6908" s="202">
        <v>20871</v>
      </c>
      <c r="C6908" s="204">
        <v>170</v>
      </c>
      <c r="D6908" s="416">
        <v>0</v>
      </c>
    </row>
    <row r="6909" spans="1:4" x14ac:dyDescent="0.25">
      <c r="A6909" s="415" t="s">
        <v>6278</v>
      </c>
      <c r="B6909" s="202">
        <v>28433</v>
      </c>
      <c r="C6909" s="204">
        <v>25</v>
      </c>
      <c r="D6909" s="416">
        <v>0</v>
      </c>
    </row>
    <row r="6910" spans="1:4" x14ac:dyDescent="0.25">
      <c r="A6910" s="415" t="s">
        <v>6279</v>
      </c>
      <c r="B6910" s="202">
        <v>25083</v>
      </c>
      <c r="C6910" s="204">
        <v>305</v>
      </c>
      <c r="D6910" s="416">
        <v>70</v>
      </c>
    </row>
    <row r="6911" spans="1:4" x14ac:dyDescent="0.25">
      <c r="A6911" s="415" t="s">
        <v>6280</v>
      </c>
      <c r="B6911" s="202">
        <v>18803</v>
      </c>
      <c r="C6911" s="204">
        <v>277</v>
      </c>
      <c r="D6911" s="416">
        <v>109</v>
      </c>
    </row>
    <row r="6912" spans="1:4" x14ac:dyDescent="0.25">
      <c r="A6912" s="415" t="s">
        <v>6281</v>
      </c>
      <c r="B6912" s="202">
        <v>11338</v>
      </c>
      <c r="C6912" s="204">
        <v>30</v>
      </c>
      <c r="D6912" s="416">
        <v>0</v>
      </c>
    </row>
    <row r="6913" spans="1:4" x14ac:dyDescent="0.25">
      <c r="A6913" s="415" t="s">
        <v>6282</v>
      </c>
      <c r="B6913" s="202">
        <v>26314</v>
      </c>
      <c r="C6913" s="204">
        <v>20</v>
      </c>
      <c r="D6913" s="416">
        <v>20</v>
      </c>
    </row>
    <row r="6914" spans="1:4" x14ac:dyDescent="0.25">
      <c r="A6914" s="415" t="s">
        <v>6283</v>
      </c>
      <c r="B6914" s="202">
        <v>14735</v>
      </c>
      <c r="C6914" s="203">
        <v>1420</v>
      </c>
      <c r="D6914" s="416">
        <v>540</v>
      </c>
    </row>
    <row r="6915" spans="1:4" x14ac:dyDescent="0.25">
      <c r="A6915" s="415" t="s">
        <v>6284</v>
      </c>
      <c r="B6915" s="202">
        <v>29207</v>
      </c>
      <c r="C6915" s="204">
        <v>417</v>
      </c>
      <c r="D6915" s="416">
        <v>20</v>
      </c>
    </row>
    <row r="6916" spans="1:4" x14ac:dyDescent="0.25">
      <c r="A6916" s="415" t="s">
        <v>2102</v>
      </c>
      <c r="B6916" s="202">
        <v>13548</v>
      </c>
      <c r="C6916" s="204">
        <v>50</v>
      </c>
      <c r="D6916" s="416">
        <v>30</v>
      </c>
    </row>
    <row r="6917" spans="1:4" x14ac:dyDescent="0.25">
      <c r="A6917" s="415" t="s">
        <v>6285</v>
      </c>
      <c r="B6917" s="202">
        <v>12084</v>
      </c>
      <c r="C6917" s="204">
        <v>5</v>
      </c>
      <c r="D6917" s="416">
        <v>0</v>
      </c>
    </row>
    <row r="6918" spans="1:4" x14ac:dyDescent="0.25">
      <c r="A6918" s="415" t="s">
        <v>6286</v>
      </c>
      <c r="B6918" s="202">
        <v>16775</v>
      </c>
      <c r="C6918" s="204">
        <v>240</v>
      </c>
      <c r="D6918" s="416">
        <v>40</v>
      </c>
    </row>
    <row r="6919" spans="1:4" x14ac:dyDescent="0.25">
      <c r="A6919" s="415" t="s">
        <v>6287</v>
      </c>
      <c r="B6919" s="202">
        <v>21157</v>
      </c>
      <c r="C6919" s="204">
        <v>30</v>
      </c>
      <c r="D6919" s="416">
        <v>20</v>
      </c>
    </row>
    <row r="6920" spans="1:4" x14ac:dyDescent="0.25">
      <c r="A6920" s="415" t="s">
        <v>6288</v>
      </c>
      <c r="B6920" s="202">
        <v>10328</v>
      </c>
      <c r="C6920" s="204">
        <v>660</v>
      </c>
      <c r="D6920" s="416">
        <v>170</v>
      </c>
    </row>
    <row r="6921" spans="1:4" x14ac:dyDescent="0.25">
      <c r="A6921" s="415" t="s">
        <v>6289</v>
      </c>
      <c r="B6921" s="202">
        <v>26424</v>
      </c>
      <c r="C6921" s="204">
        <v>39</v>
      </c>
      <c r="D6921" s="416">
        <v>26</v>
      </c>
    </row>
    <row r="6922" spans="1:4" x14ac:dyDescent="0.25">
      <c r="A6922" s="415" t="s">
        <v>6290</v>
      </c>
      <c r="B6922" s="202">
        <v>24550</v>
      </c>
      <c r="C6922" s="203">
        <v>1850</v>
      </c>
      <c r="D6922" s="417">
        <v>1840</v>
      </c>
    </row>
    <row r="6923" spans="1:4" x14ac:dyDescent="0.25">
      <c r="A6923" s="415" t="s">
        <v>6291</v>
      </c>
      <c r="B6923" s="202">
        <v>23944</v>
      </c>
      <c r="C6923" s="204">
        <v>155</v>
      </c>
      <c r="D6923" s="416">
        <v>55</v>
      </c>
    </row>
    <row r="6924" spans="1:4" x14ac:dyDescent="0.25">
      <c r="A6924" s="415" t="s">
        <v>6292</v>
      </c>
      <c r="B6924" s="202">
        <v>15472</v>
      </c>
      <c r="C6924" s="204">
        <v>380</v>
      </c>
      <c r="D6924" s="416">
        <v>140</v>
      </c>
    </row>
    <row r="6925" spans="1:4" x14ac:dyDescent="0.25">
      <c r="A6925" s="415" t="s">
        <v>6293</v>
      </c>
      <c r="B6925" s="202">
        <v>29959</v>
      </c>
      <c r="C6925" s="203">
        <v>9500</v>
      </c>
      <c r="D6925" s="417">
        <v>7750</v>
      </c>
    </row>
    <row r="6926" spans="1:4" x14ac:dyDescent="0.25">
      <c r="A6926" s="415" t="s">
        <v>6294</v>
      </c>
      <c r="B6926" s="202">
        <v>12544</v>
      </c>
      <c r="C6926" s="204">
        <v>960</v>
      </c>
      <c r="D6926" s="416">
        <v>520</v>
      </c>
    </row>
    <row r="6927" spans="1:4" x14ac:dyDescent="0.25">
      <c r="A6927" s="415" t="s">
        <v>6295</v>
      </c>
      <c r="B6927" s="202">
        <v>20533</v>
      </c>
      <c r="C6927" s="204">
        <v>380</v>
      </c>
      <c r="D6927" s="416">
        <v>380</v>
      </c>
    </row>
    <row r="6928" spans="1:4" x14ac:dyDescent="0.25">
      <c r="A6928" s="415" t="s">
        <v>6296</v>
      </c>
      <c r="B6928" s="202">
        <v>17780</v>
      </c>
      <c r="C6928" s="204">
        <v>60</v>
      </c>
      <c r="D6928" s="416">
        <v>60</v>
      </c>
    </row>
    <row r="6929" spans="1:4" x14ac:dyDescent="0.25">
      <c r="A6929" s="415" t="s">
        <v>6297</v>
      </c>
      <c r="B6929" s="202">
        <v>25850</v>
      </c>
      <c r="C6929" s="203">
        <v>1300</v>
      </c>
      <c r="D6929" s="417">
        <v>1050</v>
      </c>
    </row>
    <row r="6930" spans="1:4" x14ac:dyDescent="0.25">
      <c r="A6930" s="415" t="s">
        <v>6298</v>
      </c>
      <c r="B6930" s="202">
        <v>12852</v>
      </c>
      <c r="C6930" s="204">
        <v>120</v>
      </c>
      <c r="D6930" s="416">
        <v>80</v>
      </c>
    </row>
    <row r="6931" spans="1:4" x14ac:dyDescent="0.25">
      <c r="A6931" s="415" t="s">
        <v>5415</v>
      </c>
      <c r="B6931" s="202">
        <v>22930</v>
      </c>
      <c r="C6931" s="204">
        <v>40</v>
      </c>
      <c r="D6931" s="416">
        <v>40</v>
      </c>
    </row>
    <row r="6932" spans="1:4" x14ac:dyDescent="0.25">
      <c r="A6932" s="415" t="s">
        <v>6299</v>
      </c>
      <c r="B6932" s="202">
        <v>17474</v>
      </c>
      <c r="C6932" s="204">
        <v>340</v>
      </c>
      <c r="D6932" s="416">
        <v>240</v>
      </c>
    </row>
    <row r="6933" spans="1:4" x14ac:dyDescent="0.25">
      <c r="A6933" s="415" t="s">
        <v>6300</v>
      </c>
      <c r="B6933" s="202">
        <v>16658</v>
      </c>
      <c r="C6933" s="204">
        <v>60</v>
      </c>
      <c r="D6933" s="416">
        <v>0</v>
      </c>
    </row>
    <row r="6934" spans="1:4" x14ac:dyDescent="0.25">
      <c r="A6934" s="415" t="s">
        <v>6301</v>
      </c>
      <c r="B6934" s="202">
        <v>21329</v>
      </c>
      <c r="C6934" s="203">
        <v>2520</v>
      </c>
      <c r="D6934" s="417">
        <v>2210</v>
      </c>
    </row>
    <row r="6935" spans="1:4" x14ac:dyDescent="0.25">
      <c r="A6935" s="415" t="s">
        <v>6302</v>
      </c>
      <c r="B6935" s="202">
        <v>14446</v>
      </c>
      <c r="C6935" s="203">
        <v>1350</v>
      </c>
      <c r="D6935" s="417">
        <v>1230</v>
      </c>
    </row>
    <row r="6936" spans="1:4" x14ac:dyDescent="0.25">
      <c r="A6936" s="415" t="s">
        <v>6303</v>
      </c>
      <c r="B6936" s="202">
        <v>14608</v>
      </c>
      <c r="C6936" s="204">
        <v>100</v>
      </c>
      <c r="D6936" s="416">
        <v>100</v>
      </c>
    </row>
    <row r="6937" spans="1:4" x14ac:dyDescent="0.25">
      <c r="A6937" s="415" t="s">
        <v>6304</v>
      </c>
      <c r="B6937" s="202">
        <v>26458</v>
      </c>
      <c r="C6937" s="204">
        <v>200</v>
      </c>
      <c r="D6937" s="416">
        <v>40</v>
      </c>
    </row>
    <row r="6938" spans="1:4" x14ac:dyDescent="0.25">
      <c r="A6938" s="415" t="s">
        <v>6305</v>
      </c>
      <c r="B6938" s="202">
        <v>23777</v>
      </c>
      <c r="C6938" s="203">
        <v>2360</v>
      </c>
      <c r="D6938" s="417">
        <v>2220</v>
      </c>
    </row>
    <row r="6939" spans="1:4" x14ac:dyDescent="0.25">
      <c r="A6939" s="415" t="s">
        <v>6306</v>
      </c>
      <c r="B6939" s="202">
        <v>17036</v>
      </c>
      <c r="C6939" s="204">
        <v>880</v>
      </c>
      <c r="D6939" s="416">
        <v>380</v>
      </c>
    </row>
    <row r="6940" spans="1:4" x14ac:dyDescent="0.25">
      <c r="A6940" s="415" t="s">
        <v>6307</v>
      </c>
      <c r="B6940" s="202">
        <v>27487</v>
      </c>
      <c r="C6940" s="204">
        <v>20</v>
      </c>
      <c r="D6940" s="416">
        <v>10</v>
      </c>
    </row>
    <row r="6941" spans="1:4" x14ac:dyDescent="0.25">
      <c r="A6941" s="415" t="s">
        <v>6308</v>
      </c>
      <c r="B6941" s="202">
        <v>26706</v>
      </c>
      <c r="C6941" s="204">
        <v>10</v>
      </c>
      <c r="D6941" s="416">
        <v>10</v>
      </c>
    </row>
    <row r="6942" spans="1:4" x14ac:dyDescent="0.25">
      <c r="A6942" s="415" t="s">
        <v>2712</v>
      </c>
      <c r="B6942" s="202">
        <v>24235</v>
      </c>
      <c r="C6942" s="204">
        <v>10</v>
      </c>
      <c r="D6942" s="416">
        <v>10</v>
      </c>
    </row>
    <row r="6943" spans="1:4" x14ac:dyDescent="0.25">
      <c r="A6943" s="415" t="s">
        <v>6309</v>
      </c>
      <c r="B6943" s="202">
        <v>24413</v>
      </c>
      <c r="C6943" s="204">
        <v>10</v>
      </c>
      <c r="D6943" s="416">
        <v>10</v>
      </c>
    </row>
    <row r="6944" spans="1:4" x14ac:dyDescent="0.25">
      <c r="A6944" s="415" t="s">
        <v>6310</v>
      </c>
      <c r="B6944" s="202">
        <v>12205</v>
      </c>
      <c r="C6944" s="204">
        <v>60</v>
      </c>
      <c r="D6944" s="416">
        <v>10</v>
      </c>
    </row>
    <row r="6945" spans="1:4" x14ac:dyDescent="0.25">
      <c r="A6945" s="415" t="s">
        <v>6311</v>
      </c>
      <c r="B6945" s="202">
        <v>29369</v>
      </c>
      <c r="C6945" s="204">
        <v>20</v>
      </c>
      <c r="D6945" s="416">
        <v>20</v>
      </c>
    </row>
    <row r="6946" spans="1:4" x14ac:dyDescent="0.25">
      <c r="A6946" s="415" t="s">
        <v>6312</v>
      </c>
      <c r="B6946" s="202">
        <v>26836</v>
      </c>
      <c r="C6946" s="203">
        <v>13400</v>
      </c>
      <c r="D6946" s="417">
        <v>11900</v>
      </c>
    </row>
    <row r="6947" spans="1:4" x14ac:dyDescent="0.25">
      <c r="A6947" s="415" t="s">
        <v>6313</v>
      </c>
      <c r="B6947" s="202">
        <v>20500</v>
      </c>
      <c r="C6947" s="204">
        <v>60</v>
      </c>
      <c r="D6947" s="416">
        <v>60</v>
      </c>
    </row>
    <row r="6948" spans="1:4" x14ac:dyDescent="0.25">
      <c r="A6948" s="415" t="s">
        <v>6314</v>
      </c>
      <c r="B6948" s="202">
        <v>23691</v>
      </c>
      <c r="C6948" s="204">
        <v>20</v>
      </c>
      <c r="D6948" s="416">
        <v>20</v>
      </c>
    </row>
    <row r="6949" spans="1:4" x14ac:dyDescent="0.25">
      <c r="A6949" s="415" t="s">
        <v>6315</v>
      </c>
      <c r="B6949" s="202">
        <v>16008</v>
      </c>
      <c r="C6949" s="204">
        <v>60</v>
      </c>
      <c r="D6949" s="416">
        <v>40</v>
      </c>
    </row>
    <row r="6950" spans="1:4" x14ac:dyDescent="0.25">
      <c r="A6950" s="415" t="s">
        <v>6316</v>
      </c>
      <c r="B6950" s="202">
        <v>24125</v>
      </c>
      <c r="C6950" s="204">
        <v>20</v>
      </c>
      <c r="D6950" s="416">
        <v>20</v>
      </c>
    </row>
    <row r="6951" spans="1:4" x14ac:dyDescent="0.25">
      <c r="A6951" s="415" t="s">
        <v>6317</v>
      </c>
      <c r="B6951" s="202">
        <v>18905</v>
      </c>
      <c r="C6951" s="204">
        <v>180</v>
      </c>
      <c r="D6951" s="416">
        <v>0</v>
      </c>
    </row>
    <row r="6952" spans="1:4" x14ac:dyDescent="0.25">
      <c r="A6952" s="415" t="s">
        <v>6318</v>
      </c>
      <c r="B6952" s="202">
        <v>23371</v>
      </c>
      <c r="C6952" s="204">
        <v>40</v>
      </c>
      <c r="D6952" s="416">
        <v>20</v>
      </c>
    </row>
    <row r="6953" spans="1:4" x14ac:dyDescent="0.25">
      <c r="A6953" s="415" t="s">
        <v>6319</v>
      </c>
      <c r="B6953" s="202">
        <v>10185</v>
      </c>
      <c r="C6953" s="204">
        <v>360</v>
      </c>
      <c r="D6953" s="416">
        <v>240</v>
      </c>
    </row>
    <row r="6954" spans="1:4" x14ac:dyDescent="0.25">
      <c r="A6954" s="415" t="s">
        <v>6320</v>
      </c>
      <c r="B6954" s="202">
        <v>18838</v>
      </c>
      <c r="C6954" s="204">
        <v>60</v>
      </c>
      <c r="D6954" s="416">
        <v>60</v>
      </c>
    </row>
    <row r="6955" spans="1:4" x14ac:dyDescent="0.25">
      <c r="A6955" s="415" t="s">
        <v>6321</v>
      </c>
      <c r="B6955" s="202">
        <v>25067</v>
      </c>
      <c r="C6955" s="204">
        <v>20</v>
      </c>
      <c r="D6955" s="416">
        <v>0</v>
      </c>
    </row>
    <row r="6956" spans="1:4" x14ac:dyDescent="0.25">
      <c r="A6956" s="415" t="s">
        <v>6322</v>
      </c>
      <c r="B6956" s="202">
        <v>22741</v>
      </c>
      <c r="C6956" s="203">
        <v>1700</v>
      </c>
      <c r="D6956" s="417">
        <v>1400</v>
      </c>
    </row>
    <row r="6957" spans="1:4" x14ac:dyDescent="0.25">
      <c r="A6957" s="415" t="s">
        <v>6323</v>
      </c>
      <c r="B6957" s="202">
        <v>20259</v>
      </c>
      <c r="C6957" s="204">
        <v>400</v>
      </c>
      <c r="D6957" s="416">
        <v>0</v>
      </c>
    </row>
    <row r="6958" spans="1:4" x14ac:dyDescent="0.25">
      <c r="A6958" s="415" t="s">
        <v>6324</v>
      </c>
      <c r="B6958" s="202">
        <v>22383</v>
      </c>
      <c r="C6958" s="204">
        <v>300</v>
      </c>
      <c r="D6958" s="416">
        <v>100</v>
      </c>
    </row>
    <row r="6959" spans="1:4" x14ac:dyDescent="0.25">
      <c r="A6959" s="415" t="s">
        <v>6325</v>
      </c>
      <c r="B6959" s="202">
        <v>29947</v>
      </c>
      <c r="C6959" s="204">
        <v>200</v>
      </c>
      <c r="D6959" s="416">
        <v>0</v>
      </c>
    </row>
    <row r="6960" spans="1:4" x14ac:dyDescent="0.25">
      <c r="A6960" s="415" t="s">
        <v>6326</v>
      </c>
      <c r="B6960" s="202">
        <v>19546</v>
      </c>
      <c r="C6960" s="204">
        <v>60</v>
      </c>
      <c r="D6960" s="416">
        <v>0</v>
      </c>
    </row>
    <row r="6961" spans="1:4" x14ac:dyDescent="0.25">
      <c r="A6961" s="415" t="s">
        <v>6327</v>
      </c>
      <c r="B6961" s="202">
        <v>11093</v>
      </c>
      <c r="C6961" s="203">
        <v>1200</v>
      </c>
      <c r="D6961" s="417">
        <v>1000</v>
      </c>
    </row>
    <row r="6962" spans="1:4" x14ac:dyDescent="0.25">
      <c r="A6962" s="415" t="s">
        <v>6328</v>
      </c>
      <c r="B6962" s="202">
        <v>23340</v>
      </c>
      <c r="C6962" s="204">
        <v>265</v>
      </c>
      <c r="D6962" s="416">
        <v>75</v>
      </c>
    </row>
    <row r="6963" spans="1:4" x14ac:dyDescent="0.25">
      <c r="A6963" s="415" t="s">
        <v>6329</v>
      </c>
      <c r="B6963" s="202">
        <v>23018</v>
      </c>
      <c r="C6963" s="204">
        <v>720</v>
      </c>
      <c r="D6963" s="416">
        <v>600</v>
      </c>
    </row>
    <row r="6964" spans="1:4" x14ac:dyDescent="0.25">
      <c r="A6964" s="415" t="s">
        <v>6330</v>
      </c>
      <c r="B6964" s="202">
        <v>13308</v>
      </c>
      <c r="C6964" s="204">
        <v>20</v>
      </c>
      <c r="D6964" s="416">
        <v>0</v>
      </c>
    </row>
    <row r="6965" spans="1:4" x14ac:dyDescent="0.25">
      <c r="A6965" s="415" t="s">
        <v>6331</v>
      </c>
      <c r="B6965" s="202">
        <v>28530</v>
      </c>
      <c r="C6965" s="204">
        <v>30</v>
      </c>
      <c r="D6965" s="416">
        <v>10</v>
      </c>
    </row>
    <row r="6966" spans="1:4" x14ac:dyDescent="0.25">
      <c r="A6966" s="415" t="s">
        <v>6332</v>
      </c>
      <c r="B6966" s="202">
        <v>14763</v>
      </c>
      <c r="C6966" s="204">
        <v>60</v>
      </c>
      <c r="D6966" s="416">
        <v>60</v>
      </c>
    </row>
    <row r="6967" spans="1:4" x14ac:dyDescent="0.25">
      <c r="A6967" s="415" t="s">
        <v>6333</v>
      </c>
      <c r="B6967" s="202">
        <v>16313</v>
      </c>
      <c r="C6967" s="204">
        <v>20</v>
      </c>
      <c r="D6967" s="416">
        <v>0</v>
      </c>
    </row>
    <row r="6968" spans="1:4" x14ac:dyDescent="0.25">
      <c r="A6968" s="415" t="s">
        <v>6334</v>
      </c>
      <c r="B6968" s="202">
        <v>13208</v>
      </c>
      <c r="C6968" s="204">
        <v>60</v>
      </c>
      <c r="D6968" s="416">
        <v>0</v>
      </c>
    </row>
    <row r="6969" spans="1:4" x14ac:dyDescent="0.25">
      <c r="A6969" s="415" t="s">
        <v>1867</v>
      </c>
      <c r="B6969" s="202">
        <v>23719</v>
      </c>
      <c r="C6969" s="204">
        <v>20</v>
      </c>
      <c r="D6969" s="416">
        <v>20</v>
      </c>
    </row>
    <row r="6970" spans="1:4" x14ac:dyDescent="0.25">
      <c r="A6970" s="415" t="s">
        <v>6335</v>
      </c>
      <c r="B6970" s="202">
        <v>23592</v>
      </c>
      <c r="C6970" s="204">
        <v>10</v>
      </c>
      <c r="D6970" s="416">
        <v>0</v>
      </c>
    </row>
    <row r="6971" spans="1:4" x14ac:dyDescent="0.25">
      <c r="A6971" s="415" t="s">
        <v>6336</v>
      </c>
      <c r="B6971" s="202">
        <v>29888</v>
      </c>
      <c r="C6971" s="204">
        <v>300</v>
      </c>
      <c r="D6971" s="416">
        <v>100</v>
      </c>
    </row>
    <row r="6972" spans="1:4" x14ac:dyDescent="0.25">
      <c r="A6972" s="415" t="s">
        <v>6337</v>
      </c>
      <c r="B6972" s="202">
        <v>12830</v>
      </c>
      <c r="C6972" s="204">
        <v>60</v>
      </c>
      <c r="D6972" s="416">
        <v>60</v>
      </c>
    </row>
    <row r="6973" spans="1:4" x14ac:dyDescent="0.25">
      <c r="A6973" s="415" t="s">
        <v>6338</v>
      </c>
      <c r="B6973" s="202">
        <v>16629</v>
      </c>
      <c r="C6973" s="204">
        <v>60</v>
      </c>
      <c r="D6973" s="416">
        <v>60</v>
      </c>
    </row>
    <row r="6974" spans="1:4" x14ac:dyDescent="0.25">
      <c r="A6974" s="415" t="s">
        <v>6339</v>
      </c>
      <c r="B6974" s="202">
        <v>17738</v>
      </c>
      <c r="C6974" s="204">
        <v>240</v>
      </c>
      <c r="D6974" s="416">
        <v>60</v>
      </c>
    </row>
    <row r="6975" spans="1:4" x14ac:dyDescent="0.25">
      <c r="A6975" s="415" t="s">
        <v>6340</v>
      </c>
      <c r="B6975" s="202">
        <v>28621</v>
      </c>
      <c r="C6975" s="204">
        <v>50</v>
      </c>
      <c r="D6975" s="416">
        <v>50</v>
      </c>
    </row>
    <row r="6976" spans="1:4" x14ac:dyDescent="0.25">
      <c r="A6976" s="415" t="s">
        <v>6341</v>
      </c>
      <c r="B6976" s="202">
        <v>19461</v>
      </c>
      <c r="C6976" s="204">
        <v>180</v>
      </c>
      <c r="D6976" s="416">
        <v>120</v>
      </c>
    </row>
    <row r="6977" spans="1:4" x14ac:dyDescent="0.25">
      <c r="A6977" s="415" t="s">
        <v>6342</v>
      </c>
      <c r="B6977" s="202">
        <v>11088</v>
      </c>
      <c r="C6977" s="204">
        <v>120</v>
      </c>
      <c r="D6977" s="416">
        <v>0</v>
      </c>
    </row>
    <row r="6978" spans="1:4" x14ac:dyDescent="0.25">
      <c r="A6978" s="415" t="s">
        <v>6343</v>
      </c>
      <c r="B6978" s="202">
        <v>25460</v>
      </c>
      <c r="C6978" s="204">
        <v>20</v>
      </c>
      <c r="D6978" s="416">
        <v>20</v>
      </c>
    </row>
    <row r="6979" spans="1:4" x14ac:dyDescent="0.25">
      <c r="A6979" s="415" t="s">
        <v>6344</v>
      </c>
      <c r="B6979" s="202">
        <v>22543</v>
      </c>
      <c r="C6979" s="204">
        <v>20</v>
      </c>
      <c r="D6979" s="416">
        <v>20</v>
      </c>
    </row>
    <row r="6980" spans="1:4" x14ac:dyDescent="0.25">
      <c r="A6980" s="415" t="s">
        <v>6345</v>
      </c>
      <c r="B6980" s="202">
        <v>26005</v>
      </c>
      <c r="C6980" s="204">
        <v>20</v>
      </c>
      <c r="D6980" s="416">
        <v>20</v>
      </c>
    </row>
    <row r="6981" spans="1:4" x14ac:dyDescent="0.25">
      <c r="A6981" s="415" t="s">
        <v>6346</v>
      </c>
      <c r="B6981" s="202">
        <v>15387</v>
      </c>
      <c r="C6981" s="204">
        <v>20</v>
      </c>
      <c r="D6981" s="416">
        <v>0</v>
      </c>
    </row>
    <row r="6982" spans="1:4" x14ac:dyDescent="0.25">
      <c r="A6982" s="415" t="s">
        <v>1963</v>
      </c>
      <c r="B6982" s="202">
        <v>15241</v>
      </c>
      <c r="C6982" s="204">
        <v>20</v>
      </c>
      <c r="D6982" s="416">
        <v>20</v>
      </c>
    </row>
    <row r="6983" spans="1:4" x14ac:dyDescent="0.25">
      <c r="A6983" s="415" t="s">
        <v>6347</v>
      </c>
      <c r="B6983" s="202">
        <v>28750</v>
      </c>
      <c r="C6983" s="204">
        <v>180</v>
      </c>
      <c r="D6983" s="416">
        <v>60</v>
      </c>
    </row>
    <row r="6984" spans="1:4" x14ac:dyDescent="0.25">
      <c r="A6984" s="415" t="s">
        <v>6348</v>
      </c>
      <c r="B6984" s="202">
        <v>21246</v>
      </c>
      <c r="C6984" s="204">
        <v>540</v>
      </c>
      <c r="D6984" s="416">
        <v>360</v>
      </c>
    </row>
    <row r="6985" spans="1:4" x14ac:dyDescent="0.25">
      <c r="A6985" s="415" t="s">
        <v>6349</v>
      </c>
      <c r="B6985" s="202">
        <v>25970</v>
      </c>
      <c r="C6985" s="204">
        <v>160</v>
      </c>
      <c r="D6985" s="416">
        <v>80</v>
      </c>
    </row>
    <row r="6986" spans="1:4" x14ac:dyDescent="0.25">
      <c r="A6986" s="415" t="s">
        <v>6350</v>
      </c>
      <c r="B6986" s="202">
        <v>29836</v>
      </c>
      <c r="C6986" s="204">
        <v>160</v>
      </c>
      <c r="D6986" s="416">
        <v>80</v>
      </c>
    </row>
    <row r="6987" spans="1:4" x14ac:dyDescent="0.25">
      <c r="A6987" s="415" t="s">
        <v>2811</v>
      </c>
      <c r="B6987" s="202">
        <v>29452</v>
      </c>
      <c r="C6987" s="204">
        <v>200</v>
      </c>
      <c r="D6987" s="416">
        <v>120</v>
      </c>
    </row>
    <row r="6988" spans="1:4" x14ac:dyDescent="0.25">
      <c r="A6988" s="415" t="s">
        <v>6351</v>
      </c>
      <c r="B6988" s="202">
        <v>29927</v>
      </c>
      <c r="C6988" s="204">
        <v>10</v>
      </c>
      <c r="D6988" s="416">
        <v>0</v>
      </c>
    </row>
    <row r="6989" spans="1:4" x14ac:dyDescent="0.25">
      <c r="A6989" s="415" t="s">
        <v>6352</v>
      </c>
      <c r="B6989" s="202">
        <v>19369</v>
      </c>
      <c r="C6989" s="204">
        <v>10</v>
      </c>
      <c r="D6989" s="416">
        <v>10</v>
      </c>
    </row>
    <row r="6990" spans="1:4" x14ac:dyDescent="0.25">
      <c r="A6990" s="415" t="s">
        <v>6353</v>
      </c>
      <c r="B6990" s="202">
        <v>20892</v>
      </c>
      <c r="C6990" s="204">
        <v>100</v>
      </c>
      <c r="D6990" s="416">
        <v>100</v>
      </c>
    </row>
    <row r="6991" spans="1:4" x14ac:dyDescent="0.25">
      <c r="A6991" s="415" t="s">
        <v>6354</v>
      </c>
      <c r="B6991" s="202">
        <v>21219</v>
      </c>
      <c r="C6991" s="204">
        <v>90</v>
      </c>
      <c r="D6991" s="416">
        <v>80</v>
      </c>
    </row>
    <row r="6992" spans="1:4" x14ac:dyDescent="0.25">
      <c r="A6992" s="415" t="s">
        <v>6355</v>
      </c>
      <c r="B6992" s="202">
        <v>19057</v>
      </c>
      <c r="C6992" s="204">
        <v>60</v>
      </c>
      <c r="D6992" s="416">
        <v>60</v>
      </c>
    </row>
    <row r="6993" spans="1:4" x14ac:dyDescent="0.25">
      <c r="A6993" s="415" t="s">
        <v>6356</v>
      </c>
      <c r="B6993" s="202">
        <v>18884</v>
      </c>
      <c r="C6993" s="204">
        <v>30</v>
      </c>
      <c r="D6993" s="416">
        <v>10</v>
      </c>
    </row>
    <row r="6994" spans="1:4" x14ac:dyDescent="0.25">
      <c r="A6994" s="415" t="s">
        <v>6357</v>
      </c>
      <c r="B6994" s="202">
        <v>15947</v>
      </c>
      <c r="C6994" s="203">
        <v>1740</v>
      </c>
      <c r="D6994" s="417">
        <v>1560</v>
      </c>
    </row>
    <row r="6995" spans="1:4" x14ac:dyDescent="0.25">
      <c r="A6995" s="415" t="s">
        <v>6358</v>
      </c>
      <c r="B6995" s="202">
        <v>19514</v>
      </c>
      <c r="C6995" s="204">
        <v>400</v>
      </c>
      <c r="D6995" s="416">
        <v>300</v>
      </c>
    </row>
    <row r="6996" spans="1:4" x14ac:dyDescent="0.25">
      <c r="A6996" s="415" t="s">
        <v>6056</v>
      </c>
      <c r="B6996" s="202">
        <v>15596</v>
      </c>
      <c r="C6996" s="204">
        <v>60</v>
      </c>
      <c r="D6996" s="416">
        <v>0</v>
      </c>
    </row>
    <row r="6997" spans="1:4" x14ac:dyDescent="0.25">
      <c r="A6997" s="415" t="s">
        <v>6359</v>
      </c>
      <c r="B6997" s="202">
        <v>13953</v>
      </c>
      <c r="C6997" s="204">
        <v>10</v>
      </c>
      <c r="D6997" s="416">
        <v>10</v>
      </c>
    </row>
    <row r="6998" spans="1:4" x14ac:dyDescent="0.25">
      <c r="A6998" s="415" t="s">
        <v>6360</v>
      </c>
      <c r="B6998" s="202">
        <v>28687</v>
      </c>
      <c r="C6998" s="204">
        <v>150</v>
      </c>
      <c r="D6998" s="416">
        <v>0</v>
      </c>
    </row>
    <row r="6999" spans="1:4" x14ac:dyDescent="0.25">
      <c r="A6999" s="415" t="s">
        <v>6361</v>
      </c>
      <c r="B6999" s="202">
        <v>20881</v>
      </c>
      <c r="C6999" s="204">
        <v>100</v>
      </c>
      <c r="D6999" s="416">
        <v>0</v>
      </c>
    </row>
    <row r="7000" spans="1:4" x14ac:dyDescent="0.25">
      <c r="A7000" s="415" t="s">
        <v>6362</v>
      </c>
      <c r="B7000" s="202">
        <v>23751</v>
      </c>
      <c r="C7000" s="204">
        <v>60</v>
      </c>
      <c r="D7000" s="416">
        <v>0</v>
      </c>
    </row>
    <row r="7001" spans="1:4" x14ac:dyDescent="0.25">
      <c r="A7001" s="415" t="s">
        <v>6363</v>
      </c>
      <c r="B7001" s="202">
        <v>20390</v>
      </c>
      <c r="C7001" s="204">
        <v>80</v>
      </c>
      <c r="D7001" s="416">
        <v>80</v>
      </c>
    </row>
    <row r="7002" spans="1:4" x14ac:dyDescent="0.25">
      <c r="A7002" s="415" t="s">
        <v>6364</v>
      </c>
      <c r="B7002" s="202">
        <v>19705</v>
      </c>
      <c r="C7002" s="204">
        <v>420</v>
      </c>
      <c r="D7002" s="416">
        <v>300</v>
      </c>
    </row>
    <row r="7003" spans="1:4" x14ac:dyDescent="0.25">
      <c r="A7003" s="415" t="s">
        <v>6365</v>
      </c>
      <c r="B7003" s="202">
        <v>14303</v>
      </c>
      <c r="C7003" s="204">
        <v>120</v>
      </c>
      <c r="D7003" s="416">
        <v>0</v>
      </c>
    </row>
    <row r="7004" spans="1:4" x14ac:dyDescent="0.25">
      <c r="A7004" s="415" t="s">
        <v>6366</v>
      </c>
      <c r="B7004" s="202">
        <v>22895</v>
      </c>
      <c r="C7004" s="204">
        <v>130</v>
      </c>
      <c r="D7004" s="416">
        <v>50</v>
      </c>
    </row>
    <row r="7005" spans="1:4" x14ac:dyDescent="0.25">
      <c r="A7005" s="415" t="s">
        <v>6367</v>
      </c>
      <c r="B7005" s="202">
        <v>21624</v>
      </c>
      <c r="C7005" s="204">
        <v>10</v>
      </c>
      <c r="D7005" s="416">
        <v>10</v>
      </c>
    </row>
    <row r="7006" spans="1:4" x14ac:dyDescent="0.25">
      <c r="A7006" s="415" t="s">
        <v>6368</v>
      </c>
      <c r="B7006" s="202">
        <v>14282</v>
      </c>
      <c r="C7006" s="204">
        <v>20</v>
      </c>
      <c r="D7006" s="416">
        <v>20</v>
      </c>
    </row>
    <row r="7007" spans="1:4" x14ac:dyDescent="0.25">
      <c r="A7007" s="415" t="s">
        <v>6369</v>
      </c>
      <c r="B7007" s="202">
        <v>28729</v>
      </c>
      <c r="C7007" s="204">
        <v>960</v>
      </c>
      <c r="D7007" s="416">
        <v>840</v>
      </c>
    </row>
    <row r="7008" spans="1:4" x14ac:dyDescent="0.25">
      <c r="A7008" s="415" t="s">
        <v>6370</v>
      </c>
      <c r="B7008" s="202">
        <v>19576</v>
      </c>
      <c r="C7008" s="204">
        <v>80</v>
      </c>
      <c r="D7008" s="416">
        <v>60</v>
      </c>
    </row>
    <row r="7009" spans="1:4" x14ac:dyDescent="0.25">
      <c r="A7009" s="415" t="s">
        <v>6371</v>
      </c>
      <c r="B7009" s="202">
        <v>29729</v>
      </c>
      <c r="C7009" s="204">
        <v>80</v>
      </c>
      <c r="D7009" s="416">
        <v>20</v>
      </c>
    </row>
    <row r="7010" spans="1:4" x14ac:dyDescent="0.25">
      <c r="A7010" s="415" t="s">
        <v>6372</v>
      </c>
      <c r="B7010" s="202">
        <v>13041</v>
      </c>
      <c r="C7010" s="204">
        <v>660</v>
      </c>
      <c r="D7010" s="416">
        <v>420</v>
      </c>
    </row>
    <row r="7011" spans="1:4" x14ac:dyDescent="0.25">
      <c r="A7011" s="415" t="s">
        <v>6373</v>
      </c>
      <c r="B7011" s="202">
        <v>11472</v>
      </c>
      <c r="C7011" s="204">
        <v>10</v>
      </c>
      <c r="D7011" s="416">
        <v>10</v>
      </c>
    </row>
    <row r="7012" spans="1:4" x14ac:dyDescent="0.25">
      <c r="A7012" s="415" t="s">
        <v>6374</v>
      </c>
      <c r="B7012" s="202">
        <v>13313</v>
      </c>
      <c r="C7012" s="204">
        <v>830</v>
      </c>
      <c r="D7012" s="416">
        <v>160</v>
      </c>
    </row>
    <row r="7013" spans="1:4" x14ac:dyDescent="0.25">
      <c r="A7013" s="415" t="s">
        <v>6375</v>
      </c>
      <c r="B7013" s="202">
        <v>15941</v>
      </c>
      <c r="C7013" s="204">
        <v>80</v>
      </c>
      <c r="D7013" s="416">
        <v>80</v>
      </c>
    </row>
    <row r="7014" spans="1:4" x14ac:dyDescent="0.25">
      <c r="A7014" s="415" t="s">
        <v>6376</v>
      </c>
      <c r="B7014" s="202">
        <v>17148</v>
      </c>
      <c r="C7014" s="204">
        <v>20</v>
      </c>
      <c r="D7014" s="416">
        <v>20</v>
      </c>
    </row>
    <row r="7015" spans="1:4" x14ac:dyDescent="0.25">
      <c r="A7015" s="415" t="s">
        <v>6377</v>
      </c>
      <c r="B7015" s="202">
        <v>13906</v>
      </c>
      <c r="C7015" s="204">
        <v>50</v>
      </c>
      <c r="D7015" s="416">
        <v>30</v>
      </c>
    </row>
    <row r="7016" spans="1:4" x14ac:dyDescent="0.25">
      <c r="A7016" s="415" t="s">
        <v>6378</v>
      </c>
      <c r="B7016" s="202">
        <v>11617</v>
      </c>
      <c r="C7016" s="204">
        <v>60</v>
      </c>
      <c r="D7016" s="416">
        <v>20</v>
      </c>
    </row>
    <row r="7017" spans="1:4" x14ac:dyDescent="0.25">
      <c r="A7017" s="415" t="s">
        <v>6379</v>
      </c>
      <c r="B7017" s="202">
        <v>24765</v>
      </c>
      <c r="C7017" s="204">
        <v>50</v>
      </c>
      <c r="D7017" s="416">
        <v>50</v>
      </c>
    </row>
    <row r="7018" spans="1:4" x14ac:dyDescent="0.25">
      <c r="A7018" s="415" t="s">
        <v>6380</v>
      </c>
      <c r="B7018" s="202">
        <v>22844</v>
      </c>
      <c r="C7018" s="204">
        <v>390</v>
      </c>
      <c r="D7018" s="416">
        <v>55</v>
      </c>
    </row>
    <row r="7019" spans="1:4" x14ac:dyDescent="0.25">
      <c r="A7019" s="415" t="s">
        <v>6381</v>
      </c>
      <c r="B7019" s="202">
        <v>11089</v>
      </c>
      <c r="C7019" s="204">
        <v>70</v>
      </c>
      <c r="D7019" s="416">
        <v>60</v>
      </c>
    </row>
    <row r="7020" spans="1:4" x14ac:dyDescent="0.25">
      <c r="A7020" s="415" t="s">
        <v>6382</v>
      </c>
      <c r="B7020" s="202">
        <v>18826</v>
      </c>
      <c r="C7020" s="204">
        <v>970</v>
      </c>
      <c r="D7020" s="416">
        <v>100</v>
      </c>
    </row>
    <row r="7021" spans="1:4" x14ac:dyDescent="0.25">
      <c r="A7021" s="415" t="s">
        <v>6383</v>
      </c>
      <c r="B7021" s="202">
        <v>24100</v>
      </c>
      <c r="C7021" s="204">
        <v>10</v>
      </c>
      <c r="D7021" s="416">
        <v>0</v>
      </c>
    </row>
    <row r="7022" spans="1:4" x14ac:dyDescent="0.25">
      <c r="A7022" s="415" t="s">
        <v>6065</v>
      </c>
      <c r="B7022" s="202">
        <v>18159</v>
      </c>
      <c r="C7022" s="204">
        <v>10</v>
      </c>
      <c r="D7022" s="416">
        <v>10</v>
      </c>
    </row>
    <row r="7023" spans="1:4" x14ac:dyDescent="0.25">
      <c r="A7023" s="415" t="s">
        <v>5992</v>
      </c>
      <c r="B7023" s="202">
        <v>22150</v>
      </c>
      <c r="C7023" s="204">
        <v>10</v>
      </c>
      <c r="D7023" s="416">
        <v>10</v>
      </c>
    </row>
    <row r="7024" spans="1:4" x14ac:dyDescent="0.25">
      <c r="A7024" s="415" t="s">
        <v>6384</v>
      </c>
      <c r="B7024" s="202">
        <v>21882</v>
      </c>
      <c r="C7024" s="204">
        <v>10</v>
      </c>
      <c r="D7024" s="416">
        <v>0</v>
      </c>
    </row>
    <row r="7025" spans="1:4" x14ac:dyDescent="0.25">
      <c r="A7025" s="415" t="s">
        <v>6385</v>
      </c>
      <c r="B7025" s="202">
        <v>28683</v>
      </c>
      <c r="C7025" s="204">
        <v>40</v>
      </c>
      <c r="D7025" s="416">
        <v>20</v>
      </c>
    </row>
    <row r="7026" spans="1:4" x14ac:dyDescent="0.25">
      <c r="A7026" s="415" t="s">
        <v>6386</v>
      </c>
      <c r="B7026" s="202">
        <v>10777</v>
      </c>
      <c r="C7026" s="204">
        <v>250</v>
      </c>
      <c r="D7026" s="416">
        <v>50</v>
      </c>
    </row>
    <row r="7027" spans="1:4" x14ac:dyDescent="0.25">
      <c r="A7027" s="415" t="s">
        <v>6387</v>
      </c>
      <c r="B7027" s="202">
        <v>27350</v>
      </c>
      <c r="C7027" s="204">
        <v>350</v>
      </c>
      <c r="D7027" s="416">
        <v>250</v>
      </c>
    </row>
    <row r="7028" spans="1:4" x14ac:dyDescent="0.25">
      <c r="A7028" s="415" t="s">
        <v>6388</v>
      </c>
      <c r="B7028" s="202">
        <v>26030</v>
      </c>
      <c r="C7028" s="204">
        <v>350</v>
      </c>
      <c r="D7028" s="416">
        <v>250</v>
      </c>
    </row>
    <row r="7029" spans="1:4" x14ac:dyDescent="0.25">
      <c r="A7029" s="415" t="s">
        <v>6389</v>
      </c>
      <c r="B7029" s="202">
        <v>14692</v>
      </c>
      <c r="C7029" s="203">
        <v>1740</v>
      </c>
      <c r="D7029" s="417">
        <v>1670</v>
      </c>
    </row>
    <row r="7030" spans="1:4" x14ac:dyDescent="0.25">
      <c r="A7030" s="415" t="s">
        <v>6390</v>
      </c>
      <c r="B7030" s="202">
        <v>25991</v>
      </c>
      <c r="C7030" s="204">
        <v>20</v>
      </c>
      <c r="D7030" s="416">
        <v>20</v>
      </c>
    </row>
    <row r="7031" spans="1:4" x14ac:dyDescent="0.25">
      <c r="A7031" s="415" t="s">
        <v>6391</v>
      </c>
      <c r="B7031" s="202">
        <v>22135</v>
      </c>
      <c r="C7031" s="204">
        <v>10</v>
      </c>
      <c r="D7031" s="416">
        <v>10</v>
      </c>
    </row>
    <row r="7032" spans="1:4" x14ac:dyDescent="0.25">
      <c r="A7032" s="415" t="s">
        <v>6392</v>
      </c>
      <c r="B7032" s="202">
        <v>22165</v>
      </c>
      <c r="C7032" s="204">
        <v>70</v>
      </c>
      <c r="D7032" s="416">
        <v>60</v>
      </c>
    </row>
    <row r="7033" spans="1:4" x14ac:dyDescent="0.25">
      <c r="A7033" s="415" t="s">
        <v>6393</v>
      </c>
      <c r="B7033" s="202">
        <v>26719</v>
      </c>
      <c r="C7033" s="204">
        <v>10</v>
      </c>
      <c r="D7033" s="416">
        <v>10</v>
      </c>
    </row>
    <row r="7034" spans="1:4" x14ac:dyDescent="0.25">
      <c r="A7034" s="415" t="s">
        <v>6394</v>
      </c>
      <c r="B7034" s="202">
        <v>14592</v>
      </c>
      <c r="C7034" s="203">
        <v>1600</v>
      </c>
      <c r="D7034" s="416">
        <v>650</v>
      </c>
    </row>
    <row r="7035" spans="1:4" x14ac:dyDescent="0.25">
      <c r="A7035" s="415" t="s">
        <v>6395</v>
      </c>
      <c r="B7035" s="202">
        <v>12383</v>
      </c>
      <c r="C7035" s="204">
        <v>10</v>
      </c>
      <c r="D7035" s="416">
        <v>0</v>
      </c>
    </row>
    <row r="7036" spans="1:4" x14ac:dyDescent="0.25">
      <c r="A7036" s="415" t="s">
        <v>6396</v>
      </c>
      <c r="B7036" s="202">
        <v>22663</v>
      </c>
      <c r="C7036" s="204">
        <v>50</v>
      </c>
      <c r="D7036" s="416">
        <v>50</v>
      </c>
    </row>
    <row r="7037" spans="1:4" x14ac:dyDescent="0.25">
      <c r="A7037" s="415" t="s">
        <v>6397</v>
      </c>
      <c r="B7037" s="202">
        <v>10621</v>
      </c>
      <c r="C7037" s="204">
        <v>650</v>
      </c>
      <c r="D7037" s="416">
        <v>550</v>
      </c>
    </row>
    <row r="7038" spans="1:4" x14ac:dyDescent="0.25">
      <c r="A7038" s="415" t="s">
        <v>6398</v>
      </c>
      <c r="B7038" s="202">
        <v>23871</v>
      </c>
      <c r="C7038" s="204">
        <v>30</v>
      </c>
      <c r="D7038" s="416">
        <v>30</v>
      </c>
    </row>
    <row r="7039" spans="1:4" x14ac:dyDescent="0.25">
      <c r="A7039" s="415" t="s">
        <v>6399</v>
      </c>
      <c r="B7039" s="202">
        <v>11169</v>
      </c>
      <c r="C7039" s="204">
        <v>40</v>
      </c>
      <c r="D7039" s="416">
        <v>20</v>
      </c>
    </row>
    <row r="7040" spans="1:4" x14ac:dyDescent="0.25">
      <c r="A7040" s="415" t="s">
        <v>6400</v>
      </c>
      <c r="B7040" s="202">
        <v>22355</v>
      </c>
      <c r="C7040" s="204">
        <v>20</v>
      </c>
      <c r="D7040" s="416">
        <v>20</v>
      </c>
    </row>
    <row r="7041" spans="1:4" x14ac:dyDescent="0.25">
      <c r="A7041" s="415" t="s">
        <v>6401</v>
      </c>
      <c r="B7041" s="202">
        <v>12592</v>
      </c>
      <c r="C7041" s="204">
        <v>20</v>
      </c>
      <c r="D7041" s="416">
        <v>0</v>
      </c>
    </row>
    <row r="7042" spans="1:4" x14ac:dyDescent="0.25">
      <c r="A7042" s="415" t="s">
        <v>6402</v>
      </c>
      <c r="B7042" s="202">
        <v>18781</v>
      </c>
      <c r="C7042" s="203">
        <v>5540</v>
      </c>
      <c r="D7042" s="417">
        <v>4660</v>
      </c>
    </row>
    <row r="7043" spans="1:4" x14ac:dyDescent="0.25">
      <c r="A7043" s="415" t="s">
        <v>6403</v>
      </c>
      <c r="B7043" s="202">
        <v>10847</v>
      </c>
      <c r="C7043" s="204">
        <v>160</v>
      </c>
      <c r="D7043" s="416">
        <v>0</v>
      </c>
    </row>
    <row r="7044" spans="1:4" x14ac:dyDescent="0.25">
      <c r="A7044" s="415" t="s">
        <v>6404</v>
      </c>
      <c r="B7044" s="202">
        <v>19710</v>
      </c>
      <c r="C7044" s="203">
        <v>6100</v>
      </c>
      <c r="D7044" s="417">
        <v>5100</v>
      </c>
    </row>
    <row r="7045" spans="1:4" x14ac:dyDescent="0.25">
      <c r="A7045" s="415" t="s">
        <v>6405</v>
      </c>
      <c r="B7045" s="202">
        <v>23967</v>
      </c>
      <c r="C7045" s="204">
        <v>70</v>
      </c>
      <c r="D7045" s="416">
        <v>10</v>
      </c>
    </row>
    <row r="7046" spans="1:4" x14ac:dyDescent="0.25">
      <c r="A7046" s="415" t="s">
        <v>6406</v>
      </c>
      <c r="B7046" s="202">
        <v>15097</v>
      </c>
      <c r="C7046" s="204">
        <v>800</v>
      </c>
      <c r="D7046" s="416">
        <v>600</v>
      </c>
    </row>
    <row r="7047" spans="1:4" x14ac:dyDescent="0.25">
      <c r="A7047" s="415" t="s">
        <v>6407</v>
      </c>
      <c r="B7047" s="202">
        <v>18071</v>
      </c>
      <c r="C7047" s="204">
        <v>200</v>
      </c>
      <c r="D7047" s="416">
        <v>0</v>
      </c>
    </row>
    <row r="7048" spans="1:4" x14ac:dyDescent="0.25">
      <c r="A7048" s="415" t="s">
        <v>6408</v>
      </c>
      <c r="B7048" s="202">
        <v>24814</v>
      </c>
      <c r="C7048" s="204">
        <v>250</v>
      </c>
      <c r="D7048" s="416">
        <v>150</v>
      </c>
    </row>
    <row r="7049" spans="1:4" x14ac:dyDescent="0.25">
      <c r="A7049" s="415" t="s">
        <v>6409</v>
      </c>
      <c r="B7049" s="202">
        <v>19064</v>
      </c>
      <c r="C7049" s="204">
        <v>800</v>
      </c>
      <c r="D7049" s="416">
        <v>650</v>
      </c>
    </row>
    <row r="7050" spans="1:4" x14ac:dyDescent="0.25">
      <c r="A7050" s="415" t="s">
        <v>6410</v>
      </c>
      <c r="B7050" s="202">
        <v>14786</v>
      </c>
      <c r="C7050" s="204">
        <v>200</v>
      </c>
      <c r="D7050" s="416">
        <v>10</v>
      </c>
    </row>
    <row r="7051" spans="1:4" x14ac:dyDescent="0.25">
      <c r="A7051" s="415" t="s">
        <v>6411</v>
      </c>
      <c r="B7051" s="202">
        <v>23432</v>
      </c>
      <c r="C7051" s="204">
        <v>200</v>
      </c>
      <c r="D7051" s="416">
        <v>0</v>
      </c>
    </row>
    <row r="7052" spans="1:4" x14ac:dyDescent="0.25">
      <c r="A7052" s="415" t="s">
        <v>6412</v>
      </c>
      <c r="B7052" s="202">
        <v>13594</v>
      </c>
      <c r="C7052" s="204">
        <v>110</v>
      </c>
      <c r="D7052" s="416">
        <v>20</v>
      </c>
    </row>
    <row r="7053" spans="1:4" x14ac:dyDescent="0.25">
      <c r="A7053" s="415" t="s">
        <v>6413</v>
      </c>
      <c r="B7053" s="202">
        <v>29000</v>
      </c>
      <c r="C7053" s="204">
        <v>30</v>
      </c>
      <c r="D7053" s="416">
        <v>20</v>
      </c>
    </row>
    <row r="7054" spans="1:4" x14ac:dyDescent="0.25">
      <c r="A7054" s="415" t="s">
        <v>6414</v>
      </c>
      <c r="B7054" s="202">
        <v>16402</v>
      </c>
      <c r="C7054" s="204">
        <v>120</v>
      </c>
      <c r="D7054" s="416">
        <v>40</v>
      </c>
    </row>
    <row r="7055" spans="1:4" x14ac:dyDescent="0.25">
      <c r="A7055" s="415" t="s">
        <v>6415</v>
      </c>
      <c r="B7055" s="202">
        <v>15939</v>
      </c>
      <c r="C7055" s="204">
        <v>800</v>
      </c>
      <c r="D7055" s="416">
        <v>760</v>
      </c>
    </row>
    <row r="7056" spans="1:4" x14ac:dyDescent="0.25">
      <c r="A7056" s="415" t="s">
        <v>6416</v>
      </c>
      <c r="B7056" s="202">
        <v>17999</v>
      </c>
      <c r="C7056" s="204">
        <v>680</v>
      </c>
      <c r="D7056" s="416">
        <v>480</v>
      </c>
    </row>
    <row r="7057" spans="1:4" x14ac:dyDescent="0.25">
      <c r="A7057" s="415" t="s">
        <v>6417</v>
      </c>
      <c r="B7057" s="202">
        <v>22544</v>
      </c>
      <c r="C7057" s="203">
        <v>16720</v>
      </c>
      <c r="D7057" s="417">
        <v>8400</v>
      </c>
    </row>
    <row r="7058" spans="1:4" x14ac:dyDescent="0.25">
      <c r="A7058" s="415" t="s">
        <v>6418</v>
      </c>
      <c r="B7058" s="202">
        <v>14594</v>
      </c>
      <c r="C7058" s="204">
        <v>30</v>
      </c>
      <c r="D7058" s="416">
        <v>30</v>
      </c>
    </row>
    <row r="7059" spans="1:4" x14ac:dyDescent="0.25">
      <c r="A7059" s="415" t="s">
        <v>6419</v>
      </c>
      <c r="B7059" s="202">
        <v>18012</v>
      </c>
      <c r="C7059" s="204">
        <v>136</v>
      </c>
      <c r="D7059" s="416">
        <v>130</v>
      </c>
    </row>
    <row r="7060" spans="1:4" x14ac:dyDescent="0.25">
      <c r="A7060" s="415" t="s">
        <v>6420</v>
      </c>
      <c r="B7060" s="202">
        <v>28937</v>
      </c>
      <c r="C7060" s="204">
        <v>33</v>
      </c>
      <c r="D7060" s="416">
        <v>22</v>
      </c>
    </row>
    <row r="7061" spans="1:4" x14ac:dyDescent="0.25">
      <c r="A7061" s="415" t="s">
        <v>6421</v>
      </c>
      <c r="B7061" s="202">
        <v>22751</v>
      </c>
      <c r="C7061" s="203">
        <v>4120</v>
      </c>
      <c r="D7061" s="417">
        <v>3460</v>
      </c>
    </row>
    <row r="7062" spans="1:4" x14ac:dyDescent="0.25">
      <c r="A7062" s="415" t="s">
        <v>6422</v>
      </c>
      <c r="B7062" s="202">
        <v>13509</v>
      </c>
      <c r="C7062" s="204">
        <v>129</v>
      </c>
      <c r="D7062" s="416">
        <v>129</v>
      </c>
    </row>
    <row r="7063" spans="1:4" x14ac:dyDescent="0.25">
      <c r="A7063" s="415" t="s">
        <v>6423</v>
      </c>
      <c r="B7063" s="202">
        <v>20619</v>
      </c>
      <c r="C7063" s="204">
        <v>34</v>
      </c>
      <c r="D7063" s="416">
        <v>34</v>
      </c>
    </row>
    <row r="7064" spans="1:4" x14ac:dyDescent="0.25">
      <c r="A7064" s="415" t="s">
        <v>6424</v>
      </c>
      <c r="B7064" s="202">
        <v>11079</v>
      </c>
      <c r="C7064" s="204">
        <v>670</v>
      </c>
      <c r="D7064" s="416">
        <v>513</v>
      </c>
    </row>
    <row r="7065" spans="1:4" x14ac:dyDescent="0.25">
      <c r="A7065" s="415" t="s">
        <v>6425</v>
      </c>
      <c r="B7065" s="202">
        <v>17275</v>
      </c>
      <c r="C7065" s="204">
        <v>222</v>
      </c>
      <c r="D7065" s="416">
        <v>222</v>
      </c>
    </row>
    <row r="7066" spans="1:4" x14ac:dyDescent="0.25">
      <c r="A7066" s="415" t="s">
        <v>6426</v>
      </c>
      <c r="B7066" s="202">
        <v>27915</v>
      </c>
      <c r="C7066" s="204">
        <v>18</v>
      </c>
      <c r="D7066" s="416">
        <v>18</v>
      </c>
    </row>
    <row r="7067" spans="1:4" x14ac:dyDescent="0.25">
      <c r="A7067" s="415" t="s">
        <v>6427</v>
      </c>
      <c r="B7067" s="202">
        <v>12386</v>
      </c>
      <c r="C7067" s="204">
        <v>188</v>
      </c>
      <c r="D7067" s="416">
        <v>188</v>
      </c>
    </row>
    <row r="7068" spans="1:4" x14ac:dyDescent="0.25">
      <c r="A7068" s="415" t="s">
        <v>6428</v>
      </c>
      <c r="B7068" s="202">
        <v>27700</v>
      </c>
      <c r="C7068" s="204">
        <v>249</v>
      </c>
      <c r="D7068" s="416">
        <v>248</v>
      </c>
    </row>
    <row r="7069" spans="1:4" x14ac:dyDescent="0.25">
      <c r="A7069" s="415" t="s">
        <v>6429</v>
      </c>
      <c r="B7069" s="202">
        <v>12801</v>
      </c>
      <c r="C7069" s="204">
        <v>60</v>
      </c>
      <c r="D7069" s="416">
        <v>60</v>
      </c>
    </row>
    <row r="7070" spans="1:4" x14ac:dyDescent="0.25">
      <c r="A7070" s="415" t="s">
        <v>6112</v>
      </c>
      <c r="B7070" s="202">
        <v>15339</v>
      </c>
      <c r="C7070" s="204">
        <v>25</v>
      </c>
      <c r="D7070" s="416">
        <v>25</v>
      </c>
    </row>
    <row r="7071" spans="1:4" x14ac:dyDescent="0.25">
      <c r="A7071" s="415" t="s">
        <v>6430</v>
      </c>
      <c r="B7071" s="202">
        <v>12320</v>
      </c>
      <c r="C7071" s="204">
        <v>10</v>
      </c>
      <c r="D7071" s="416">
        <v>10</v>
      </c>
    </row>
    <row r="7072" spans="1:4" x14ac:dyDescent="0.25">
      <c r="A7072" s="415" t="s">
        <v>6431</v>
      </c>
      <c r="B7072" s="202">
        <v>13808</v>
      </c>
      <c r="C7072" s="204">
        <v>56</v>
      </c>
      <c r="D7072" s="416">
        <v>36</v>
      </c>
    </row>
    <row r="7073" spans="1:4" x14ac:dyDescent="0.25">
      <c r="A7073" s="415" t="s">
        <v>6432</v>
      </c>
      <c r="B7073" s="202">
        <v>10902</v>
      </c>
      <c r="C7073" s="204">
        <v>5</v>
      </c>
      <c r="D7073" s="416">
        <v>5</v>
      </c>
    </row>
    <row r="7074" spans="1:4" x14ac:dyDescent="0.25">
      <c r="A7074" s="415" t="s">
        <v>6433</v>
      </c>
      <c r="B7074" s="202">
        <v>17137</v>
      </c>
      <c r="C7074" s="204">
        <v>6</v>
      </c>
      <c r="D7074" s="416">
        <v>6</v>
      </c>
    </row>
    <row r="7075" spans="1:4" x14ac:dyDescent="0.25">
      <c r="A7075" s="415" t="s">
        <v>6434</v>
      </c>
      <c r="B7075" s="202">
        <v>17486</v>
      </c>
      <c r="C7075" s="204">
        <v>2</v>
      </c>
      <c r="D7075" s="416">
        <v>2</v>
      </c>
    </row>
    <row r="7076" spans="1:4" x14ac:dyDescent="0.25">
      <c r="A7076" s="415" t="s">
        <v>6435</v>
      </c>
      <c r="B7076" s="202">
        <v>19966</v>
      </c>
      <c r="C7076" s="204">
        <v>8</v>
      </c>
      <c r="D7076" s="416">
        <v>6</v>
      </c>
    </row>
    <row r="7077" spans="1:4" x14ac:dyDescent="0.25">
      <c r="A7077" s="415" t="s">
        <v>6436</v>
      </c>
      <c r="B7077" s="202">
        <v>22596</v>
      </c>
      <c r="C7077" s="204">
        <v>6</v>
      </c>
      <c r="D7077" s="416">
        <v>6</v>
      </c>
    </row>
    <row r="7078" spans="1:4" x14ac:dyDescent="0.25">
      <c r="A7078" s="415" t="s">
        <v>6437</v>
      </c>
      <c r="B7078" s="202">
        <v>13043</v>
      </c>
      <c r="C7078" s="204">
        <v>31</v>
      </c>
      <c r="D7078" s="416">
        <v>27</v>
      </c>
    </row>
    <row r="7079" spans="1:4" x14ac:dyDescent="0.25">
      <c r="A7079" s="415" t="s">
        <v>6438</v>
      </c>
      <c r="B7079" s="202">
        <v>21493</v>
      </c>
      <c r="C7079" s="204">
        <v>1</v>
      </c>
      <c r="D7079" s="416">
        <v>1</v>
      </c>
    </row>
    <row r="7080" spans="1:4" x14ac:dyDescent="0.25">
      <c r="A7080" s="415" t="s">
        <v>6439</v>
      </c>
      <c r="B7080" s="202">
        <v>18300</v>
      </c>
      <c r="C7080" s="204">
        <v>10</v>
      </c>
      <c r="D7080" s="416">
        <v>10</v>
      </c>
    </row>
    <row r="7081" spans="1:4" x14ac:dyDescent="0.25">
      <c r="A7081" s="415" t="s">
        <v>6440</v>
      </c>
      <c r="B7081" s="202">
        <v>10624</v>
      </c>
      <c r="C7081" s="204">
        <v>131</v>
      </c>
      <c r="D7081" s="416">
        <v>131</v>
      </c>
    </row>
    <row r="7082" spans="1:4" x14ac:dyDescent="0.25">
      <c r="A7082" s="415" t="s">
        <v>6441</v>
      </c>
      <c r="B7082" s="202">
        <v>15594</v>
      </c>
      <c r="C7082" s="204">
        <v>12</v>
      </c>
      <c r="D7082" s="416">
        <v>2</v>
      </c>
    </row>
    <row r="7083" spans="1:4" x14ac:dyDescent="0.25">
      <c r="A7083" s="415" t="s">
        <v>6442</v>
      </c>
      <c r="B7083" s="202">
        <v>29466</v>
      </c>
      <c r="C7083" s="204">
        <v>19</v>
      </c>
      <c r="D7083" s="416">
        <v>19</v>
      </c>
    </row>
    <row r="7084" spans="1:4" x14ac:dyDescent="0.25">
      <c r="A7084" s="415" t="s">
        <v>6443</v>
      </c>
      <c r="B7084" s="202">
        <v>23513</v>
      </c>
      <c r="C7084" s="204">
        <v>5</v>
      </c>
      <c r="D7084" s="416">
        <v>5</v>
      </c>
    </row>
    <row r="7085" spans="1:4" x14ac:dyDescent="0.25">
      <c r="A7085" s="415" t="s">
        <v>6444</v>
      </c>
      <c r="B7085" s="202">
        <v>13469</v>
      </c>
      <c r="C7085" s="204">
        <v>11</v>
      </c>
      <c r="D7085" s="416">
        <v>0</v>
      </c>
    </row>
    <row r="7086" spans="1:4" x14ac:dyDescent="0.25">
      <c r="A7086" s="415" t="s">
        <v>6445</v>
      </c>
      <c r="B7086" s="202">
        <v>15525</v>
      </c>
      <c r="C7086" s="204">
        <v>20</v>
      </c>
      <c r="D7086" s="416">
        <v>20</v>
      </c>
    </row>
    <row r="7087" spans="1:4" x14ac:dyDescent="0.25">
      <c r="A7087" s="415" t="s">
        <v>6446</v>
      </c>
      <c r="B7087" s="202">
        <v>20080</v>
      </c>
      <c r="C7087" s="204">
        <v>870</v>
      </c>
      <c r="D7087" s="416">
        <v>870</v>
      </c>
    </row>
    <row r="7088" spans="1:4" x14ac:dyDescent="0.25">
      <c r="A7088" s="415" t="s">
        <v>6447</v>
      </c>
      <c r="B7088" s="202">
        <v>18776</v>
      </c>
      <c r="C7088" s="204">
        <v>77</v>
      </c>
      <c r="D7088" s="416">
        <v>0</v>
      </c>
    </row>
    <row r="7089" spans="1:4" x14ac:dyDescent="0.25">
      <c r="A7089" s="415" t="s">
        <v>6448</v>
      </c>
      <c r="B7089" s="202">
        <v>29792</v>
      </c>
      <c r="C7089" s="204">
        <v>252</v>
      </c>
      <c r="D7089" s="416">
        <v>152</v>
      </c>
    </row>
    <row r="7090" spans="1:4" x14ac:dyDescent="0.25">
      <c r="A7090" s="415" t="s">
        <v>6449</v>
      </c>
      <c r="B7090" s="202">
        <v>12765</v>
      </c>
      <c r="C7090" s="204">
        <v>2</v>
      </c>
      <c r="D7090" s="416">
        <v>2</v>
      </c>
    </row>
    <row r="7091" spans="1:4" x14ac:dyDescent="0.25">
      <c r="A7091" s="415" t="s">
        <v>6450</v>
      </c>
      <c r="B7091" s="202">
        <v>21379</v>
      </c>
      <c r="C7091" s="204">
        <v>15</v>
      </c>
      <c r="D7091" s="416">
        <v>15</v>
      </c>
    </row>
    <row r="7092" spans="1:4" x14ac:dyDescent="0.25">
      <c r="A7092" s="415" t="s">
        <v>6258</v>
      </c>
      <c r="B7092" s="202">
        <v>11807</v>
      </c>
      <c r="C7092" s="204">
        <v>163</v>
      </c>
      <c r="D7092" s="416">
        <v>163</v>
      </c>
    </row>
    <row r="7093" spans="1:4" x14ac:dyDescent="0.25">
      <c r="A7093" s="415" t="s">
        <v>6451</v>
      </c>
      <c r="B7093" s="202">
        <v>19293</v>
      </c>
      <c r="C7093" s="204">
        <v>40</v>
      </c>
      <c r="D7093" s="416">
        <v>40</v>
      </c>
    </row>
    <row r="7094" spans="1:4" x14ac:dyDescent="0.25">
      <c r="A7094" s="415" t="s">
        <v>6452</v>
      </c>
      <c r="B7094" s="202">
        <v>12358</v>
      </c>
      <c r="C7094" s="204">
        <v>8</v>
      </c>
      <c r="D7094" s="416">
        <v>6</v>
      </c>
    </row>
    <row r="7095" spans="1:4" x14ac:dyDescent="0.25">
      <c r="A7095" s="415" t="s">
        <v>6453</v>
      </c>
      <c r="B7095" s="202">
        <v>14840</v>
      </c>
      <c r="C7095" s="204">
        <v>7</v>
      </c>
      <c r="D7095" s="416">
        <v>3</v>
      </c>
    </row>
    <row r="7096" spans="1:4" x14ac:dyDescent="0.25">
      <c r="A7096" s="415" t="s">
        <v>5307</v>
      </c>
      <c r="B7096" s="202">
        <v>16167</v>
      </c>
      <c r="C7096" s="204">
        <v>154</v>
      </c>
      <c r="D7096" s="416">
        <v>100</v>
      </c>
    </row>
    <row r="7097" spans="1:4" x14ac:dyDescent="0.25">
      <c r="A7097" s="415" t="s">
        <v>6454</v>
      </c>
      <c r="B7097" s="202">
        <v>18224</v>
      </c>
      <c r="C7097" s="203">
        <v>2800</v>
      </c>
      <c r="D7097" s="417">
        <v>2540</v>
      </c>
    </row>
    <row r="7098" spans="1:4" x14ac:dyDescent="0.25">
      <c r="A7098" s="415" t="s">
        <v>6455</v>
      </c>
      <c r="B7098" s="202">
        <v>28796</v>
      </c>
      <c r="C7098" s="204">
        <v>260</v>
      </c>
      <c r="D7098" s="416">
        <v>140</v>
      </c>
    </row>
    <row r="7099" spans="1:4" x14ac:dyDescent="0.25">
      <c r="A7099" s="415" t="s">
        <v>6456</v>
      </c>
      <c r="B7099" s="202">
        <v>28856</v>
      </c>
      <c r="C7099" s="204">
        <v>60</v>
      </c>
      <c r="D7099" s="416">
        <v>40</v>
      </c>
    </row>
    <row r="7100" spans="1:4" x14ac:dyDescent="0.25">
      <c r="A7100" s="415" t="s">
        <v>6457</v>
      </c>
      <c r="B7100" s="202">
        <v>17365</v>
      </c>
      <c r="C7100" s="204">
        <v>100</v>
      </c>
      <c r="D7100" s="416">
        <v>0</v>
      </c>
    </row>
    <row r="7101" spans="1:4" x14ac:dyDescent="0.25">
      <c r="A7101" s="415" t="s">
        <v>6458</v>
      </c>
      <c r="B7101" s="202">
        <v>10948</v>
      </c>
      <c r="C7101" s="203">
        <v>41100</v>
      </c>
      <c r="D7101" s="417">
        <v>20100</v>
      </c>
    </row>
    <row r="7102" spans="1:4" x14ac:dyDescent="0.25">
      <c r="A7102" s="415" t="s">
        <v>6459</v>
      </c>
      <c r="B7102" s="202">
        <v>11428</v>
      </c>
      <c r="C7102" s="203">
        <v>18300</v>
      </c>
      <c r="D7102" s="417">
        <v>8200</v>
      </c>
    </row>
    <row r="7103" spans="1:4" x14ac:dyDescent="0.25">
      <c r="A7103" s="415" t="s">
        <v>6460</v>
      </c>
      <c r="B7103" s="202">
        <v>21589</v>
      </c>
      <c r="C7103" s="204">
        <v>232</v>
      </c>
      <c r="D7103" s="416">
        <v>59</v>
      </c>
    </row>
    <row r="7104" spans="1:4" x14ac:dyDescent="0.25">
      <c r="A7104" s="415" t="s">
        <v>6461</v>
      </c>
      <c r="B7104" s="202">
        <v>27886</v>
      </c>
      <c r="C7104" s="204">
        <v>80</v>
      </c>
      <c r="D7104" s="416">
        <v>50</v>
      </c>
    </row>
    <row r="7105" spans="1:4" x14ac:dyDescent="0.25">
      <c r="A7105" s="415" t="s">
        <v>6462</v>
      </c>
      <c r="B7105" s="202">
        <v>29765</v>
      </c>
      <c r="C7105" s="204">
        <v>150</v>
      </c>
      <c r="D7105" s="416">
        <v>20</v>
      </c>
    </row>
    <row r="7106" spans="1:4" x14ac:dyDescent="0.25">
      <c r="A7106" s="415" t="s">
        <v>6463</v>
      </c>
      <c r="B7106" s="202">
        <v>15791</v>
      </c>
      <c r="C7106" s="203">
        <v>11500</v>
      </c>
      <c r="D7106" s="417">
        <v>9100</v>
      </c>
    </row>
    <row r="7107" spans="1:4" x14ac:dyDescent="0.25">
      <c r="A7107" s="415" t="s">
        <v>6464</v>
      </c>
      <c r="B7107" s="202">
        <v>25543</v>
      </c>
      <c r="C7107" s="204">
        <v>77</v>
      </c>
      <c r="D7107" s="416">
        <v>50</v>
      </c>
    </row>
    <row r="7108" spans="1:4" x14ac:dyDescent="0.25">
      <c r="A7108" s="415" t="s">
        <v>6465</v>
      </c>
      <c r="B7108" s="202">
        <v>20971</v>
      </c>
      <c r="C7108" s="204">
        <v>180</v>
      </c>
      <c r="D7108" s="416">
        <v>0</v>
      </c>
    </row>
    <row r="7109" spans="1:4" x14ac:dyDescent="0.25">
      <c r="A7109" s="415" t="s">
        <v>6466</v>
      </c>
      <c r="B7109" s="202">
        <v>20744</v>
      </c>
      <c r="C7109" s="203">
        <v>5160</v>
      </c>
      <c r="D7109" s="417">
        <v>3680</v>
      </c>
    </row>
    <row r="7110" spans="1:4" x14ac:dyDescent="0.25">
      <c r="A7110" s="415" t="s">
        <v>6467</v>
      </c>
      <c r="B7110" s="202">
        <v>20089</v>
      </c>
      <c r="C7110" s="204">
        <v>140</v>
      </c>
      <c r="D7110" s="416">
        <v>50</v>
      </c>
    </row>
    <row r="7111" spans="1:4" x14ac:dyDescent="0.25">
      <c r="A7111" s="415" t="s">
        <v>6468</v>
      </c>
      <c r="B7111" s="202">
        <v>25754</v>
      </c>
      <c r="C7111" s="204">
        <v>6</v>
      </c>
      <c r="D7111" s="416">
        <v>0</v>
      </c>
    </row>
    <row r="7112" spans="1:4" x14ac:dyDescent="0.25">
      <c r="A7112" s="415" t="s">
        <v>6468</v>
      </c>
      <c r="B7112" s="202">
        <v>27196</v>
      </c>
      <c r="C7112" s="204">
        <v>140</v>
      </c>
      <c r="D7112" s="416">
        <v>0</v>
      </c>
    </row>
    <row r="7113" spans="1:4" x14ac:dyDescent="0.25">
      <c r="A7113" s="415" t="s">
        <v>6469</v>
      </c>
      <c r="B7113" s="202">
        <v>22923</v>
      </c>
      <c r="C7113" s="204">
        <v>82</v>
      </c>
      <c r="D7113" s="416">
        <v>0</v>
      </c>
    </row>
    <row r="7114" spans="1:4" x14ac:dyDescent="0.25">
      <c r="A7114" s="415" t="s">
        <v>6470</v>
      </c>
      <c r="B7114" s="202">
        <v>15992</v>
      </c>
      <c r="C7114" s="204">
        <v>10</v>
      </c>
      <c r="D7114" s="416">
        <v>0</v>
      </c>
    </row>
    <row r="7115" spans="1:4" x14ac:dyDescent="0.25">
      <c r="A7115" s="415" t="s">
        <v>6471</v>
      </c>
      <c r="B7115" s="202">
        <v>27813</v>
      </c>
      <c r="C7115" s="204">
        <v>200</v>
      </c>
      <c r="D7115" s="416">
        <v>70</v>
      </c>
    </row>
    <row r="7116" spans="1:4" x14ac:dyDescent="0.25">
      <c r="A7116" s="415" t="s">
        <v>6472</v>
      </c>
      <c r="B7116" s="202">
        <v>21316</v>
      </c>
      <c r="C7116" s="203">
        <v>7240</v>
      </c>
      <c r="D7116" s="417">
        <v>7120</v>
      </c>
    </row>
    <row r="7117" spans="1:4" x14ac:dyDescent="0.25">
      <c r="A7117" s="415" t="s">
        <v>6473</v>
      </c>
      <c r="B7117" s="202">
        <v>28812</v>
      </c>
      <c r="C7117" s="204">
        <v>270</v>
      </c>
      <c r="D7117" s="416">
        <v>50</v>
      </c>
    </row>
    <row r="7118" spans="1:4" x14ac:dyDescent="0.25">
      <c r="A7118" s="415" t="s">
        <v>6474</v>
      </c>
      <c r="B7118" s="202">
        <v>18889</v>
      </c>
      <c r="C7118" s="204">
        <v>5</v>
      </c>
      <c r="D7118" s="416">
        <v>0</v>
      </c>
    </row>
    <row r="7119" spans="1:4" x14ac:dyDescent="0.25">
      <c r="A7119" s="415" t="s">
        <v>6475</v>
      </c>
      <c r="B7119" s="202">
        <v>18598</v>
      </c>
      <c r="C7119" s="204">
        <v>160</v>
      </c>
      <c r="D7119" s="416">
        <v>40</v>
      </c>
    </row>
    <row r="7120" spans="1:4" x14ac:dyDescent="0.25">
      <c r="A7120" s="415" t="s">
        <v>6476</v>
      </c>
      <c r="B7120" s="202">
        <v>15661</v>
      </c>
      <c r="C7120" s="204">
        <v>220</v>
      </c>
      <c r="D7120" s="416">
        <v>220</v>
      </c>
    </row>
    <row r="7121" spans="1:4" x14ac:dyDescent="0.25">
      <c r="A7121" s="415" t="s">
        <v>2973</v>
      </c>
      <c r="B7121" s="202">
        <v>27922</v>
      </c>
      <c r="C7121" s="204">
        <v>10</v>
      </c>
      <c r="D7121" s="416">
        <v>10</v>
      </c>
    </row>
    <row r="7122" spans="1:4" x14ac:dyDescent="0.25">
      <c r="A7122" s="415" t="s">
        <v>6477</v>
      </c>
      <c r="B7122" s="202">
        <v>20568</v>
      </c>
      <c r="C7122" s="204">
        <v>5</v>
      </c>
      <c r="D7122" s="416">
        <v>5</v>
      </c>
    </row>
    <row r="7123" spans="1:4" x14ac:dyDescent="0.25">
      <c r="A7123" s="415" t="s">
        <v>6478</v>
      </c>
      <c r="B7123" s="202">
        <v>20359</v>
      </c>
      <c r="C7123" s="204">
        <v>10</v>
      </c>
      <c r="D7123" s="416">
        <v>10</v>
      </c>
    </row>
    <row r="7124" spans="1:4" x14ac:dyDescent="0.25">
      <c r="A7124" s="415" t="s">
        <v>6479</v>
      </c>
      <c r="B7124" s="202">
        <v>22905</v>
      </c>
      <c r="C7124" s="204">
        <v>396</v>
      </c>
      <c r="D7124" s="416">
        <v>244</v>
      </c>
    </row>
    <row r="7125" spans="1:4" x14ac:dyDescent="0.25">
      <c r="A7125" s="415" t="s">
        <v>6480</v>
      </c>
      <c r="B7125" s="202">
        <v>18879</v>
      </c>
      <c r="C7125" s="203">
        <v>20750</v>
      </c>
      <c r="D7125" s="417">
        <v>19500</v>
      </c>
    </row>
    <row r="7126" spans="1:4" x14ac:dyDescent="0.25">
      <c r="A7126" s="415" t="s">
        <v>6481</v>
      </c>
      <c r="B7126" s="202">
        <v>29254</v>
      </c>
      <c r="C7126" s="203">
        <v>11850</v>
      </c>
      <c r="D7126" s="417">
        <v>10550</v>
      </c>
    </row>
    <row r="7127" spans="1:4" x14ac:dyDescent="0.25">
      <c r="A7127" s="415" t="s">
        <v>6482</v>
      </c>
      <c r="B7127" s="202">
        <v>29127</v>
      </c>
      <c r="C7127" s="204">
        <v>255</v>
      </c>
      <c r="D7127" s="416">
        <v>125</v>
      </c>
    </row>
    <row r="7128" spans="1:4" x14ac:dyDescent="0.25">
      <c r="A7128" s="415" t="s">
        <v>6483</v>
      </c>
      <c r="B7128" s="202">
        <v>23305</v>
      </c>
      <c r="C7128" s="204">
        <v>180</v>
      </c>
      <c r="D7128" s="416">
        <v>140</v>
      </c>
    </row>
    <row r="7129" spans="1:4" x14ac:dyDescent="0.25">
      <c r="A7129" s="415" t="s">
        <v>6484</v>
      </c>
      <c r="B7129" s="202">
        <v>19390</v>
      </c>
      <c r="C7129" s="204">
        <v>6</v>
      </c>
      <c r="D7129" s="416">
        <v>6</v>
      </c>
    </row>
    <row r="7130" spans="1:4" x14ac:dyDescent="0.25">
      <c r="A7130" s="415" t="s">
        <v>6485</v>
      </c>
      <c r="B7130" s="202">
        <v>23446</v>
      </c>
      <c r="C7130" s="204">
        <v>40</v>
      </c>
      <c r="D7130" s="416">
        <v>0</v>
      </c>
    </row>
    <row r="7131" spans="1:4" x14ac:dyDescent="0.25">
      <c r="A7131" s="415" t="s">
        <v>6486</v>
      </c>
      <c r="B7131" s="202">
        <v>17042</v>
      </c>
      <c r="C7131" s="204">
        <v>5</v>
      </c>
      <c r="D7131" s="416">
        <v>5</v>
      </c>
    </row>
    <row r="7132" spans="1:4" x14ac:dyDescent="0.25">
      <c r="A7132" s="415" t="s">
        <v>6487</v>
      </c>
      <c r="B7132" s="202">
        <v>10451</v>
      </c>
      <c r="C7132" s="204">
        <v>370</v>
      </c>
      <c r="D7132" s="416">
        <v>310</v>
      </c>
    </row>
    <row r="7133" spans="1:4" x14ac:dyDescent="0.25">
      <c r="A7133" s="415" t="s">
        <v>6488</v>
      </c>
      <c r="B7133" s="202">
        <v>10145</v>
      </c>
      <c r="C7133" s="204">
        <v>625</v>
      </c>
      <c r="D7133" s="416">
        <v>245</v>
      </c>
    </row>
    <row r="7134" spans="1:4" x14ac:dyDescent="0.25">
      <c r="A7134" s="415" t="s">
        <v>6489</v>
      </c>
      <c r="B7134" s="202">
        <v>26130</v>
      </c>
      <c r="C7134" s="204">
        <v>20</v>
      </c>
      <c r="D7134" s="416">
        <v>0</v>
      </c>
    </row>
    <row r="7135" spans="1:4" x14ac:dyDescent="0.25">
      <c r="A7135" s="415" t="s">
        <v>6490</v>
      </c>
      <c r="B7135" s="202">
        <v>13683</v>
      </c>
      <c r="C7135" s="204">
        <v>500</v>
      </c>
      <c r="D7135" s="416">
        <v>200</v>
      </c>
    </row>
    <row r="7136" spans="1:4" x14ac:dyDescent="0.25">
      <c r="A7136" s="415" t="s">
        <v>6491</v>
      </c>
      <c r="B7136" s="202">
        <v>19991</v>
      </c>
      <c r="C7136" s="204">
        <v>100</v>
      </c>
      <c r="D7136" s="416">
        <v>100</v>
      </c>
    </row>
    <row r="7137" spans="1:4" x14ac:dyDescent="0.25">
      <c r="A7137" s="415" t="s">
        <v>2863</v>
      </c>
      <c r="B7137" s="202">
        <v>21077</v>
      </c>
      <c r="C7137" s="204">
        <v>100</v>
      </c>
      <c r="D7137" s="416">
        <v>100</v>
      </c>
    </row>
    <row r="7138" spans="1:4" x14ac:dyDescent="0.25">
      <c r="A7138" s="415" t="s">
        <v>6492</v>
      </c>
      <c r="B7138" s="202">
        <v>16832</v>
      </c>
      <c r="C7138" s="203">
        <v>3510</v>
      </c>
      <c r="D7138" s="417">
        <v>3060</v>
      </c>
    </row>
    <row r="7139" spans="1:4" x14ac:dyDescent="0.25">
      <c r="A7139" s="415" t="s">
        <v>6493</v>
      </c>
      <c r="B7139" s="202">
        <v>10639</v>
      </c>
      <c r="C7139" s="204">
        <v>30</v>
      </c>
      <c r="D7139" s="416">
        <v>30</v>
      </c>
    </row>
    <row r="7140" spans="1:4" x14ac:dyDescent="0.25">
      <c r="A7140" s="415" t="s">
        <v>6494</v>
      </c>
      <c r="B7140" s="202">
        <v>16133</v>
      </c>
      <c r="C7140" s="204">
        <v>320</v>
      </c>
      <c r="D7140" s="416">
        <v>280</v>
      </c>
    </row>
    <row r="7141" spans="1:4" x14ac:dyDescent="0.25">
      <c r="A7141" s="415" t="s">
        <v>6495</v>
      </c>
      <c r="B7141" s="202">
        <v>25934</v>
      </c>
      <c r="C7141" s="203">
        <v>6160</v>
      </c>
      <c r="D7141" s="417">
        <v>4080</v>
      </c>
    </row>
    <row r="7142" spans="1:4" x14ac:dyDescent="0.25">
      <c r="A7142" s="415" t="s">
        <v>6496</v>
      </c>
      <c r="B7142" s="202">
        <v>26036</v>
      </c>
      <c r="C7142" s="204">
        <v>100</v>
      </c>
      <c r="D7142" s="416">
        <v>0</v>
      </c>
    </row>
    <row r="7143" spans="1:4" x14ac:dyDescent="0.25">
      <c r="A7143" s="415" t="s">
        <v>6497</v>
      </c>
      <c r="B7143" s="202">
        <v>15039</v>
      </c>
      <c r="C7143" s="203">
        <v>2030</v>
      </c>
      <c r="D7143" s="416">
        <v>990</v>
      </c>
    </row>
    <row r="7144" spans="1:4" x14ac:dyDescent="0.25">
      <c r="A7144" s="415" t="s">
        <v>6498</v>
      </c>
      <c r="B7144" s="202">
        <v>11836</v>
      </c>
      <c r="C7144" s="204">
        <v>80</v>
      </c>
      <c r="D7144" s="416">
        <v>60</v>
      </c>
    </row>
    <row r="7145" spans="1:4" x14ac:dyDescent="0.25">
      <c r="A7145" s="415" t="s">
        <v>6499</v>
      </c>
      <c r="B7145" s="202">
        <v>24526</v>
      </c>
      <c r="C7145" s="204">
        <v>900</v>
      </c>
      <c r="D7145" s="416">
        <v>0</v>
      </c>
    </row>
    <row r="7146" spans="1:4" x14ac:dyDescent="0.25">
      <c r="A7146" s="415" t="s">
        <v>6277</v>
      </c>
      <c r="B7146" s="202">
        <v>18513</v>
      </c>
      <c r="C7146" s="204">
        <v>300</v>
      </c>
      <c r="D7146" s="416">
        <v>290</v>
      </c>
    </row>
    <row r="7147" spans="1:4" x14ac:dyDescent="0.25">
      <c r="A7147" s="415" t="s">
        <v>6500</v>
      </c>
      <c r="B7147" s="202">
        <v>11784</v>
      </c>
      <c r="C7147" s="204">
        <v>285</v>
      </c>
      <c r="D7147" s="416">
        <v>185</v>
      </c>
    </row>
    <row r="7148" spans="1:4" x14ac:dyDescent="0.25">
      <c r="A7148" s="415" t="s">
        <v>6501</v>
      </c>
      <c r="B7148" s="202">
        <v>13172</v>
      </c>
      <c r="C7148" s="204">
        <v>120</v>
      </c>
      <c r="D7148" s="416">
        <v>40</v>
      </c>
    </row>
    <row r="7149" spans="1:4" x14ac:dyDescent="0.25">
      <c r="A7149" s="415" t="s">
        <v>6502</v>
      </c>
      <c r="B7149" s="202">
        <v>16191</v>
      </c>
      <c r="C7149" s="204">
        <v>50</v>
      </c>
      <c r="D7149" s="416">
        <v>50</v>
      </c>
    </row>
    <row r="7150" spans="1:4" x14ac:dyDescent="0.25">
      <c r="A7150" s="415" t="s">
        <v>6503</v>
      </c>
      <c r="B7150" s="202">
        <v>12194</v>
      </c>
      <c r="C7150" s="204">
        <v>60</v>
      </c>
      <c r="D7150" s="416">
        <v>40</v>
      </c>
    </row>
    <row r="7151" spans="1:4" x14ac:dyDescent="0.25">
      <c r="A7151" s="415" t="s">
        <v>6285</v>
      </c>
      <c r="B7151" s="202">
        <v>25202</v>
      </c>
      <c r="C7151" s="203">
        <v>1400</v>
      </c>
      <c r="D7151" s="416">
        <v>400</v>
      </c>
    </row>
    <row r="7152" spans="1:4" x14ac:dyDescent="0.25">
      <c r="A7152" s="415" t="s">
        <v>6504</v>
      </c>
      <c r="B7152" s="202">
        <v>11581</v>
      </c>
      <c r="C7152" s="204">
        <v>200</v>
      </c>
      <c r="D7152" s="416">
        <v>200</v>
      </c>
    </row>
    <row r="7153" spans="1:4" x14ac:dyDescent="0.25">
      <c r="A7153" s="415" t="s">
        <v>6505</v>
      </c>
      <c r="B7153" s="202">
        <v>25617</v>
      </c>
      <c r="C7153" s="204">
        <v>820</v>
      </c>
      <c r="D7153" s="416">
        <v>760</v>
      </c>
    </row>
    <row r="7154" spans="1:4" x14ac:dyDescent="0.25">
      <c r="A7154" s="415" t="s">
        <v>6506</v>
      </c>
      <c r="B7154" s="202">
        <v>27582</v>
      </c>
      <c r="C7154" s="204">
        <v>350</v>
      </c>
      <c r="D7154" s="416">
        <v>250</v>
      </c>
    </row>
    <row r="7155" spans="1:4" x14ac:dyDescent="0.25">
      <c r="A7155" s="415" t="s">
        <v>6507</v>
      </c>
      <c r="B7155" s="202">
        <v>21817</v>
      </c>
      <c r="C7155" s="204">
        <v>50</v>
      </c>
      <c r="D7155" s="416">
        <v>0</v>
      </c>
    </row>
    <row r="7156" spans="1:4" x14ac:dyDescent="0.25">
      <c r="A7156" s="415" t="s">
        <v>6508</v>
      </c>
      <c r="B7156" s="202">
        <v>10161</v>
      </c>
      <c r="C7156" s="203">
        <v>10850</v>
      </c>
      <c r="D7156" s="417">
        <v>8950</v>
      </c>
    </row>
    <row r="7157" spans="1:4" x14ac:dyDescent="0.25">
      <c r="A7157" s="415" t="s">
        <v>6509</v>
      </c>
      <c r="B7157" s="202">
        <v>29306</v>
      </c>
      <c r="C7157" s="204">
        <v>20</v>
      </c>
      <c r="D7157" s="416">
        <v>10</v>
      </c>
    </row>
    <row r="7158" spans="1:4" x14ac:dyDescent="0.25">
      <c r="A7158" s="415" t="s">
        <v>6510</v>
      </c>
      <c r="B7158" s="202">
        <v>24944</v>
      </c>
      <c r="C7158" s="204">
        <v>350</v>
      </c>
      <c r="D7158" s="416">
        <v>0</v>
      </c>
    </row>
    <row r="7159" spans="1:4" x14ac:dyDescent="0.25">
      <c r="A7159" s="415" t="s">
        <v>6511</v>
      </c>
      <c r="B7159" s="202">
        <v>26240</v>
      </c>
      <c r="C7159" s="204">
        <v>30</v>
      </c>
      <c r="D7159" s="416">
        <v>30</v>
      </c>
    </row>
    <row r="7160" spans="1:4" x14ac:dyDescent="0.25">
      <c r="A7160" s="415" t="s">
        <v>6512</v>
      </c>
      <c r="B7160" s="202">
        <v>15133</v>
      </c>
      <c r="C7160" s="204">
        <v>200</v>
      </c>
      <c r="D7160" s="416">
        <v>200</v>
      </c>
    </row>
    <row r="7161" spans="1:4" x14ac:dyDescent="0.25">
      <c r="A7161" s="415" t="s">
        <v>6513</v>
      </c>
      <c r="B7161" s="202">
        <v>13244</v>
      </c>
      <c r="C7161" s="204">
        <v>450</v>
      </c>
      <c r="D7161" s="416">
        <v>0</v>
      </c>
    </row>
    <row r="7162" spans="1:4" x14ac:dyDescent="0.25">
      <c r="A7162" s="415" t="s">
        <v>6514</v>
      </c>
      <c r="B7162" s="202">
        <v>26386</v>
      </c>
      <c r="C7162" s="204">
        <v>20</v>
      </c>
      <c r="D7162" s="416">
        <v>20</v>
      </c>
    </row>
    <row r="7163" spans="1:4" x14ac:dyDescent="0.25">
      <c r="A7163" s="415" t="s">
        <v>6515</v>
      </c>
      <c r="B7163" s="202">
        <v>15269</v>
      </c>
      <c r="C7163" s="204">
        <v>20</v>
      </c>
      <c r="D7163" s="416">
        <v>20</v>
      </c>
    </row>
    <row r="7164" spans="1:4" x14ac:dyDescent="0.25">
      <c r="A7164" s="415" t="s">
        <v>6516</v>
      </c>
      <c r="B7164" s="202">
        <v>15141</v>
      </c>
      <c r="C7164" s="204">
        <v>100</v>
      </c>
      <c r="D7164" s="416">
        <v>40</v>
      </c>
    </row>
    <row r="7165" spans="1:4" x14ac:dyDescent="0.25">
      <c r="A7165" s="415" t="s">
        <v>6517</v>
      </c>
      <c r="B7165" s="202">
        <v>13995</v>
      </c>
      <c r="C7165" s="203">
        <v>7240</v>
      </c>
      <c r="D7165" s="417">
        <v>6520</v>
      </c>
    </row>
    <row r="7166" spans="1:4" x14ac:dyDescent="0.25">
      <c r="A7166" s="415" t="s">
        <v>6518</v>
      </c>
      <c r="B7166" s="202">
        <v>20417</v>
      </c>
      <c r="C7166" s="204">
        <v>100</v>
      </c>
      <c r="D7166" s="416">
        <v>80</v>
      </c>
    </row>
    <row r="7167" spans="1:4" x14ac:dyDescent="0.25">
      <c r="A7167" s="415" t="s">
        <v>6519</v>
      </c>
      <c r="B7167" s="202">
        <v>14755</v>
      </c>
      <c r="C7167" s="204">
        <v>120</v>
      </c>
      <c r="D7167" s="416">
        <v>10</v>
      </c>
    </row>
    <row r="7168" spans="1:4" x14ac:dyDescent="0.25">
      <c r="A7168" s="415" t="s">
        <v>6520</v>
      </c>
      <c r="B7168" s="202">
        <v>29690</v>
      </c>
      <c r="C7168" s="203">
        <v>6340</v>
      </c>
      <c r="D7168" s="417">
        <v>4460</v>
      </c>
    </row>
    <row r="7169" spans="1:4" x14ac:dyDescent="0.25">
      <c r="A7169" s="415" t="s">
        <v>6521</v>
      </c>
      <c r="B7169" s="202">
        <v>15121</v>
      </c>
      <c r="C7169" s="203">
        <v>1430</v>
      </c>
      <c r="D7169" s="416">
        <v>810</v>
      </c>
    </row>
    <row r="7170" spans="1:4" x14ac:dyDescent="0.25">
      <c r="A7170" s="415" t="s">
        <v>6522</v>
      </c>
      <c r="B7170" s="202">
        <v>18861</v>
      </c>
      <c r="C7170" s="204">
        <v>870</v>
      </c>
      <c r="D7170" s="416">
        <v>600</v>
      </c>
    </row>
    <row r="7171" spans="1:4" x14ac:dyDescent="0.25">
      <c r="A7171" s="415" t="s">
        <v>6523</v>
      </c>
      <c r="B7171" s="202">
        <v>14993</v>
      </c>
      <c r="C7171" s="204">
        <v>20</v>
      </c>
      <c r="D7171" s="416">
        <v>0</v>
      </c>
    </row>
    <row r="7172" spans="1:4" x14ac:dyDescent="0.25">
      <c r="A7172" s="415" t="s">
        <v>6524</v>
      </c>
      <c r="B7172" s="202">
        <v>14370</v>
      </c>
      <c r="C7172" s="203">
        <v>1140</v>
      </c>
      <c r="D7172" s="417">
        <v>1020</v>
      </c>
    </row>
    <row r="7173" spans="1:4" x14ac:dyDescent="0.25">
      <c r="A7173" s="415" t="s">
        <v>6525</v>
      </c>
      <c r="B7173" s="202">
        <v>13064</v>
      </c>
      <c r="C7173" s="204">
        <v>60</v>
      </c>
      <c r="D7173" s="416">
        <v>0</v>
      </c>
    </row>
    <row r="7174" spans="1:4" x14ac:dyDescent="0.25">
      <c r="A7174" s="415" t="s">
        <v>6526</v>
      </c>
      <c r="B7174" s="202">
        <v>10458</v>
      </c>
      <c r="C7174" s="204">
        <v>720</v>
      </c>
      <c r="D7174" s="416">
        <v>600</v>
      </c>
    </row>
    <row r="7175" spans="1:4" x14ac:dyDescent="0.25">
      <c r="A7175" s="415" t="s">
        <v>6527</v>
      </c>
      <c r="B7175" s="202">
        <v>21487</v>
      </c>
      <c r="C7175" s="204">
        <v>780</v>
      </c>
      <c r="D7175" s="416">
        <v>600</v>
      </c>
    </row>
    <row r="7176" spans="1:4" x14ac:dyDescent="0.25">
      <c r="A7176" s="415" t="s">
        <v>6528</v>
      </c>
      <c r="B7176" s="202">
        <v>15540</v>
      </c>
      <c r="C7176" s="204">
        <v>120</v>
      </c>
      <c r="D7176" s="416">
        <v>0</v>
      </c>
    </row>
    <row r="7177" spans="1:4" x14ac:dyDescent="0.25">
      <c r="A7177" s="415" t="s">
        <v>6529</v>
      </c>
      <c r="B7177" s="202">
        <v>16812</v>
      </c>
      <c r="C7177" s="204">
        <v>480</v>
      </c>
      <c r="D7177" s="416">
        <v>300</v>
      </c>
    </row>
    <row r="7178" spans="1:4" x14ac:dyDescent="0.25">
      <c r="A7178" s="415" t="s">
        <v>6530</v>
      </c>
      <c r="B7178" s="202">
        <v>13905</v>
      </c>
      <c r="C7178" s="204">
        <v>60</v>
      </c>
      <c r="D7178" s="416">
        <v>60</v>
      </c>
    </row>
    <row r="7179" spans="1:4" x14ac:dyDescent="0.25">
      <c r="A7179" s="415" t="s">
        <v>6531</v>
      </c>
      <c r="B7179" s="202">
        <v>10240</v>
      </c>
      <c r="C7179" s="204">
        <v>360</v>
      </c>
      <c r="D7179" s="416">
        <v>0</v>
      </c>
    </row>
    <row r="7180" spans="1:4" x14ac:dyDescent="0.25">
      <c r="A7180" s="415" t="s">
        <v>6532</v>
      </c>
      <c r="B7180" s="202">
        <v>19881</v>
      </c>
      <c r="C7180" s="204">
        <v>20</v>
      </c>
      <c r="D7180" s="416">
        <v>0</v>
      </c>
    </row>
    <row r="7181" spans="1:4" x14ac:dyDescent="0.25">
      <c r="A7181" s="415" t="s">
        <v>6533</v>
      </c>
      <c r="B7181" s="202">
        <v>14931</v>
      </c>
      <c r="C7181" s="204">
        <v>120</v>
      </c>
      <c r="D7181" s="416">
        <v>40</v>
      </c>
    </row>
    <row r="7182" spans="1:4" x14ac:dyDescent="0.25">
      <c r="A7182" s="415" t="s">
        <v>6534</v>
      </c>
      <c r="B7182" s="202">
        <v>22824</v>
      </c>
      <c r="C7182" s="204">
        <v>240</v>
      </c>
      <c r="D7182" s="416">
        <v>240</v>
      </c>
    </row>
    <row r="7183" spans="1:4" x14ac:dyDescent="0.25">
      <c r="A7183" s="415" t="s">
        <v>6535</v>
      </c>
      <c r="B7183" s="202">
        <v>29488</v>
      </c>
      <c r="C7183" s="204">
        <v>420</v>
      </c>
      <c r="D7183" s="416">
        <v>0</v>
      </c>
    </row>
    <row r="7184" spans="1:4" x14ac:dyDescent="0.25">
      <c r="A7184" s="415" t="s">
        <v>6536</v>
      </c>
      <c r="B7184" s="202">
        <v>17859</v>
      </c>
      <c r="C7184" s="204">
        <v>30</v>
      </c>
      <c r="D7184" s="416">
        <v>20</v>
      </c>
    </row>
    <row r="7185" spans="1:4" x14ac:dyDescent="0.25">
      <c r="A7185" s="415" t="s">
        <v>6537</v>
      </c>
      <c r="B7185" s="202">
        <v>20016</v>
      </c>
      <c r="C7185" s="204">
        <v>130</v>
      </c>
      <c r="D7185" s="416">
        <v>110</v>
      </c>
    </row>
    <row r="7186" spans="1:4" x14ac:dyDescent="0.25">
      <c r="A7186" s="415" t="s">
        <v>6538</v>
      </c>
      <c r="B7186" s="202">
        <v>22952</v>
      </c>
      <c r="C7186" s="204">
        <v>240</v>
      </c>
      <c r="D7186" s="416">
        <v>240</v>
      </c>
    </row>
    <row r="7187" spans="1:4" x14ac:dyDescent="0.25">
      <c r="A7187" s="415" t="s">
        <v>6539</v>
      </c>
      <c r="B7187" s="202">
        <v>19667</v>
      </c>
      <c r="C7187" s="204">
        <v>10</v>
      </c>
      <c r="D7187" s="416">
        <v>0</v>
      </c>
    </row>
    <row r="7188" spans="1:4" x14ac:dyDescent="0.25">
      <c r="A7188" s="415" t="s">
        <v>6540</v>
      </c>
      <c r="B7188" s="202">
        <v>18821</v>
      </c>
      <c r="C7188" s="204">
        <v>20</v>
      </c>
      <c r="D7188" s="416">
        <v>20</v>
      </c>
    </row>
    <row r="7189" spans="1:4" x14ac:dyDescent="0.25">
      <c r="A7189" s="415" t="s">
        <v>6541</v>
      </c>
      <c r="B7189" s="202">
        <v>17615</v>
      </c>
      <c r="C7189" s="204">
        <v>20</v>
      </c>
      <c r="D7189" s="416">
        <v>20</v>
      </c>
    </row>
    <row r="7190" spans="1:4" x14ac:dyDescent="0.25">
      <c r="A7190" s="415" t="s">
        <v>6542</v>
      </c>
      <c r="B7190" s="202">
        <v>17939</v>
      </c>
      <c r="C7190" s="203">
        <v>1770</v>
      </c>
      <c r="D7190" s="417">
        <v>1560</v>
      </c>
    </row>
    <row r="7191" spans="1:4" x14ac:dyDescent="0.25">
      <c r="A7191" s="415" t="s">
        <v>6543</v>
      </c>
      <c r="B7191" s="202">
        <v>26487</v>
      </c>
      <c r="C7191" s="203">
        <v>4620</v>
      </c>
      <c r="D7191" s="417">
        <v>4380</v>
      </c>
    </row>
    <row r="7192" spans="1:4" x14ac:dyDescent="0.25">
      <c r="A7192" s="415" t="s">
        <v>6544</v>
      </c>
      <c r="B7192" s="202">
        <v>20466</v>
      </c>
      <c r="C7192" s="204">
        <v>20</v>
      </c>
      <c r="D7192" s="416">
        <v>20</v>
      </c>
    </row>
    <row r="7193" spans="1:4" x14ac:dyDescent="0.25">
      <c r="A7193" s="415" t="s">
        <v>6545</v>
      </c>
      <c r="B7193" s="202">
        <v>29845</v>
      </c>
      <c r="C7193" s="204">
        <v>40</v>
      </c>
      <c r="D7193" s="416">
        <v>0</v>
      </c>
    </row>
    <row r="7194" spans="1:4" x14ac:dyDescent="0.25">
      <c r="A7194" s="415" t="s">
        <v>6546</v>
      </c>
      <c r="B7194" s="202">
        <v>28035</v>
      </c>
      <c r="C7194" s="204">
        <v>60</v>
      </c>
      <c r="D7194" s="416">
        <v>60</v>
      </c>
    </row>
    <row r="7195" spans="1:4" x14ac:dyDescent="0.25">
      <c r="A7195" s="415" t="s">
        <v>6547</v>
      </c>
      <c r="B7195" s="202">
        <v>25035</v>
      </c>
      <c r="C7195" s="204">
        <v>130</v>
      </c>
      <c r="D7195" s="416">
        <v>0</v>
      </c>
    </row>
    <row r="7196" spans="1:4" x14ac:dyDescent="0.25">
      <c r="A7196" s="415" t="s">
        <v>6548</v>
      </c>
      <c r="B7196" s="202">
        <v>12204</v>
      </c>
      <c r="C7196" s="204">
        <v>120</v>
      </c>
      <c r="D7196" s="416">
        <v>0</v>
      </c>
    </row>
    <row r="7197" spans="1:4" x14ac:dyDescent="0.25">
      <c r="A7197" s="415" t="s">
        <v>6549</v>
      </c>
      <c r="B7197" s="202">
        <v>22395</v>
      </c>
      <c r="C7197" s="204">
        <v>120</v>
      </c>
      <c r="D7197" s="416">
        <v>0</v>
      </c>
    </row>
    <row r="7198" spans="1:4" x14ac:dyDescent="0.25">
      <c r="A7198" s="415" t="s">
        <v>6550</v>
      </c>
      <c r="B7198" s="202">
        <v>14470</v>
      </c>
      <c r="C7198" s="204">
        <v>120</v>
      </c>
      <c r="D7198" s="416">
        <v>0</v>
      </c>
    </row>
    <row r="7199" spans="1:4" x14ac:dyDescent="0.25">
      <c r="A7199" s="415" t="s">
        <v>6551</v>
      </c>
      <c r="B7199" s="202">
        <v>23598</v>
      </c>
      <c r="C7199" s="204">
        <v>120</v>
      </c>
      <c r="D7199" s="416">
        <v>120</v>
      </c>
    </row>
    <row r="7200" spans="1:4" x14ac:dyDescent="0.25">
      <c r="A7200" s="415" t="s">
        <v>6552</v>
      </c>
      <c r="B7200" s="202">
        <v>22164</v>
      </c>
      <c r="C7200" s="204">
        <v>10</v>
      </c>
      <c r="D7200" s="416">
        <v>10</v>
      </c>
    </row>
    <row r="7201" spans="1:4" x14ac:dyDescent="0.25">
      <c r="A7201" s="415" t="s">
        <v>6553</v>
      </c>
      <c r="B7201" s="202">
        <v>11286</v>
      </c>
      <c r="C7201" s="204">
        <v>60</v>
      </c>
      <c r="D7201" s="416">
        <v>60</v>
      </c>
    </row>
    <row r="7202" spans="1:4" x14ac:dyDescent="0.25">
      <c r="A7202" s="415" t="s">
        <v>6554</v>
      </c>
      <c r="B7202" s="202">
        <v>28437</v>
      </c>
      <c r="C7202" s="203">
        <v>2520</v>
      </c>
      <c r="D7202" s="416">
        <v>540</v>
      </c>
    </row>
    <row r="7203" spans="1:4" x14ac:dyDescent="0.25">
      <c r="A7203" s="415" t="s">
        <v>6555</v>
      </c>
      <c r="B7203" s="202">
        <v>27154</v>
      </c>
      <c r="C7203" s="204">
        <v>120</v>
      </c>
      <c r="D7203" s="416">
        <v>0</v>
      </c>
    </row>
    <row r="7204" spans="1:4" x14ac:dyDescent="0.25">
      <c r="A7204" s="415" t="s">
        <v>6556</v>
      </c>
      <c r="B7204" s="202">
        <v>19629</v>
      </c>
      <c r="C7204" s="204">
        <v>30</v>
      </c>
      <c r="D7204" s="416">
        <v>30</v>
      </c>
    </row>
    <row r="7205" spans="1:4" x14ac:dyDescent="0.25">
      <c r="A7205" s="415" t="s">
        <v>6557</v>
      </c>
      <c r="B7205" s="202">
        <v>25486</v>
      </c>
      <c r="C7205" s="204">
        <v>480</v>
      </c>
      <c r="D7205" s="416">
        <v>300</v>
      </c>
    </row>
    <row r="7206" spans="1:4" x14ac:dyDescent="0.25">
      <c r="A7206" s="415" t="s">
        <v>6558</v>
      </c>
      <c r="B7206" s="202">
        <v>19534</v>
      </c>
      <c r="C7206" s="204">
        <v>300</v>
      </c>
      <c r="D7206" s="416">
        <v>300</v>
      </c>
    </row>
    <row r="7207" spans="1:4" x14ac:dyDescent="0.25">
      <c r="A7207" s="415" t="s">
        <v>6559</v>
      </c>
      <c r="B7207" s="202">
        <v>27671</v>
      </c>
      <c r="C7207" s="204">
        <v>800</v>
      </c>
      <c r="D7207" s="416">
        <v>250</v>
      </c>
    </row>
    <row r="7208" spans="1:4" x14ac:dyDescent="0.25">
      <c r="A7208" s="415" t="s">
        <v>6560</v>
      </c>
      <c r="B7208" s="202">
        <v>11179</v>
      </c>
      <c r="C7208" s="204">
        <v>300</v>
      </c>
      <c r="D7208" s="416">
        <v>300</v>
      </c>
    </row>
    <row r="7209" spans="1:4" x14ac:dyDescent="0.25">
      <c r="A7209" s="415" t="s">
        <v>6561</v>
      </c>
      <c r="B7209" s="202">
        <v>18999</v>
      </c>
      <c r="C7209" s="204">
        <v>540</v>
      </c>
      <c r="D7209" s="416">
        <v>420</v>
      </c>
    </row>
    <row r="7210" spans="1:4" x14ac:dyDescent="0.25">
      <c r="A7210" s="415" t="s">
        <v>6562</v>
      </c>
      <c r="B7210" s="202">
        <v>11415</v>
      </c>
      <c r="C7210" s="204">
        <v>720</v>
      </c>
      <c r="D7210" s="416">
        <v>540</v>
      </c>
    </row>
    <row r="7211" spans="1:4" x14ac:dyDescent="0.25">
      <c r="A7211" s="415" t="s">
        <v>6563</v>
      </c>
      <c r="B7211" s="202">
        <v>12216</v>
      </c>
      <c r="C7211" s="204">
        <v>120</v>
      </c>
      <c r="D7211" s="416">
        <v>60</v>
      </c>
    </row>
    <row r="7212" spans="1:4" x14ac:dyDescent="0.25">
      <c r="A7212" s="415" t="s">
        <v>6564</v>
      </c>
      <c r="B7212" s="202">
        <v>13581</v>
      </c>
      <c r="C7212" s="204">
        <v>480</v>
      </c>
      <c r="D7212" s="416">
        <v>300</v>
      </c>
    </row>
    <row r="7213" spans="1:4" x14ac:dyDescent="0.25">
      <c r="A7213" s="415" t="s">
        <v>6565</v>
      </c>
      <c r="B7213" s="202">
        <v>14699</v>
      </c>
      <c r="C7213" s="204">
        <v>180</v>
      </c>
      <c r="D7213" s="416">
        <v>180</v>
      </c>
    </row>
    <row r="7214" spans="1:4" x14ac:dyDescent="0.25">
      <c r="A7214" s="415" t="s">
        <v>6566</v>
      </c>
      <c r="B7214" s="202">
        <v>22645</v>
      </c>
      <c r="C7214" s="204">
        <v>420</v>
      </c>
      <c r="D7214" s="416">
        <v>300</v>
      </c>
    </row>
    <row r="7215" spans="1:4" x14ac:dyDescent="0.25">
      <c r="A7215" s="415" t="s">
        <v>6567</v>
      </c>
      <c r="B7215" s="202">
        <v>25354</v>
      </c>
      <c r="C7215" s="204">
        <v>120</v>
      </c>
      <c r="D7215" s="416">
        <v>120</v>
      </c>
    </row>
    <row r="7216" spans="1:4" x14ac:dyDescent="0.25">
      <c r="A7216" s="415" t="s">
        <v>6568</v>
      </c>
      <c r="B7216" s="202">
        <v>13343</v>
      </c>
      <c r="C7216" s="204">
        <v>120</v>
      </c>
      <c r="D7216" s="416">
        <v>120</v>
      </c>
    </row>
    <row r="7217" spans="1:4" x14ac:dyDescent="0.25">
      <c r="A7217" s="415" t="s">
        <v>6569</v>
      </c>
      <c r="B7217" s="202">
        <v>22559</v>
      </c>
      <c r="C7217" s="204">
        <v>100</v>
      </c>
      <c r="D7217" s="416">
        <v>50</v>
      </c>
    </row>
    <row r="7218" spans="1:4" x14ac:dyDescent="0.25">
      <c r="A7218" s="415" t="s">
        <v>6570</v>
      </c>
      <c r="B7218" s="202">
        <v>17592</v>
      </c>
      <c r="C7218" s="204">
        <v>460</v>
      </c>
      <c r="D7218" s="416">
        <v>0</v>
      </c>
    </row>
    <row r="7219" spans="1:4" x14ac:dyDescent="0.25">
      <c r="A7219" s="415" t="s">
        <v>6571</v>
      </c>
      <c r="B7219" s="202">
        <v>13508</v>
      </c>
      <c r="C7219" s="204">
        <v>180</v>
      </c>
      <c r="D7219" s="416">
        <v>180</v>
      </c>
    </row>
    <row r="7220" spans="1:4" x14ac:dyDescent="0.25">
      <c r="A7220" s="415" t="s">
        <v>6572</v>
      </c>
      <c r="B7220" s="202">
        <v>26303</v>
      </c>
      <c r="C7220" s="204">
        <v>260</v>
      </c>
      <c r="D7220" s="416">
        <v>130</v>
      </c>
    </row>
    <row r="7221" spans="1:4" x14ac:dyDescent="0.25">
      <c r="A7221" s="415" t="s">
        <v>6573</v>
      </c>
      <c r="B7221" s="202">
        <v>17031</v>
      </c>
      <c r="C7221" s="204">
        <v>320</v>
      </c>
      <c r="D7221" s="416">
        <v>220</v>
      </c>
    </row>
    <row r="7222" spans="1:4" x14ac:dyDescent="0.25">
      <c r="A7222" s="415" t="s">
        <v>6574</v>
      </c>
      <c r="B7222" s="202">
        <v>11833</v>
      </c>
      <c r="C7222" s="204">
        <v>170</v>
      </c>
      <c r="D7222" s="416">
        <v>160</v>
      </c>
    </row>
    <row r="7223" spans="1:4" x14ac:dyDescent="0.25">
      <c r="A7223" s="415" t="s">
        <v>6575</v>
      </c>
      <c r="B7223" s="202">
        <v>12649</v>
      </c>
      <c r="C7223" s="203">
        <v>1020</v>
      </c>
      <c r="D7223" s="416">
        <v>840</v>
      </c>
    </row>
    <row r="7224" spans="1:4" x14ac:dyDescent="0.25">
      <c r="A7224" s="415" t="s">
        <v>6576</v>
      </c>
      <c r="B7224" s="202">
        <v>27342</v>
      </c>
      <c r="C7224" s="204">
        <v>300</v>
      </c>
      <c r="D7224" s="416">
        <v>300</v>
      </c>
    </row>
    <row r="7225" spans="1:4" x14ac:dyDescent="0.25">
      <c r="A7225" s="415" t="s">
        <v>6577</v>
      </c>
      <c r="B7225" s="202">
        <v>22976</v>
      </c>
      <c r="C7225" s="204">
        <v>420</v>
      </c>
      <c r="D7225" s="416">
        <v>360</v>
      </c>
    </row>
    <row r="7226" spans="1:4" x14ac:dyDescent="0.25">
      <c r="A7226" s="415" t="s">
        <v>6527</v>
      </c>
      <c r="B7226" s="202">
        <v>23319</v>
      </c>
      <c r="C7226" s="204">
        <v>900</v>
      </c>
      <c r="D7226" s="416">
        <v>300</v>
      </c>
    </row>
    <row r="7227" spans="1:4" x14ac:dyDescent="0.25">
      <c r="A7227" s="415" t="s">
        <v>6571</v>
      </c>
      <c r="B7227" s="202">
        <v>21033</v>
      </c>
      <c r="C7227" s="203">
        <v>3360</v>
      </c>
      <c r="D7227" s="417">
        <v>2880</v>
      </c>
    </row>
    <row r="7228" spans="1:4" x14ac:dyDescent="0.25">
      <c r="A7228" s="415" t="s">
        <v>6578</v>
      </c>
      <c r="B7228" s="202">
        <v>22333</v>
      </c>
      <c r="C7228" s="204">
        <v>180</v>
      </c>
      <c r="D7228" s="416">
        <v>120</v>
      </c>
    </row>
    <row r="7229" spans="1:4" x14ac:dyDescent="0.25">
      <c r="A7229" s="415" t="s">
        <v>6559</v>
      </c>
      <c r="B7229" s="202">
        <v>22680</v>
      </c>
      <c r="C7229" s="204">
        <v>380</v>
      </c>
      <c r="D7229" s="416">
        <v>360</v>
      </c>
    </row>
    <row r="7230" spans="1:4" x14ac:dyDescent="0.25">
      <c r="A7230" s="415" t="s">
        <v>6579</v>
      </c>
      <c r="B7230" s="202">
        <v>13507</v>
      </c>
      <c r="C7230" s="204">
        <v>240</v>
      </c>
      <c r="D7230" s="416">
        <v>120</v>
      </c>
    </row>
    <row r="7231" spans="1:4" x14ac:dyDescent="0.25">
      <c r="A7231" s="415" t="s">
        <v>6580</v>
      </c>
      <c r="B7231" s="202">
        <v>23689</v>
      </c>
      <c r="C7231" s="204">
        <v>120</v>
      </c>
      <c r="D7231" s="416">
        <v>120</v>
      </c>
    </row>
    <row r="7232" spans="1:4" x14ac:dyDescent="0.25">
      <c r="A7232" s="415" t="s">
        <v>6581</v>
      </c>
      <c r="B7232" s="202">
        <v>24608</v>
      </c>
      <c r="C7232" s="204">
        <v>310</v>
      </c>
      <c r="D7232" s="416">
        <v>290</v>
      </c>
    </row>
    <row r="7233" spans="1:4" x14ac:dyDescent="0.25">
      <c r="A7233" s="415" t="s">
        <v>6582</v>
      </c>
      <c r="B7233" s="202">
        <v>20820</v>
      </c>
      <c r="C7233" s="204">
        <v>20</v>
      </c>
      <c r="D7233" s="416">
        <v>0</v>
      </c>
    </row>
    <row r="7234" spans="1:4" x14ac:dyDescent="0.25">
      <c r="A7234" s="415" t="s">
        <v>6583</v>
      </c>
      <c r="B7234" s="202">
        <v>11473</v>
      </c>
      <c r="C7234" s="204">
        <v>600</v>
      </c>
      <c r="D7234" s="416">
        <v>220</v>
      </c>
    </row>
    <row r="7235" spans="1:4" x14ac:dyDescent="0.25">
      <c r="A7235" s="415" t="s">
        <v>6584</v>
      </c>
      <c r="B7235" s="202">
        <v>27227</v>
      </c>
      <c r="C7235" s="204">
        <v>30</v>
      </c>
      <c r="D7235" s="416">
        <v>0</v>
      </c>
    </row>
    <row r="7236" spans="1:4" x14ac:dyDescent="0.25">
      <c r="A7236" s="415" t="s">
        <v>6585</v>
      </c>
      <c r="B7236" s="202">
        <v>10466</v>
      </c>
      <c r="C7236" s="204">
        <v>680</v>
      </c>
      <c r="D7236" s="416">
        <v>0</v>
      </c>
    </row>
    <row r="7237" spans="1:4" x14ac:dyDescent="0.25">
      <c r="A7237" s="415" t="s">
        <v>6586</v>
      </c>
      <c r="B7237" s="202">
        <v>11108</v>
      </c>
      <c r="C7237" s="204">
        <v>460</v>
      </c>
      <c r="D7237" s="416">
        <v>340</v>
      </c>
    </row>
    <row r="7238" spans="1:4" x14ac:dyDescent="0.25">
      <c r="A7238" s="415" t="s">
        <v>6587</v>
      </c>
      <c r="B7238" s="202">
        <v>24560</v>
      </c>
      <c r="C7238" s="204">
        <v>260</v>
      </c>
      <c r="D7238" s="416">
        <v>50</v>
      </c>
    </row>
    <row r="7239" spans="1:4" x14ac:dyDescent="0.25">
      <c r="A7239" s="415" t="s">
        <v>6588</v>
      </c>
      <c r="B7239" s="202">
        <v>20624</v>
      </c>
      <c r="C7239" s="204">
        <v>240</v>
      </c>
      <c r="D7239" s="416">
        <v>0</v>
      </c>
    </row>
    <row r="7240" spans="1:4" x14ac:dyDescent="0.25">
      <c r="A7240" s="415" t="s">
        <v>6589</v>
      </c>
      <c r="B7240" s="202">
        <v>19764</v>
      </c>
      <c r="C7240" s="204">
        <v>40</v>
      </c>
      <c r="D7240" s="416">
        <v>40</v>
      </c>
    </row>
    <row r="7241" spans="1:4" x14ac:dyDescent="0.25">
      <c r="A7241" s="415" t="s">
        <v>6590</v>
      </c>
      <c r="B7241" s="202">
        <v>15711</v>
      </c>
      <c r="C7241" s="204">
        <v>10</v>
      </c>
      <c r="D7241" s="416">
        <v>10</v>
      </c>
    </row>
    <row r="7242" spans="1:4" x14ac:dyDescent="0.25">
      <c r="A7242" s="415" t="s">
        <v>6591</v>
      </c>
      <c r="B7242" s="202">
        <v>23965</v>
      </c>
      <c r="C7242" s="204">
        <v>60</v>
      </c>
      <c r="D7242" s="416">
        <v>60</v>
      </c>
    </row>
    <row r="7243" spans="1:4" x14ac:dyDescent="0.25">
      <c r="A7243" s="415" t="s">
        <v>6592</v>
      </c>
      <c r="B7243" s="202">
        <v>21568</v>
      </c>
      <c r="C7243" s="204">
        <v>120</v>
      </c>
      <c r="D7243" s="416">
        <v>120</v>
      </c>
    </row>
    <row r="7244" spans="1:4" x14ac:dyDescent="0.25">
      <c r="A7244" s="415" t="s">
        <v>6593</v>
      </c>
      <c r="B7244" s="202">
        <v>28431</v>
      </c>
      <c r="C7244" s="204">
        <v>80</v>
      </c>
      <c r="D7244" s="416">
        <v>80</v>
      </c>
    </row>
    <row r="7245" spans="1:4" x14ac:dyDescent="0.25">
      <c r="A7245" s="415" t="s">
        <v>6594</v>
      </c>
      <c r="B7245" s="202">
        <v>11471</v>
      </c>
      <c r="C7245" s="204">
        <v>40</v>
      </c>
      <c r="D7245" s="416">
        <v>0</v>
      </c>
    </row>
    <row r="7246" spans="1:4" x14ac:dyDescent="0.25">
      <c r="A7246" s="415" t="s">
        <v>6595</v>
      </c>
      <c r="B7246" s="202">
        <v>20892</v>
      </c>
      <c r="C7246" s="204">
        <v>20</v>
      </c>
      <c r="D7246" s="416">
        <v>0</v>
      </c>
    </row>
    <row r="7247" spans="1:4" x14ac:dyDescent="0.25">
      <c r="A7247" s="415" t="s">
        <v>6596</v>
      </c>
      <c r="B7247" s="202">
        <v>18074</v>
      </c>
      <c r="C7247" s="204">
        <v>120</v>
      </c>
      <c r="D7247" s="416">
        <v>0</v>
      </c>
    </row>
    <row r="7248" spans="1:4" x14ac:dyDescent="0.25">
      <c r="A7248" s="415" t="s">
        <v>6597</v>
      </c>
      <c r="B7248" s="202">
        <v>18251</v>
      </c>
      <c r="C7248" s="204">
        <v>20</v>
      </c>
      <c r="D7248" s="416">
        <v>20</v>
      </c>
    </row>
    <row r="7249" spans="1:4" x14ac:dyDescent="0.25">
      <c r="A7249" s="415" t="s">
        <v>6598</v>
      </c>
      <c r="B7249" s="202">
        <v>27960</v>
      </c>
      <c r="C7249" s="203">
        <v>1040</v>
      </c>
      <c r="D7249" s="416">
        <v>860</v>
      </c>
    </row>
    <row r="7250" spans="1:4" x14ac:dyDescent="0.25">
      <c r="A7250" s="415" t="s">
        <v>6599</v>
      </c>
      <c r="B7250" s="202">
        <v>10516</v>
      </c>
      <c r="C7250" s="204">
        <v>540</v>
      </c>
      <c r="D7250" s="416">
        <v>540</v>
      </c>
    </row>
    <row r="7251" spans="1:4" x14ac:dyDescent="0.25">
      <c r="A7251" s="415" t="s">
        <v>6600</v>
      </c>
      <c r="B7251" s="202">
        <v>20627</v>
      </c>
      <c r="C7251" s="204">
        <v>200</v>
      </c>
      <c r="D7251" s="416">
        <v>200</v>
      </c>
    </row>
    <row r="7252" spans="1:4" x14ac:dyDescent="0.25">
      <c r="A7252" s="415" t="s">
        <v>6601</v>
      </c>
      <c r="B7252" s="202">
        <v>13114</v>
      </c>
      <c r="C7252" s="204">
        <v>20</v>
      </c>
      <c r="D7252" s="416">
        <v>20</v>
      </c>
    </row>
    <row r="7253" spans="1:4" x14ac:dyDescent="0.25">
      <c r="A7253" s="415" t="s">
        <v>6602</v>
      </c>
      <c r="B7253" s="202">
        <v>21984</v>
      </c>
      <c r="C7253" s="204">
        <v>200</v>
      </c>
      <c r="D7253" s="416">
        <v>50</v>
      </c>
    </row>
    <row r="7254" spans="1:4" x14ac:dyDescent="0.25">
      <c r="A7254" s="415" t="s">
        <v>6603</v>
      </c>
      <c r="B7254" s="202">
        <v>17395</v>
      </c>
      <c r="C7254" s="204">
        <v>40</v>
      </c>
      <c r="D7254" s="416">
        <v>40</v>
      </c>
    </row>
    <row r="7255" spans="1:4" x14ac:dyDescent="0.25">
      <c r="A7255" s="415" t="s">
        <v>6604</v>
      </c>
      <c r="B7255" s="202">
        <v>14962</v>
      </c>
      <c r="C7255" s="204">
        <v>480</v>
      </c>
      <c r="D7255" s="416">
        <v>300</v>
      </c>
    </row>
    <row r="7256" spans="1:4" x14ac:dyDescent="0.25">
      <c r="A7256" s="415" t="s">
        <v>6605</v>
      </c>
      <c r="B7256" s="202">
        <v>28585</v>
      </c>
      <c r="C7256" s="204">
        <v>420</v>
      </c>
      <c r="D7256" s="416">
        <v>300</v>
      </c>
    </row>
    <row r="7257" spans="1:4" x14ac:dyDescent="0.25">
      <c r="A7257" s="415" t="s">
        <v>6606</v>
      </c>
      <c r="B7257" s="202">
        <v>27547</v>
      </c>
      <c r="C7257" s="204">
        <v>100</v>
      </c>
      <c r="D7257" s="416">
        <v>80</v>
      </c>
    </row>
    <row r="7258" spans="1:4" x14ac:dyDescent="0.25">
      <c r="A7258" s="415" t="s">
        <v>6607</v>
      </c>
      <c r="B7258" s="202">
        <v>24347</v>
      </c>
      <c r="C7258" s="204">
        <v>100</v>
      </c>
      <c r="D7258" s="416">
        <v>0</v>
      </c>
    </row>
    <row r="7259" spans="1:4" x14ac:dyDescent="0.25">
      <c r="A7259" s="415" t="s">
        <v>6608</v>
      </c>
      <c r="B7259" s="202">
        <v>27757</v>
      </c>
      <c r="C7259" s="204">
        <v>140</v>
      </c>
      <c r="D7259" s="416">
        <v>40</v>
      </c>
    </row>
    <row r="7260" spans="1:4" x14ac:dyDescent="0.25">
      <c r="A7260" s="415" t="s">
        <v>6609</v>
      </c>
      <c r="B7260" s="202">
        <v>11778</v>
      </c>
      <c r="C7260" s="204">
        <v>20</v>
      </c>
      <c r="D7260" s="416">
        <v>20</v>
      </c>
    </row>
    <row r="7261" spans="1:4" x14ac:dyDescent="0.25">
      <c r="A7261" s="415" t="s">
        <v>6610</v>
      </c>
      <c r="B7261" s="202">
        <v>14596</v>
      </c>
      <c r="C7261" s="204">
        <v>120</v>
      </c>
      <c r="D7261" s="416">
        <v>120</v>
      </c>
    </row>
    <row r="7262" spans="1:4" x14ac:dyDescent="0.25">
      <c r="A7262" s="415" t="s">
        <v>6611</v>
      </c>
      <c r="B7262" s="202">
        <v>24965</v>
      </c>
      <c r="C7262" s="204">
        <v>300</v>
      </c>
      <c r="D7262" s="416">
        <v>300</v>
      </c>
    </row>
    <row r="7263" spans="1:4" x14ac:dyDescent="0.25">
      <c r="A7263" s="415" t="s">
        <v>6612</v>
      </c>
      <c r="B7263" s="202">
        <v>14086</v>
      </c>
      <c r="C7263" s="203">
        <v>4300</v>
      </c>
      <c r="D7263" s="417">
        <v>3900</v>
      </c>
    </row>
    <row r="7264" spans="1:4" x14ac:dyDescent="0.25">
      <c r="A7264" s="415" t="s">
        <v>6613</v>
      </c>
      <c r="B7264" s="202">
        <v>15443</v>
      </c>
      <c r="C7264" s="203">
        <v>2160</v>
      </c>
      <c r="D7264" s="417">
        <v>1860</v>
      </c>
    </row>
    <row r="7265" spans="1:4" x14ac:dyDescent="0.25">
      <c r="A7265" s="415" t="s">
        <v>6614</v>
      </c>
      <c r="B7265" s="202">
        <v>22711</v>
      </c>
      <c r="C7265" s="204">
        <v>180</v>
      </c>
      <c r="D7265" s="416">
        <v>180</v>
      </c>
    </row>
    <row r="7266" spans="1:4" x14ac:dyDescent="0.25">
      <c r="A7266" s="415" t="s">
        <v>6615</v>
      </c>
      <c r="B7266" s="202">
        <v>26726</v>
      </c>
      <c r="C7266" s="204">
        <v>5</v>
      </c>
      <c r="D7266" s="416">
        <v>5</v>
      </c>
    </row>
    <row r="7267" spans="1:4" x14ac:dyDescent="0.25">
      <c r="A7267" s="415" t="s">
        <v>6616</v>
      </c>
      <c r="B7267" s="202">
        <v>26654</v>
      </c>
      <c r="C7267" s="204">
        <v>300</v>
      </c>
      <c r="D7267" s="416">
        <v>300</v>
      </c>
    </row>
    <row r="7268" spans="1:4" x14ac:dyDescent="0.25">
      <c r="A7268" s="415" t="s">
        <v>6617</v>
      </c>
      <c r="B7268" s="202">
        <v>10325</v>
      </c>
      <c r="C7268" s="204">
        <v>100</v>
      </c>
      <c r="D7268" s="416">
        <v>50</v>
      </c>
    </row>
    <row r="7269" spans="1:4" x14ac:dyDescent="0.25">
      <c r="A7269" s="415" t="s">
        <v>6618</v>
      </c>
      <c r="B7269" s="202">
        <v>10299</v>
      </c>
      <c r="C7269" s="204">
        <v>140</v>
      </c>
      <c r="D7269" s="416">
        <v>0</v>
      </c>
    </row>
    <row r="7270" spans="1:4" x14ac:dyDescent="0.25">
      <c r="A7270" s="415" t="s">
        <v>6619</v>
      </c>
      <c r="B7270" s="202">
        <v>22929</v>
      </c>
      <c r="C7270" s="204">
        <v>360</v>
      </c>
      <c r="D7270" s="416">
        <v>160</v>
      </c>
    </row>
    <row r="7271" spans="1:4" x14ac:dyDescent="0.25">
      <c r="A7271" s="415" t="s">
        <v>6620</v>
      </c>
      <c r="B7271" s="202">
        <v>14406</v>
      </c>
      <c r="C7271" s="204">
        <v>120</v>
      </c>
      <c r="D7271" s="416">
        <v>60</v>
      </c>
    </row>
    <row r="7272" spans="1:4" x14ac:dyDescent="0.25">
      <c r="A7272" s="415" t="s">
        <v>6621</v>
      </c>
      <c r="B7272" s="202">
        <v>21302</v>
      </c>
      <c r="C7272" s="204">
        <v>10</v>
      </c>
      <c r="D7272" s="416">
        <v>10</v>
      </c>
    </row>
    <row r="7273" spans="1:4" x14ac:dyDescent="0.25">
      <c r="A7273" s="415" t="s">
        <v>6622</v>
      </c>
      <c r="B7273" s="202">
        <v>25326</v>
      </c>
      <c r="C7273" s="204">
        <v>240</v>
      </c>
      <c r="D7273" s="416">
        <v>240</v>
      </c>
    </row>
    <row r="7274" spans="1:4" x14ac:dyDescent="0.25">
      <c r="A7274" s="415" t="s">
        <v>6623</v>
      </c>
      <c r="B7274" s="202">
        <v>23259</v>
      </c>
      <c r="C7274" s="204">
        <v>60</v>
      </c>
      <c r="D7274" s="416">
        <v>60</v>
      </c>
    </row>
    <row r="7275" spans="1:4" x14ac:dyDescent="0.25">
      <c r="A7275" s="415" t="s">
        <v>6624</v>
      </c>
      <c r="B7275" s="202">
        <v>27935</v>
      </c>
      <c r="C7275" s="203">
        <v>1200</v>
      </c>
      <c r="D7275" s="416">
        <v>780</v>
      </c>
    </row>
    <row r="7276" spans="1:4" x14ac:dyDescent="0.25">
      <c r="A7276" s="415" t="s">
        <v>6625</v>
      </c>
      <c r="B7276" s="202">
        <v>14644</v>
      </c>
      <c r="C7276" s="203">
        <v>1670</v>
      </c>
      <c r="D7276" s="417">
        <v>1150</v>
      </c>
    </row>
    <row r="7277" spans="1:4" x14ac:dyDescent="0.25">
      <c r="A7277" s="415" t="s">
        <v>6626</v>
      </c>
      <c r="B7277" s="202">
        <v>22864</v>
      </c>
      <c r="C7277" s="203">
        <v>2940</v>
      </c>
      <c r="D7277" s="417">
        <v>1340</v>
      </c>
    </row>
    <row r="7278" spans="1:4" x14ac:dyDescent="0.25">
      <c r="A7278" s="415" t="s">
        <v>6627</v>
      </c>
      <c r="B7278" s="202">
        <v>21350</v>
      </c>
      <c r="C7278" s="204">
        <v>500</v>
      </c>
      <c r="D7278" s="416">
        <v>500</v>
      </c>
    </row>
    <row r="7279" spans="1:4" x14ac:dyDescent="0.25">
      <c r="A7279" s="415" t="s">
        <v>6628</v>
      </c>
      <c r="B7279" s="202">
        <v>29301</v>
      </c>
      <c r="C7279" s="203">
        <v>1000</v>
      </c>
      <c r="D7279" s="416">
        <v>800</v>
      </c>
    </row>
    <row r="7280" spans="1:4" x14ac:dyDescent="0.25">
      <c r="A7280" s="415" t="s">
        <v>6629</v>
      </c>
      <c r="B7280" s="202">
        <v>18177</v>
      </c>
      <c r="C7280" s="204">
        <v>350</v>
      </c>
      <c r="D7280" s="416">
        <v>0</v>
      </c>
    </row>
    <row r="7281" spans="1:4" x14ac:dyDescent="0.25">
      <c r="A7281" s="415" t="s">
        <v>6630</v>
      </c>
      <c r="B7281" s="202">
        <v>10736</v>
      </c>
      <c r="C7281" s="204">
        <v>400</v>
      </c>
      <c r="D7281" s="416">
        <v>300</v>
      </c>
    </row>
    <row r="7282" spans="1:4" x14ac:dyDescent="0.25">
      <c r="A7282" s="415" t="s">
        <v>6631</v>
      </c>
      <c r="B7282" s="202">
        <v>12569</v>
      </c>
      <c r="C7282" s="203">
        <v>1000</v>
      </c>
      <c r="D7282" s="416">
        <v>600</v>
      </c>
    </row>
    <row r="7283" spans="1:4" x14ac:dyDescent="0.25">
      <c r="A7283" s="415" t="s">
        <v>6632</v>
      </c>
      <c r="B7283" s="202">
        <v>23107</v>
      </c>
      <c r="C7283" s="204">
        <v>200</v>
      </c>
      <c r="D7283" s="416">
        <v>0</v>
      </c>
    </row>
    <row r="7284" spans="1:4" x14ac:dyDescent="0.25">
      <c r="A7284" s="415" t="s">
        <v>6633</v>
      </c>
      <c r="B7284" s="202">
        <v>16831</v>
      </c>
      <c r="C7284" s="204">
        <v>20</v>
      </c>
      <c r="D7284" s="416">
        <v>20</v>
      </c>
    </row>
    <row r="7285" spans="1:4" x14ac:dyDescent="0.25">
      <c r="A7285" s="415" t="s">
        <v>6634</v>
      </c>
      <c r="B7285" s="202">
        <v>25612</v>
      </c>
      <c r="C7285" s="204">
        <v>240</v>
      </c>
      <c r="D7285" s="416">
        <v>0</v>
      </c>
    </row>
    <row r="7286" spans="1:4" x14ac:dyDescent="0.25">
      <c r="A7286" s="415" t="s">
        <v>6635</v>
      </c>
      <c r="B7286" s="202">
        <v>24155</v>
      </c>
      <c r="C7286" s="204">
        <v>10</v>
      </c>
      <c r="D7286" s="416">
        <v>0</v>
      </c>
    </row>
    <row r="7287" spans="1:4" x14ac:dyDescent="0.25">
      <c r="A7287" s="415" t="s">
        <v>6636</v>
      </c>
      <c r="B7287" s="202">
        <v>17329</v>
      </c>
      <c r="C7287" s="204">
        <v>40</v>
      </c>
      <c r="D7287" s="416">
        <v>40</v>
      </c>
    </row>
    <row r="7288" spans="1:4" x14ac:dyDescent="0.25">
      <c r="A7288" s="415" t="s">
        <v>6637</v>
      </c>
      <c r="B7288" s="202">
        <v>12099</v>
      </c>
      <c r="C7288" s="204">
        <v>30</v>
      </c>
      <c r="D7288" s="416">
        <v>30</v>
      </c>
    </row>
    <row r="7289" spans="1:4" x14ac:dyDescent="0.25">
      <c r="A7289" s="415" t="s">
        <v>6638</v>
      </c>
      <c r="B7289" s="202">
        <v>11000</v>
      </c>
      <c r="C7289" s="204">
        <v>60</v>
      </c>
      <c r="D7289" s="416">
        <v>0</v>
      </c>
    </row>
    <row r="7290" spans="1:4" x14ac:dyDescent="0.25">
      <c r="A7290" s="415" t="s">
        <v>6639</v>
      </c>
      <c r="B7290" s="202">
        <v>18806</v>
      </c>
      <c r="C7290" s="204">
        <v>20</v>
      </c>
      <c r="D7290" s="416">
        <v>0</v>
      </c>
    </row>
    <row r="7291" spans="1:4" x14ac:dyDescent="0.25">
      <c r="A7291" s="415" t="s">
        <v>6640</v>
      </c>
      <c r="B7291" s="202">
        <v>20464</v>
      </c>
      <c r="C7291" s="204">
        <v>90</v>
      </c>
      <c r="D7291" s="416">
        <v>70</v>
      </c>
    </row>
    <row r="7292" spans="1:4" x14ac:dyDescent="0.25">
      <c r="A7292" s="415" t="s">
        <v>6641</v>
      </c>
      <c r="B7292" s="202">
        <v>17466</v>
      </c>
      <c r="C7292" s="204">
        <v>50</v>
      </c>
      <c r="D7292" s="416">
        <v>0</v>
      </c>
    </row>
    <row r="7293" spans="1:4" x14ac:dyDescent="0.25">
      <c r="A7293" s="415" t="s">
        <v>6642</v>
      </c>
      <c r="B7293" s="202">
        <v>25076</v>
      </c>
      <c r="C7293" s="204">
        <v>900</v>
      </c>
      <c r="D7293" s="416">
        <v>400</v>
      </c>
    </row>
    <row r="7294" spans="1:4" x14ac:dyDescent="0.25">
      <c r="A7294" s="415" t="s">
        <v>6643</v>
      </c>
      <c r="B7294" s="202">
        <v>20929</v>
      </c>
      <c r="C7294" s="203">
        <v>1350</v>
      </c>
      <c r="D7294" s="417">
        <v>1250</v>
      </c>
    </row>
    <row r="7295" spans="1:4" x14ac:dyDescent="0.25">
      <c r="A7295" s="415" t="s">
        <v>6644</v>
      </c>
      <c r="B7295" s="202">
        <v>21856</v>
      </c>
      <c r="C7295" s="204">
        <v>40</v>
      </c>
      <c r="D7295" s="416">
        <v>40</v>
      </c>
    </row>
    <row r="7296" spans="1:4" x14ac:dyDescent="0.25">
      <c r="A7296" s="415" t="s">
        <v>6645</v>
      </c>
      <c r="B7296" s="202">
        <v>12028</v>
      </c>
      <c r="C7296" s="204">
        <v>900</v>
      </c>
      <c r="D7296" s="416">
        <v>500</v>
      </c>
    </row>
    <row r="7297" spans="1:4" x14ac:dyDescent="0.25">
      <c r="A7297" s="415" t="s">
        <v>6646</v>
      </c>
      <c r="B7297" s="202">
        <v>27708</v>
      </c>
      <c r="C7297" s="204">
        <v>30</v>
      </c>
      <c r="D7297" s="416">
        <v>10</v>
      </c>
    </row>
    <row r="7298" spans="1:4" x14ac:dyDescent="0.25">
      <c r="A7298" s="415" t="s">
        <v>6647</v>
      </c>
      <c r="B7298" s="202">
        <v>21198</v>
      </c>
      <c r="C7298" s="204">
        <v>900</v>
      </c>
      <c r="D7298" s="416">
        <v>490</v>
      </c>
    </row>
    <row r="7299" spans="1:4" x14ac:dyDescent="0.25">
      <c r="A7299" s="415" t="s">
        <v>6648</v>
      </c>
      <c r="B7299" s="202">
        <v>18011</v>
      </c>
      <c r="C7299" s="204">
        <v>40</v>
      </c>
      <c r="D7299" s="416">
        <v>20</v>
      </c>
    </row>
    <row r="7300" spans="1:4" x14ac:dyDescent="0.25">
      <c r="A7300" s="415" t="s">
        <v>6649</v>
      </c>
      <c r="B7300" s="202">
        <v>16121</v>
      </c>
      <c r="C7300" s="204">
        <v>70</v>
      </c>
      <c r="D7300" s="416">
        <v>20</v>
      </c>
    </row>
    <row r="7301" spans="1:4" x14ac:dyDescent="0.25">
      <c r="A7301" s="415" t="s">
        <v>6650</v>
      </c>
      <c r="B7301" s="202">
        <v>16861</v>
      </c>
      <c r="C7301" s="204">
        <v>50</v>
      </c>
      <c r="D7301" s="416">
        <v>50</v>
      </c>
    </row>
    <row r="7302" spans="1:4" x14ac:dyDescent="0.25">
      <c r="A7302" s="415" t="s">
        <v>6651</v>
      </c>
      <c r="B7302" s="202">
        <v>19152</v>
      </c>
      <c r="C7302" s="204">
        <v>30</v>
      </c>
      <c r="D7302" s="416">
        <v>0</v>
      </c>
    </row>
    <row r="7303" spans="1:4" x14ac:dyDescent="0.25">
      <c r="A7303" s="415" t="s">
        <v>6652</v>
      </c>
      <c r="B7303" s="202">
        <v>19205</v>
      </c>
      <c r="C7303" s="204">
        <v>100</v>
      </c>
      <c r="D7303" s="416">
        <v>0</v>
      </c>
    </row>
    <row r="7304" spans="1:4" x14ac:dyDescent="0.25">
      <c r="A7304" s="415" t="s">
        <v>6653</v>
      </c>
      <c r="B7304" s="202">
        <v>26683</v>
      </c>
      <c r="C7304" s="204">
        <v>50</v>
      </c>
      <c r="D7304" s="416">
        <v>0</v>
      </c>
    </row>
    <row r="7305" spans="1:4" x14ac:dyDescent="0.25">
      <c r="A7305" s="415" t="s">
        <v>6654</v>
      </c>
      <c r="B7305" s="202">
        <v>22666</v>
      </c>
      <c r="C7305" s="203">
        <v>1640</v>
      </c>
      <c r="D7305" s="417">
        <v>1220</v>
      </c>
    </row>
    <row r="7306" spans="1:4" x14ac:dyDescent="0.25">
      <c r="A7306" s="415" t="s">
        <v>6655</v>
      </c>
      <c r="B7306" s="202">
        <v>13597</v>
      </c>
      <c r="C7306" s="204">
        <v>410</v>
      </c>
      <c r="D7306" s="416">
        <v>365</v>
      </c>
    </row>
    <row r="7307" spans="1:4" x14ac:dyDescent="0.25">
      <c r="A7307" s="415" t="s">
        <v>6656</v>
      </c>
      <c r="B7307" s="202">
        <v>26796</v>
      </c>
      <c r="C7307" s="204">
        <v>15</v>
      </c>
      <c r="D7307" s="416">
        <v>5</v>
      </c>
    </row>
    <row r="7308" spans="1:4" x14ac:dyDescent="0.25">
      <c r="A7308" s="415" t="s">
        <v>6657</v>
      </c>
      <c r="B7308" s="202">
        <v>10424</v>
      </c>
      <c r="C7308" s="204">
        <v>400</v>
      </c>
      <c r="D7308" s="416">
        <v>200</v>
      </c>
    </row>
    <row r="7309" spans="1:4" x14ac:dyDescent="0.25">
      <c r="A7309" s="415" t="s">
        <v>6658</v>
      </c>
      <c r="B7309" s="202">
        <v>14190</v>
      </c>
      <c r="C7309" s="204">
        <v>100</v>
      </c>
      <c r="D7309" s="416">
        <v>0</v>
      </c>
    </row>
    <row r="7310" spans="1:4" x14ac:dyDescent="0.25">
      <c r="A7310" s="415" t="s">
        <v>6659</v>
      </c>
      <c r="B7310" s="202">
        <v>23381</v>
      </c>
      <c r="C7310" s="204">
        <v>360</v>
      </c>
      <c r="D7310" s="416">
        <v>280</v>
      </c>
    </row>
    <row r="7311" spans="1:4" x14ac:dyDescent="0.25">
      <c r="A7311" s="415" t="s">
        <v>6660</v>
      </c>
      <c r="B7311" s="202">
        <v>22662</v>
      </c>
      <c r="C7311" s="204">
        <v>20</v>
      </c>
      <c r="D7311" s="416">
        <v>0</v>
      </c>
    </row>
    <row r="7312" spans="1:4" x14ac:dyDescent="0.25">
      <c r="A7312" s="415" t="s">
        <v>6661</v>
      </c>
      <c r="B7312" s="202">
        <v>13035</v>
      </c>
      <c r="C7312" s="204">
        <v>5</v>
      </c>
      <c r="D7312" s="416">
        <v>5</v>
      </c>
    </row>
    <row r="7313" spans="1:4" x14ac:dyDescent="0.25">
      <c r="A7313" s="415" t="s">
        <v>6662</v>
      </c>
      <c r="B7313" s="202">
        <v>21490</v>
      </c>
      <c r="C7313" s="204">
        <v>20</v>
      </c>
      <c r="D7313" s="416">
        <v>0</v>
      </c>
    </row>
    <row r="7314" spans="1:4" x14ac:dyDescent="0.25">
      <c r="A7314" s="415" t="s">
        <v>6663</v>
      </c>
      <c r="B7314" s="202">
        <v>10900</v>
      </c>
      <c r="C7314" s="204">
        <v>1</v>
      </c>
      <c r="D7314" s="416">
        <v>0</v>
      </c>
    </row>
    <row r="7315" spans="1:4" x14ac:dyDescent="0.25">
      <c r="A7315" s="415" t="s">
        <v>6664</v>
      </c>
      <c r="B7315" s="202">
        <v>25897</v>
      </c>
      <c r="C7315" s="203">
        <v>6780</v>
      </c>
      <c r="D7315" s="417">
        <v>6630</v>
      </c>
    </row>
    <row r="7316" spans="1:4" x14ac:dyDescent="0.25">
      <c r="A7316" s="415" t="s">
        <v>6665</v>
      </c>
      <c r="B7316" s="202">
        <v>25008</v>
      </c>
      <c r="C7316" s="204">
        <v>40</v>
      </c>
      <c r="D7316" s="416">
        <v>30</v>
      </c>
    </row>
    <row r="7317" spans="1:4" x14ac:dyDescent="0.25">
      <c r="A7317" s="415" t="s">
        <v>6666</v>
      </c>
      <c r="B7317" s="202">
        <v>14520</v>
      </c>
      <c r="C7317" s="204">
        <v>140</v>
      </c>
      <c r="D7317" s="416">
        <v>110</v>
      </c>
    </row>
    <row r="7318" spans="1:4" x14ac:dyDescent="0.25">
      <c r="A7318" s="415" t="s">
        <v>6667</v>
      </c>
      <c r="B7318" s="202">
        <v>19294</v>
      </c>
      <c r="C7318" s="204">
        <v>55</v>
      </c>
      <c r="D7318" s="416">
        <v>45</v>
      </c>
    </row>
    <row r="7319" spans="1:4" x14ac:dyDescent="0.25">
      <c r="A7319" s="415" t="s">
        <v>6668</v>
      </c>
      <c r="B7319" s="202">
        <v>20621</v>
      </c>
      <c r="C7319" s="204">
        <v>30</v>
      </c>
      <c r="D7319" s="416">
        <v>0</v>
      </c>
    </row>
    <row r="7320" spans="1:4" x14ac:dyDescent="0.25">
      <c r="A7320" s="415" t="s">
        <v>6669</v>
      </c>
      <c r="B7320" s="202">
        <v>16157</v>
      </c>
      <c r="C7320" s="204">
        <v>200</v>
      </c>
      <c r="D7320" s="416">
        <v>200</v>
      </c>
    </row>
    <row r="7321" spans="1:4" x14ac:dyDescent="0.25">
      <c r="A7321" s="415" t="s">
        <v>6670</v>
      </c>
      <c r="B7321" s="202">
        <v>29996</v>
      </c>
      <c r="C7321" s="203">
        <v>1800</v>
      </c>
      <c r="D7321" s="417">
        <v>1700</v>
      </c>
    </row>
    <row r="7322" spans="1:4" x14ac:dyDescent="0.25">
      <c r="A7322" s="415" t="s">
        <v>6671</v>
      </c>
      <c r="B7322" s="202">
        <v>24619</v>
      </c>
      <c r="C7322" s="204">
        <v>190</v>
      </c>
      <c r="D7322" s="416">
        <v>140</v>
      </c>
    </row>
    <row r="7323" spans="1:4" x14ac:dyDescent="0.25">
      <c r="A7323" s="415" t="s">
        <v>6672</v>
      </c>
      <c r="B7323" s="202">
        <v>10177</v>
      </c>
      <c r="C7323" s="203">
        <v>2970</v>
      </c>
      <c r="D7323" s="417">
        <v>2670</v>
      </c>
    </row>
    <row r="7324" spans="1:4" x14ac:dyDescent="0.25">
      <c r="A7324" s="415" t="s">
        <v>6673</v>
      </c>
      <c r="B7324" s="202">
        <v>16878</v>
      </c>
      <c r="C7324" s="204">
        <v>430</v>
      </c>
      <c r="D7324" s="416">
        <v>240</v>
      </c>
    </row>
    <row r="7325" spans="1:4" x14ac:dyDescent="0.25">
      <c r="A7325" s="415" t="s">
        <v>6674</v>
      </c>
      <c r="B7325" s="202">
        <v>11087</v>
      </c>
      <c r="C7325" s="204">
        <v>180</v>
      </c>
      <c r="D7325" s="416">
        <v>170</v>
      </c>
    </row>
    <row r="7326" spans="1:4" x14ac:dyDescent="0.25">
      <c r="A7326" s="415" t="s">
        <v>6675</v>
      </c>
      <c r="B7326" s="202">
        <v>18409</v>
      </c>
      <c r="C7326" s="203">
        <v>2040</v>
      </c>
      <c r="D7326" s="417">
        <v>1740</v>
      </c>
    </row>
    <row r="7327" spans="1:4" x14ac:dyDescent="0.25">
      <c r="A7327" s="415" t="s">
        <v>6676</v>
      </c>
      <c r="B7327" s="202">
        <v>20872</v>
      </c>
      <c r="C7327" s="204">
        <v>120</v>
      </c>
      <c r="D7327" s="416">
        <v>20</v>
      </c>
    </row>
    <row r="7328" spans="1:4" x14ac:dyDescent="0.25">
      <c r="A7328" s="415" t="s">
        <v>6677</v>
      </c>
      <c r="B7328" s="202">
        <v>23604</v>
      </c>
      <c r="C7328" s="204">
        <v>20</v>
      </c>
      <c r="D7328" s="416">
        <v>0</v>
      </c>
    </row>
    <row r="7329" spans="1:4" x14ac:dyDescent="0.25">
      <c r="A7329" s="415" t="s">
        <v>6678</v>
      </c>
      <c r="B7329" s="202">
        <v>12966</v>
      </c>
      <c r="C7329" s="204">
        <v>10</v>
      </c>
      <c r="D7329" s="416">
        <v>0</v>
      </c>
    </row>
    <row r="7330" spans="1:4" x14ac:dyDescent="0.25">
      <c r="A7330" s="415" t="s">
        <v>6679</v>
      </c>
      <c r="B7330" s="202">
        <v>11107</v>
      </c>
      <c r="C7330" s="204">
        <v>3</v>
      </c>
      <c r="D7330" s="416">
        <v>3</v>
      </c>
    </row>
    <row r="7331" spans="1:4" x14ac:dyDescent="0.25">
      <c r="A7331" s="415" t="s">
        <v>6680</v>
      </c>
      <c r="B7331" s="202">
        <v>27312</v>
      </c>
      <c r="C7331" s="204">
        <v>690</v>
      </c>
      <c r="D7331" s="416">
        <v>510</v>
      </c>
    </row>
    <row r="7332" spans="1:4" x14ac:dyDescent="0.25">
      <c r="A7332" s="415" t="s">
        <v>6681</v>
      </c>
      <c r="B7332" s="202">
        <v>27739</v>
      </c>
      <c r="C7332" s="204">
        <v>120</v>
      </c>
      <c r="D7332" s="416">
        <v>60</v>
      </c>
    </row>
    <row r="7333" spans="1:4" x14ac:dyDescent="0.25">
      <c r="A7333" s="415" t="s">
        <v>6682</v>
      </c>
      <c r="B7333" s="202">
        <v>19866</v>
      </c>
      <c r="C7333" s="204">
        <v>40</v>
      </c>
      <c r="D7333" s="416">
        <v>40</v>
      </c>
    </row>
    <row r="7334" spans="1:4" x14ac:dyDescent="0.25">
      <c r="A7334" s="415" t="s">
        <v>6683</v>
      </c>
      <c r="B7334" s="202">
        <v>28683</v>
      </c>
      <c r="C7334" s="204">
        <v>900</v>
      </c>
      <c r="D7334" s="416">
        <v>720</v>
      </c>
    </row>
    <row r="7335" spans="1:4" x14ac:dyDescent="0.25">
      <c r="A7335" s="415" t="s">
        <v>6684</v>
      </c>
      <c r="B7335" s="202">
        <v>20714</v>
      </c>
      <c r="C7335" s="204">
        <v>690</v>
      </c>
      <c r="D7335" s="416">
        <v>150</v>
      </c>
    </row>
    <row r="7336" spans="1:4" x14ac:dyDescent="0.25">
      <c r="A7336" s="415" t="s">
        <v>6685</v>
      </c>
      <c r="B7336" s="202">
        <v>15740</v>
      </c>
      <c r="C7336" s="204">
        <v>50</v>
      </c>
      <c r="D7336" s="416">
        <v>30</v>
      </c>
    </row>
    <row r="7337" spans="1:4" x14ac:dyDescent="0.25">
      <c r="A7337" s="415" t="s">
        <v>6686</v>
      </c>
      <c r="B7337" s="202">
        <v>17045</v>
      </c>
      <c r="C7337" s="204">
        <v>60</v>
      </c>
      <c r="D7337" s="416">
        <v>30</v>
      </c>
    </row>
    <row r="7338" spans="1:4" x14ac:dyDescent="0.25">
      <c r="A7338" s="415" t="s">
        <v>6687</v>
      </c>
      <c r="B7338" s="202">
        <v>21749</v>
      </c>
      <c r="C7338" s="204">
        <v>10</v>
      </c>
      <c r="D7338" s="416">
        <v>0</v>
      </c>
    </row>
    <row r="7339" spans="1:4" x14ac:dyDescent="0.25">
      <c r="A7339" s="415" t="s">
        <v>6688</v>
      </c>
      <c r="B7339" s="202">
        <v>11282</v>
      </c>
      <c r="C7339" s="204">
        <v>490</v>
      </c>
      <c r="D7339" s="416">
        <v>440</v>
      </c>
    </row>
    <row r="7340" spans="1:4" x14ac:dyDescent="0.25">
      <c r="A7340" s="415" t="s">
        <v>6689</v>
      </c>
      <c r="B7340" s="202">
        <v>13911</v>
      </c>
      <c r="C7340" s="204">
        <v>60</v>
      </c>
      <c r="D7340" s="416">
        <v>0</v>
      </c>
    </row>
    <row r="7341" spans="1:4" x14ac:dyDescent="0.25">
      <c r="A7341" s="415" t="s">
        <v>6690</v>
      </c>
      <c r="B7341" s="202">
        <v>22379</v>
      </c>
      <c r="C7341" s="203">
        <v>1920</v>
      </c>
      <c r="D7341" s="417">
        <v>1740</v>
      </c>
    </row>
    <row r="7342" spans="1:4" x14ac:dyDescent="0.25">
      <c r="A7342" s="415" t="s">
        <v>6691</v>
      </c>
      <c r="B7342" s="202">
        <v>21687</v>
      </c>
      <c r="C7342" s="204">
        <v>170</v>
      </c>
      <c r="D7342" s="416">
        <v>0</v>
      </c>
    </row>
    <row r="7343" spans="1:4" x14ac:dyDescent="0.25">
      <c r="A7343" s="415" t="s">
        <v>6692</v>
      </c>
      <c r="B7343" s="202">
        <v>27274</v>
      </c>
      <c r="C7343" s="204">
        <v>120</v>
      </c>
      <c r="D7343" s="416">
        <v>120</v>
      </c>
    </row>
    <row r="7344" spans="1:4" x14ac:dyDescent="0.25">
      <c r="A7344" s="415" t="s">
        <v>6693</v>
      </c>
      <c r="B7344" s="202">
        <v>16611</v>
      </c>
      <c r="C7344" s="204">
        <v>120</v>
      </c>
      <c r="D7344" s="416">
        <v>100</v>
      </c>
    </row>
    <row r="7345" spans="1:4" x14ac:dyDescent="0.25">
      <c r="A7345" s="415" t="s">
        <v>6694</v>
      </c>
      <c r="B7345" s="202">
        <v>29970</v>
      </c>
      <c r="C7345" s="204">
        <v>360</v>
      </c>
      <c r="D7345" s="416">
        <v>240</v>
      </c>
    </row>
    <row r="7346" spans="1:4" x14ac:dyDescent="0.25">
      <c r="A7346" s="415" t="s">
        <v>6695</v>
      </c>
      <c r="B7346" s="202">
        <v>21146</v>
      </c>
      <c r="C7346" s="204">
        <v>300</v>
      </c>
      <c r="D7346" s="416">
        <v>0</v>
      </c>
    </row>
    <row r="7347" spans="1:4" x14ac:dyDescent="0.25">
      <c r="A7347" s="415" t="s">
        <v>6696</v>
      </c>
      <c r="B7347" s="202">
        <v>27593</v>
      </c>
      <c r="C7347" s="204">
        <v>90</v>
      </c>
      <c r="D7347" s="416">
        <v>70</v>
      </c>
    </row>
    <row r="7348" spans="1:4" x14ac:dyDescent="0.25">
      <c r="A7348" s="415" t="s">
        <v>6697</v>
      </c>
      <c r="B7348" s="202">
        <v>25652</v>
      </c>
      <c r="C7348" s="204">
        <v>540</v>
      </c>
      <c r="D7348" s="416">
        <v>360</v>
      </c>
    </row>
    <row r="7349" spans="1:4" x14ac:dyDescent="0.25">
      <c r="A7349" s="415" t="s">
        <v>6698</v>
      </c>
      <c r="B7349" s="202">
        <v>11485</v>
      </c>
      <c r="C7349" s="204">
        <v>180</v>
      </c>
      <c r="D7349" s="416">
        <v>0</v>
      </c>
    </row>
    <row r="7350" spans="1:4" x14ac:dyDescent="0.25">
      <c r="A7350" s="415" t="s">
        <v>6699</v>
      </c>
      <c r="B7350" s="202">
        <v>24458</v>
      </c>
      <c r="C7350" s="204">
        <v>20</v>
      </c>
      <c r="D7350" s="416">
        <v>0</v>
      </c>
    </row>
    <row r="7351" spans="1:4" x14ac:dyDescent="0.25">
      <c r="A7351" s="415" t="s">
        <v>6700</v>
      </c>
      <c r="B7351" s="202">
        <v>25341</v>
      </c>
      <c r="C7351" s="204">
        <v>500</v>
      </c>
      <c r="D7351" s="416">
        <v>300</v>
      </c>
    </row>
    <row r="7352" spans="1:4" x14ac:dyDescent="0.25">
      <c r="A7352" s="415" t="s">
        <v>6701</v>
      </c>
      <c r="B7352" s="202">
        <v>13940</v>
      </c>
      <c r="C7352" s="204">
        <v>680</v>
      </c>
      <c r="D7352" s="416">
        <v>240</v>
      </c>
    </row>
    <row r="7353" spans="1:4" x14ac:dyDescent="0.25">
      <c r="A7353" s="415" t="s">
        <v>6702</v>
      </c>
      <c r="B7353" s="202">
        <v>29928</v>
      </c>
      <c r="C7353" s="204">
        <v>660</v>
      </c>
      <c r="D7353" s="416">
        <v>600</v>
      </c>
    </row>
    <row r="7354" spans="1:4" x14ac:dyDescent="0.25">
      <c r="A7354" s="415" t="s">
        <v>6703</v>
      </c>
      <c r="B7354" s="202">
        <v>18216</v>
      </c>
      <c r="C7354" s="204">
        <v>300</v>
      </c>
      <c r="D7354" s="416">
        <v>100</v>
      </c>
    </row>
    <row r="7355" spans="1:4" x14ac:dyDescent="0.25">
      <c r="A7355" s="415" t="s">
        <v>6704</v>
      </c>
      <c r="B7355" s="202">
        <v>11343</v>
      </c>
      <c r="C7355" s="204">
        <v>200</v>
      </c>
      <c r="D7355" s="416">
        <v>180</v>
      </c>
    </row>
    <row r="7356" spans="1:4" x14ac:dyDescent="0.25">
      <c r="A7356" s="415" t="s">
        <v>6705</v>
      </c>
      <c r="B7356" s="202">
        <v>17034</v>
      </c>
      <c r="C7356" s="204">
        <v>20</v>
      </c>
      <c r="D7356" s="416">
        <v>0</v>
      </c>
    </row>
    <row r="7357" spans="1:4" x14ac:dyDescent="0.25">
      <c r="A7357" s="415" t="s">
        <v>6706</v>
      </c>
      <c r="B7357" s="202">
        <v>23602</v>
      </c>
      <c r="C7357" s="204">
        <v>80</v>
      </c>
      <c r="D7357" s="416">
        <v>70</v>
      </c>
    </row>
    <row r="7358" spans="1:4" x14ac:dyDescent="0.25">
      <c r="A7358" s="415" t="s">
        <v>6707</v>
      </c>
      <c r="B7358" s="202">
        <v>23582</v>
      </c>
      <c r="C7358" s="204">
        <v>160</v>
      </c>
      <c r="D7358" s="416">
        <v>0</v>
      </c>
    </row>
    <row r="7359" spans="1:4" x14ac:dyDescent="0.25">
      <c r="A7359" s="415" t="s">
        <v>6708</v>
      </c>
      <c r="B7359" s="202">
        <v>27383</v>
      </c>
      <c r="C7359" s="204">
        <v>900</v>
      </c>
      <c r="D7359" s="416">
        <v>120</v>
      </c>
    </row>
    <row r="7360" spans="1:4" x14ac:dyDescent="0.25">
      <c r="A7360" s="415" t="s">
        <v>6709</v>
      </c>
      <c r="B7360" s="202">
        <v>14414</v>
      </c>
      <c r="C7360" s="204">
        <v>20</v>
      </c>
      <c r="D7360" s="416">
        <v>0</v>
      </c>
    </row>
    <row r="7361" spans="1:4" x14ac:dyDescent="0.25">
      <c r="A7361" s="415" t="s">
        <v>6710</v>
      </c>
      <c r="B7361" s="202">
        <v>24978</v>
      </c>
      <c r="C7361" s="204">
        <v>40</v>
      </c>
      <c r="D7361" s="416">
        <v>0</v>
      </c>
    </row>
    <row r="7362" spans="1:4" x14ac:dyDescent="0.25">
      <c r="A7362" s="415" t="s">
        <v>6711</v>
      </c>
      <c r="B7362" s="202">
        <v>22799</v>
      </c>
      <c r="C7362" s="203">
        <v>1590</v>
      </c>
      <c r="D7362" s="416">
        <v>270</v>
      </c>
    </row>
    <row r="7363" spans="1:4" x14ac:dyDescent="0.25">
      <c r="A7363" s="415" t="s">
        <v>6712</v>
      </c>
      <c r="B7363" s="202">
        <v>12723</v>
      </c>
      <c r="C7363" s="203">
        <v>1140</v>
      </c>
      <c r="D7363" s="416">
        <v>580</v>
      </c>
    </row>
    <row r="7364" spans="1:4" x14ac:dyDescent="0.25">
      <c r="A7364" s="415" t="s">
        <v>6713</v>
      </c>
      <c r="B7364" s="202">
        <v>17279</v>
      </c>
      <c r="C7364" s="204">
        <v>350</v>
      </c>
      <c r="D7364" s="416">
        <v>340</v>
      </c>
    </row>
    <row r="7365" spans="1:4" x14ac:dyDescent="0.25">
      <c r="A7365" s="415" t="s">
        <v>6714</v>
      </c>
      <c r="B7365" s="202">
        <v>10478</v>
      </c>
      <c r="C7365" s="204">
        <v>50</v>
      </c>
      <c r="D7365" s="416">
        <v>50</v>
      </c>
    </row>
    <row r="7366" spans="1:4" x14ac:dyDescent="0.25">
      <c r="A7366" s="415" t="s">
        <v>6715</v>
      </c>
      <c r="B7366" s="202">
        <v>29189</v>
      </c>
      <c r="C7366" s="204">
        <v>570</v>
      </c>
      <c r="D7366" s="416">
        <v>90</v>
      </c>
    </row>
    <row r="7367" spans="1:4" x14ac:dyDescent="0.25">
      <c r="A7367" s="415" t="s">
        <v>6716</v>
      </c>
      <c r="B7367" s="202">
        <v>16615</v>
      </c>
      <c r="C7367" s="204">
        <v>40</v>
      </c>
      <c r="D7367" s="416">
        <v>40</v>
      </c>
    </row>
    <row r="7368" spans="1:4" x14ac:dyDescent="0.25">
      <c r="A7368" s="415" t="s">
        <v>6698</v>
      </c>
      <c r="B7368" s="202">
        <v>17486</v>
      </c>
      <c r="C7368" s="204">
        <v>60</v>
      </c>
      <c r="D7368" s="416">
        <v>50</v>
      </c>
    </row>
    <row r="7369" spans="1:4" x14ac:dyDescent="0.25">
      <c r="A7369" s="415" t="s">
        <v>6709</v>
      </c>
      <c r="B7369" s="202">
        <v>15875</v>
      </c>
      <c r="C7369" s="204">
        <v>40</v>
      </c>
      <c r="D7369" s="416">
        <v>30</v>
      </c>
    </row>
    <row r="7370" spans="1:4" x14ac:dyDescent="0.25">
      <c r="A7370" s="415" t="s">
        <v>6711</v>
      </c>
      <c r="B7370" s="202">
        <v>24427</v>
      </c>
      <c r="C7370" s="204">
        <v>300</v>
      </c>
      <c r="D7370" s="416">
        <v>70</v>
      </c>
    </row>
    <row r="7371" spans="1:4" x14ac:dyDescent="0.25">
      <c r="A7371" s="415" t="s">
        <v>6712</v>
      </c>
      <c r="B7371" s="202">
        <v>15168</v>
      </c>
      <c r="C7371" s="204">
        <v>70</v>
      </c>
      <c r="D7371" s="416">
        <v>60</v>
      </c>
    </row>
    <row r="7372" spans="1:4" x14ac:dyDescent="0.25">
      <c r="A7372" s="415" t="s">
        <v>6713</v>
      </c>
      <c r="B7372" s="202">
        <v>18748</v>
      </c>
      <c r="C7372" s="204">
        <v>360</v>
      </c>
      <c r="D7372" s="416">
        <v>120</v>
      </c>
    </row>
    <row r="7373" spans="1:4" x14ac:dyDescent="0.25">
      <c r="A7373" s="415" t="s">
        <v>6717</v>
      </c>
      <c r="B7373" s="202">
        <v>24605</v>
      </c>
      <c r="C7373" s="204">
        <v>240</v>
      </c>
      <c r="D7373" s="416">
        <v>160</v>
      </c>
    </row>
    <row r="7374" spans="1:4" x14ac:dyDescent="0.25">
      <c r="A7374" s="415" t="s">
        <v>6718</v>
      </c>
      <c r="B7374" s="202">
        <v>23857</v>
      </c>
      <c r="C7374" s="204">
        <v>10</v>
      </c>
      <c r="D7374" s="416">
        <v>0</v>
      </c>
    </row>
    <row r="7375" spans="1:4" x14ac:dyDescent="0.25">
      <c r="A7375" s="415" t="s">
        <v>6719</v>
      </c>
      <c r="B7375" s="202">
        <v>13395</v>
      </c>
      <c r="C7375" s="204">
        <v>10</v>
      </c>
      <c r="D7375" s="416">
        <v>10</v>
      </c>
    </row>
    <row r="7376" spans="1:4" x14ac:dyDescent="0.25">
      <c r="A7376" s="415" t="s">
        <v>6720</v>
      </c>
      <c r="B7376" s="202">
        <v>22827</v>
      </c>
      <c r="C7376" s="204">
        <v>670</v>
      </c>
      <c r="D7376" s="416">
        <v>590</v>
      </c>
    </row>
    <row r="7377" spans="1:4" x14ac:dyDescent="0.25">
      <c r="A7377" s="415" t="s">
        <v>6721</v>
      </c>
      <c r="B7377" s="202">
        <v>17361</v>
      </c>
      <c r="C7377" s="204">
        <v>50</v>
      </c>
      <c r="D7377" s="416">
        <v>40</v>
      </c>
    </row>
    <row r="7378" spans="1:4" x14ac:dyDescent="0.25">
      <c r="A7378" s="415" t="s">
        <v>6722</v>
      </c>
      <c r="B7378" s="202">
        <v>27593</v>
      </c>
      <c r="C7378" s="204">
        <v>70</v>
      </c>
      <c r="D7378" s="416">
        <v>0</v>
      </c>
    </row>
    <row r="7379" spans="1:4" x14ac:dyDescent="0.25">
      <c r="A7379" s="415" t="s">
        <v>6723</v>
      </c>
      <c r="B7379" s="202">
        <v>26510</v>
      </c>
      <c r="C7379" s="204">
        <v>20</v>
      </c>
      <c r="D7379" s="416">
        <v>0</v>
      </c>
    </row>
    <row r="7380" spans="1:4" x14ac:dyDescent="0.25">
      <c r="A7380" s="415" t="s">
        <v>6724</v>
      </c>
      <c r="B7380" s="202">
        <v>29504</v>
      </c>
      <c r="C7380" s="204">
        <v>70</v>
      </c>
      <c r="D7380" s="416">
        <v>0</v>
      </c>
    </row>
    <row r="7381" spans="1:4" x14ac:dyDescent="0.25">
      <c r="A7381" s="415" t="s">
        <v>6725</v>
      </c>
      <c r="B7381" s="202">
        <v>15139</v>
      </c>
      <c r="C7381" s="204">
        <v>10</v>
      </c>
      <c r="D7381" s="416">
        <v>10</v>
      </c>
    </row>
    <row r="7382" spans="1:4" x14ac:dyDescent="0.25">
      <c r="A7382" s="415" t="s">
        <v>6726</v>
      </c>
      <c r="B7382" s="202">
        <v>21055</v>
      </c>
      <c r="C7382" s="204">
        <v>140</v>
      </c>
      <c r="D7382" s="416">
        <v>70</v>
      </c>
    </row>
    <row r="7383" spans="1:4" x14ac:dyDescent="0.25">
      <c r="A7383" s="415" t="s">
        <v>6727</v>
      </c>
      <c r="B7383" s="202">
        <v>22935</v>
      </c>
      <c r="C7383" s="204">
        <v>200</v>
      </c>
      <c r="D7383" s="416">
        <v>200</v>
      </c>
    </row>
    <row r="7384" spans="1:4" x14ac:dyDescent="0.25">
      <c r="A7384" s="415" t="s">
        <v>6728</v>
      </c>
      <c r="B7384" s="202">
        <v>12861</v>
      </c>
      <c r="C7384" s="204">
        <v>120</v>
      </c>
      <c r="D7384" s="416">
        <v>0</v>
      </c>
    </row>
    <row r="7385" spans="1:4" x14ac:dyDescent="0.25">
      <c r="A7385" s="415" t="s">
        <v>6683</v>
      </c>
      <c r="B7385" s="202">
        <v>10537</v>
      </c>
      <c r="C7385" s="204">
        <v>200</v>
      </c>
      <c r="D7385" s="416">
        <v>0</v>
      </c>
    </row>
    <row r="7386" spans="1:4" x14ac:dyDescent="0.25">
      <c r="A7386" s="415" t="s">
        <v>6729</v>
      </c>
      <c r="B7386" s="202">
        <v>20489</v>
      </c>
      <c r="C7386" s="204">
        <v>10</v>
      </c>
      <c r="D7386" s="416">
        <v>0</v>
      </c>
    </row>
    <row r="7387" spans="1:4" x14ac:dyDescent="0.25">
      <c r="A7387" s="415" t="s">
        <v>6730</v>
      </c>
      <c r="B7387" s="202">
        <v>24060</v>
      </c>
      <c r="C7387" s="204">
        <v>70</v>
      </c>
      <c r="D7387" s="416">
        <v>0</v>
      </c>
    </row>
    <row r="7388" spans="1:4" x14ac:dyDescent="0.25">
      <c r="A7388" s="415" t="s">
        <v>6731</v>
      </c>
      <c r="B7388" s="202">
        <v>10332</v>
      </c>
      <c r="C7388" s="204">
        <v>10</v>
      </c>
      <c r="D7388" s="416">
        <v>10</v>
      </c>
    </row>
    <row r="7389" spans="1:4" x14ac:dyDescent="0.25">
      <c r="A7389" s="415" t="s">
        <v>6685</v>
      </c>
      <c r="B7389" s="202">
        <v>14254</v>
      </c>
      <c r="C7389" s="204">
        <v>390</v>
      </c>
      <c r="D7389" s="416">
        <v>300</v>
      </c>
    </row>
    <row r="7390" spans="1:4" x14ac:dyDescent="0.25">
      <c r="A7390" s="415" t="s">
        <v>6686</v>
      </c>
      <c r="B7390" s="202">
        <v>12725</v>
      </c>
      <c r="C7390" s="204">
        <v>90</v>
      </c>
      <c r="D7390" s="416">
        <v>0</v>
      </c>
    </row>
    <row r="7391" spans="1:4" x14ac:dyDescent="0.25">
      <c r="A7391" s="415" t="s">
        <v>6732</v>
      </c>
      <c r="B7391" s="202">
        <v>27087</v>
      </c>
      <c r="C7391" s="204">
        <v>340</v>
      </c>
      <c r="D7391" s="416">
        <v>40</v>
      </c>
    </row>
    <row r="7392" spans="1:4" x14ac:dyDescent="0.25">
      <c r="A7392" s="415" t="s">
        <v>6688</v>
      </c>
      <c r="B7392" s="202">
        <v>10336</v>
      </c>
      <c r="C7392" s="203">
        <v>1200</v>
      </c>
      <c r="D7392" s="416">
        <v>480</v>
      </c>
    </row>
    <row r="7393" spans="1:4" x14ac:dyDescent="0.25">
      <c r="A7393" s="415" t="s">
        <v>6691</v>
      </c>
      <c r="B7393" s="202">
        <v>22969</v>
      </c>
      <c r="C7393" s="204">
        <v>140</v>
      </c>
      <c r="D7393" s="416">
        <v>60</v>
      </c>
    </row>
    <row r="7394" spans="1:4" x14ac:dyDescent="0.25">
      <c r="A7394" s="415" t="s">
        <v>6733</v>
      </c>
      <c r="B7394" s="202">
        <v>13969</v>
      </c>
      <c r="C7394" s="204">
        <v>80</v>
      </c>
      <c r="D7394" s="416">
        <v>80</v>
      </c>
    </row>
    <row r="7395" spans="1:4" x14ac:dyDescent="0.25">
      <c r="A7395" s="415" t="s">
        <v>6693</v>
      </c>
      <c r="B7395" s="202">
        <v>22664</v>
      </c>
      <c r="C7395" s="203">
        <v>2340</v>
      </c>
      <c r="D7395" s="417">
        <v>1680</v>
      </c>
    </row>
    <row r="7396" spans="1:4" x14ac:dyDescent="0.25">
      <c r="A7396" s="415" t="s">
        <v>6734</v>
      </c>
      <c r="B7396" s="202">
        <v>18197</v>
      </c>
      <c r="C7396" s="204">
        <v>30</v>
      </c>
      <c r="D7396" s="416">
        <v>0</v>
      </c>
    </row>
    <row r="7397" spans="1:4" x14ac:dyDescent="0.25">
      <c r="A7397" s="415" t="s">
        <v>6695</v>
      </c>
      <c r="B7397" s="202">
        <v>25866</v>
      </c>
      <c r="C7397" s="204">
        <v>780</v>
      </c>
      <c r="D7397" s="416">
        <v>540</v>
      </c>
    </row>
    <row r="7398" spans="1:4" x14ac:dyDescent="0.25">
      <c r="A7398" s="415" t="s">
        <v>6735</v>
      </c>
      <c r="B7398" s="202">
        <v>17860</v>
      </c>
      <c r="C7398" s="204">
        <v>680</v>
      </c>
      <c r="D7398" s="416">
        <v>570</v>
      </c>
    </row>
    <row r="7399" spans="1:4" x14ac:dyDescent="0.25">
      <c r="A7399" s="415" t="s">
        <v>6696</v>
      </c>
      <c r="B7399" s="202">
        <v>11472</v>
      </c>
      <c r="C7399" s="204">
        <v>60</v>
      </c>
      <c r="D7399" s="416">
        <v>0</v>
      </c>
    </row>
    <row r="7400" spans="1:4" x14ac:dyDescent="0.25">
      <c r="A7400" s="415" t="s">
        <v>6697</v>
      </c>
      <c r="B7400" s="202">
        <v>20627</v>
      </c>
      <c r="C7400" s="204">
        <v>510</v>
      </c>
      <c r="D7400" s="416">
        <v>420</v>
      </c>
    </row>
    <row r="7401" spans="1:4" x14ac:dyDescent="0.25">
      <c r="A7401" s="415" t="s">
        <v>6698</v>
      </c>
      <c r="B7401" s="202">
        <v>21655</v>
      </c>
      <c r="C7401" s="204">
        <v>540</v>
      </c>
      <c r="D7401" s="416">
        <v>240</v>
      </c>
    </row>
    <row r="7402" spans="1:4" x14ac:dyDescent="0.25">
      <c r="A7402" s="415" t="s">
        <v>6736</v>
      </c>
      <c r="B7402" s="202">
        <v>18134</v>
      </c>
      <c r="C7402" s="203">
        <v>1600</v>
      </c>
      <c r="D7402" s="416">
        <v>460</v>
      </c>
    </row>
    <row r="7403" spans="1:4" x14ac:dyDescent="0.25">
      <c r="A7403" s="415" t="s">
        <v>6737</v>
      </c>
      <c r="B7403" s="202">
        <v>10463</v>
      </c>
      <c r="C7403" s="203">
        <v>1260</v>
      </c>
      <c r="D7403" s="417">
        <v>1020</v>
      </c>
    </row>
    <row r="7404" spans="1:4" x14ac:dyDescent="0.25">
      <c r="A7404" s="415" t="s">
        <v>6738</v>
      </c>
      <c r="B7404" s="202">
        <v>19161</v>
      </c>
      <c r="C7404" s="204">
        <v>780</v>
      </c>
      <c r="D7404" s="416">
        <v>180</v>
      </c>
    </row>
    <row r="7405" spans="1:4" x14ac:dyDescent="0.25">
      <c r="A7405" s="415" t="s">
        <v>6739</v>
      </c>
      <c r="B7405" s="202">
        <v>20399</v>
      </c>
      <c r="C7405" s="204">
        <v>420</v>
      </c>
      <c r="D7405" s="416">
        <v>300</v>
      </c>
    </row>
    <row r="7406" spans="1:4" x14ac:dyDescent="0.25">
      <c r="A7406" s="415" t="s">
        <v>6740</v>
      </c>
      <c r="B7406" s="202">
        <v>12111</v>
      </c>
      <c r="C7406" s="204">
        <v>120</v>
      </c>
      <c r="D7406" s="416">
        <v>60</v>
      </c>
    </row>
    <row r="7407" spans="1:4" x14ac:dyDescent="0.25">
      <c r="A7407" s="415" t="s">
        <v>6741</v>
      </c>
      <c r="B7407" s="202">
        <v>28129</v>
      </c>
      <c r="C7407" s="204">
        <v>210</v>
      </c>
      <c r="D7407" s="416">
        <v>60</v>
      </c>
    </row>
    <row r="7408" spans="1:4" x14ac:dyDescent="0.25">
      <c r="A7408" s="415" t="s">
        <v>6742</v>
      </c>
      <c r="B7408" s="202">
        <v>27444</v>
      </c>
      <c r="C7408" s="204">
        <v>100</v>
      </c>
      <c r="D7408" s="416">
        <v>30</v>
      </c>
    </row>
    <row r="7409" spans="1:4" x14ac:dyDescent="0.25">
      <c r="A7409" s="415" t="s">
        <v>6743</v>
      </c>
      <c r="B7409" s="202">
        <v>12958</v>
      </c>
      <c r="C7409" s="203">
        <v>1220</v>
      </c>
      <c r="D7409" s="417">
        <v>1220</v>
      </c>
    </row>
    <row r="7410" spans="1:4" x14ac:dyDescent="0.25">
      <c r="A7410" s="415" t="s">
        <v>6744</v>
      </c>
      <c r="B7410" s="202">
        <v>16923</v>
      </c>
      <c r="C7410" s="204">
        <v>33</v>
      </c>
      <c r="D7410" s="416">
        <v>3</v>
      </c>
    </row>
    <row r="7411" spans="1:4" x14ac:dyDescent="0.25">
      <c r="A7411" s="415" t="s">
        <v>6745</v>
      </c>
      <c r="B7411" s="202">
        <v>25411</v>
      </c>
      <c r="C7411" s="204">
        <v>29</v>
      </c>
      <c r="D7411" s="416">
        <v>29</v>
      </c>
    </row>
    <row r="7412" spans="1:4" x14ac:dyDescent="0.25">
      <c r="A7412" s="415" t="s">
        <v>6746</v>
      </c>
      <c r="B7412" s="202">
        <v>26233</v>
      </c>
      <c r="C7412" s="204">
        <v>700</v>
      </c>
      <c r="D7412" s="416">
        <v>600</v>
      </c>
    </row>
    <row r="7413" spans="1:4" x14ac:dyDescent="0.25">
      <c r="A7413" s="415" t="s">
        <v>6747</v>
      </c>
      <c r="B7413" s="202">
        <v>17130</v>
      </c>
      <c r="C7413" s="204">
        <v>33</v>
      </c>
      <c r="D7413" s="416">
        <v>23</v>
      </c>
    </row>
    <row r="7414" spans="1:4" x14ac:dyDescent="0.25">
      <c r="A7414" s="415" t="s">
        <v>6748</v>
      </c>
      <c r="B7414" s="202">
        <v>22413</v>
      </c>
      <c r="C7414" s="203">
        <v>4500</v>
      </c>
      <c r="D7414" s="417">
        <v>4060</v>
      </c>
    </row>
    <row r="7415" spans="1:4" x14ac:dyDescent="0.25">
      <c r="A7415" s="415" t="s">
        <v>6749</v>
      </c>
      <c r="B7415" s="202">
        <v>23442</v>
      </c>
      <c r="C7415" s="203">
        <v>1280</v>
      </c>
      <c r="D7415" s="417">
        <v>1210</v>
      </c>
    </row>
    <row r="7416" spans="1:4" x14ac:dyDescent="0.25">
      <c r="A7416" s="415" t="s">
        <v>6750</v>
      </c>
      <c r="B7416" s="202">
        <v>17012</v>
      </c>
      <c r="C7416" s="204">
        <v>5</v>
      </c>
      <c r="D7416" s="416">
        <v>5</v>
      </c>
    </row>
    <row r="7417" spans="1:4" x14ac:dyDescent="0.25">
      <c r="A7417" s="415" t="s">
        <v>6751</v>
      </c>
      <c r="B7417" s="202">
        <v>12108</v>
      </c>
      <c r="C7417" s="204">
        <v>160</v>
      </c>
      <c r="D7417" s="416">
        <v>170</v>
      </c>
    </row>
    <row r="7418" spans="1:4" x14ac:dyDescent="0.25">
      <c r="A7418" s="415" t="s">
        <v>6752</v>
      </c>
      <c r="B7418" s="202">
        <v>12166</v>
      </c>
      <c r="C7418" s="204">
        <v>107</v>
      </c>
      <c r="D7418" s="416">
        <v>107</v>
      </c>
    </row>
    <row r="7419" spans="1:4" x14ac:dyDescent="0.25">
      <c r="A7419" s="415" t="s">
        <v>6753</v>
      </c>
      <c r="B7419" s="202">
        <v>20507</v>
      </c>
      <c r="C7419" s="204">
        <v>84</v>
      </c>
      <c r="D7419" s="416">
        <v>52</v>
      </c>
    </row>
    <row r="7420" spans="1:4" x14ac:dyDescent="0.25">
      <c r="A7420" s="415" t="s">
        <v>6754</v>
      </c>
      <c r="B7420" s="202">
        <v>24411</v>
      </c>
      <c r="C7420" s="204">
        <v>193</v>
      </c>
      <c r="D7420" s="416">
        <v>193</v>
      </c>
    </row>
    <row r="7421" spans="1:4" x14ac:dyDescent="0.25">
      <c r="A7421" s="415" t="s">
        <v>6755</v>
      </c>
      <c r="B7421" s="202">
        <v>11519</v>
      </c>
      <c r="C7421" s="203">
        <v>10200</v>
      </c>
      <c r="D7421" s="417">
        <v>8190</v>
      </c>
    </row>
    <row r="7422" spans="1:4" x14ac:dyDescent="0.25">
      <c r="A7422" s="415" t="s">
        <v>6756</v>
      </c>
      <c r="B7422" s="202">
        <v>22762</v>
      </c>
      <c r="C7422" s="204">
        <v>266</v>
      </c>
      <c r="D7422" s="416">
        <v>166</v>
      </c>
    </row>
    <row r="7423" spans="1:4" x14ac:dyDescent="0.25">
      <c r="A7423" s="415" t="s">
        <v>6757</v>
      </c>
      <c r="B7423" s="202">
        <v>24277</v>
      </c>
      <c r="C7423" s="204">
        <v>4</v>
      </c>
      <c r="D7423" s="416">
        <v>4</v>
      </c>
    </row>
    <row r="7424" spans="1:4" x14ac:dyDescent="0.25">
      <c r="A7424" s="415" t="s">
        <v>6758</v>
      </c>
      <c r="B7424" s="202">
        <v>23551</v>
      </c>
      <c r="C7424" s="204">
        <v>99</v>
      </c>
      <c r="D7424" s="416">
        <v>94</v>
      </c>
    </row>
    <row r="7425" spans="1:4" x14ac:dyDescent="0.25">
      <c r="A7425" s="415" t="s">
        <v>6759</v>
      </c>
      <c r="B7425" s="202">
        <v>28486</v>
      </c>
      <c r="C7425" s="204">
        <v>4</v>
      </c>
      <c r="D7425" s="416">
        <v>4</v>
      </c>
    </row>
    <row r="7426" spans="1:4" x14ac:dyDescent="0.25">
      <c r="A7426" s="415" t="s">
        <v>6760</v>
      </c>
      <c r="B7426" s="202">
        <v>26395</v>
      </c>
      <c r="C7426" s="204">
        <v>765</v>
      </c>
      <c r="D7426" s="416">
        <v>765</v>
      </c>
    </row>
    <row r="7427" spans="1:4" x14ac:dyDescent="0.25">
      <c r="A7427" s="415" t="s">
        <v>6761</v>
      </c>
      <c r="B7427" s="202">
        <v>14682</v>
      </c>
      <c r="C7427" s="204">
        <v>162</v>
      </c>
      <c r="D7427" s="416">
        <v>65</v>
      </c>
    </row>
    <row r="7428" spans="1:4" x14ac:dyDescent="0.25">
      <c r="A7428" s="415" t="s">
        <v>6762</v>
      </c>
      <c r="B7428" s="202">
        <v>28967</v>
      </c>
      <c r="C7428" s="204">
        <v>48</v>
      </c>
      <c r="D7428" s="416">
        <v>32</v>
      </c>
    </row>
    <row r="7429" spans="1:4" x14ac:dyDescent="0.25">
      <c r="A7429" s="415" t="s">
        <v>6763</v>
      </c>
      <c r="B7429" s="202">
        <v>29022</v>
      </c>
      <c r="C7429" s="204">
        <v>22</v>
      </c>
      <c r="D7429" s="416">
        <v>0</v>
      </c>
    </row>
    <row r="7430" spans="1:4" x14ac:dyDescent="0.25">
      <c r="A7430" s="415" t="s">
        <v>6764</v>
      </c>
      <c r="B7430" s="202">
        <v>21534</v>
      </c>
      <c r="C7430" s="203">
        <v>25200</v>
      </c>
      <c r="D7430" s="417">
        <v>24360</v>
      </c>
    </row>
    <row r="7431" spans="1:4" x14ac:dyDescent="0.25">
      <c r="A7431" s="415" t="s">
        <v>6765</v>
      </c>
      <c r="B7431" s="202">
        <v>15194</v>
      </c>
      <c r="C7431" s="203">
        <v>2400</v>
      </c>
      <c r="D7431" s="416">
        <v>140</v>
      </c>
    </row>
    <row r="7432" spans="1:4" x14ac:dyDescent="0.25">
      <c r="A7432" s="415" t="s">
        <v>6766</v>
      </c>
      <c r="B7432" s="202">
        <v>15643</v>
      </c>
      <c r="C7432" s="204">
        <v>240</v>
      </c>
      <c r="D7432" s="416">
        <v>0</v>
      </c>
    </row>
    <row r="7433" spans="1:4" x14ac:dyDescent="0.25">
      <c r="A7433" s="415" t="s">
        <v>6767</v>
      </c>
      <c r="B7433" s="202">
        <v>28737</v>
      </c>
      <c r="C7433" s="204">
        <v>50</v>
      </c>
      <c r="D7433" s="416">
        <v>0</v>
      </c>
    </row>
    <row r="7434" spans="1:4" x14ac:dyDescent="0.25">
      <c r="A7434" s="415" t="s">
        <v>6768</v>
      </c>
      <c r="B7434" s="202">
        <v>23429</v>
      </c>
      <c r="C7434" s="204">
        <v>100</v>
      </c>
      <c r="D7434" s="416">
        <v>0</v>
      </c>
    </row>
    <row r="7435" spans="1:4" x14ac:dyDescent="0.25">
      <c r="A7435" s="415" t="s">
        <v>6769</v>
      </c>
      <c r="B7435" s="202">
        <v>20131</v>
      </c>
      <c r="C7435" s="204">
        <v>550</v>
      </c>
      <c r="D7435" s="416">
        <v>200</v>
      </c>
    </row>
    <row r="7436" spans="1:4" x14ac:dyDescent="0.25">
      <c r="A7436" s="415" t="s">
        <v>6770</v>
      </c>
      <c r="B7436" s="202">
        <v>14970</v>
      </c>
      <c r="C7436" s="204">
        <v>50</v>
      </c>
      <c r="D7436" s="416">
        <v>50</v>
      </c>
    </row>
    <row r="7437" spans="1:4" x14ac:dyDescent="0.25">
      <c r="A7437" s="415" t="s">
        <v>6771</v>
      </c>
      <c r="B7437" s="202">
        <v>13587</v>
      </c>
      <c r="C7437" s="204">
        <v>20</v>
      </c>
      <c r="D7437" s="416">
        <v>20</v>
      </c>
    </row>
    <row r="7438" spans="1:4" x14ac:dyDescent="0.25">
      <c r="A7438" s="415" t="s">
        <v>6772</v>
      </c>
      <c r="B7438" s="202">
        <v>19312</v>
      </c>
      <c r="C7438" s="204">
        <v>60</v>
      </c>
      <c r="D7438" s="416">
        <v>60</v>
      </c>
    </row>
    <row r="7439" spans="1:4" x14ac:dyDescent="0.25">
      <c r="A7439" s="415" t="s">
        <v>6773</v>
      </c>
      <c r="B7439" s="202">
        <v>15416</v>
      </c>
      <c r="C7439" s="204">
        <v>100</v>
      </c>
      <c r="D7439" s="416">
        <v>100</v>
      </c>
    </row>
    <row r="7440" spans="1:4" x14ac:dyDescent="0.25">
      <c r="A7440" s="415" t="s">
        <v>6774</v>
      </c>
      <c r="B7440" s="202">
        <v>25032</v>
      </c>
      <c r="C7440" s="204">
        <v>900</v>
      </c>
      <c r="D7440" s="416">
        <v>720</v>
      </c>
    </row>
    <row r="7441" spans="1:4" x14ac:dyDescent="0.25">
      <c r="A7441" s="415" t="s">
        <v>6775</v>
      </c>
      <c r="B7441" s="202">
        <v>19243</v>
      </c>
      <c r="C7441" s="203">
        <v>4000</v>
      </c>
      <c r="D7441" s="417">
        <v>2000</v>
      </c>
    </row>
    <row r="7442" spans="1:4" x14ac:dyDescent="0.25">
      <c r="A7442" s="415" t="s">
        <v>6776</v>
      </c>
      <c r="B7442" s="202">
        <v>26967</v>
      </c>
      <c r="C7442" s="204">
        <v>120</v>
      </c>
      <c r="D7442" s="416">
        <v>0</v>
      </c>
    </row>
    <row r="7443" spans="1:4" x14ac:dyDescent="0.25">
      <c r="A7443" s="415" t="s">
        <v>6777</v>
      </c>
      <c r="B7443" s="202">
        <v>23681</v>
      </c>
      <c r="C7443" s="204">
        <v>60</v>
      </c>
      <c r="D7443" s="416">
        <v>60</v>
      </c>
    </row>
    <row r="7444" spans="1:4" x14ac:dyDescent="0.25">
      <c r="A7444" s="415" t="s">
        <v>6778</v>
      </c>
      <c r="B7444" s="202">
        <v>13122</v>
      </c>
      <c r="C7444" s="204">
        <v>25</v>
      </c>
      <c r="D7444" s="416">
        <v>0</v>
      </c>
    </row>
    <row r="7445" spans="1:4" x14ac:dyDescent="0.25">
      <c r="A7445" s="415" t="s">
        <v>6779</v>
      </c>
      <c r="B7445" s="202">
        <v>11523</v>
      </c>
      <c r="C7445" s="204">
        <v>90</v>
      </c>
      <c r="D7445" s="416">
        <v>90</v>
      </c>
    </row>
    <row r="7446" spans="1:4" x14ac:dyDescent="0.25">
      <c r="A7446" s="415" t="s">
        <v>6780</v>
      </c>
      <c r="B7446" s="202">
        <v>12475</v>
      </c>
      <c r="C7446" s="204">
        <v>140</v>
      </c>
      <c r="D7446" s="416">
        <v>0</v>
      </c>
    </row>
    <row r="7447" spans="1:4" x14ac:dyDescent="0.25">
      <c r="A7447" s="415" t="s">
        <v>6781</v>
      </c>
      <c r="B7447" s="202">
        <v>19030</v>
      </c>
      <c r="C7447" s="204">
        <v>40</v>
      </c>
      <c r="D7447" s="416">
        <v>40</v>
      </c>
    </row>
    <row r="7448" spans="1:4" x14ac:dyDescent="0.25">
      <c r="A7448" s="415" t="s">
        <v>6782</v>
      </c>
      <c r="B7448" s="202">
        <v>29695</v>
      </c>
      <c r="C7448" s="204">
        <v>165</v>
      </c>
      <c r="D7448" s="416">
        <v>135</v>
      </c>
    </row>
    <row r="7449" spans="1:4" x14ac:dyDescent="0.25">
      <c r="A7449" s="415" t="s">
        <v>6783</v>
      </c>
      <c r="B7449" s="202">
        <v>12993</v>
      </c>
      <c r="C7449" s="204">
        <v>5</v>
      </c>
      <c r="D7449" s="416">
        <v>5</v>
      </c>
    </row>
    <row r="7450" spans="1:4" x14ac:dyDescent="0.25">
      <c r="A7450" s="415" t="s">
        <v>6784</v>
      </c>
      <c r="B7450" s="202">
        <v>12155</v>
      </c>
      <c r="C7450" s="204">
        <v>80</v>
      </c>
      <c r="D7450" s="416">
        <v>40</v>
      </c>
    </row>
    <row r="7451" spans="1:4" x14ac:dyDescent="0.25">
      <c r="A7451" s="415" t="s">
        <v>6785</v>
      </c>
      <c r="B7451" s="202">
        <v>23949</v>
      </c>
      <c r="C7451" s="204">
        <v>20</v>
      </c>
      <c r="D7451" s="416">
        <v>0</v>
      </c>
    </row>
    <row r="7452" spans="1:4" x14ac:dyDescent="0.25">
      <c r="A7452" s="415" t="s">
        <v>6786</v>
      </c>
      <c r="B7452" s="202">
        <v>28420</v>
      </c>
      <c r="C7452" s="204">
        <v>260</v>
      </c>
      <c r="D7452" s="416">
        <v>240</v>
      </c>
    </row>
    <row r="7453" spans="1:4" x14ac:dyDescent="0.25">
      <c r="A7453" s="415" t="s">
        <v>6787</v>
      </c>
      <c r="B7453" s="202">
        <v>13119</v>
      </c>
      <c r="C7453" s="204">
        <v>30</v>
      </c>
      <c r="D7453" s="416">
        <v>30</v>
      </c>
    </row>
    <row r="7454" spans="1:4" x14ac:dyDescent="0.25">
      <c r="A7454" s="415" t="s">
        <v>6788</v>
      </c>
      <c r="B7454" s="202">
        <v>28136</v>
      </c>
      <c r="C7454" s="203">
        <v>23330</v>
      </c>
      <c r="D7454" s="417">
        <v>22800</v>
      </c>
    </row>
    <row r="7455" spans="1:4" x14ac:dyDescent="0.25">
      <c r="A7455" s="415" t="s">
        <v>6789</v>
      </c>
      <c r="B7455" s="202">
        <v>17481</v>
      </c>
      <c r="C7455" s="204">
        <v>510</v>
      </c>
      <c r="D7455" s="416">
        <v>490</v>
      </c>
    </row>
    <row r="7456" spans="1:4" x14ac:dyDescent="0.25">
      <c r="A7456" s="415" t="s">
        <v>6790</v>
      </c>
      <c r="B7456" s="202">
        <v>29896</v>
      </c>
      <c r="C7456" s="204">
        <v>350</v>
      </c>
      <c r="D7456" s="416">
        <v>350</v>
      </c>
    </row>
    <row r="7457" spans="1:4" x14ac:dyDescent="0.25">
      <c r="A7457" s="415" t="s">
        <v>6791</v>
      </c>
      <c r="B7457" s="202">
        <v>18621</v>
      </c>
      <c r="C7457" s="203">
        <v>1300</v>
      </c>
      <c r="D7457" s="417">
        <v>1200</v>
      </c>
    </row>
    <row r="7458" spans="1:4" x14ac:dyDescent="0.25">
      <c r="A7458" s="415" t="s">
        <v>6792</v>
      </c>
      <c r="B7458" s="202">
        <v>25749</v>
      </c>
      <c r="C7458" s="204">
        <v>500</v>
      </c>
      <c r="D7458" s="416">
        <v>150</v>
      </c>
    </row>
    <row r="7459" spans="1:4" x14ac:dyDescent="0.25">
      <c r="A7459" s="415" t="s">
        <v>6793</v>
      </c>
      <c r="B7459" s="202">
        <v>11277</v>
      </c>
      <c r="C7459" s="204">
        <v>850</v>
      </c>
      <c r="D7459" s="416">
        <v>750</v>
      </c>
    </row>
    <row r="7460" spans="1:4" x14ac:dyDescent="0.25">
      <c r="A7460" s="415" t="s">
        <v>6794</v>
      </c>
      <c r="B7460" s="202">
        <v>29945</v>
      </c>
      <c r="C7460" s="204">
        <v>350</v>
      </c>
      <c r="D7460" s="416">
        <v>310</v>
      </c>
    </row>
    <row r="7461" spans="1:4" x14ac:dyDescent="0.25">
      <c r="A7461" s="415" t="s">
        <v>6795</v>
      </c>
      <c r="B7461" s="202">
        <v>24336</v>
      </c>
      <c r="C7461" s="204">
        <v>550</v>
      </c>
      <c r="D7461" s="416">
        <v>450</v>
      </c>
    </row>
    <row r="7462" spans="1:4" x14ac:dyDescent="0.25">
      <c r="A7462" s="415" t="s">
        <v>6796</v>
      </c>
      <c r="B7462" s="202">
        <v>22121</v>
      </c>
      <c r="C7462" s="203">
        <v>1070</v>
      </c>
      <c r="D7462" s="416">
        <v>810</v>
      </c>
    </row>
    <row r="7463" spans="1:4" x14ac:dyDescent="0.25">
      <c r="A7463" s="415" t="s">
        <v>6797</v>
      </c>
      <c r="B7463" s="202">
        <v>28418</v>
      </c>
      <c r="C7463" s="203">
        <v>1280</v>
      </c>
      <c r="D7463" s="417">
        <v>1210</v>
      </c>
    </row>
    <row r="7464" spans="1:4" x14ac:dyDescent="0.25">
      <c r="A7464" s="415" t="s">
        <v>6798</v>
      </c>
      <c r="B7464" s="202">
        <v>21747</v>
      </c>
      <c r="C7464" s="204">
        <v>50</v>
      </c>
      <c r="D7464" s="416">
        <v>0</v>
      </c>
    </row>
    <row r="7465" spans="1:4" x14ac:dyDescent="0.25">
      <c r="A7465" s="415" t="s">
        <v>6799</v>
      </c>
      <c r="B7465" s="202">
        <v>19414</v>
      </c>
      <c r="C7465" s="204">
        <v>15</v>
      </c>
      <c r="D7465" s="416">
        <v>5</v>
      </c>
    </row>
    <row r="7466" spans="1:4" x14ac:dyDescent="0.25">
      <c r="A7466" s="415" t="s">
        <v>6800</v>
      </c>
      <c r="B7466" s="202">
        <v>12117</v>
      </c>
      <c r="C7466" s="204">
        <v>5</v>
      </c>
      <c r="D7466" s="416">
        <v>5</v>
      </c>
    </row>
    <row r="7467" spans="1:4" x14ac:dyDescent="0.25">
      <c r="A7467" s="415" t="s">
        <v>6801</v>
      </c>
      <c r="B7467" s="202">
        <v>25264</v>
      </c>
      <c r="C7467" s="204">
        <v>5</v>
      </c>
      <c r="D7467" s="416">
        <v>5</v>
      </c>
    </row>
    <row r="7468" spans="1:4" x14ac:dyDescent="0.25">
      <c r="A7468" s="415" t="s">
        <v>6802</v>
      </c>
      <c r="B7468" s="202">
        <v>13564</v>
      </c>
      <c r="C7468" s="204">
        <v>10</v>
      </c>
      <c r="D7468" s="416">
        <v>77</v>
      </c>
    </row>
    <row r="7469" spans="1:4" x14ac:dyDescent="0.25">
      <c r="A7469" s="415" t="s">
        <v>6803</v>
      </c>
      <c r="B7469" s="202">
        <v>24507</v>
      </c>
      <c r="C7469" s="204">
        <v>7</v>
      </c>
      <c r="D7469" s="416">
        <v>7</v>
      </c>
    </row>
    <row r="7470" spans="1:4" x14ac:dyDescent="0.25">
      <c r="A7470" s="415" t="s">
        <v>6804</v>
      </c>
      <c r="B7470" s="202">
        <v>28071</v>
      </c>
      <c r="C7470" s="204">
        <v>3</v>
      </c>
      <c r="D7470" s="416">
        <v>3</v>
      </c>
    </row>
    <row r="7471" spans="1:4" x14ac:dyDescent="0.25">
      <c r="A7471" s="415" t="s">
        <v>6805</v>
      </c>
      <c r="B7471" s="202">
        <v>11937</v>
      </c>
      <c r="C7471" s="204">
        <v>9</v>
      </c>
      <c r="D7471" s="416">
        <v>9</v>
      </c>
    </row>
    <row r="7472" spans="1:4" x14ac:dyDescent="0.25">
      <c r="A7472" s="415" t="s">
        <v>6806</v>
      </c>
      <c r="B7472" s="202">
        <v>26429</v>
      </c>
      <c r="C7472" s="204">
        <v>21</v>
      </c>
      <c r="D7472" s="416">
        <v>21</v>
      </c>
    </row>
    <row r="7473" spans="1:4" x14ac:dyDescent="0.25">
      <c r="A7473" s="415" t="s">
        <v>6807</v>
      </c>
      <c r="B7473" s="202">
        <v>23098</v>
      </c>
      <c r="C7473" s="204">
        <v>2</v>
      </c>
      <c r="D7473" s="416">
        <v>0</v>
      </c>
    </row>
    <row r="7474" spans="1:4" x14ac:dyDescent="0.25">
      <c r="A7474" s="415" t="s">
        <v>6808</v>
      </c>
      <c r="B7474" s="202">
        <v>24796</v>
      </c>
      <c r="C7474" s="204">
        <v>8</v>
      </c>
      <c r="D7474" s="416">
        <v>8</v>
      </c>
    </row>
    <row r="7475" spans="1:4" x14ac:dyDescent="0.25">
      <c r="A7475" s="415" t="s">
        <v>6809</v>
      </c>
      <c r="B7475" s="202">
        <v>27817</v>
      </c>
      <c r="C7475" s="204">
        <v>2</v>
      </c>
      <c r="D7475" s="416">
        <v>2</v>
      </c>
    </row>
    <row r="7476" spans="1:4" x14ac:dyDescent="0.25">
      <c r="A7476" s="415" t="s">
        <v>6810</v>
      </c>
      <c r="B7476" s="202">
        <v>13156</v>
      </c>
      <c r="C7476" s="204">
        <v>2</v>
      </c>
      <c r="D7476" s="416">
        <v>2</v>
      </c>
    </row>
    <row r="7477" spans="1:4" x14ac:dyDescent="0.25">
      <c r="A7477" s="415" t="s">
        <v>6811</v>
      </c>
      <c r="B7477" s="202">
        <v>24938</v>
      </c>
      <c r="C7477" s="204">
        <v>3</v>
      </c>
      <c r="D7477" s="416">
        <v>3</v>
      </c>
    </row>
    <row r="7478" spans="1:4" x14ac:dyDescent="0.25">
      <c r="A7478" s="415" t="s">
        <v>6812</v>
      </c>
      <c r="B7478" s="202">
        <v>26040</v>
      </c>
      <c r="C7478" s="204">
        <v>13</v>
      </c>
      <c r="D7478" s="416">
        <v>10</v>
      </c>
    </row>
    <row r="7479" spans="1:4" x14ac:dyDescent="0.25">
      <c r="A7479" s="415" t="s">
        <v>6813</v>
      </c>
      <c r="B7479" s="202">
        <v>13718</v>
      </c>
      <c r="C7479" s="204">
        <v>32</v>
      </c>
      <c r="D7479" s="416">
        <v>32</v>
      </c>
    </row>
    <row r="7480" spans="1:4" x14ac:dyDescent="0.25">
      <c r="A7480" s="415" t="s">
        <v>6814</v>
      </c>
      <c r="B7480" s="202">
        <v>16250</v>
      </c>
      <c r="C7480" s="204">
        <v>17</v>
      </c>
      <c r="D7480" s="416">
        <v>17</v>
      </c>
    </row>
    <row r="7481" spans="1:4" x14ac:dyDescent="0.25">
      <c r="A7481" s="415" t="s">
        <v>6815</v>
      </c>
      <c r="B7481" s="202">
        <v>17074</v>
      </c>
      <c r="C7481" s="204">
        <v>11</v>
      </c>
      <c r="D7481" s="416">
        <v>11</v>
      </c>
    </row>
    <row r="7482" spans="1:4" x14ac:dyDescent="0.25">
      <c r="A7482" s="415" t="s">
        <v>6816</v>
      </c>
      <c r="B7482" s="202">
        <v>21804</v>
      </c>
      <c r="C7482" s="204">
        <v>5</v>
      </c>
      <c r="D7482" s="416">
        <v>5</v>
      </c>
    </row>
    <row r="7483" spans="1:4" x14ac:dyDescent="0.25">
      <c r="A7483" s="415" t="s">
        <v>6817</v>
      </c>
      <c r="B7483" s="202">
        <v>23394</v>
      </c>
      <c r="C7483" s="204">
        <v>9</v>
      </c>
      <c r="D7483" s="416">
        <v>9</v>
      </c>
    </row>
    <row r="7484" spans="1:4" x14ac:dyDescent="0.25">
      <c r="A7484" s="415" t="s">
        <v>6818</v>
      </c>
      <c r="B7484" s="202">
        <v>13311</v>
      </c>
      <c r="C7484" s="204">
        <v>6</v>
      </c>
      <c r="D7484" s="416">
        <v>6</v>
      </c>
    </row>
    <row r="7485" spans="1:4" x14ac:dyDescent="0.25">
      <c r="A7485" s="415" t="s">
        <v>6819</v>
      </c>
      <c r="B7485" s="202">
        <v>29125</v>
      </c>
      <c r="C7485" s="204">
        <v>16</v>
      </c>
      <c r="D7485" s="416">
        <v>16</v>
      </c>
    </row>
    <row r="7486" spans="1:4" x14ac:dyDescent="0.25">
      <c r="A7486" s="415" t="s">
        <v>6820</v>
      </c>
      <c r="B7486" s="202">
        <v>12936</v>
      </c>
      <c r="C7486" s="204">
        <v>3</v>
      </c>
      <c r="D7486" s="416">
        <v>0</v>
      </c>
    </row>
    <row r="7487" spans="1:4" x14ac:dyDescent="0.25">
      <c r="A7487" s="415" t="s">
        <v>6821</v>
      </c>
      <c r="B7487" s="202">
        <v>12742</v>
      </c>
      <c r="C7487" s="204">
        <v>6</v>
      </c>
      <c r="D7487" s="416">
        <v>6</v>
      </c>
    </row>
    <row r="7488" spans="1:4" x14ac:dyDescent="0.25">
      <c r="A7488" s="415" t="s">
        <v>6822</v>
      </c>
      <c r="B7488" s="202">
        <v>28432</v>
      </c>
      <c r="C7488" s="204">
        <v>2</v>
      </c>
      <c r="D7488" s="416">
        <v>2</v>
      </c>
    </row>
    <row r="7489" spans="1:4" x14ac:dyDescent="0.25">
      <c r="A7489" s="415" t="s">
        <v>6823</v>
      </c>
      <c r="B7489" s="202">
        <v>29521</v>
      </c>
      <c r="C7489" s="204">
        <v>12</v>
      </c>
      <c r="D7489" s="416">
        <v>11</v>
      </c>
    </row>
    <row r="7490" spans="1:4" x14ac:dyDescent="0.25">
      <c r="A7490" s="415" t="s">
        <v>6824</v>
      </c>
      <c r="B7490" s="202">
        <v>24227</v>
      </c>
      <c r="C7490" s="204">
        <v>200</v>
      </c>
      <c r="D7490" s="416">
        <v>200</v>
      </c>
    </row>
    <row r="7491" spans="1:4" x14ac:dyDescent="0.25">
      <c r="A7491" s="415" t="s">
        <v>6825</v>
      </c>
      <c r="B7491" s="202">
        <v>23328</v>
      </c>
      <c r="C7491" s="204">
        <v>0</v>
      </c>
      <c r="D7491" s="416">
        <v>2</v>
      </c>
    </row>
    <row r="7492" spans="1:4" x14ac:dyDescent="0.25">
      <c r="A7492" s="418" t="s">
        <v>6826</v>
      </c>
      <c r="B7492" s="419">
        <v>15888</v>
      </c>
      <c r="C7492" s="420">
        <v>230</v>
      </c>
      <c r="D7492" s="421">
        <v>1</v>
      </c>
    </row>
  </sheetData>
  <pageMargins left="0.75" right="0.75" top="1" bottom="1" header="0.5" footer="0.5"/>
  <pageSetup paperSize="9" orientation="portrait"/>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690D-273B-4648-BAD2-F6E0F702FA10}">
  <dimension ref="A1:E6"/>
  <sheetViews>
    <sheetView zoomScale="400" zoomScaleNormal="400" workbookViewId="0">
      <selection activeCell="C8" sqref="C8"/>
    </sheetView>
  </sheetViews>
  <sheetFormatPr defaultRowHeight="10.199999999999999" x14ac:dyDescent="0.2"/>
  <cols>
    <col min="1" max="1" width="15.7109375" customWidth="1"/>
    <col min="2" max="2" width="14.42578125" bestFit="1" customWidth="1"/>
    <col min="4" max="4" width="16.42578125" bestFit="1" customWidth="1"/>
    <col min="5" max="5" width="18.140625" customWidth="1"/>
  </cols>
  <sheetData>
    <row r="1" spans="1:5" x14ac:dyDescent="0.2">
      <c r="A1" s="422" t="s">
        <v>6984</v>
      </c>
      <c r="D1" s="422" t="s">
        <v>6988</v>
      </c>
    </row>
    <row r="3" spans="1:5" x14ac:dyDescent="0.2">
      <c r="A3" s="84" t="s">
        <v>6985</v>
      </c>
      <c r="B3" s="265">
        <v>8.5000000000000006E-2</v>
      </c>
      <c r="D3" s="84" t="s">
        <v>6985</v>
      </c>
      <c r="E3" s="265">
        <v>8.5000000000000006E-2</v>
      </c>
    </row>
    <row r="4" spans="1:5" x14ac:dyDescent="0.2">
      <c r="A4" s="84" t="s">
        <v>1192</v>
      </c>
      <c r="B4">
        <v>20</v>
      </c>
      <c r="D4" s="84" t="s">
        <v>1192</v>
      </c>
      <c r="E4">
        <v>20</v>
      </c>
    </row>
    <row r="5" spans="1:5" x14ac:dyDescent="0.2">
      <c r="A5" s="84" t="s">
        <v>6986</v>
      </c>
      <c r="B5" s="110">
        <v>3000000</v>
      </c>
      <c r="D5" s="84" t="s">
        <v>6986</v>
      </c>
      <c r="E5" s="451">
        <f>PV(E3/12,E4*12,-E6)</f>
        <v>3456925.1947376481</v>
      </c>
    </row>
    <row r="6" spans="1:5" x14ac:dyDescent="0.2">
      <c r="A6" s="84" t="s">
        <v>6987</v>
      </c>
      <c r="B6" s="450">
        <f>PMT(B3/12,B4*12,-B5)</f>
        <v>26034.697000966018</v>
      </c>
      <c r="D6" s="84" t="s">
        <v>6987</v>
      </c>
      <c r="E6" s="266">
        <v>30000</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2983-0232-431C-8044-1B8F56D51943}">
  <dimension ref="A1:Y289"/>
  <sheetViews>
    <sheetView zoomScale="145" zoomScaleNormal="145" workbookViewId="0">
      <selection activeCell="B8" sqref="B8"/>
    </sheetView>
  </sheetViews>
  <sheetFormatPr defaultColWidth="11.7109375" defaultRowHeight="13.2" x14ac:dyDescent="0.25"/>
  <cols>
    <col min="1" max="1" width="21.140625" style="195" customWidth="1"/>
    <col min="2" max="2" width="57" style="195" customWidth="1"/>
    <col min="3" max="3" width="17.42578125" style="195" customWidth="1"/>
    <col min="4" max="4" width="18.85546875" style="195" customWidth="1"/>
    <col min="5" max="7" width="11.7109375" style="195"/>
    <col min="8" max="8" width="13.7109375" style="195" customWidth="1"/>
    <col min="9" max="17" width="11.7109375" style="195"/>
    <col min="18" max="18" width="17.42578125" style="195" customWidth="1"/>
    <col min="19" max="19" width="17.28515625" style="195" customWidth="1"/>
    <col min="20" max="20" width="24.42578125" style="195" customWidth="1"/>
    <col min="21" max="22" width="11.7109375" style="195"/>
    <col min="23" max="23" width="40" style="195" customWidth="1"/>
    <col min="24" max="16384" width="11.7109375" style="195"/>
  </cols>
  <sheetData>
    <row r="1" spans="1:25" x14ac:dyDescent="0.25">
      <c r="B1" s="264" t="s">
        <v>6980</v>
      </c>
      <c r="R1" s="196" t="s">
        <v>1381</v>
      </c>
      <c r="S1" s="196" t="s">
        <v>1382</v>
      </c>
      <c r="T1" s="196" t="s">
        <v>1383</v>
      </c>
    </row>
    <row r="2" spans="1:25" ht="15.6" x14ac:dyDescent="0.3">
      <c r="A2" s="197" t="s">
        <v>1384</v>
      </c>
      <c r="B2" s="197" t="s">
        <v>1386</v>
      </c>
      <c r="C2" s="197"/>
      <c r="D2" s="197"/>
      <c r="I2" s="222" t="s">
        <v>6842</v>
      </c>
      <c r="J2" s="222" t="s">
        <v>6843</v>
      </c>
      <c r="K2" s="222" t="s">
        <v>6844</v>
      </c>
      <c r="L2" s="222" t="s">
        <v>1216</v>
      </c>
      <c r="R2" s="198">
        <v>0</v>
      </c>
      <c r="S2" s="198">
        <v>160</v>
      </c>
      <c r="T2" s="198" t="s">
        <v>1388</v>
      </c>
      <c r="U2" s="199"/>
      <c r="V2" s="200"/>
      <c r="W2" s="175"/>
      <c r="X2" s="175"/>
      <c r="Y2" s="175"/>
    </row>
    <row r="3" spans="1:25" ht="15.6" x14ac:dyDescent="0.3">
      <c r="A3" s="201" t="s">
        <v>1389</v>
      </c>
      <c r="B3" s="204"/>
      <c r="C3" s="204"/>
      <c r="D3" s="204"/>
      <c r="F3" s="204"/>
      <c r="R3" s="198">
        <v>161</v>
      </c>
      <c r="S3" s="198">
        <v>320</v>
      </c>
      <c r="T3" s="198" t="s">
        <v>1390</v>
      </c>
      <c r="U3" s="199"/>
      <c r="V3" s="200"/>
      <c r="W3" s="175"/>
      <c r="X3" s="175"/>
      <c r="Y3" s="175"/>
    </row>
    <row r="4" spans="1:25" ht="15.6" x14ac:dyDescent="0.3">
      <c r="A4" s="201" t="s">
        <v>1391</v>
      </c>
      <c r="B4" s="204"/>
      <c r="C4" s="204"/>
      <c r="D4" s="204"/>
      <c r="F4" s="204"/>
      <c r="G4" s="204"/>
      <c r="H4" s="204"/>
      <c r="I4" s="222">
        <v>10</v>
      </c>
      <c r="R4" s="198">
        <v>321</v>
      </c>
      <c r="S4" s="198">
        <v>480</v>
      </c>
      <c r="T4" s="198" t="s">
        <v>1392</v>
      </c>
      <c r="U4" s="199"/>
      <c r="V4" s="205" t="s">
        <v>1393</v>
      </c>
      <c r="W4" s="206" t="s">
        <v>1394</v>
      </c>
      <c r="X4" s="175"/>
      <c r="Y4" s="175"/>
    </row>
    <row r="5" spans="1:25" ht="15.6" x14ac:dyDescent="0.3">
      <c r="A5" s="201" t="s">
        <v>1395</v>
      </c>
      <c r="B5" s="204"/>
      <c r="C5" s="204"/>
      <c r="D5" s="204"/>
      <c r="F5" s="204"/>
      <c r="G5" s="204"/>
      <c r="H5" s="207"/>
      <c r="I5" s="222">
        <v>20</v>
      </c>
      <c r="R5" s="198">
        <v>481</v>
      </c>
      <c r="S5" s="198">
        <v>640</v>
      </c>
      <c r="T5" s="198" t="s">
        <v>1396</v>
      </c>
      <c r="U5" s="199"/>
      <c r="V5" s="208">
        <v>175</v>
      </c>
      <c r="W5" s="209" t="str">
        <f>VLOOKUP(V5,$R$1:$T$16,3,1)</f>
        <v>161-320</v>
      </c>
      <c r="X5" s="175"/>
      <c r="Y5" s="175"/>
    </row>
    <row r="6" spans="1:25" ht="15.6" x14ac:dyDescent="0.3">
      <c r="A6" s="201" t="s">
        <v>1397</v>
      </c>
      <c r="B6" s="204"/>
      <c r="C6" s="204"/>
      <c r="D6" s="204"/>
      <c r="F6" s="204"/>
      <c r="I6" s="222">
        <v>34</v>
      </c>
      <c r="R6" s="198">
        <v>641</v>
      </c>
      <c r="S6" s="198">
        <v>800</v>
      </c>
      <c r="T6" s="198" t="s">
        <v>1398</v>
      </c>
      <c r="U6" s="199"/>
      <c r="V6" s="208">
        <v>151</v>
      </c>
      <c r="W6" s="209" t="str">
        <f t="shared" ref="W6:W13" si="0">VLOOKUP(V6,$R$1:$T$16,3,1)</f>
        <v>0-160</v>
      </c>
      <c r="X6" s="175"/>
      <c r="Y6" s="175"/>
    </row>
    <row r="7" spans="1:25" ht="15.6" x14ac:dyDescent="0.3">
      <c r="A7" s="201" t="s">
        <v>1399</v>
      </c>
      <c r="B7" s="204"/>
      <c r="C7" s="204"/>
      <c r="D7" s="204"/>
      <c r="I7" s="222">
        <v>90</v>
      </c>
      <c r="R7" s="198">
        <v>801</v>
      </c>
      <c r="S7" s="198">
        <v>960</v>
      </c>
      <c r="T7" s="198" t="s">
        <v>1400</v>
      </c>
      <c r="U7" s="199"/>
      <c r="V7" s="208">
        <v>237</v>
      </c>
      <c r="W7" s="209" t="str">
        <f t="shared" si="0"/>
        <v>161-320</v>
      </c>
      <c r="X7" s="175"/>
      <c r="Y7" s="175"/>
    </row>
    <row r="8" spans="1:25" ht="15.6" x14ac:dyDescent="0.3">
      <c r="A8" s="201" t="s">
        <v>1401</v>
      </c>
      <c r="B8" s="204"/>
      <c r="C8" s="204"/>
      <c r="D8" s="204"/>
      <c r="I8" s="222">
        <v>78</v>
      </c>
      <c r="R8" s="198">
        <v>961</v>
      </c>
      <c r="S8" s="198">
        <v>1120</v>
      </c>
      <c r="T8" s="198" t="s">
        <v>1402</v>
      </c>
      <c r="U8" s="199"/>
      <c r="V8" s="208">
        <v>1378</v>
      </c>
      <c r="W8" s="209" t="str">
        <f t="shared" si="0"/>
        <v>1281-1440</v>
      </c>
      <c r="X8" s="175"/>
      <c r="Y8" s="175"/>
    </row>
    <row r="9" spans="1:25" ht="15.6" x14ac:dyDescent="0.3">
      <c r="A9" s="201" t="s">
        <v>1403</v>
      </c>
      <c r="B9" s="204"/>
      <c r="C9" s="204"/>
      <c r="D9" s="204"/>
      <c r="R9" s="198">
        <v>1121</v>
      </c>
      <c r="S9" s="198">
        <v>1280</v>
      </c>
      <c r="T9" s="198" t="s">
        <v>1404</v>
      </c>
      <c r="U9" s="199"/>
      <c r="V9" s="208">
        <v>1367</v>
      </c>
      <c r="W9" s="209" t="str">
        <f t="shared" si="0"/>
        <v>1281-1440</v>
      </c>
      <c r="X9" s="175"/>
      <c r="Y9" s="175"/>
    </row>
    <row r="10" spans="1:25" ht="15.6" x14ac:dyDescent="0.3">
      <c r="A10" s="201" t="s">
        <v>1405</v>
      </c>
      <c r="B10" s="204"/>
      <c r="C10" s="204"/>
      <c r="D10" s="204"/>
      <c r="R10" s="198">
        <v>1281</v>
      </c>
      <c r="S10" s="198">
        <v>1440</v>
      </c>
      <c r="T10" s="198" t="s">
        <v>1406</v>
      </c>
      <c r="U10" s="199"/>
      <c r="V10" s="208">
        <v>2161</v>
      </c>
      <c r="W10" s="209" t="str">
        <f t="shared" si="0"/>
        <v>2081-2240</v>
      </c>
      <c r="X10" s="175"/>
      <c r="Y10" s="175"/>
    </row>
    <row r="11" spans="1:25" ht="15.6" x14ac:dyDescent="0.3">
      <c r="A11" s="201" t="s">
        <v>1407</v>
      </c>
      <c r="B11" s="204"/>
      <c r="C11" s="204"/>
      <c r="D11" s="204"/>
      <c r="H11" s="195">
        <v>20</v>
      </c>
      <c r="I11" s="195">
        <f>MATCH(H11,I4:I8,0)</f>
        <v>2</v>
      </c>
      <c r="R11" s="198">
        <v>1441</v>
      </c>
      <c r="S11" s="198">
        <v>1600</v>
      </c>
      <c r="T11" s="198" t="s">
        <v>1408</v>
      </c>
      <c r="U11" s="199"/>
      <c r="V11" s="208">
        <v>1620</v>
      </c>
      <c r="W11" s="209" t="str">
        <f t="shared" si="0"/>
        <v>1601-1760</v>
      </c>
      <c r="X11" s="175"/>
      <c r="Y11" s="175"/>
    </row>
    <row r="12" spans="1:25" ht="15.6" x14ac:dyDescent="0.3">
      <c r="A12" s="201" t="s">
        <v>1409</v>
      </c>
      <c r="B12" s="204"/>
      <c r="C12" s="204"/>
      <c r="D12" s="204"/>
      <c r="H12" s="195" t="s">
        <v>6843</v>
      </c>
      <c r="I12" s="195">
        <f>MATCH(H12,I2:L2,0)</f>
        <v>2</v>
      </c>
      <c r="R12" s="198">
        <v>1601</v>
      </c>
      <c r="S12" s="198">
        <v>1760</v>
      </c>
      <c r="T12" s="198" t="s">
        <v>1410</v>
      </c>
      <c r="U12" s="199"/>
      <c r="V12" s="208">
        <v>920</v>
      </c>
      <c r="W12" s="209" t="str">
        <f t="shared" si="0"/>
        <v>801-960</v>
      </c>
      <c r="X12" s="175"/>
      <c r="Y12" s="175"/>
    </row>
    <row r="13" spans="1:25" ht="15.6" x14ac:dyDescent="0.3">
      <c r="A13" s="201" t="s">
        <v>1411</v>
      </c>
      <c r="B13" s="204"/>
      <c r="C13" s="204"/>
      <c r="D13" s="204"/>
      <c r="R13" s="198">
        <v>1761</v>
      </c>
      <c r="S13" s="198">
        <v>1920</v>
      </c>
      <c r="T13" s="198" t="s">
        <v>1412</v>
      </c>
      <c r="U13" s="199"/>
      <c r="V13" s="208">
        <v>669</v>
      </c>
      <c r="W13" s="209" t="str">
        <f t="shared" si="0"/>
        <v>641-800</v>
      </c>
      <c r="X13" s="175"/>
      <c r="Y13" s="175"/>
    </row>
    <row r="14" spans="1:25" ht="15.6" x14ac:dyDescent="0.3">
      <c r="A14" s="201" t="s">
        <v>1413</v>
      </c>
      <c r="B14" s="204"/>
      <c r="C14" s="204"/>
      <c r="D14" s="204"/>
      <c r="R14" s="198">
        <v>2081</v>
      </c>
      <c r="S14" s="198">
        <v>2240</v>
      </c>
      <c r="T14" s="198" t="s">
        <v>1414</v>
      </c>
      <c r="U14" s="199"/>
      <c r="V14" s="199"/>
      <c r="W14" s="175"/>
      <c r="X14" s="175"/>
      <c r="Y14" s="175"/>
    </row>
    <row r="15" spans="1:25" ht="15.6" x14ac:dyDescent="0.3">
      <c r="A15" s="201" t="s">
        <v>1415</v>
      </c>
      <c r="B15" s="204"/>
      <c r="C15" s="204"/>
      <c r="D15" s="204"/>
      <c r="R15" s="198">
        <v>2241</v>
      </c>
      <c r="S15" s="198">
        <v>2400</v>
      </c>
      <c r="T15" s="198" t="s">
        <v>1416</v>
      </c>
      <c r="U15" s="199"/>
      <c r="V15" s="199"/>
      <c r="W15" s="175"/>
      <c r="X15" s="175"/>
      <c r="Y15" s="175"/>
    </row>
    <row r="16" spans="1:25" ht="15.6" x14ac:dyDescent="0.3">
      <c r="A16" s="201" t="s">
        <v>1417</v>
      </c>
      <c r="B16" s="204"/>
      <c r="C16" s="204"/>
      <c r="D16" s="204"/>
      <c r="R16" s="198">
        <v>2401</v>
      </c>
      <c r="S16" s="198">
        <v>2560</v>
      </c>
      <c r="T16" s="198" t="s">
        <v>1418</v>
      </c>
      <c r="U16" s="199"/>
      <c r="V16" s="199"/>
      <c r="W16" s="175"/>
      <c r="X16" s="175"/>
      <c r="Y16" s="175"/>
    </row>
    <row r="17" spans="1:25" ht="15.6" x14ac:dyDescent="0.3">
      <c r="A17" s="201" t="s">
        <v>1419</v>
      </c>
      <c r="B17" s="204"/>
      <c r="C17" s="204"/>
      <c r="D17" s="204"/>
      <c r="R17" s="175"/>
      <c r="S17" s="175"/>
      <c r="T17" s="175"/>
      <c r="U17" s="175"/>
      <c r="V17" s="199"/>
      <c r="W17" s="175"/>
      <c r="X17" s="175"/>
      <c r="Y17" s="175"/>
    </row>
    <row r="18" spans="1:25" x14ac:dyDescent="0.25">
      <c r="A18" s="201" t="s">
        <v>1420</v>
      </c>
      <c r="B18" s="204"/>
      <c r="C18" s="204"/>
      <c r="D18" s="204"/>
    </row>
    <row r="19" spans="1:25" x14ac:dyDescent="0.25">
      <c r="A19" s="201" t="s">
        <v>1421</v>
      </c>
      <c r="B19" s="204"/>
      <c r="C19" s="204"/>
      <c r="D19" s="204"/>
    </row>
    <row r="20" spans="1:25" x14ac:dyDescent="0.25">
      <c r="A20" s="201" t="s">
        <v>1422</v>
      </c>
      <c r="B20" s="204"/>
      <c r="C20" s="204"/>
      <c r="D20" s="204"/>
    </row>
    <row r="21" spans="1:25" x14ac:dyDescent="0.25">
      <c r="A21" s="201" t="s">
        <v>1423</v>
      </c>
      <c r="B21" s="204"/>
      <c r="C21" s="204"/>
      <c r="D21" s="204"/>
    </row>
    <row r="22" spans="1:25" x14ac:dyDescent="0.25">
      <c r="A22" s="201" t="s">
        <v>1424</v>
      </c>
      <c r="B22" s="204"/>
      <c r="C22" s="204"/>
      <c r="D22" s="204"/>
    </row>
    <row r="23" spans="1:25" ht="19.5" customHeight="1" x14ac:dyDescent="0.25">
      <c r="B23" s="210"/>
    </row>
    <row r="24" spans="1:25" ht="19.5" customHeight="1" x14ac:dyDescent="0.25">
      <c r="B24" s="210"/>
    </row>
    <row r="25" spans="1:25" x14ac:dyDescent="0.25">
      <c r="B25" s="210"/>
    </row>
    <row r="26" spans="1:25" x14ac:dyDescent="0.25">
      <c r="B26" s="210"/>
    </row>
    <row r="27" spans="1:25" x14ac:dyDescent="0.25">
      <c r="B27" s="210"/>
    </row>
    <row r="28" spans="1:25" x14ac:dyDescent="0.25">
      <c r="B28" s="210"/>
    </row>
    <row r="29" spans="1:25" x14ac:dyDescent="0.25">
      <c r="B29" s="210"/>
    </row>
    <row r="30" spans="1:25" x14ac:dyDescent="0.25">
      <c r="B30" s="210"/>
    </row>
    <row r="31" spans="1:25" x14ac:dyDescent="0.25">
      <c r="B31" s="210"/>
    </row>
    <row r="32" spans="1:25" x14ac:dyDescent="0.25">
      <c r="B32" s="210"/>
    </row>
    <row r="33" spans="2:2" x14ac:dyDescent="0.25">
      <c r="B33" s="210"/>
    </row>
    <row r="34" spans="2:2" x14ac:dyDescent="0.25">
      <c r="B34" s="210"/>
    </row>
    <row r="35" spans="2:2" x14ac:dyDescent="0.25">
      <c r="B35" s="210"/>
    </row>
    <row r="36" spans="2:2" x14ac:dyDescent="0.25">
      <c r="B36" s="210"/>
    </row>
    <row r="37" spans="2:2" x14ac:dyDescent="0.25">
      <c r="B37" s="210"/>
    </row>
    <row r="38" spans="2:2" x14ac:dyDescent="0.25">
      <c r="B38" s="210"/>
    </row>
    <row r="39" spans="2:2" x14ac:dyDescent="0.25">
      <c r="B39" s="210"/>
    </row>
    <row r="40" spans="2:2" x14ac:dyDescent="0.25">
      <c r="B40" s="210"/>
    </row>
    <row r="41" spans="2:2" x14ac:dyDescent="0.25">
      <c r="B41" s="210"/>
    </row>
    <row r="42" spans="2:2" x14ac:dyDescent="0.25">
      <c r="B42" s="210"/>
    </row>
    <row r="43" spans="2:2" x14ac:dyDescent="0.25">
      <c r="B43" s="210"/>
    </row>
    <row r="44" spans="2:2" x14ac:dyDescent="0.25">
      <c r="B44" s="210"/>
    </row>
    <row r="45" spans="2:2" x14ac:dyDescent="0.25">
      <c r="B45" s="210"/>
    </row>
    <row r="46" spans="2:2" x14ac:dyDescent="0.25">
      <c r="B46" s="210"/>
    </row>
    <row r="47" spans="2:2" x14ac:dyDescent="0.25">
      <c r="B47" s="210"/>
    </row>
    <row r="48" spans="2:2" x14ac:dyDescent="0.25">
      <c r="B48" s="210"/>
    </row>
    <row r="49" spans="2:2" x14ac:dyDescent="0.25">
      <c r="B49" s="210"/>
    </row>
    <row r="50" spans="2:2" x14ac:dyDescent="0.25">
      <c r="B50" s="210"/>
    </row>
    <row r="51" spans="2:2" x14ac:dyDescent="0.25">
      <c r="B51" s="210"/>
    </row>
    <row r="52" spans="2:2" x14ac:dyDescent="0.25">
      <c r="B52" s="210"/>
    </row>
    <row r="53" spans="2:2" x14ac:dyDescent="0.25">
      <c r="B53" s="210"/>
    </row>
    <row r="54" spans="2:2" x14ac:dyDescent="0.25">
      <c r="B54" s="210"/>
    </row>
    <row r="55" spans="2:2" x14ac:dyDescent="0.25">
      <c r="B55" s="210"/>
    </row>
    <row r="56" spans="2:2" x14ac:dyDescent="0.25">
      <c r="B56" s="210"/>
    </row>
    <row r="57" spans="2:2" x14ac:dyDescent="0.25">
      <c r="B57" s="210"/>
    </row>
    <row r="58" spans="2:2" x14ac:dyDescent="0.25">
      <c r="B58" s="210"/>
    </row>
    <row r="59" spans="2:2" x14ac:dyDescent="0.25">
      <c r="B59" s="210"/>
    </row>
    <row r="60" spans="2:2" x14ac:dyDescent="0.25">
      <c r="B60" s="210"/>
    </row>
    <row r="61" spans="2:2" x14ac:dyDescent="0.25">
      <c r="B61" s="210"/>
    </row>
    <row r="62" spans="2:2" x14ac:dyDescent="0.25">
      <c r="B62" s="210"/>
    </row>
    <row r="63" spans="2:2" x14ac:dyDescent="0.25">
      <c r="B63" s="210"/>
    </row>
    <row r="64" spans="2:2" x14ac:dyDescent="0.25">
      <c r="B64" s="210"/>
    </row>
    <row r="65" spans="2:2" x14ac:dyDescent="0.25">
      <c r="B65" s="210"/>
    </row>
    <row r="66" spans="2:2" x14ac:dyDescent="0.25">
      <c r="B66" s="210"/>
    </row>
    <row r="67" spans="2:2" x14ac:dyDescent="0.25">
      <c r="B67" s="210"/>
    </row>
    <row r="68" spans="2:2" x14ac:dyDescent="0.25">
      <c r="B68" s="210"/>
    </row>
    <row r="69" spans="2:2" x14ac:dyDescent="0.25">
      <c r="B69" s="210"/>
    </row>
    <row r="70" spans="2:2" x14ac:dyDescent="0.25">
      <c r="B70" s="210"/>
    </row>
    <row r="71" spans="2:2" x14ac:dyDescent="0.25">
      <c r="B71" s="210"/>
    </row>
    <row r="72" spans="2:2" x14ac:dyDescent="0.25">
      <c r="B72" s="210"/>
    </row>
    <row r="73" spans="2:2" x14ac:dyDescent="0.25">
      <c r="B73" s="210"/>
    </row>
    <row r="74" spans="2:2" x14ac:dyDescent="0.25">
      <c r="B74" s="210"/>
    </row>
    <row r="75" spans="2:2" x14ac:dyDescent="0.25">
      <c r="B75" s="210"/>
    </row>
    <row r="76" spans="2:2" x14ac:dyDescent="0.25">
      <c r="B76" s="210"/>
    </row>
    <row r="77" spans="2:2" x14ac:dyDescent="0.25">
      <c r="B77" s="210"/>
    </row>
    <row r="78" spans="2:2" x14ac:dyDescent="0.25">
      <c r="B78" s="210"/>
    </row>
    <row r="79" spans="2:2" x14ac:dyDescent="0.25">
      <c r="B79" s="210"/>
    </row>
    <row r="80" spans="2:2" x14ac:dyDescent="0.25">
      <c r="B80" s="210"/>
    </row>
    <row r="81" spans="2:2" x14ac:dyDescent="0.25">
      <c r="B81" s="210"/>
    </row>
    <row r="82" spans="2:2" x14ac:dyDescent="0.25">
      <c r="B82" s="210"/>
    </row>
    <row r="83" spans="2:2" x14ac:dyDescent="0.25">
      <c r="B83" s="210"/>
    </row>
    <row r="84" spans="2:2" x14ac:dyDescent="0.25">
      <c r="B84" s="210"/>
    </row>
    <row r="85" spans="2:2" x14ac:dyDescent="0.25">
      <c r="B85" s="210"/>
    </row>
    <row r="86" spans="2:2" x14ac:dyDescent="0.25">
      <c r="B86" s="210"/>
    </row>
    <row r="87" spans="2:2" x14ac:dyDescent="0.25">
      <c r="B87" s="210"/>
    </row>
    <row r="88" spans="2:2" x14ac:dyDescent="0.25">
      <c r="B88" s="210"/>
    </row>
    <row r="89" spans="2:2" x14ac:dyDescent="0.25">
      <c r="B89" s="210"/>
    </row>
    <row r="90" spans="2:2" x14ac:dyDescent="0.25">
      <c r="B90" s="210"/>
    </row>
    <row r="91" spans="2:2" x14ac:dyDescent="0.25">
      <c r="B91" s="210"/>
    </row>
    <row r="92" spans="2:2" x14ac:dyDescent="0.25">
      <c r="B92" s="210"/>
    </row>
    <row r="93" spans="2:2" x14ac:dyDescent="0.25">
      <c r="B93" s="210"/>
    </row>
    <row r="94" spans="2:2" x14ac:dyDescent="0.25">
      <c r="B94" s="210"/>
    </row>
    <row r="95" spans="2:2" x14ac:dyDescent="0.25">
      <c r="B95" s="210"/>
    </row>
    <row r="96" spans="2:2" x14ac:dyDescent="0.25">
      <c r="B96" s="210"/>
    </row>
    <row r="97" spans="2:2" x14ac:dyDescent="0.25">
      <c r="B97" s="210"/>
    </row>
    <row r="98" spans="2:2" x14ac:dyDescent="0.25">
      <c r="B98" s="210"/>
    </row>
    <row r="99" spans="2:2" x14ac:dyDescent="0.25">
      <c r="B99" s="210"/>
    </row>
    <row r="100" spans="2:2" x14ac:dyDescent="0.25">
      <c r="B100" s="210"/>
    </row>
    <row r="101" spans="2:2" x14ac:dyDescent="0.25">
      <c r="B101" s="210"/>
    </row>
    <row r="102" spans="2:2" x14ac:dyDescent="0.25">
      <c r="B102" s="210"/>
    </row>
    <row r="103" spans="2:2" x14ac:dyDescent="0.25">
      <c r="B103" s="210"/>
    </row>
    <row r="104" spans="2:2" x14ac:dyDescent="0.25">
      <c r="B104" s="210"/>
    </row>
    <row r="105" spans="2:2" x14ac:dyDescent="0.25">
      <c r="B105" s="210"/>
    </row>
    <row r="106" spans="2:2" x14ac:dyDescent="0.25">
      <c r="B106" s="210"/>
    </row>
    <row r="107" spans="2:2" x14ac:dyDescent="0.25">
      <c r="B107" s="210"/>
    </row>
    <row r="108" spans="2:2" x14ac:dyDescent="0.25">
      <c r="B108" s="210"/>
    </row>
    <row r="109" spans="2:2" x14ac:dyDescent="0.25">
      <c r="B109" s="210"/>
    </row>
    <row r="110" spans="2:2" x14ac:dyDescent="0.25">
      <c r="B110" s="210"/>
    </row>
    <row r="111" spans="2:2" x14ac:dyDescent="0.25">
      <c r="B111" s="210"/>
    </row>
    <row r="112" spans="2:2" x14ac:dyDescent="0.25">
      <c r="B112" s="210"/>
    </row>
    <row r="113" spans="2:2" x14ac:dyDescent="0.25">
      <c r="B113" s="210"/>
    </row>
    <row r="114" spans="2:2" x14ac:dyDescent="0.25">
      <c r="B114" s="210"/>
    </row>
    <row r="115" spans="2:2" x14ac:dyDescent="0.25">
      <c r="B115" s="210"/>
    </row>
    <row r="116" spans="2:2" x14ac:dyDescent="0.25">
      <c r="B116" s="210"/>
    </row>
    <row r="117" spans="2:2" x14ac:dyDescent="0.25">
      <c r="B117" s="210"/>
    </row>
    <row r="118" spans="2:2" x14ac:dyDescent="0.25">
      <c r="B118" s="210"/>
    </row>
    <row r="119" spans="2:2" x14ac:dyDescent="0.25">
      <c r="B119" s="210"/>
    </row>
    <row r="120" spans="2:2" x14ac:dyDescent="0.25">
      <c r="B120" s="210"/>
    </row>
    <row r="121" spans="2:2" x14ac:dyDescent="0.25">
      <c r="B121" s="210"/>
    </row>
    <row r="122" spans="2:2" x14ac:dyDescent="0.25">
      <c r="B122" s="210"/>
    </row>
    <row r="123" spans="2:2" x14ac:dyDescent="0.25">
      <c r="B123" s="210"/>
    </row>
    <row r="124" spans="2:2" x14ac:dyDescent="0.25">
      <c r="B124" s="210"/>
    </row>
    <row r="125" spans="2:2" x14ac:dyDescent="0.25">
      <c r="B125" s="210"/>
    </row>
    <row r="126" spans="2:2" x14ac:dyDescent="0.25">
      <c r="B126" s="210"/>
    </row>
    <row r="127" spans="2:2" x14ac:dyDescent="0.25">
      <c r="B127" s="210"/>
    </row>
    <row r="128" spans="2:2" x14ac:dyDescent="0.25">
      <c r="B128" s="210"/>
    </row>
    <row r="129" spans="2:2" x14ac:dyDescent="0.25">
      <c r="B129" s="210"/>
    </row>
    <row r="130" spans="2:2" x14ac:dyDescent="0.25">
      <c r="B130" s="210"/>
    </row>
    <row r="131" spans="2:2" x14ac:dyDescent="0.25">
      <c r="B131" s="210"/>
    </row>
    <row r="132" spans="2:2" x14ac:dyDescent="0.25">
      <c r="B132" s="210"/>
    </row>
    <row r="133" spans="2:2" x14ac:dyDescent="0.25">
      <c r="B133" s="210"/>
    </row>
    <row r="134" spans="2:2" x14ac:dyDescent="0.25">
      <c r="B134" s="210"/>
    </row>
    <row r="135" spans="2:2" x14ac:dyDescent="0.25">
      <c r="B135" s="210"/>
    </row>
    <row r="136" spans="2:2" x14ac:dyDescent="0.25">
      <c r="B136" s="210"/>
    </row>
    <row r="137" spans="2:2" x14ac:dyDescent="0.25">
      <c r="B137" s="210"/>
    </row>
    <row r="138" spans="2:2" x14ac:dyDescent="0.25">
      <c r="B138" s="210"/>
    </row>
    <row r="139" spans="2:2" x14ac:dyDescent="0.25">
      <c r="B139" s="210"/>
    </row>
    <row r="140" spans="2:2" x14ac:dyDescent="0.25">
      <c r="B140" s="210"/>
    </row>
    <row r="141" spans="2:2" x14ac:dyDescent="0.25">
      <c r="B141" s="210"/>
    </row>
    <row r="142" spans="2:2" x14ac:dyDescent="0.25">
      <c r="B142" s="210"/>
    </row>
    <row r="143" spans="2:2" x14ac:dyDescent="0.25">
      <c r="B143" s="210"/>
    </row>
    <row r="144" spans="2:2" x14ac:dyDescent="0.25">
      <c r="B144" s="210"/>
    </row>
    <row r="145" spans="2:2" x14ac:dyDescent="0.25">
      <c r="B145" s="210"/>
    </row>
    <row r="146" spans="2:2" x14ac:dyDescent="0.25">
      <c r="B146" s="210"/>
    </row>
    <row r="147" spans="2:2" x14ac:dyDescent="0.25">
      <c r="B147" s="210"/>
    </row>
    <row r="148" spans="2:2" x14ac:dyDescent="0.25">
      <c r="B148" s="210"/>
    </row>
    <row r="149" spans="2:2" x14ac:dyDescent="0.25">
      <c r="B149" s="210"/>
    </row>
    <row r="150" spans="2:2" x14ac:dyDescent="0.25">
      <c r="B150" s="210"/>
    </row>
    <row r="151" spans="2:2" x14ac:dyDescent="0.25">
      <c r="B151" s="210"/>
    </row>
    <row r="152" spans="2:2" x14ac:dyDescent="0.25">
      <c r="B152" s="210"/>
    </row>
    <row r="153" spans="2:2" x14ac:dyDescent="0.25">
      <c r="B153" s="210"/>
    </row>
    <row r="154" spans="2:2" x14ac:dyDescent="0.25">
      <c r="B154" s="210"/>
    </row>
    <row r="155" spans="2:2" x14ac:dyDescent="0.25">
      <c r="B155" s="210"/>
    </row>
    <row r="156" spans="2:2" x14ac:dyDescent="0.25">
      <c r="B156" s="210"/>
    </row>
    <row r="157" spans="2:2" x14ac:dyDescent="0.25">
      <c r="B157" s="210"/>
    </row>
    <row r="158" spans="2:2" x14ac:dyDescent="0.25">
      <c r="B158" s="210"/>
    </row>
    <row r="159" spans="2:2" x14ac:dyDescent="0.25">
      <c r="B159" s="210"/>
    </row>
    <row r="160" spans="2:2" x14ac:dyDescent="0.25">
      <c r="B160" s="210"/>
    </row>
    <row r="161" spans="2:2" x14ac:dyDescent="0.25">
      <c r="B161" s="210"/>
    </row>
    <row r="162" spans="2:2" x14ac:dyDescent="0.25">
      <c r="B162" s="210"/>
    </row>
    <row r="163" spans="2:2" x14ac:dyDescent="0.25">
      <c r="B163" s="210"/>
    </row>
    <row r="164" spans="2:2" x14ac:dyDescent="0.25">
      <c r="B164" s="210"/>
    </row>
    <row r="165" spans="2:2" x14ac:dyDescent="0.25">
      <c r="B165" s="210"/>
    </row>
    <row r="166" spans="2:2" x14ac:dyDescent="0.25">
      <c r="B166" s="210"/>
    </row>
    <row r="167" spans="2:2" x14ac:dyDescent="0.25">
      <c r="B167" s="210"/>
    </row>
    <row r="168" spans="2:2" x14ac:dyDescent="0.25">
      <c r="B168" s="210"/>
    </row>
    <row r="169" spans="2:2" x14ac:dyDescent="0.25">
      <c r="B169" s="210"/>
    </row>
    <row r="170" spans="2:2" x14ac:dyDescent="0.25">
      <c r="B170" s="210"/>
    </row>
    <row r="171" spans="2:2" x14ac:dyDescent="0.25">
      <c r="B171" s="210"/>
    </row>
    <row r="172" spans="2:2" x14ac:dyDescent="0.25">
      <c r="B172" s="210"/>
    </row>
    <row r="173" spans="2:2" x14ac:dyDescent="0.25">
      <c r="B173" s="210"/>
    </row>
    <row r="174" spans="2:2" x14ac:dyDescent="0.25">
      <c r="B174" s="210"/>
    </row>
    <row r="175" spans="2:2" x14ac:dyDescent="0.25">
      <c r="B175" s="210"/>
    </row>
    <row r="176" spans="2:2" x14ac:dyDescent="0.25">
      <c r="B176" s="210"/>
    </row>
    <row r="177" spans="2:2" x14ac:dyDescent="0.25">
      <c r="B177" s="210"/>
    </row>
    <row r="178" spans="2:2" x14ac:dyDescent="0.25">
      <c r="B178" s="210"/>
    </row>
    <row r="179" spans="2:2" x14ac:dyDescent="0.25">
      <c r="B179" s="210"/>
    </row>
    <row r="180" spans="2:2" x14ac:dyDescent="0.25">
      <c r="B180" s="210"/>
    </row>
    <row r="181" spans="2:2" x14ac:dyDescent="0.25">
      <c r="B181" s="210"/>
    </row>
    <row r="182" spans="2:2" x14ac:dyDescent="0.25">
      <c r="B182" s="210"/>
    </row>
    <row r="183" spans="2:2" x14ac:dyDescent="0.25">
      <c r="B183" s="210"/>
    </row>
    <row r="184" spans="2:2" x14ac:dyDescent="0.25">
      <c r="B184" s="210"/>
    </row>
    <row r="185" spans="2:2" x14ac:dyDescent="0.25">
      <c r="B185" s="210"/>
    </row>
    <row r="186" spans="2:2" x14ac:dyDescent="0.25">
      <c r="B186" s="210"/>
    </row>
    <row r="187" spans="2:2" x14ac:dyDescent="0.25">
      <c r="B187" s="210"/>
    </row>
    <row r="188" spans="2:2" x14ac:dyDescent="0.25">
      <c r="B188" s="210"/>
    </row>
    <row r="189" spans="2:2" x14ac:dyDescent="0.25">
      <c r="B189" s="210"/>
    </row>
    <row r="190" spans="2:2" x14ac:dyDescent="0.25">
      <c r="B190" s="210"/>
    </row>
    <row r="191" spans="2:2" x14ac:dyDescent="0.25">
      <c r="B191" s="210"/>
    </row>
    <row r="192" spans="2:2" x14ac:dyDescent="0.25">
      <c r="B192" s="210"/>
    </row>
    <row r="193" spans="2:2" x14ac:dyDescent="0.25">
      <c r="B193" s="210"/>
    </row>
    <row r="194" spans="2:2" x14ac:dyDescent="0.25">
      <c r="B194" s="210"/>
    </row>
    <row r="195" spans="2:2" x14ac:dyDescent="0.25">
      <c r="B195" s="210"/>
    </row>
    <row r="196" spans="2:2" x14ac:dyDescent="0.25">
      <c r="B196" s="210"/>
    </row>
    <row r="197" spans="2:2" x14ac:dyDescent="0.25">
      <c r="B197" s="210"/>
    </row>
    <row r="198" spans="2:2" x14ac:dyDescent="0.25">
      <c r="B198" s="210"/>
    </row>
    <row r="199" spans="2:2" x14ac:dyDescent="0.25">
      <c r="B199" s="210"/>
    </row>
    <row r="200" spans="2:2" x14ac:dyDescent="0.25">
      <c r="B200" s="210"/>
    </row>
    <row r="201" spans="2:2" x14ac:dyDescent="0.25">
      <c r="B201" s="210"/>
    </row>
    <row r="202" spans="2:2" x14ac:dyDescent="0.25">
      <c r="B202" s="210"/>
    </row>
    <row r="203" spans="2:2" x14ac:dyDescent="0.25">
      <c r="B203" s="210"/>
    </row>
    <row r="204" spans="2:2" x14ac:dyDescent="0.25">
      <c r="B204" s="210"/>
    </row>
    <row r="205" spans="2:2" x14ac:dyDescent="0.25">
      <c r="B205" s="210"/>
    </row>
    <row r="206" spans="2:2" x14ac:dyDescent="0.25">
      <c r="B206" s="210"/>
    </row>
    <row r="207" spans="2:2" x14ac:dyDescent="0.25">
      <c r="B207" s="210"/>
    </row>
    <row r="208" spans="2:2" x14ac:dyDescent="0.25">
      <c r="B208" s="210"/>
    </row>
    <row r="209" spans="2:2" x14ac:dyDescent="0.25">
      <c r="B209" s="210"/>
    </row>
    <row r="210" spans="2:2" x14ac:dyDescent="0.25">
      <c r="B210" s="210"/>
    </row>
    <row r="211" spans="2:2" x14ac:dyDescent="0.25">
      <c r="B211" s="210"/>
    </row>
    <row r="212" spans="2:2" x14ac:dyDescent="0.25">
      <c r="B212" s="210"/>
    </row>
    <row r="213" spans="2:2" x14ac:dyDescent="0.25">
      <c r="B213" s="210"/>
    </row>
    <row r="214" spans="2:2" x14ac:dyDescent="0.25">
      <c r="B214" s="210"/>
    </row>
    <row r="215" spans="2:2" x14ac:dyDescent="0.25">
      <c r="B215" s="210"/>
    </row>
    <row r="216" spans="2:2" x14ac:dyDescent="0.25">
      <c r="B216" s="210"/>
    </row>
    <row r="217" spans="2:2" x14ac:dyDescent="0.25">
      <c r="B217" s="210"/>
    </row>
    <row r="218" spans="2:2" x14ac:dyDescent="0.25">
      <c r="B218" s="210"/>
    </row>
    <row r="219" spans="2:2" x14ac:dyDescent="0.25">
      <c r="B219" s="210"/>
    </row>
    <row r="220" spans="2:2" x14ac:dyDescent="0.25">
      <c r="B220" s="210"/>
    </row>
    <row r="221" spans="2:2" x14ac:dyDescent="0.25">
      <c r="B221" s="210"/>
    </row>
    <row r="222" spans="2:2" x14ac:dyDescent="0.25">
      <c r="B222" s="210"/>
    </row>
    <row r="223" spans="2:2" x14ac:dyDescent="0.25">
      <c r="B223" s="210"/>
    </row>
    <row r="224" spans="2:2" x14ac:dyDescent="0.25">
      <c r="B224" s="210"/>
    </row>
    <row r="225" spans="1:2" x14ac:dyDescent="0.25">
      <c r="B225" s="210"/>
    </row>
    <row r="226" spans="1:2" x14ac:dyDescent="0.25">
      <c r="B226" s="210"/>
    </row>
    <row r="227" spans="1:2" x14ac:dyDescent="0.25">
      <c r="B227" s="210"/>
    </row>
    <row r="228" spans="1:2" x14ac:dyDescent="0.25">
      <c r="B228" s="210"/>
    </row>
    <row r="229" spans="1:2" x14ac:dyDescent="0.25">
      <c r="B229" s="210"/>
    </row>
    <row r="230" spans="1:2" x14ac:dyDescent="0.25">
      <c r="B230" s="210"/>
    </row>
    <row r="231" spans="1:2" x14ac:dyDescent="0.25">
      <c r="B231" s="210"/>
    </row>
    <row r="232" spans="1:2" x14ac:dyDescent="0.25">
      <c r="B232" s="210"/>
    </row>
    <row r="233" spans="1:2" x14ac:dyDescent="0.25">
      <c r="B233" s="210"/>
    </row>
    <row r="234" spans="1:2" x14ac:dyDescent="0.25">
      <c r="B234" s="210"/>
    </row>
    <row r="235" spans="1:2" x14ac:dyDescent="0.25">
      <c r="B235" s="210"/>
    </row>
    <row r="236" spans="1:2" x14ac:dyDescent="0.25">
      <c r="B236" s="210"/>
    </row>
    <row r="237" spans="1:2" x14ac:dyDescent="0.25">
      <c r="B237" s="210"/>
    </row>
    <row r="238" spans="1:2" x14ac:dyDescent="0.25">
      <c r="B238" s="210"/>
    </row>
    <row r="239" spans="1:2" x14ac:dyDescent="0.25">
      <c r="A239" s="211"/>
      <c r="B239" s="210"/>
    </row>
    <row r="240" spans="1:2" x14ac:dyDescent="0.25">
      <c r="A240" s="211"/>
      <c r="B240" s="210"/>
    </row>
    <row r="241" spans="1:2" x14ac:dyDescent="0.25">
      <c r="A241" s="211"/>
      <c r="B241" s="210"/>
    </row>
    <row r="242" spans="1:2" x14ac:dyDescent="0.25">
      <c r="A242" s="211"/>
      <c r="B242" s="210"/>
    </row>
    <row r="243" spans="1:2" x14ac:dyDescent="0.25">
      <c r="A243" s="211"/>
      <c r="B243" s="210"/>
    </row>
    <row r="244" spans="1:2" x14ac:dyDescent="0.25">
      <c r="A244" s="211"/>
      <c r="B244" s="210"/>
    </row>
    <row r="245" spans="1:2" x14ac:dyDescent="0.25">
      <c r="A245" s="211"/>
      <c r="B245" s="210"/>
    </row>
    <row r="246" spans="1:2" x14ac:dyDescent="0.25">
      <c r="A246" s="211"/>
      <c r="B246" s="210"/>
    </row>
    <row r="247" spans="1:2" x14ac:dyDescent="0.25">
      <c r="A247" s="211"/>
      <c r="B247" s="210"/>
    </row>
    <row r="248" spans="1:2" x14ac:dyDescent="0.25">
      <c r="A248" s="211"/>
      <c r="B248" s="210"/>
    </row>
    <row r="249" spans="1:2" x14ac:dyDescent="0.25">
      <c r="A249" s="211"/>
      <c r="B249" s="210"/>
    </row>
    <row r="250" spans="1:2" x14ac:dyDescent="0.25">
      <c r="A250" s="211"/>
      <c r="B250" s="210"/>
    </row>
    <row r="251" spans="1:2" x14ac:dyDescent="0.25">
      <c r="A251" s="211"/>
      <c r="B251" s="210"/>
    </row>
    <row r="252" spans="1:2" x14ac:dyDescent="0.25">
      <c r="A252" s="211"/>
      <c r="B252" s="210"/>
    </row>
    <row r="253" spans="1:2" x14ac:dyDescent="0.25">
      <c r="A253" s="211"/>
      <c r="B253" s="210"/>
    </row>
    <row r="254" spans="1:2" x14ac:dyDescent="0.25">
      <c r="A254" s="211"/>
      <c r="B254" s="210"/>
    </row>
    <row r="255" spans="1:2" x14ac:dyDescent="0.25">
      <c r="A255" s="211"/>
      <c r="B255" s="210"/>
    </row>
    <row r="256" spans="1:2" x14ac:dyDescent="0.25">
      <c r="A256" s="211"/>
      <c r="B256" s="210"/>
    </row>
    <row r="257" spans="1:2" x14ac:dyDescent="0.25">
      <c r="A257" s="211"/>
      <c r="B257" s="210"/>
    </row>
    <row r="258" spans="1:2" x14ac:dyDescent="0.25">
      <c r="A258" s="211"/>
      <c r="B258" s="210"/>
    </row>
    <row r="259" spans="1:2" x14ac:dyDescent="0.25">
      <c r="A259" s="211"/>
      <c r="B259" s="210"/>
    </row>
    <row r="260" spans="1:2" x14ac:dyDescent="0.25">
      <c r="A260" s="211"/>
      <c r="B260" s="210"/>
    </row>
    <row r="261" spans="1:2" x14ac:dyDescent="0.25">
      <c r="A261" s="211"/>
      <c r="B261" s="210"/>
    </row>
    <row r="262" spans="1:2" x14ac:dyDescent="0.25">
      <c r="A262" s="211"/>
      <c r="B262" s="210"/>
    </row>
    <row r="263" spans="1:2" x14ac:dyDescent="0.25">
      <c r="A263" s="211"/>
      <c r="B263" s="210"/>
    </row>
    <row r="264" spans="1:2" x14ac:dyDescent="0.25">
      <c r="A264" s="211"/>
      <c r="B264" s="210"/>
    </row>
    <row r="265" spans="1:2" x14ac:dyDescent="0.25">
      <c r="A265" s="211"/>
      <c r="B265" s="210"/>
    </row>
    <row r="266" spans="1:2" x14ac:dyDescent="0.25">
      <c r="A266" s="211"/>
      <c r="B266" s="210"/>
    </row>
    <row r="267" spans="1:2" x14ac:dyDescent="0.25">
      <c r="A267" s="211"/>
      <c r="B267" s="210"/>
    </row>
    <row r="268" spans="1:2" x14ac:dyDescent="0.25">
      <c r="A268" s="211"/>
      <c r="B268" s="210"/>
    </row>
    <row r="269" spans="1:2" x14ac:dyDescent="0.25">
      <c r="A269" s="211"/>
      <c r="B269" s="210"/>
    </row>
    <row r="270" spans="1:2" x14ac:dyDescent="0.25">
      <c r="A270" s="211"/>
      <c r="B270" s="210"/>
    </row>
    <row r="271" spans="1:2" x14ac:dyDescent="0.25">
      <c r="A271" s="211"/>
      <c r="B271" s="210"/>
    </row>
    <row r="272" spans="1:2" x14ac:dyDescent="0.25">
      <c r="A272" s="211"/>
      <c r="B272" s="210"/>
    </row>
    <row r="273" spans="1:2" x14ac:dyDescent="0.25">
      <c r="A273" s="211"/>
      <c r="B273" s="210"/>
    </row>
    <row r="274" spans="1:2" x14ac:dyDescent="0.25">
      <c r="A274" s="211"/>
      <c r="B274" s="210"/>
    </row>
    <row r="275" spans="1:2" x14ac:dyDescent="0.25">
      <c r="A275" s="211"/>
      <c r="B275" s="210"/>
    </row>
    <row r="276" spans="1:2" x14ac:dyDescent="0.25">
      <c r="A276" s="211"/>
      <c r="B276" s="210"/>
    </row>
    <row r="277" spans="1:2" x14ac:dyDescent="0.25">
      <c r="A277" s="211"/>
      <c r="B277" s="210"/>
    </row>
    <row r="278" spans="1:2" x14ac:dyDescent="0.25">
      <c r="A278" s="211"/>
      <c r="B278" s="210"/>
    </row>
    <row r="279" spans="1:2" x14ac:dyDescent="0.25">
      <c r="A279" s="211"/>
      <c r="B279" s="210"/>
    </row>
    <row r="280" spans="1:2" x14ac:dyDescent="0.25">
      <c r="A280" s="211"/>
      <c r="B280" s="210"/>
    </row>
    <row r="281" spans="1:2" x14ac:dyDescent="0.25">
      <c r="A281" s="211"/>
      <c r="B281" s="210"/>
    </row>
    <row r="282" spans="1:2" x14ac:dyDescent="0.25">
      <c r="A282" s="211"/>
      <c r="B282" s="210"/>
    </row>
    <row r="283" spans="1:2" x14ac:dyDescent="0.25">
      <c r="A283" s="211"/>
      <c r="B283" s="210"/>
    </row>
    <row r="284" spans="1:2" x14ac:dyDescent="0.25">
      <c r="A284" s="211"/>
      <c r="B284" s="210"/>
    </row>
    <row r="285" spans="1:2" x14ac:dyDescent="0.25">
      <c r="A285" s="211"/>
      <c r="B285" s="210"/>
    </row>
    <row r="286" spans="1:2" x14ac:dyDescent="0.25">
      <c r="A286" s="211"/>
      <c r="B286" s="210"/>
    </row>
    <row r="287" spans="1:2" x14ac:dyDescent="0.25">
      <c r="A287" s="211"/>
      <c r="B287" s="210"/>
    </row>
    <row r="288" spans="1:2" x14ac:dyDescent="0.25">
      <c r="A288" s="212"/>
      <c r="B288" s="213"/>
    </row>
    <row r="289" spans="2:2" x14ac:dyDescent="0.25">
      <c r="B289" s="210"/>
    </row>
  </sheetData>
  <conditionalFormatting sqref="A3:A128">
    <cfRule type="duplicateValues" dxfId="1" priority="3"/>
  </conditionalFormatting>
  <dataValidations disablePrompts="1" count="1">
    <dataValidation type="list" allowBlank="1" showInputMessage="1" showErrorMessage="1" sqref="B2" xr:uid="{3BF5784B-6F9A-48C5-BC40-E2DE73508D9A}">
      <formula1>HEADER</formula1>
    </dataValidation>
  </dataValidations>
  <pageMargins left="0.75" right="0.75" top="1" bottom="1" header="0.5" footer="0.5"/>
  <pageSetup paperSize="9" orientation="portrait"/>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175EB-C4BB-4E54-BD66-3A9A49470499}">
  <dimension ref="A1:I18"/>
  <sheetViews>
    <sheetView zoomScale="310" zoomScaleNormal="310" workbookViewId="0">
      <selection activeCell="F14" sqref="F14"/>
    </sheetView>
  </sheetViews>
  <sheetFormatPr defaultRowHeight="10.199999999999999" x14ac:dyDescent="0.2"/>
  <cols>
    <col min="1" max="1" width="6.85546875" customWidth="1"/>
    <col min="3" max="3" width="7.85546875" customWidth="1"/>
    <col min="6" max="6" width="6.7109375" customWidth="1"/>
    <col min="7" max="7" width="8" customWidth="1"/>
  </cols>
  <sheetData>
    <row r="1" spans="1:9" x14ac:dyDescent="0.2">
      <c r="B1" s="440">
        <v>1</v>
      </c>
      <c r="C1" s="440">
        <v>2</v>
      </c>
      <c r="D1" s="440">
        <v>3</v>
      </c>
      <c r="E1" s="440">
        <v>4</v>
      </c>
    </row>
    <row r="2" spans="1:9" x14ac:dyDescent="0.2">
      <c r="A2" s="439">
        <v>1</v>
      </c>
      <c r="B2" s="276">
        <v>109</v>
      </c>
      <c r="C2" s="276">
        <v>185</v>
      </c>
      <c r="D2" s="276">
        <v>128</v>
      </c>
      <c r="E2" s="276">
        <v>122</v>
      </c>
    </row>
    <row r="3" spans="1:9" x14ac:dyDescent="0.2">
      <c r="A3" s="439">
        <v>2</v>
      </c>
      <c r="B3" s="276">
        <v>186</v>
      </c>
      <c r="C3" s="276">
        <v>102</v>
      </c>
      <c r="D3" s="276">
        <v>143</v>
      </c>
      <c r="E3" s="276">
        <v>176</v>
      </c>
    </row>
    <row r="4" spans="1:9" x14ac:dyDescent="0.2">
      <c r="A4" s="439">
        <v>3</v>
      </c>
      <c r="B4" s="276">
        <v>159</v>
      </c>
      <c r="C4" s="276">
        <v>154</v>
      </c>
      <c r="D4" s="276">
        <v>160</v>
      </c>
      <c r="E4" s="276">
        <v>160</v>
      </c>
      <c r="G4">
        <f>INDEX($B$2:$E$7,2,3)</f>
        <v>143</v>
      </c>
    </row>
    <row r="5" spans="1:9" x14ac:dyDescent="0.2">
      <c r="A5" s="439">
        <v>4</v>
      </c>
      <c r="B5" s="276">
        <v>158</v>
      </c>
      <c r="C5" s="276">
        <v>126</v>
      </c>
      <c r="D5" s="276">
        <v>178</v>
      </c>
      <c r="E5" s="276">
        <v>146</v>
      </c>
    </row>
    <row r="6" spans="1:9" x14ac:dyDescent="0.2">
      <c r="A6" s="439">
        <v>5</v>
      </c>
      <c r="B6" s="276">
        <v>153</v>
      </c>
      <c r="C6" s="276">
        <v>125</v>
      </c>
      <c r="D6" s="276">
        <v>189</v>
      </c>
      <c r="E6" s="276">
        <v>174</v>
      </c>
    </row>
    <row r="7" spans="1:9" x14ac:dyDescent="0.2">
      <c r="A7" s="439">
        <v>6</v>
      </c>
      <c r="B7" s="276">
        <v>141</v>
      </c>
      <c r="C7" s="276">
        <v>142</v>
      </c>
      <c r="D7" s="276">
        <v>139</v>
      </c>
      <c r="E7" s="276">
        <v>179</v>
      </c>
    </row>
    <row r="10" spans="1:9" x14ac:dyDescent="0.2">
      <c r="B10" s="276">
        <v>100</v>
      </c>
      <c r="C10" s="276">
        <v>298</v>
      </c>
      <c r="D10" s="276">
        <v>109</v>
      </c>
      <c r="E10" s="276">
        <v>186</v>
      </c>
      <c r="F10" s="276">
        <v>159</v>
      </c>
      <c r="G10" s="276">
        <v>158</v>
      </c>
      <c r="H10" s="276">
        <v>153</v>
      </c>
      <c r="I10" s="276">
        <v>141</v>
      </c>
    </row>
    <row r="13" spans="1:9" x14ac:dyDescent="0.2">
      <c r="B13" s="276"/>
      <c r="D13" s="441">
        <v>158</v>
      </c>
    </row>
    <row r="14" spans="1:9" x14ac:dyDescent="0.2">
      <c r="B14" s="276"/>
      <c r="D14">
        <f>MATCH(D13,$B$10:$I$10,0)</f>
        <v>6</v>
      </c>
    </row>
    <row r="15" spans="1:9" x14ac:dyDescent="0.2">
      <c r="B15" s="276"/>
    </row>
    <row r="16" spans="1:9" x14ac:dyDescent="0.2">
      <c r="B16" s="276"/>
    </row>
    <row r="17" spans="2:2" x14ac:dyDescent="0.2">
      <c r="B17" s="276"/>
    </row>
    <row r="18" spans="2:2" x14ac:dyDescent="0.2">
      <c r="B18" s="27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05C2-4A99-4FA4-8E0F-8400653C26CB}">
  <dimension ref="A1:Y289"/>
  <sheetViews>
    <sheetView zoomScale="145" zoomScaleNormal="145" workbookViewId="0">
      <selection activeCell="E17" sqref="E17"/>
    </sheetView>
  </sheetViews>
  <sheetFormatPr defaultColWidth="11.7109375" defaultRowHeight="13.2" x14ac:dyDescent="0.25"/>
  <cols>
    <col min="1" max="1" width="21.140625" style="195" customWidth="1"/>
    <col min="2" max="2" width="36.42578125" style="195" customWidth="1"/>
    <col min="3" max="3" width="17.42578125" style="195" customWidth="1"/>
    <col min="4" max="4" width="18.85546875" style="195" customWidth="1"/>
    <col min="5" max="5" width="19.42578125" style="195" bestFit="1" customWidth="1"/>
    <col min="6" max="7" width="11.7109375" style="195"/>
    <col min="8" max="8" width="13.7109375" style="195" customWidth="1"/>
    <col min="9" max="17" width="11.7109375" style="195"/>
    <col min="18" max="18" width="17.42578125" style="195" customWidth="1"/>
    <col min="19" max="19" width="17.28515625" style="195" customWidth="1"/>
    <col min="20" max="20" width="24.42578125" style="195" customWidth="1"/>
    <col min="21" max="22" width="11.7109375" style="195"/>
    <col min="23" max="23" width="40" style="195" customWidth="1"/>
    <col min="24" max="16384" width="11.7109375" style="195"/>
  </cols>
  <sheetData>
    <row r="1" spans="1:25" x14ac:dyDescent="0.25">
      <c r="R1" s="196" t="s">
        <v>1381</v>
      </c>
      <c r="S1" s="196" t="s">
        <v>1382</v>
      </c>
      <c r="T1" s="196" t="s">
        <v>1383</v>
      </c>
    </row>
    <row r="2" spans="1:25" ht="15.6" x14ac:dyDescent="0.3">
      <c r="A2" s="197" t="s">
        <v>1384</v>
      </c>
      <c r="B2" s="197" t="s">
        <v>1387</v>
      </c>
      <c r="C2" s="197" t="s">
        <v>1386</v>
      </c>
      <c r="D2" s="197" t="s">
        <v>1385</v>
      </c>
      <c r="E2" s="262" t="s">
        <v>6979</v>
      </c>
      <c r="R2" s="198">
        <v>0</v>
      </c>
      <c r="S2" s="198">
        <v>160</v>
      </c>
      <c r="T2" s="198" t="s">
        <v>1388</v>
      </c>
      <c r="U2" s="199"/>
      <c r="V2" s="200"/>
      <c r="W2" s="175"/>
      <c r="X2" s="175"/>
      <c r="Y2" s="175"/>
    </row>
    <row r="3" spans="1:25" ht="15.6" x14ac:dyDescent="0.3">
      <c r="A3" s="201" t="s">
        <v>1389</v>
      </c>
      <c r="B3" s="263"/>
      <c r="C3" s="204"/>
      <c r="D3" s="204"/>
      <c r="F3" s="204"/>
      <c r="G3" s="259"/>
      <c r="R3" s="198">
        <v>161</v>
      </c>
      <c r="S3" s="198">
        <v>320</v>
      </c>
      <c r="T3" s="198" t="s">
        <v>1390</v>
      </c>
      <c r="U3" s="199"/>
      <c r="V3" s="200"/>
      <c r="W3" s="175"/>
      <c r="X3" s="175"/>
      <c r="Y3" s="175"/>
    </row>
    <row r="4" spans="1:25" ht="15.6" x14ac:dyDescent="0.3">
      <c r="A4" s="201" t="s">
        <v>1391</v>
      </c>
      <c r="B4" s="263"/>
      <c r="C4" s="204"/>
      <c r="D4" s="204"/>
      <c r="F4" s="204"/>
      <c r="G4" s="204"/>
      <c r="H4" s="204"/>
      <c r="R4" s="198">
        <v>321</v>
      </c>
      <c r="S4" s="198">
        <v>480</v>
      </c>
      <c r="T4" s="198" t="s">
        <v>1392</v>
      </c>
      <c r="U4" s="199"/>
      <c r="V4" s="205" t="s">
        <v>1393</v>
      </c>
      <c r="W4" s="206" t="s">
        <v>1394</v>
      </c>
      <c r="X4" s="175"/>
      <c r="Y4" s="175"/>
    </row>
    <row r="5" spans="1:25" ht="15.6" x14ac:dyDescent="0.3">
      <c r="A5" s="201" t="s">
        <v>1395</v>
      </c>
      <c r="B5" s="263"/>
      <c r="C5" s="204"/>
      <c r="D5" s="204"/>
      <c r="F5" s="204"/>
      <c r="G5" s="259"/>
      <c r="R5" s="198">
        <v>481</v>
      </c>
      <c r="S5" s="198">
        <v>640</v>
      </c>
      <c r="T5" s="198" t="s">
        <v>1396</v>
      </c>
      <c r="U5" s="199"/>
      <c r="V5" s="208">
        <v>175</v>
      </c>
      <c r="W5" s="209" t="str">
        <f>VLOOKUP(V5,$R$1:$T$16,3,1)</f>
        <v>161-320</v>
      </c>
      <c r="X5" s="175"/>
      <c r="Y5" s="175"/>
    </row>
    <row r="6" spans="1:25" ht="15.6" x14ac:dyDescent="0.3">
      <c r="A6" s="201" t="s">
        <v>1397</v>
      </c>
      <c r="B6" s="263"/>
      <c r="C6" s="204"/>
      <c r="D6" s="204"/>
      <c r="F6" s="204"/>
      <c r="R6" s="198">
        <v>641</v>
      </c>
      <c r="S6" s="198">
        <v>800</v>
      </c>
      <c r="T6" s="198" t="s">
        <v>1398</v>
      </c>
      <c r="U6" s="199"/>
      <c r="V6" s="208">
        <v>151</v>
      </c>
      <c r="W6" s="209" t="str">
        <f t="shared" ref="W6:W13" si="0">VLOOKUP(V6,$R$1:$T$16,3,1)</f>
        <v>0-160</v>
      </c>
      <c r="X6" s="175"/>
      <c r="Y6" s="175"/>
    </row>
    <row r="7" spans="1:25" ht="15.6" x14ac:dyDescent="0.3">
      <c r="A7" s="201" t="s">
        <v>1399</v>
      </c>
      <c r="B7" s="263"/>
      <c r="C7" s="204"/>
      <c r="D7" s="204"/>
      <c r="G7" s="259"/>
      <c r="R7" s="198">
        <v>801</v>
      </c>
      <c r="S7" s="198">
        <v>960</v>
      </c>
      <c r="T7" s="198" t="s">
        <v>1400</v>
      </c>
      <c r="U7" s="199"/>
      <c r="V7" s="208">
        <v>237</v>
      </c>
      <c r="W7" s="209" t="str">
        <f t="shared" si="0"/>
        <v>161-320</v>
      </c>
      <c r="X7" s="175"/>
      <c r="Y7" s="175"/>
    </row>
    <row r="8" spans="1:25" ht="15.6" x14ac:dyDescent="0.3">
      <c r="A8" s="201" t="s">
        <v>1401</v>
      </c>
      <c r="B8" s="263"/>
      <c r="C8" s="204"/>
      <c r="D8" s="204"/>
      <c r="R8" s="198">
        <v>961</v>
      </c>
      <c r="S8" s="198">
        <v>1120</v>
      </c>
      <c r="T8" s="198" t="s">
        <v>1402</v>
      </c>
      <c r="U8" s="199"/>
      <c r="V8" s="208">
        <v>1378</v>
      </c>
      <c r="W8" s="209" t="str">
        <f t="shared" si="0"/>
        <v>1281-1440</v>
      </c>
      <c r="X8" s="175"/>
      <c r="Y8" s="175"/>
    </row>
    <row r="9" spans="1:25" ht="15.6" x14ac:dyDescent="0.3">
      <c r="A9" s="201" t="s">
        <v>1403</v>
      </c>
      <c r="B9" s="263"/>
      <c r="C9" s="204"/>
      <c r="D9" s="204"/>
      <c r="R9" s="198">
        <v>1121</v>
      </c>
      <c r="S9" s="198">
        <v>1280</v>
      </c>
      <c r="T9" s="198" t="s">
        <v>1404</v>
      </c>
      <c r="U9" s="199"/>
      <c r="V9" s="208">
        <v>1367</v>
      </c>
      <c r="W9" s="209" t="str">
        <f t="shared" si="0"/>
        <v>1281-1440</v>
      </c>
      <c r="X9" s="175"/>
      <c r="Y9" s="175"/>
    </row>
    <row r="10" spans="1:25" ht="15.6" x14ac:dyDescent="0.3">
      <c r="A10" s="201" t="s">
        <v>1405</v>
      </c>
      <c r="B10" s="263"/>
      <c r="C10" s="204"/>
      <c r="D10" s="204"/>
      <c r="R10" s="198">
        <v>1281</v>
      </c>
      <c r="S10" s="198">
        <v>1440</v>
      </c>
      <c r="T10" s="198" t="s">
        <v>1406</v>
      </c>
      <c r="U10" s="199"/>
      <c r="V10" s="208">
        <v>2161</v>
      </c>
      <c r="W10" s="209" t="str">
        <f t="shared" si="0"/>
        <v>2081-2240</v>
      </c>
      <c r="X10" s="175"/>
      <c r="Y10" s="175"/>
    </row>
    <row r="11" spans="1:25" ht="15.6" x14ac:dyDescent="0.3">
      <c r="A11" s="201" t="s">
        <v>1407</v>
      </c>
      <c r="B11" s="263"/>
      <c r="C11" s="204"/>
      <c r="D11" s="204"/>
      <c r="R11" s="198">
        <v>1441</v>
      </c>
      <c r="S11" s="198">
        <v>1600</v>
      </c>
      <c r="T11" s="198" t="s">
        <v>1408</v>
      </c>
      <c r="U11" s="199"/>
      <c r="V11" s="208">
        <v>1620</v>
      </c>
      <c r="W11" s="209" t="str">
        <f t="shared" si="0"/>
        <v>1601-1760</v>
      </c>
      <c r="X11" s="175"/>
      <c r="Y11" s="175"/>
    </row>
    <row r="12" spans="1:25" ht="15.6" x14ac:dyDescent="0.3">
      <c r="A12" s="201" t="s">
        <v>1409</v>
      </c>
      <c r="B12" s="263"/>
      <c r="C12" s="204"/>
      <c r="D12" s="204"/>
      <c r="R12" s="198">
        <v>1601</v>
      </c>
      <c r="S12" s="198">
        <v>1760</v>
      </c>
      <c r="T12" s="198" t="s">
        <v>1410</v>
      </c>
      <c r="U12" s="199"/>
      <c r="V12" s="208">
        <v>920</v>
      </c>
      <c r="W12" s="209" t="str">
        <f t="shared" si="0"/>
        <v>801-960</v>
      </c>
      <c r="X12" s="175"/>
      <c r="Y12" s="175"/>
    </row>
    <row r="13" spans="1:25" ht="15.6" x14ac:dyDescent="0.3">
      <c r="A13" s="201" t="s">
        <v>1411</v>
      </c>
      <c r="B13" s="263"/>
      <c r="C13" s="204"/>
      <c r="D13" s="204"/>
      <c r="R13" s="198">
        <v>1761</v>
      </c>
      <c r="S13" s="198">
        <v>1920</v>
      </c>
      <c r="T13" s="198" t="s">
        <v>1412</v>
      </c>
      <c r="U13" s="199"/>
      <c r="V13" s="208">
        <v>669</v>
      </c>
      <c r="W13" s="209" t="str">
        <f t="shared" si="0"/>
        <v>641-800</v>
      </c>
      <c r="X13" s="175"/>
      <c r="Y13" s="175"/>
    </row>
    <row r="14" spans="1:25" ht="15.6" x14ac:dyDescent="0.3">
      <c r="A14" s="201" t="s">
        <v>1413</v>
      </c>
      <c r="B14" s="263"/>
      <c r="C14" s="204"/>
      <c r="D14" s="204"/>
      <c r="R14" s="198">
        <v>2081</v>
      </c>
      <c r="S14" s="198">
        <v>2240</v>
      </c>
      <c r="T14" s="198" t="s">
        <v>1414</v>
      </c>
      <c r="U14" s="199"/>
      <c r="V14" s="199"/>
      <c r="W14" s="175"/>
      <c r="X14" s="175"/>
      <c r="Y14" s="175"/>
    </row>
    <row r="15" spans="1:25" ht="15.6" x14ac:dyDescent="0.3">
      <c r="A15" s="201" t="s">
        <v>1415</v>
      </c>
      <c r="B15" s="204"/>
      <c r="C15" s="204"/>
      <c r="D15" s="204"/>
      <c r="R15" s="198">
        <v>2241</v>
      </c>
      <c r="S15" s="198">
        <v>2400</v>
      </c>
      <c r="T15" s="198" t="s">
        <v>1416</v>
      </c>
      <c r="U15" s="199"/>
      <c r="V15" s="199"/>
      <c r="W15" s="175"/>
      <c r="X15" s="175"/>
      <c r="Y15" s="175"/>
    </row>
    <row r="16" spans="1:25" ht="15.6" x14ac:dyDescent="0.3">
      <c r="A16" s="201" t="s">
        <v>1417</v>
      </c>
      <c r="B16" s="204"/>
      <c r="C16" s="204"/>
      <c r="D16" s="204"/>
      <c r="R16" s="198">
        <v>2401</v>
      </c>
      <c r="S16" s="198">
        <v>2560</v>
      </c>
      <c r="T16" s="198" t="s">
        <v>1418</v>
      </c>
      <c r="U16" s="199"/>
      <c r="V16" s="199"/>
      <c r="W16" s="175"/>
      <c r="X16" s="175"/>
      <c r="Y16" s="175"/>
    </row>
    <row r="17" spans="1:25" ht="15.6" x14ac:dyDescent="0.3">
      <c r="A17" s="201" t="s">
        <v>1419</v>
      </c>
      <c r="B17" s="204"/>
      <c r="C17" s="204"/>
      <c r="D17" s="204"/>
      <c r="R17" s="175"/>
      <c r="S17" s="175"/>
      <c r="T17" s="175"/>
      <c r="U17" s="175"/>
      <c r="V17" s="199"/>
      <c r="W17" s="175"/>
      <c r="X17" s="175"/>
      <c r="Y17" s="175"/>
    </row>
    <row r="18" spans="1:25" x14ac:dyDescent="0.25">
      <c r="A18" s="201" t="s">
        <v>1420</v>
      </c>
      <c r="B18" s="204"/>
      <c r="C18" s="204"/>
      <c r="D18" s="204"/>
    </row>
    <row r="19" spans="1:25" x14ac:dyDescent="0.25">
      <c r="A19" s="201" t="s">
        <v>1421</v>
      </c>
      <c r="B19" s="204"/>
      <c r="C19" s="204"/>
      <c r="D19" s="204"/>
    </row>
    <row r="20" spans="1:25" x14ac:dyDescent="0.25">
      <c r="A20" s="201" t="s">
        <v>1422</v>
      </c>
      <c r="B20" s="204"/>
      <c r="C20" s="204"/>
      <c r="D20" s="204"/>
    </row>
    <row r="21" spans="1:25" x14ac:dyDescent="0.25">
      <c r="A21" s="201" t="s">
        <v>1423</v>
      </c>
      <c r="B21" s="204"/>
      <c r="C21" s="204"/>
      <c r="D21" s="204"/>
    </row>
    <row r="22" spans="1:25" x14ac:dyDescent="0.25">
      <c r="A22" s="201" t="s">
        <v>1424</v>
      </c>
      <c r="B22" s="204"/>
      <c r="C22" s="204"/>
      <c r="D22" s="204"/>
    </row>
    <row r="23" spans="1:25" ht="19.5" customHeight="1" x14ac:dyDescent="0.25">
      <c r="B23" s="210"/>
    </row>
    <row r="24" spans="1:25" ht="19.5" customHeight="1" x14ac:dyDescent="0.25">
      <c r="B24" s="210"/>
    </row>
    <row r="25" spans="1:25" x14ac:dyDescent="0.25">
      <c r="B25" s="210"/>
    </row>
    <row r="26" spans="1:25" x14ac:dyDescent="0.25">
      <c r="B26" s="210"/>
    </row>
    <row r="27" spans="1:25" x14ac:dyDescent="0.25">
      <c r="B27" s="210"/>
    </row>
    <row r="28" spans="1:25" x14ac:dyDescent="0.25">
      <c r="B28" s="210"/>
    </row>
    <row r="29" spans="1:25" x14ac:dyDescent="0.25">
      <c r="B29" s="210"/>
    </row>
    <row r="30" spans="1:25" x14ac:dyDescent="0.25">
      <c r="B30" s="210"/>
    </row>
    <row r="31" spans="1:25" x14ac:dyDescent="0.25">
      <c r="B31" s="210"/>
    </row>
    <row r="32" spans="1:25" x14ac:dyDescent="0.25">
      <c r="B32" s="210"/>
    </row>
    <row r="33" spans="2:2" x14ac:dyDescent="0.25">
      <c r="B33" s="210"/>
    </row>
    <row r="34" spans="2:2" x14ac:dyDescent="0.25">
      <c r="B34" s="210"/>
    </row>
    <row r="35" spans="2:2" x14ac:dyDescent="0.25">
      <c r="B35" s="210"/>
    </row>
    <row r="36" spans="2:2" x14ac:dyDescent="0.25">
      <c r="B36" s="210"/>
    </row>
    <row r="37" spans="2:2" x14ac:dyDescent="0.25">
      <c r="B37" s="210"/>
    </row>
    <row r="38" spans="2:2" x14ac:dyDescent="0.25">
      <c r="B38" s="210"/>
    </row>
    <row r="39" spans="2:2" x14ac:dyDescent="0.25">
      <c r="B39" s="210"/>
    </row>
    <row r="40" spans="2:2" x14ac:dyDescent="0.25">
      <c r="B40" s="210"/>
    </row>
    <row r="41" spans="2:2" x14ac:dyDescent="0.25">
      <c r="B41" s="210"/>
    </row>
    <row r="42" spans="2:2" x14ac:dyDescent="0.25">
      <c r="B42" s="210"/>
    </row>
    <row r="43" spans="2:2" x14ac:dyDescent="0.25">
      <c r="B43" s="210"/>
    </row>
    <row r="44" spans="2:2" x14ac:dyDescent="0.25">
      <c r="B44" s="210"/>
    </row>
    <row r="45" spans="2:2" x14ac:dyDescent="0.25">
      <c r="B45" s="210"/>
    </row>
    <row r="46" spans="2:2" x14ac:dyDescent="0.25">
      <c r="B46" s="210"/>
    </row>
    <row r="47" spans="2:2" x14ac:dyDescent="0.25">
      <c r="B47" s="210"/>
    </row>
    <row r="48" spans="2:2" x14ac:dyDescent="0.25">
      <c r="B48" s="210"/>
    </row>
    <row r="49" spans="2:2" x14ac:dyDescent="0.25">
      <c r="B49" s="210"/>
    </row>
    <row r="50" spans="2:2" x14ac:dyDescent="0.25">
      <c r="B50" s="210"/>
    </row>
    <row r="51" spans="2:2" x14ac:dyDescent="0.25">
      <c r="B51" s="210"/>
    </row>
    <row r="52" spans="2:2" x14ac:dyDescent="0.25">
      <c r="B52" s="210"/>
    </row>
    <row r="53" spans="2:2" x14ac:dyDescent="0.25">
      <c r="B53" s="210"/>
    </row>
    <row r="54" spans="2:2" x14ac:dyDescent="0.25">
      <c r="B54" s="210"/>
    </row>
    <row r="55" spans="2:2" x14ac:dyDescent="0.25">
      <c r="B55" s="210"/>
    </row>
    <row r="56" spans="2:2" x14ac:dyDescent="0.25">
      <c r="B56" s="210"/>
    </row>
    <row r="57" spans="2:2" x14ac:dyDescent="0.25">
      <c r="B57" s="210"/>
    </row>
    <row r="58" spans="2:2" x14ac:dyDescent="0.25">
      <c r="B58" s="210"/>
    </row>
    <row r="59" spans="2:2" x14ac:dyDescent="0.25">
      <c r="B59" s="210"/>
    </row>
    <row r="60" spans="2:2" x14ac:dyDescent="0.25">
      <c r="B60" s="210"/>
    </row>
    <row r="61" spans="2:2" x14ac:dyDescent="0.25">
      <c r="B61" s="210"/>
    </row>
    <row r="62" spans="2:2" x14ac:dyDescent="0.25">
      <c r="B62" s="210"/>
    </row>
    <row r="63" spans="2:2" x14ac:dyDescent="0.25">
      <c r="B63" s="210"/>
    </row>
    <row r="64" spans="2:2" x14ac:dyDescent="0.25">
      <c r="B64" s="210"/>
    </row>
    <row r="65" spans="2:2" x14ac:dyDescent="0.25">
      <c r="B65" s="210"/>
    </row>
    <row r="66" spans="2:2" x14ac:dyDescent="0.25">
      <c r="B66" s="210"/>
    </row>
    <row r="67" spans="2:2" x14ac:dyDescent="0.25">
      <c r="B67" s="210"/>
    </row>
    <row r="68" spans="2:2" x14ac:dyDescent="0.25">
      <c r="B68" s="210"/>
    </row>
    <row r="69" spans="2:2" x14ac:dyDescent="0.25">
      <c r="B69" s="210"/>
    </row>
    <row r="70" spans="2:2" x14ac:dyDescent="0.25">
      <c r="B70" s="210"/>
    </row>
    <row r="71" spans="2:2" x14ac:dyDescent="0.25">
      <c r="B71" s="210"/>
    </row>
    <row r="72" spans="2:2" x14ac:dyDescent="0.25">
      <c r="B72" s="210"/>
    </row>
    <row r="73" spans="2:2" x14ac:dyDescent="0.25">
      <c r="B73" s="210"/>
    </row>
    <row r="74" spans="2:2" x14ac:dyDescent="0.25">
      <c r="B74" s="210"/>
    </row>
    <row r="75" spans="2:2" x14ac:dyDescent="0.25">
      <c r="B75" s="210"/>
    </row>
    <row r="76" spans="2:2" x14ac:dyDescent="0.25">
      <c r="B76" s="210"/>
    </row>
    <row r="77" spans="2:2" x14ac:dyDescent="0.25">
      <c r="B77" s="210"/>
    </row>
    <row r="78" spans="2:2" x14ac:dyDescent="0.25">
      <c r="B78" s="210"/>
    </row>
    <row r="79" spans="2:2" x14ac:dyDescent="0.25">
      <c r="B79" s="210"/>
    </row>
    <row r="80" spans="2:2" x14ac:dyDescent="0.25">
      <c r="B80" s="210"/>
    </row>
    <row r="81" spans="2:2" x14ac:dyDescent="0.25">
      <c r="B81" s="210"/>
    </row>
    <row r="82" spans="2:2" x14ac:dyDescent="0.25">
      <c r="B82" s="210"/>
    </row>
    <row r="83" spans="2:2" x14ac:dyDescent="0.25">
      <c r="B83" s="210"/>
    </row>
    <row r="84" spans="2:2" x14ac:dyDescent="0.25">
      <c r="B84" s="210"/>
    </row>
    <row r="85" spans="2:2" x14ac:dyDescent="0.25">
      <c r="B85" s="210"/>
    </row>
    <row r="86" spans="2:2" x14ac:dyDescent="0.25">
      <c r="B86" s="210"/>
    </row>
    <row r="87" spans="2:2" x14ac:dyDescent="0.25">
      <c r="B87" s="210"/>
    </row>
    <row r="88" spans="2:2" x14ac:dyDescent="0.25">
      <c r="B88" s="210"/>
    </row>
    <row r="89" spans="2:2" x14ac:dyDescent="0.25">
      <c r="B89" s="210"/>
    </row>
    <row r="90" spans="2:2" x14ac:dyDescent="0.25">
      <c r="B90" s="210"/>
    </row>
    <row r="91" spans="2:2" x14ac:dyDescent="0.25">
      <c r="B91" s="210"/>
    </row>
    <row r="92" spans="2:2" x14ac:dyDescent="0.25">
      <c r="B92" s="210"/>
    </row>
    <row r="93" spans="2:2" x14ac:dyDescent="0.25">
      <c r="B93" s="210"/>
    </row>
    <row r="94" spans="2:2" x14ac:dyDescent="0.25">
      <c r="B94" s="210"/>
    </row>
    <row r="95" spans="2:2" x14ac:dyDescent="0.25">
      <c r="B95" s="210"/>
    </row>
    <row r="96" spans="2:2" x14ac:dyDescent="0.25">
      <c r="B96" s="210"/>
    </row>
    <row r="97" spans="2:2" x14ac:dyDescent="0.25">
      <c r="B97" s="210"/>
    </row>
    <row r="98" spans="2:2" x14ac:dyDescent="0.25">
      <c r="B98" s="210"/>
    </row>
    <row r="99" spans="2:2" x14ac:dyDescent="0.25">
      <c r="B99" s="210"/>
    </row>
    <row r="100" spans="2:2" x14ac:dyDescent="0.25">
      <c r="B100" s="210"/>
    </row>
    <row r="101" spans="2:2" x14ac:dyDescent="0.25">
      <c r="B101" s="210"/>
    </row>
    <row r="102" spans="2:2" x14ac:dyDescent="0.25">
      <c r="B102" s="210"/>
    </row>
    <row r="103" spans="2:2" x14ac:dyDescent="0.25">
      <c r="B103" s="210"/>
    </row>
    <row r="104" spans="2:2" x14ac:dyDescent="0.25">
      <c r="B104" s="210"/>
    </row>
    <row r="105" spans="2:2" x14ac:dyDescent="0.25">
      <c r="B105" s="210"/>
    </row>
    <row r="106" spans="2:2" x14ac:dyDescent="0.25">
      <c r="B106" s="210"/>
    </row>
    <row r="107" spans="2:2" x14ac:dyDescent="0.25">
      <c r="B107" s="210"/>
    </row>
    <row r="108" spans="2:2" x14ac:dyDescent="0.25">
      <c r="B108" s="210"/>
    </row>
    <row r="109" spans="2:2" x14ac:dyDescent="0.25">
      <c r="B109" s="210"/>
    </row>
    <row r="110" spans="2:2" x14ac:dyDescent="0.25">
      <c r="B110" s="210"/>
    </row>
    <row r="111" spans="2:2" x14ac:dyDescent="0.25">
      <c r="B111" s="210"/>
    </row>
    <row r="112" spans="2:2" x14ac:dyDescent="0.25">
      <c r="B112" s="210"/>
    </row>
    <row r="113" spans="2:2" x14ac:dyDescent="0.25">
      <c r="B113" s="210"/>
    </row>
    <row r="114" spans="2:2" x14ac:dyDescent="0.25">
      <c r="B114" s="210"/>
    </row>
    <row r="115" spans="2:2" x14ac:dyDescent="0.25">
      <c r="B115" s="210"/>
    </row>
    <row r="116" spans="2:2" x14ac:dyDescent="0.25">
      <c r="B116" s="210"/>
    </row>
    <row r="117" spans="2:2" x14ac:dyDescent="0.25">
      <c r="B117" s="210"/>
    </row>
    <row r="118" spans="2:2" x14ac:dyDescent="0.25">
      <c r="B118" s="210"/>
    </row>
    <row r="119" spans="2:2" x14ac:dyDescent="0.25">
      <c r="B119" s="210"/>
    </row>
    <row r="120" spans="2:2" x14ac:dyDescent="0.25">
      <c r="B120" s="210"/>
    </row>
    <row r="121" spans="2:2" x14ac:dyDescent="0.25">
      <c r="B121" s="210"/>
    </row>
    <row r="122" spans="2:2" x14ac:dyDescent="0.25">
      <c r="B122" s="210"/>
    </row>
    <row r="123" spans="2:2" x14ac:dyDescent="0.25">
      <c r="B123" s="210"/>
    </row>
    <row r="124" spans="2:2" x14ac:dyDescent="0.25">
      <c r="B124" s="210"/>
    </row>
    <row r="125" spans="2:2" x14ac:dyDescent="0.25">
      <c r="B125" s="210"/>
    </row>
    <row r="126" spans="2:2" x14ac:dyDescent="0.25">
      <c r="B126" s="210"/>
    </row>
    <row r="127" spans="2:2" x14ac:dyDescent="0.25">
      <c r="B127" s="210"/>
    </row>
    <row r="128" spans="2:2" x14ac:dyDescent="0.25">
      <c r="B128" s="210"/>
    </row>
    <row r="129" spans="2:2" x14ac:dyDescent="0.25">
      <c r="B129" s="210"/>
    </row>
    <row r="130" spans="2:2" x14ac:dyDescent="0.25">
      <c r="B130" s="210"/>
    </row>
    <row r="131" spans="2:2" x14ac:dyDescent="0.25">
      <c r="B131" s="210"/>
    </row>
    <row r="132" spans="2:2" x14ac:dyDescent="0.25">
      <c r="B132" s="210"/>
    </row>
    <row r="133" spans="2:2" x14ac:dyDescent="0.25">
      <c r="B133" s="210"/>
    </row>
    <row r="134" spans="2:2" x14ac:dyDescent="0.25">
      <c r="B134" s="210"/>
    </row>
    <row r="135" spans="2:2" x14ac:dyDescent="0.25">
      <c r="B135" s="210"/>
    </row>
    <row r="136" spans="2:2" x14ac:dyDescent="0.25">
      <c r="B136" s="210"/>
    </row>
    <row r="137" spans="2:2" x14ac:dyDescent="0.25">
      <c r="B137" s="210"/>
    </row>
    <row r="138" spans="2:2" x14ac:dyDescent="0.25">
      <c r="B138" s="210"/>
    </row>
    <row r="139" spans="2:2" x14ac:dyDescent="0.25">
      <c r="B139" s="210"/>
    </row>
    <row r="140" spans="2:2" x14ac:dyDescent="0.25">
      <c r="B140" s="210"/>
    </row>
    <row r="141" spans="2:2" x14ac:dyDescent="0.25">
      <c r="B141" s="210"/>
    </row>
    <row r="142" spans="2:2" x14ac:dyDescent="0.25">
      <c r="B142" s="210"/>
    </row>
    <row r="143" spans="2:2" x14ac:dyDescent="0.25">
      <c r="B143" s="210"/>
    </row>
    <row r="144" spans="2:2" x14ac:dyDescent="0.25">
      <c r="B144" s="210"/>
    </row>
    <row r="145" spans="2:2" x14ac:dyDescent="0.25">
      <c r="B145" s="210"/>
    </row>
    <row r="146" spans="2:2" x14ac:dyDescent="0.25">
      <c r="B146" s="210"/>
    </row>
    <row r="147" spans="2:2" x14ac:dyDescent="0.25">
      <c r="B147" s="210"/>
    </row>
    <row r="148" spans="2:2" x14ac:dyDescent="0.25">
      <c r="B148" s="210"/>
    </row>
    <row r="149" spans="2:2" x14ac:dyDescent="0.25">
      <c r="B149" s="210"/>
    </row>
    <row r="150" spans="2:2" x14ac:dyDescent="0.25">
      <c r="B150" s="210"/>
    </row>
    <row r="151" spans="2:2" x14ac:dyDescent="0.25">
      <c r="B151" s="210"/>
    </row>
    <row r="152" spans="2:2" x14ac:dyDescent="0.25">
      <c r="B152" s="210"/>
    </row>
    <row r="153" spans="2:2" x14ac:dyDescent="0.25">
      <c r="B153" s="210"/>
    </row>
    <row r="154" spans="2:2" x14ac:dyDescent="0.25">
      <c r="B154" s="210"/>
    </row>
    <row r="155" spans="2:2" x14ac:dyDescent="0.25">
      <c r="B155" s="210"/>
    </row>
    <row r="156" spans="2:2" x14ac:dyDescent="0.25">
      <c r="B156" s="210"/>
    </row>
    <row r="157" spans="2:2" x14ac:dyDescent="0.25">
      <c r="B157" s="210"/>
    </row>
    <row r="158" spans="2:2" x14ac:dyDescent="0.25">
      <c r="B158" s="210"/>
    </row>
    <row r="159" spans="2:2" x14ac:dyDescent="0.25">
      <c r="B159" s="210"/>
    </row>
    <row r="160" spans="2:2" x14ac:dyDescent="0.25">
      <c r="B160" s="210"/>
    </row>
    <row r="161" spans="2:2" x14ac:dyDescent="0.25">
      <c r="B161" s="210"/>
    </row>
    <row r="162" spans="2:2" x14ac:dyDescent="0.25">
      <c r="B162" s="210"/>
    </row>
    <row r="163" spans="2:2" x14ac:dyDescent="0.25">
      <c r="B163" s="210"/>
    </row>
    <row r="164" spans="2:2" x14ac:dyDescent="0.25">
      <c r="B164" s="210"/>
    </row>
    <row r="165" spans="2:2" x14ac:dyDescent="0.25">
      <c r="B165" s="210"/>
    </row>
    <row r="166" spans="2:2" x14ac:dyDescent="0.25">
      <c r="B166" s="210"/>
    </row>
    <row r="167" spans="2:2" x14ac:dyDescent="0.25">
      <c r="B167" s="210"/>
    </row>
    <row r="168" spans="2:2" x14ac:dyDescent="0.25">
      <c r="B168" s="210"/>
    </row>
    <row r="169" spans="2:2" x14ac:dyDescent="0.25">
      <c r="B169" s="210"/>
    </row>
    <row r="170" spans="2:2" x14ac:dyDescent="0.25">
      <c r="B170" s="210"/>
    </row>
    <row r="171" spans="2:2" x14ac:dyDescent="0.25">
      <c r="B171" s="210"/>
    </row>
    <row r="172" spans="2:2" x14ac:dyDescent="0.25">
      <c r="B172" s="210"/>
    </row>
    <row r="173" spans="2:2" x14ac:dyDescent="0.25">
      <c r="B173" s="210"/>
    </row>
    <row r="174" spans="2:2" x14ac:dyDescent="0.25">
      <c r="B174" s="210"/>
    </row>
    <row r="175" spans="2:2" x14ac:dyDescent="0.25">
      <c r="B175" s="210"/>
    </row>
    <row r="176" spans="2:2" x14ac:dyDescent="0.25">
      <c r="B176" s="210"/>
    </row>
    <row r="177" spans="2:2" x14ac:dyDescent="0.25">
      <c r="B177" s="210"/>
    </row>
    <row r="178" spans="2:2" x14ac:dyDescent="0.25">
      <c r="B178" s="210"/>
    </row>
    <row r="179" spans="2:2" x14ac:dyDescent="0.25">
      <c r="B179" s="210"/>
    </row>
    <row r="180" spans="2:2" x14ac:dyDescent="0.25">
      <c r="B180" s="210"/>
    </row>
    <row r="181" spans="2:2" x14ac:dyDescent="0.25">
      <c r="B181" s="210"/>
    </row>
    <row r="182" spans="2:2" x14ac:dyDescent="0.25">
      <c r="B182" s="210"/>
    </row>
    <row r="183" spans="2:2" x14ac:dyDescent="0.25">
      <c r="B183" s="210"/>
    </row>
    <row r="184" spans="2:2" x14ac:dyDescent="0.25">
      <c r="B184" s="210"/>
    </row>
    <row r="185" spans="2:2" x14ac:dyDescent="0.25">
      <c r="B185" s="210"/>
    </row>
    <row r="186" spans="2:2" x14ac:dyDescent="0.25">
      <c r="B186" s="210"/>
    </row>
    <row r="187" spans="2:2" x14ac:dyDescent="0.25">
      <c r="B187" s="210"/>
    </row>
    <row r="188" spans="2:2" x14ac:dyDescent="0.25">
      <c r="B188" s="210"/>
    </row>
    <row r="189" spans="2:2" x14ac:dyDescent="0.25">
      <c r="B189" s="210"/>
    </row>
    <row r="190" spans="2:2" x14ac:dyDescent="0.25">
      <c r="B190" s="210"/>
    </row>
    <row r="191" spans="2:2" x14ac:dyDescent="0.25">
      <c r="B191" s="210"/>
    </row>
    <row r="192" spans="2:2" x14ac:dyDescent="0.25">
      <c r="B192" s="210"/>
    </row>
    <row r="193" spans="2:2" x14ac:dyDescent="0.25">
      <c r="B193" s="210"/>
    </row>
    <row r="194" spans="2:2" x14ac:dyDescent="0.25">
      <c r="B194" s="210"/>
    </row>
    <row r="195" spans="2:2" x14ac:dyDescent="0.25">
      <c r="B195" s="210"/>
    </row>
    <row r="196" spans="2:2" x14ac:dyDescent="0.25">
      <c r="B196" s="210"/>
    </row>
    <row r="197" spans="2:2" x14ac:dyDescent="0.25">
      <c r="B197" s="210"/>
    </row>
    <row r="198" spans="2:2" x14ac:dyDescent="0.25">
      <c r="B198" s="210"/>
    </row>
    <row r="199" spans="2:2" x14ac:dyDescent="0.25">
      <c r="B199" s="210"/>
    </row>
    <row r="200" spans="2:2" x14ac:dyDescent="0.25">
      <c r="B200" s="210"/>
    </row>
    <row r="201" spans="2:2" x14ac:dyDescent="0.25">
      <c r="B201" s="210"/>
    </row>
    <row r="202" spans="2:2" x14ac:dyDescent="0.25">
      <c r="B202" s="210"/>
    </row>
    <row r="203" spans="2:2" x14ac:dyDescent="0.25">
      <c r="B203" s="210"/>
    </row>
    <row r="204" spans="2:2" x14ac:dyDescent="0.25">
      <c r="B204" s="210"/>
    </row>
    <row r="205" spans="2:2" x14ac:dyDescent="0.25">
      <c r="B205" s="210"/>
    </row>
    <row r="206" spans="2:2" x14ac:dyDescent="0.25">
      <c r="B206" s="210"/>
    </row>
    <row r="207" spans="2:2" x14ac:dyDescent="0.25">
      <c r="B207" s="210"/>
    </row>
    <row r="208" spans="2:2" x14ac:dyDescent="0.25">
      <c r="B208" s="210"/>
    </row>
    <row r="209" spans="2:2" x14ac:dyDescent="0.25">
      <c r="B209" s="210"/>
    </row>
    <row r="210" spans="2:2" x14ac:dyDescent="0.25">
      <c r="B210" s="210"/>
    </row>
    <row r="211" spans="2:2" x14ac:dyDescent="0.25">
      <c r="B211" s="210"/>
    </row>
    <row r="212" spans="2:2" x14ac:dyDescent="0.25">
      <c r="B212" s="210"/>
    </row>
    <row r="213" spans="2:2" x14ac:dyDescent="0.25">
      <c r="B213" s="210"/>
    </row>
    <row r="214" spans="2:2" x14ac:dyDescent="0.25">
      <c r="B214" s="210"/>
    </row>
    <row r="215" spans="2:2" x14ac:dyDescent="0.25">
      <c r="B215" s="210"/>
    </row>
    <row r="216" spans="2:2" x14ac:dyDescent="0.25">
      <c r="B216" s="210"/>
    </row>
    <row r="217" spans="2:2" x14ac:dyDescent="0.25">
      <c r="B217" s="210"/>
    </row>
    <row r="218" spans="2:2" x14ac:dyDescent="0.25">
      <c r="B218" s="210"/>
    </row>
    <row r="219" spans="2:2" x14ac:dyDescent="0.25">
      <c r="B219" s="210"/>
    </row>
    <row r="220" spans="2:2" x14ac:dyDescent="0.25">
      <c r="B220" s="210"/>
    </row>
    <row r="221" spans="2:2" x14ac:dyDescent="0.25">
      <c r="B221" s="210"/>
    </row>
    <row r="222" spans="2:2" x14ac:dyDescent="0.25">
      <c r="B222" s="210"/>
    </row>
    <row r="223" spans="2:2" x14ac:dyDescent="0.25">
      <c r="B223" s="210"/>
    </row>
    <row r="224" spans="2:2" x14ac:dyDescent="0.25">
      <c r="B224" s="210"/>
    </row>
    <row r="225" spans="1:2" x14ac:dyDescent="0.25">
      <c r="B225" s="210"/>
    </row>
    <row r="226" spans="1:2" x14ac:dyDescent="0.25">
      <c r="B226" s="210"/>
    </row>
    <row r="227" spans="1:2" x14ac:dyDescent="0.25">
      <c r="B227" s="210"/>
    </row>
    <row r="228" spans="1:2" x14ac:dyDescent="0.25">
      <c r="B228" s="210"/>
    </row>
    <row r="229" spans="1:2" x14ac:dyDescent="0.25">
      <c r="B229" s="210"/>
    </row>
    <row r="230" spans="1:2" x14ac:dyDescent="0.25">
      <c r="B230" s="210"/>
    </row>
    <row r="231" spans="1:2" x14ac:dyDescent="0.25">
      <c r="B231" s="210"/>
    </row>
    <row r="232" spans="1:2" x14ac:dyDescent="0.25">
      <c r="B232" s="210"/>
    </row>
    <row r="233" spans="1:2" x14ac:dyDescent="0.25">
      <c r="B233" s="210"/>
    </row>
    <row r="234" spans="1:2" x14ac:dyDescent="0.25">
      <c r="B234" s="210"/>
    </row>
    <row r="235" spans="1:2" x14ac:dyDescent="0.25">
      <c r="B235" s="210"/>
    </row>
    <row r="236" spans="1:2" x14ac:dyDescent="0.25">
      <c r="B236" s="210"/>
    </row>
    <row r="237" spans="1:2" x14ac:dyDescent="0.25">
      <c r="B237" s="210"/>
    </row>
    <row r="238" spans="1:2" x14ac:dyDescent="0.25">
      <c r="B238" s="210"/>
    </row>
    <row r="239" spans="1:2" x14ac:dyDescent="0.25">
      <c r="A239" s="211"/>
      <c r="B239" s="210"/>
    </row>
    <row r="240" spans="1:2" x14ac:dyDescent="0.25">
      <c r="A240" s="211"/>
      <c r="B240" s="210"/>
    </row>
    <row r="241" spans="1:2" x14ac:dyDescent="0.25">
      <c r="A241" s="211"/>
      <c r="B241" s="210"/>
    </row>
    <row r="242" spans="1:2" x14ac:dyDescent="0.25">
      <c r="A242" s="211"/>
      <c r="B242" s="210"/>
    </row>
    <row r="243" spans="1:2" x14ac:dyDescent="0.25">
      <c r="A243" s="211"/>
      <c r="B243" s="210"/>
    </row>
    <row r="244" spans="1:2" x14ac:dyDescent="0.25">
      <c r="A244" s="211"/>
      <c r="B244" s="210"/>
    </row>
    <row r="245" spans="1:2" x14ac:dyDescent="0.25">
      <c r="A245" s="211"/>
      <c r="B245" s="210"/>
    </row>
    <row r="246" spans="1:2" x14ac:dyDescent="0.25">
      <c r="A246" s="211"/>
      <c r="B246" s="210"/>
    </row>
    <row r="247" spans="1:2" x14ac:dyDescent="0.25">
      <c r="A247" s="211"/>
      <c r="B247" s="210"/>
    </row>
    <row r="248" spans="1:2" x14ac:dyDescent="0.25">
      <c r="A248" s="211"/>
      <c r="B248" s="210"/>
    </row>
    <row r="249" spans="1:2" x14ac:dyDescent="0.25">
      <c r="A249" s="211"/>
      <c r="B249" s="210"/>
    </row>
    <row r="250" spans="1:2" x14ac:dyDescent="0.25">
      <c r="A250" s="211"/>
      <c r="B250" s="210"/>
    </row>
    <row r="251" spans="1:2" x14ac:dyDescent="0.25">
      <c r="A251" s="211"/>
      <c r="B251" s="210"/>
    </row>
    <row r="252" spans="1:2" x14ac:dyDescent="0.25">
      <c r="A252" s="211"/>
      <c r="B252" s="210"/>
    </row>
    <row r="253" spans="1:2" x14ac:dyDescent="0.25">
      <c r="A253" s="211"/>
      <c r="B253" s="210"/>
    </row>
    <row r="254" spans="1:2" x14ac:dyDescent="0.25">
      <c r="A254" s="211"/>
      <c r="B254" s="210"/>
    </row>
    <row r="255" spans="1:2" x14ac:dyDescent="0.25">
      <c r="A255" s="211"/>
      <c r="B255" s="210"/>
    </row>
    <row r="256" spans="1:2" x14ac:dyDescent="0.25">
      <c r="A256" s="211"/>
      <c r="B256" s="210"/>
    </row>
    <row r="257" spans="1:2" x14ac:dyDescent="0.25">
      <c r="A257" s="211"/>
      <c r="B257" s="210"/>
    </row>
    <row r="258" spans="1:2" x14ac:dyDescent="0.25">
      <c r="A258" s="211"/>
      <c r="B258" s="210"/>
    </row>
    <row r="259" spans="1:2" x14ac:dyDescent="0.25">
      <c r="A259" s="211"/>
      <c r="B259" s="210"/>
    </row>
    <row r="260" spans="1:2" x14ac:dyDescent="0.25">
      <c r="A260" s="211"/>
      <c r="B260" s="210"/>
    </row>
    <row r="261" spans="1:2" x14ac:dyDescent="0.25">
      <c r="A261" s="211"/>
      <c r="B261" s="210"/>
    </row>
    <row r="262" spans="1:2" x14ac:dyDescent="0.25">
      <c r="A262" s="211"/>
      <c r="B262" s="210"/>
    </row>
    <row r="263" spans="1:2" x14ac:dyDescent="0.25">
      <c r="A263" s="211"/>
      <c r="B263" s="210"/>
    </row>
    <row r="264" spans="1:2" x14ac:dyDescent="0.25">
      <c r="A264" s="211"/>
      <c r="B264" s="210"/>
    </row>
    <row r="265" spans="1:2" x14ac:dyDescent="0.25">
      <c r="A265" s="211"/>
      <c r="B265" s="210"/>
    </row>
    <row r="266" spans="1:2" x14ac:dyDescent="0.25">
      <c r="A266" s="211"/>
      <c r="B266" s="210"/>
    </row>
    <row r="267" spans="1:2" x14ac:dyDescent="0.25">
      <c r="A267" s="211"/>
      <c r="B267" s="210"/>
    </row>
    <row r="268" spans="1:2" x14ac:dyDescent="0.25">
      <c r="A268" s="211"/>
      <c r="B268" s="210"/>
    </row>
    <row r="269" spans="1:2" x14ac:dyDescent="0.25">
      <c r="A269" s="211"/>
      <c r="B269" s="210"/>
    </row>
    <row r="270" spans="1:2" x14ac:dyDescent="0.25">
      <c r="A270" s="211"/>
      <c r="B270" s="210"/>
    </row>
    <row r="271" spans="1:2" x14ac:dyDescent="0.25">
      <c r="A271" s="211"/>
      <c r="B271" s="210"/>
    </row>
    <row r="272" spans="1:2" x14ac:dyDescent="0.25">
      <c r="A272" s="211"/>
      <c r="B272" s="210"/>
    </row>
    <row r="273" spans="1:2" x14ac:dyDescent="0.25">
      <c r="A273" s="211"/>
      <c r="B273" s="210"/>
    </row>
    <row r="274" spans="1:2" x14ac:dyDescent="0.25">
      <c r="A274" s="211"/>
      <c r="B274" s="210"/>
    </row>
    <row r="275" spans="1:2" x14ac:dyDescent="0.25">
      <c r="A275" s="211"/>
      <c r="B275" s="210"/>
    </row>
    <row r="276" spans="1:2" x14ac:dyDescent="0.25">
      <c r="A276" s="211"/>
      <c r="B276" s="210"/>
    </row>
    <row r="277" spans="1:2" x14ac:dyDescent="0.25">
      <c r="A277" s="211"/>
      <c r="B277" s="210"/>
    </row>
    <row r="278" spans="1:2" x14ac:dyDescent="0.25">
      <c r="A278" s="211"/>
      <c r="B278" s="210"/>
    </row>
    <row r="279" spans="1:2" x14ac:dyDescent="0.25">
      <c r="A279" s="211"/>
      <c r="B279" s="210"/>
    </row>
    <row r="280" spans="1:2" x14ac:dyDescent="0.25">
      <c r="A280" s="211"/>
      <c r="B280" s="210"/>
    </row>
    <row r="281" spans="1:2" x14ac:dyDescent="0.25">
      <c r="A281" s="211"/>
      <c r="B281" s="210"/>
    </row>
    <row r="282" spans="1:2" x14ac:dyDescent="0.25">
      <c r="A282" s="211"/>
      <c r="B282" s="210"/>
    </row>
    <row r="283" spans="1:2" x14ac:dyDescent="0.25">
      <c r="A283" s="211"/>
      <c r="B283" s="210"/>
    </row>
    <row r="284" spans="1:2" x14ac:dyDescent="0.25">
      <c r="A284" s="211"/>
      <c r="B284" s="210"/>
    </row>
    <row r="285" spans="1:2" x14ac:dyDescent="0.25">
      <c r="A285" s="211"/>
      <c r="B285" s="210"/>
    </row>
    <row r="286" spans="1:2" x14ac:dyDescent="0.25">
      <c r="A286" s="211"/>
      <c r="B286" s="210"/>
    </row>
    <row r="287" spans="1:2" x14ac:dyDescent="0.25">
      <c r="A287" s="211"/>
      <c r="B287" s="210"/>
    </row>
    <row r="288" spans="1:2" x14ac:dyDescent="0.25">
      <c r="A288" s="212"/>
      <c r="B288" s="213"/>
    </row>
    <row r="289" spans="2:2" x14ac:dyDescent="0.25">
      <c r="B289" s="210"/>
    </row>
  </sheetData>
  <conditionalFormatting sqref="A3:A128">
    <cfRule type="duplicateValues" dxfId="0" priority="3"/>
  </conditionalFormatting>
  <pageMargins left="0.75" right="0.75" top="1" bottom="1" header="0.5" footer="0.5"/>
  <pageSetup paperSize="9" orientation="portrait"/>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EX185"/>
  <sheetViews>
    <sheetView showGridLines="0" zoomScale="80" zoomScaleNormal="80" workbookViewId="0">
      <pane ySplit="3" topLeftCell="A4" activePane="bottomLeft" state="frozen"/>
      <selection activeCell="R1" sqref="R1"/>
      <selection pane="bottomLeft" activeCell="K14" sqref="K14"/>
    </sheetView>
  </sheetViews>
  <sheetFormatPr defaultColWidth="9.28515625" defaultRowHeight="15" x14ac:dyDescent="0.25"/>
  <cols>
    <col min="1" max="1" width="9.28515625" style="40"/>
    <col min="2" max="2" width="18.7109375" style="40" customWidth="1"/>
    <col min="3" max="3" width="23.28515625" style="40" bestFit="1" customWidth="1"/>
    <col min="4" max="4" width="17.140625" style="41" customWidth="1"/>
    <col min="5" max="5" width="19" style="40" customWidth="1"/>
    <col min="6" max="11" width="9.28515625" style="40"/>
    <col min="12" max="12" width="16.85546875" style="40" customWidth="1"/>
    <col min="13" max="13" width="15.28515625" style="40" bestFit="1" customWidth="1"/>
    <col min="14" max="21" width="9.28515625" style="40"/>
    <col min="22" max="22" width="14" style="40" customWidth="1"/>
    <col min="23" max="23" width="19" style="40" customWidth="1"/>
    <col min="24" max="24" width="18.140625" style="40" customWidth="1"/>
    <col min="25" max="25" width="21.85546875" style="40" bestFit="1" customWidth="1"/>
    <col min="26" max="63" width="9.28515625" style="40"/>
    <col min="64" max="65" width="19.42578125" style="40" bestFit="1" customWidth="1"/>
    <col min="66" max="80" width="9.28515625" style="40"/>
    <col min="81" max="81" width="15.140625" style="40" customWidth="1"/>
    <col min="82" max="82" width="18.28515625" style="39" customWidth="1"/>
    <col min="83" max="83" width="29" style="39" customWidth="1"/>
    <col min="84" max="94" width="9.28515625" style="40"/>
    <col min="95" max="95" width="19.42578125" style="40" customWidth="1"/>
    <col min="96" max="96" width="19.28515625" style="40" customWidth="1"/>
    <col min="97" max="110" width="9.28515625" style="40"/>
    <col min="111" max="111" width="23.42578125" style="40" customWidth="1"/>
    <col min="112" max="112" width="18.42578125" style="40" customWidth="1"/>
    <col min="113" max="129" width="9.28515625" style="40"/>
    <col min="130" max="130" width="11.85546875" style="40" customWidth="1"/>
    <col min="131" max="131" width="13.7109375" style="40" customWidth="1"/>
    <col min="132" max="150" width="9.28515625" style="40"/>
    <col min="151" max="151" width="12.85546875" style="40" customWidth="1"/>
    <col min="152" max="152" width="15.85546875" style="40" customWidth="1"/>
    <col min="153" max="153" width="21.28515625" style="40" customWidth="1"/>
    <col min="154" max="154" width="34" style="40" customWidth="1"/>
    <col min="155" max="16384" width="9.28515625" style="40"/>
  </cols>
  <sheetData>
    <row r="1" spans="1:154" s="72" customFormat="1" x14ac:dyDescent="0.25">
      <c r="A1" s="74"/>
      <c r="B1" s="73"/>
      <c r="C1" s="73"/>
      <c r="F1" s="93"/>
      <c r="G1" s="93"/>
      <c r="H1" s="93"/>
      <c r="I1" s="93"/>
      <c r="J1" s="93"/>
      <c r="K1" s="93"/>
      <c r="L1" s="93"/>
      <c r="M1" s="93"/>
      <c r="N1" s="93"/>
      <c r="O1" s="93"/>
      <c r="CD1" s="423"/>
      <c r="CE1" s="423"/>
    </row>
    <row r="2" spans="1:154" s="72" customFormat="1" x14ac:dyDescent="0.25">
      <c r="A2" s="74"/>
      <c r="B2" s="73"/>
      <c r="C2" s="73"/>
      <c r="CD2" s="423"/>
      <c r="CE2" s="423"/>
    </row>
    <row r="3" spans="1:154" s="39" customFormat="1" ht="42" customHeight="1" x14ac:dyDescent="0.45">
      <c r="B3" s="383" t="s">
        <v>591</v>
      </c>
      <c r="C3" s="384" t="s">
        <v>633</v>
      </c>
      <c r="D3" s="384" t="s">
        <v>634</v>
      </c>
      <c r="E3" s="384" t="s">
        <v>635</v>
      </c>
      <c r="F3" s="390"/>
      <c r="G3" s="391" t="s">
        <v>7791</v>
      </c>
      <c r="J3" s="389"/>
      <c r="K3" s="39" t="s">
        <v>7792</v>
      </c>
      <c r="L3" s="388"/>
      <c r="T3" s="388" t="s">
        <v>7800</v>
      </c>
      <c r="U3" s="390"/>
      <c r="V3" s="395" t="s">
        <v>7799</v>
      </c>
      <c r="W3" s="395"/>
      <c r="X3" s="395"/>
      <c r="Y3" s="395"/>
      <c r="Z3" s="395"/>
      <c r="AA3" s="395"/>
      <c r="AB3" s="395"/>
      <c r="AC3" s="395"/>
      <c r="DI3" s="406"/>
      <c r="DJ3" s="407" t="s">
        <v>7801</v>
      </c>
      <c r="DK3" s="401"/>
      <c r="DY3" s="460"/>
      <c r="DZ3" s="460" t="s">
        <v>7846</v>
      </c>
      <c r="EA3" s="460"/>
      <c r="EU3" s="550" t="s">
        <v>7849</v>
      </c>
      <c r="EV3" s="550"/>
      <c r="EW3" s="550"/>
      <c r="EX3" s="550"/>
    </row>
    <row r="4" spans="1:154" ht="30" customHeight="1" thickBot="1" x14ac:dyDescent="0.5">
      <c r="B4" s="385">
        <v>43474</v>
      </c>
      <c r="C4" s="386">
        <v>4688</v>
      </c>
      <c r="D4" s="387">
        <v>5009</v>
      </c>
      <c r="E4" s="387">
        <f t="shared" ref="E4:E15" si="0">D4-C4</f>
        <v>321</v>
      </c>
      <c r="V4" s="403" t="s">
        <v>591</v>
      </c>
      <c r="W4" s="403" t="s">
        <v>41</v>
      </c>
      <c r="X4" s="403" t="s">
        <v>1035</v>
      </c>
      <c r="Y4" s="395"/>
      <c r="Z4" s="395"/>
      <c r="AA4" s="395"/>
      <c r="AB4" s="395"/>
      <c r="AC4" s="395"/>
      <c r="BL4" s="112" t="s">
        <v>1232</v>
      </c>
      <c r="BM4" s="112" t="s">
        <v>1233</v>
      </c>
      <c r="CB4" s="48" t="s">
        <v>7012</v>
      </c>
      <c r="DG4" s="275" t="s">
        <v>6848</v>
      </c>
      <c r="DH4" s="275" t="s">
        <v>41</v>
      </c>
      <c r="DZ4" s="458" t="s">
        <v>7845</v>
      </c>
      <c r="EA4" s="459">
        <v>5000</v>
      </c>
      <c r="EU4" s="467" t="s">
        <v>593</v>
      </c>
      <c r="EV4" s="468" t="s">
        <v>41</v>
      </c>
      <c r="EW4" s="468" t="s">
        <v>7847</v>
      </c>
      <c r="EX4" s="469" t="s">
        <v>7848</v>
      </c>
    </row>
    <row r="5" spans="1:154" ht="30" customHeight="1" thickBot="1" x14ac:dyDescent="0.45">
      <c r="B5" s="385">
        <f>B4+30</f>
        <v>43504</v>
      </c>
      <c r="C5" s="386">
        <v>4855</v>
      </c>
      <c r="D5" s="387">
        <v>5340.5</v>
      </c>
      <c r="E5" s="387">
        <f t="shared" si="0"/>
        <v>485.5</v>
      </c>
      <c r="V5" s="392" t="s">
        <v>1030</v>
      </c>
      <c r="W5" s="80">
        <v>800</v>
      </c>
      <c r="X5" s="402">
        <v>0.8</v>
      </c>
      <c r="Y5" s="395"/>
      <c r="Z5" s="395"/>
      <c r="AA5" s="395"/>
      <c r="AB5" s="395"/>
      <c r="AC5" s="395"/>
      <c r="AM5" s="101" t="s">
        <v>1218</v>
      </c>
      <c r="AN5" s="404" t="s">
        <v>1030</v>
      </c>
      <c r="AO5" s="404" t="s">
        <v>1219</v>
      </c>
      <c r="AP5" s="404" t="s">
        <v>1220</v>
      </c>
      <c r="AQ5" s="404" t="s">
        <v>1221</v>
      </c>
      <c r="AR5" s="404" t="s">
        <v>1222</v>
      </c>
      <c r="AS5" s="404" t="s">
        <v>1223</v>
      </c>
      <c r="AT5" s="404" t="s">
        <v>1224</v>
      </c>
      <c r="AU5" s="404" t="s">
        <v>1225</v>
      </c>
      <c r="AV5" s="404" t="s">
        <v>1226</v>
      </c>
      <c r="AW5" s="404" t="s">
        <v>1227</v>
      </c>
      <c r="AX5" s="404" t="s">
        <v>1228</v>
      </c>
      <c r="AY5" s="404" t="s">
        <v>1229</v>
      </c>
      <c r="BL5" s="113" t="s">
        <v>1234</v>
      </c>
      <c r="BM5" s="114">
        <v>2.4E-2</v>
      </c>
      <c r="CC5" s="272" t="s">
        <v>591</v>
      </c>
      <c r="CD5" s="405" t="s">
        <v>7795</v>
      </c>
      <c r="CE5" s="405" t="s">
        <v>7796</v>
      </c>
      <c r="CQ5" s="549" t="s">
        <v>7013</v>
      </c>
      <c r="CR5" s="549"/>
      <c r="DG5" s="246" t="s">
        <v>6946</v>
      </c>
      <c r="DH5" s="242">
        <f ca="1">RANDBETWEEN(1000,3000)</f>
        <v>2138</v>
      </c>
      <c r="DZ5" s="454" t="s">
        <v>1030</v>
      </c>
      <c r="EA5" s="459">
        <v>-503</v>
      </c>
      <c r="EU5" s="465">
        <v>2003</v>
      </c>
      <c r="EV5" s="461">
        <v>1515</v>
      </c>
      <c r="EW5" s="461">
        <v>145</v>
      </c>
      <c r="EX5" s="462">
        <v>48</v>
      </c>
    </row>
    <row r="6" spans="1:154" ht="30" customHeight="1" thickBot="1" x14ac:dyDescent="0.45">
      <c r="B6" s="385">
        <f t="shared" ref="B6:B15" si="1">B5+30</f>
        <v>43534</v>
      </c>
      <c r="C6" s="386">
        <v>5109</v>
      </c>
      <c r="D6" s="387">
        <v>5619.9000000000005</v>
      </c>
      <c r="E6" s="387">
        <f t="shared" si="0"/>
        <v>510.90000000000055</v>
      </c>
      <c r="V6" s="392" t="s">
        <v>1031</v>
      </c>
      <c r="W6" s="80">
        <v>677</v>
      </c>
      <c r="X6" s="402">
        <v>0.84</v>
      </c>
      <c r="AM6" s="102" t="s">
        <v>1230</v>
      </c>
      <c r="AN6" s="103">
        <v>2300</v>
      </c>
      <c r="AO6" s="104">
        <v>2250</v>
      </c>
      <c r="AP6" s="104">
        <v>2200</v>
      </c>
      <c r="AQ6" s="104">
        <v>2250</v>
      </c>
      <c r="AR6" s="104">
        <v>2250</v>
      </c>
      <c r="AS6" s="104">
        <v>2200</v>
      </c>
      <c r="AT6" s="104">
        <v>2200</v>
      </c>
      <c r="AU6" s="104">
        <v>2250</v>
      </c>
      <c r="AV6" s="104">
        <v>2200</v>
      </c>
      <c r="AW6" s="104">
        <v>2200</v>
      </c>
      <c r="AX6" s="104">
        <v>2200</v>
      </c>
      <c r="AY6" s="105">
        <v>2200</v>
      </c>
      <c r="BL6" s="113" t="s">
        <v>1235</v>
      </c>
      <c r="BM6" s="114">
        <v>0.06</v>
      </c>
      <c r="CC6" s="272" t="s">
        <v>1030</v>
      </c>
      <c r="CD6" s="405">
        <v>10</v>
      </c>
      <c r="CE6" s="405">
        <v>25</v>
      </c>
      <c r="CQ6" s="273" t="s">
        <v>7014</v>
      </c>
      <c r="CR6" s="274">
        <v>1000</v>
      </c>
      <c r="DG6" s="248" t="s">
        <v>6947</v>
      </c>
      <c r="DH6" s="242">
        <f t="shared" ref="DH6:DH18" ca="1" si="2">RANDBETWEEN(1000,3000)</f>
        <v>1611</v>
      </c>
      <c r="DZ6" s="454" t="s">
        <v>1219</v>
      </c>
      <c r="EA6" s="459">
        <v>-1670</v>
      </c>
      <c r="EU6" s="465">
        <v>2004</v>
      </c>
      <c r="EV6" s="461">
        <v>1526</v>
      </c>
      <c r="EW6" s="461">
        <v>1174</v>
      </c>
      <c r="EX6" s="462">
        <v>391</v>
      </c>
    </row>
    <row r="7" spans="1:154" ht="30" customHeight="1" thickBot="1" x14ac:dyDescent="0.45">
      <c r="B7" s="385">
        <f t="shared" si="1"/>
        <v>43564</v>
      </c>
      <c r="C7" s="386">
        <v>4900</v>
      </c>
      <c r="D7" s="387">
        <v>5390</v>
      </c>
      <c r="E7" s="387">
        <f t="shared" si="0"/>
        <v>490</v>
      </c>
      <c r="V7" s="392" t="s">
        <v>1032</v>
      </c>
      <c r="W7" s="80">
        <v>1000</v>
      </c>
      <c r="X7" s="402">
        <v>0.9</v>
      </c>
      <c r="Y7" s="109"/>
      <c r="AM7" s="101" t="s">
        <v>41</v>
      </c>
      <c r="AN7" s="106">
        <v>2267</v>
      </c>
      <c r="AO7" s="107">
        <v>2200</v>
      </c>
      <c r="AP7" s="107">
        <v>2210</v>
      </c>
      <c r="AQ7" s="107">
        <v>2230</v>
      </c>
      <c r="AR7" s="107">
        <v>2210</v>
      </c>
      <c r="AS7" s="107">
        <v>2200</v>
      </c>
      <c r="AT7" s="107">
        <v>2190</v>
      </c>
      <c r="AU7" s="107">
        <v>2200</v>
      </c>
      <c r="AV7" s="107">
        <v>2200</v>
      </c>
      <c r="AW7" s="107">
        <v>2210</v>
      </c>
      <c r="AX7" s="107">
        <v>2180</v>
      </c>
      <c r="AY7" s="108">
        <v>2180</v>
      </c>
      <c r="BL7" s="113" t="s">
        <v>1236</v>
      </c>
      <c r="BM7" s="114">
        <v>7.6999999999999999E-2</v>
      </c>
      <c r="CC7" s="272" t="s">
        <v>1219</v>
      </c>
      <c r="CD7" s="405">
        <v>15</v>
      </c>
      <c r="CE7" s="405">
        <v>28</v>
      </c>
      <c r="CQ7" s="272" t="s">
        <v>7015</v>
      </c>
      <c r="CR7" s="272">
        <v>700</v>
      </c>
      <c r="DG7" s="246" t="s">
        <v>6948</v>
      </c>
      <c r="DH7" s="242">
        <f t="shared" ca="1" si="2"/>
        <v>1421</v>
      </c>
      <c r="DZ7" s="454" t="s">
        <v>1220</v>
      </c>
      <c r="EA7" s="459">
        <v>7445</v>
      </c>
      <c r="EU7" s="465">
        <v>2005</v>
      </c>
      <c r="EV7" s="461">
        <v>1444</v>
      </c>
      <c r="EW7" s="461">
        <v>524</v>
      </c>
      <c r="EX7" s="462">
        <v>262</v>
      </c>
    </row>
    <row r="8" spans="1:154" ht="30" customHeight="1" thickBot="1" x14ac:dyDescent="0.45">
      <c r="B8" s="385">
        <f t="shared" si="1"/>
        <v>43594</v>
      </c>
      <c r="C8" s="386">
        <v>4819</v>
      </c>
      <c r="D8" s="387">
        <v>5300.9</v>
      </c>
      <c r="E8" s="387">
        <f t="shared" si="0"/>
        <v>481.89999999999964</v>
      </c>
      <c r="V8" s="392" t="s">
        <v>1033</v>
      </c>
      <c r="W8" s="80">
        <v>1300</v>
      </c>
      <c r="X8" s="402">
        <v>0.95</v>
      </c>
      <c r="Y8" s="109"/>
      <c r="BL8" s="113" t="s">
        <v>1237</v>
      </c>
      <c r="BM8" s="114">
        <v>0.122</v>
      </c>
      <c r="CC8" s="272" t="s">
        <v>1220</v>
      </c>
      <c r="CD8" s="405">
        <v>20</v>
      </c>
      <c r="CE8" s="405">
        <v>30</v>
      </c>
      <c r="CQ8" s="272" t="s">
        <v>7016</v>
      </c>
      <c r="CR8" s="272">
        <v>400</v>
      </c>
      <c r="DG8" s="248" t="s">
        <v>6949</v>
      </c>
      <c r="DH8" s="242">
        <f t="shared" ca="1" si="2"/>
        <v>2803</v>
      </c>
      <c r="DZ8" s="454" t="s">
        <v>1221</v>
      </c>
      <c r="EA8" s="459">
        <v>-1198</v>
      </c>
      <c r="EU8" s="465">
        <v>2006</v>
      </c>
      <c r="EV8" s="461">
        <v>1562</v>
      </c>
      <c r="EW8" s="461">
        <v>331</v>
      </c>
      <c r="EX8" s="462">
        <v>110</v>
      </c>
    </row>
    <row r="9" spans="1:154" ht="30" customHeight="1" thickBot="1" x14ac:dyDescent="0.45">
      <c r="B9" s="385">
        <f t="shared" si="1"/>
        <v>43624</v>
      </c>
      <c r="C9" s="386">
        <v>5300</v>
      </c>
      <c r="D9" s="387">
        <v>5830.0000000000009</v>
      </c>
      <c r="E9" s="387">
        <f t="shared" si="0"/>
        <v>530.00000000000091</v>
      </c>
      <c r="Y9" s="109"/>
      <c r="BL9" s="113" t="s">
        <v>676</v>
      </c>
      <c r="BM9" s="114">
        <v>0.16</v>
      </c>
      <c r="CC9" s="272" t="s">
        <v>1221</v>
      </c>
      <c r="CD9" s="405">
        <v>20</v>
      </c>
      <c r="CE9" s="405">
        <v>35</v>
      </c>
      <c r="CQ9" s="272" t="s">
        <v>7017</v>
      </c>
      <c r="CR9" s="272">
        <v>200</v>
      </c>
      <c r="DG9" s="246" t="s">
        <v>6950</v>
      </c>
      <c r="DH9" s="242">
        <f t="shared" ca="1" si="2"/>
        <v>1950</v>
      </c>
      <c r="DZ9" s="454" t="s">
        <v>1222</v>
      </c>
      <c r="EA9" s="459">
        <v>-3526</v>
      </c>
      <c r="EU9" s="465">
        <v>2007</v>
      </c>
      <c r="EV9" s="461">
        <v>1490</v>
      </c>
      <c r="EW9" s="461">
        <v>873</v>
      </c>
      <c r="EX9" s="462">
        <v>873</v>
      </c>
    </row>
    <row r="10" spans="1:154" ht="30" customHeight="1" thickBot="1" x14ac:dyDescent="0.45">
      <c r="B10" s="385">
        <f t="shared" si="1"/>
        <v>43654</v>
      </c>
      <c r="C10" s="386">
        <v>5219</v>
      </c>
      <c r="D10" s="387">
        <v>5740.9000000000005</v>
      </c>
      <c r="E10" s="387">
        <f t="shared" si="0"/>
        <v>521.90000000000055</v>
      </c>
      <c r="Y10" s="109"/>
      <c r="BL10" s="113" t="s">
        <v>1238</v>
      </c>
      <c r="BM10" s="114">
        <v>0.20599999999999999</v>
      </c>
      <c r="CC10" s="272" t="s">
        <v>1222</v>
      </c>
      <c r="CD10" s="405">
        <v>23</v>
      </c>
      <c r="CE10" s="405">
        <v>40</v>
      </c>
      <c r="DG10" s="248" t="s">
        <v>6843</v>
      </c>
      <c r="DH10" s="242">
        <f t="shared" ca="1" si="2"/>
        <v>1885</v>
      </c>
      <c r="DZ10" s="454" t="s">
        <v>1223</v>
      </c>
      <c r="EA10" s="459">
        <v>1827</v>
      </c>
      <c r="EU10" s="465">
        <v>2008</v>
      </c>
      <c r="EV10" s="461">
        <v>1571</v>
      </c>
      <c r="EW10" s="461">
        <v>318</v>
      </c>
      <c r="EX10" s="462">
        <v>159</v>
      </c>
    </row>
    <row r="11" spans="1:154" ht="30" customHeight="1" thickBot="1" x14ac:dyDescent="0.45">
      <c r="B11" s="385">
        <f t="shared" si="1"/>
        <v>43684</v>
      </c>
      <c r="C11" s="386">
        <v>5512</v>
      </c>
      <c r="D11" s="387">
        <v>6063.2000000000007</v>
      </c>
      <c r="E11" s="387">
        <f t="shared" si="0"/>
        <v>551.20000000000073</v>
      </c>
      <c r="BL11" s="113" t="s">
        <v>1239</v>
      </c>
      <c r="BM11" s="114">
        <v>0.35099999999999998</v>
      </c>
      <c r="CC11" s="272" t="s">
        <v>1223</v>
      </c>
      <c r="CD11" s="405">
        <v>22</v>
      </c>
      <c r="CE11" s="405">
        <v>45</v>
      </c>
      <c r="DG11" s="246" t="s">
        <v>1215</v>
      </c>
      <c r="DH11" s="242">
        <v>4000</v>
      </c>
      <c r="DZ11" s="454" t="s">
        <v>1224</v>
      </c>
      <c r="EA11" s="459">
        <v>-2284</v>
      </c>
      <c r="EU11" s="466">
        <v>2009</v>
      </c>
      <c r="EV11" s="463">
        <v>1702</v>
      </c>
      <c r="EW11" s="463">
        <v>619</v>
      </c>
      <c r="EX11" s="464">
        <v>206</v>
      </c>
    </row>
    <row r="12" spans="1:154" ht="30" customHeight="1" thickBot="1" x14ac:dyDescent="0.4">
      <c r="B12" s="385">
        <f t="shared" si="1"/>
        <v>43714</v>
      </c>
      <c r="C12" s="386">
        <v>5645</v>
      </c>
      <c r="D12" s="387">
        <v>6209.5000000000009</v>
      </c>
      <c r="E12" s="387">
        <f t="shared" si="0"/>
        <v>564.50000000000091</v>
      </c>
      <c r="CC12" s="272" t="s">
        <v>1224</v>
      </c>
      <c r="CD12" s="405">
        <v>20</v>
      </c>
      <c r="CE12" s="405">
        <v>30</v>
      </c>
      <c r="DG12" s="248" t="s">
        <v>6852</v>
      </c>
      <c r="DH12" s="242">
        <f t="shared" ca="1" si="2"/>
        <v>2779</v>
      </c>
      <c r="DZ12" s="454" t="s">
        <v>1225</v>
      </c>
      <c r="EA12" s="459">
        <v>8560</v>
      </c>
    </row>
    <row r="13" spans="1:154" ht="30" customHeight="1" thickBot="1" x14ac:dyDescent="0.4">
      <c r="B13" s="385">
        <f t="shared" si="1"/>
        <v>43744</v>
      </c>
      <c r="C13" s="386">
        <v>6055</v>
      </c>
      <c r="D13" s="387">
        <v>6660.5000000000009</v>
      </c>
      <c r="E13" s="387">
        <f t="shared" si="0"/>
        <v>605.50000000000091</v>
      </c>
      <c r="CC13" s="272" t="s">
        <v>1225</v>
      </c>
      <c r="CD13" s="405">
        <v>19</v>
      </c>
      <c r="CE13" s="405">
        <v>28</v>
      </c>
      <c r="DG13" s="246" t="s">
        <v>6960</v>
      </c>
      <c r="DH13" s="242">
        <v>3000</v>
      </c>
      <c r="DZ13" s="454" t="s">
        <v>1226</v>
      </c>
      <c r="EA13" s="459">
        <v>-4790</v>
      </c>
    </row>
    <row r="14" spans="1:154" ht="30" customHeight="1" thickBot="1" x14ac:dyDescent="0.4">
      <c r="B14" s="385">
        <f t="shared" si="1"/>
        <v>43774</v>
      </c>
      <c r="C14" s="386">
        <v>6500</v>
      </c>
      <c r="D14" s="387">
        <v>7150.0000000000009</v>
      </c>
      <c r="E14" s="387">
        <f t="shared" si="0"/>
        <v>650.00000000000091</v>
      </c>
      <c r="CC14" s="272" t="s">
        <v>1226</v>
      </c>
      <c r="CD14" s="405">
        <v>20</v>
      </c>
      <c r="CE14" s="405">
        <v>25</v>
      </c>
      <c r="DG14" s="248" t="s">
        <v>6953</v>
      </c>
      <c r="DH14" s="242">
        <f t="shared" ca="1" si="2"/>
        <v>1374</v>
      </c>
      <c r="DZ14" s="454" t="s">
        <v>1227</v>
      </c>
      <c r="EA14" s="459">
        <v>2667</v>
      </c>
    </row>
    <row r="15" spans="1:154" ht="30" customHeight="1" thickBot="1" x14ac:dyDescent="0.4">
      <c r="B15" s="385">
        <f t="shared" si="1"/>
        <v>43804</v>
      </c>
      <c r="C15" s="386">
        <v>6601</v>
      </c>
      <c r="D15" s="387">
        <v>7261.1</v>
      </c>
      <c r="E15" s="387">
        <f t="shared" si="0"/>
        <v>660.10000000000036</v>
      </c>
      <c r="CC15" s="272" t="s">
        <v>1227</v>
      </c>
      <c r="CD15" s="405">
        <v>18</v>
      </c>
      <c r="CE15" s="405">
        <v>29</v>
      </c>
      <c r="DG15" s="246" t="s">
        <v>6954</v>
      </c>
      <c r="DH15" s="242">
        <f t="shared" ca="1" si="2"/>
        <v>2074</v>
      </c>
      <c r="DZ15" s="454" t="s">
        <v>1228</v>
      </c>
      <c r="EA15" s="459">
        <v>-2566</v>
      </c>
    </row>
    <row r="16" spans="1:154" ht="30" customHeight="1" thickBot="1" x14ac:dyDescent="0.4">
      <c r="CC16" s="272" t="s">
        <v>1228</v>
      </c>
      <c r="CD16" s="405">
        <v>19</v>
      </c>
      <c r="CE16" s="405">
        <v>28</v>
      </c>
      <c r="DG16" s="248" t="s">
        <v>6955</v>
      </c>
      <c r="DH16" s="242">
        <f t="shared" ca="1" si="2"/>
        <v>1832</v>
      </c>
      <c r="DZ16" s="454" t="s">
        <v>1229</v>
      </c>
      <c r="EA16" s="459">
        <v>6578</v>
      </c>
    </row>
    <row r="17" spans="2:112" ht="30" customHeight="1" thickBot="1" x14ac:dyDescent="0.3">
      <c r="CC17" s="272" t="s">
        <v>1229</v>
      </c>
      <c r="CD17" s="405">
        <v>10</v>
      </c>
      <c r="CE17" s="405">
        <v>18</v>
      </c>
      <c r="DG17" s="246" t="s">
        <v>6956</v>
      </c>
      <c r="DH17" s="242">
        <f t="shared" ca="1" si="2"/>
        <v>2275</v>
      </c>
    </row>
    <row r="18" spans="2:112" ht="30" customHeight="1" x14ac:dyDescent="0.25">
      <c r="DG18" s="248" t="s">
        <v>6957</v>
      </c>
      <c r="DH18" s="242">
        <f t="shared" ca="1" si="2"/>
        <v>2775</v>
      </c>
    </row>
    <row r="19" spans="2:112" ht="30" customHeight="1" x14ac:dyDescent="0.25">
      <c r="B19" s="81" t="s">
        <v>591</v>
      </c>
      <c r="C19" s="81" t="s">
        <v>41</v>
      </c>
    </row>
    <row r="20" spans="2:112" ht="30" customHeight="1" x14ac:dyDescent="0.3">
      <c r="B20" s="392" t="s">
        <v>1030</v>
      </c>
      <c r="C20" s="80">
        <v>80000</v>
      </c>
    </row>
    <row r="21" spans="2:112" ht="30" customHeight="1" x14ac:dyDescent="0.3">
      <c r="B21" s="392" t="s">
        <v>1031</v>
      </c>
      <c r="C21" s="80">
        <v>60000</v>
      </c>
    </row>
    <row r="22" spans="2:112" ht="30" customHeight="1" x14ac:dyDescent="0.3">
      <c r="B22" s="392" t="s">
        <v>1032</v>
      </c>
      <c r="C22" s="80">
        <v>120000</v>
      </c>
    </row>
    <row r="23" spans="2:112" ht="30" customHeight="1" x14ac:dyDescent="0.3">
      <c r="B23" s="392" t="s">
        <v>1033</v>
      </c>
      <c r="C23" s="80">
        <v>140000</v>
      </c>
    </row>
    <row r="24" spans="2:112" ht="30" customHeight="1" x14ac:dyDescent="0.25"/>
    <row r="25" spans="2:112" ht="30" customHeight="1" x14ac:dyDescent="0.25"/>
    <row r="26" spans="2:112" ht="30" customHeight="1" x14ac:dyDescent="0.25"/>
    <row r="27" spans="2:112" ht="30" customHeight="1" x14ac:dyDescent="0.25"/>
    <row r="28" spans="2:112" ht="30" customHeight="1" x14ac:dyDescent="0.25"/>
    <row r="29" spans="2:112" ht="30" customHeight="1" x14ac:dyDescent="0.25">
      <c r="B29" s="48" t="s">
        <v>7793</v>
      </c>
    </row>
    <row r="30" spans="2:112" ht="30" customHeight="1" thickBot="1" x14ac:dyDescent="0.45">
      <c r="B30" s="394" t="s">
        <v>6848</v>
      </c>
      <c r="C30" s="393" t="s">
        <v>7794</v>
      </c>
    </row>
    <row r="31" spans="2:112" ht="30" customHeight="1" thickBot="1" x14ac:dyDescent="0.3">
      <c r="B31" s="248" t="s">
        <v>6955</v>
      </c>
      <c r="C31" s="243">
        <v>21762</v>
      </c>
    </row>
    <row r="32" spans="2:112" ht="30" customHeight="1" thickBot="1" x14ac:dyDescent="0.3">
      <c r="B32" s="246" t="s">
        <v>6956</v>
      </c>
      <c r="C32" s="242">
        <v>19809</v>
      </c>
    </row>
    <row r="33" spans="2:3" ht="30" customHeight="1" thickBot="1" x14ac:dyDescent="0.3">
      <c r="B33" s="248" t="s">
        <v>6957</v>
      </c>
      <c r="C33" s="243">
        <v>16474</v>
      </c>
    </row>
    <row r="34" spans="2:3" ht="30" customHeight="1" thickBot="1" x14ac:dyDescent="0.3">
      <c r="B34" s="246" t="s">
        <v>632</v>
      </c>
      <c r="C34" s="242">
        <v>6000</v>
      </c>
    </row>
    <row r="35" spans="2:3" ht="30" customHeight="1" thickBot="1" x14ac:dyDescent="0.3">
      <c r="B35" s="248" t="s">
        <v>631</v>
      </c>
      <c r="C35" s="243">
        <v>1500</v>
      </c>
    </row>
    <row r="36" spans="2:3" ht="30" customHeight="1" thickBot="1" x14ac:dyDescent="0.3">
      <c r="B36" s="246" t="s">
        <v>643</v>
      </c>
      <c r="C36" s="242">
        <v>3000</v>
      </c>
    </row>
    <row r="37" spans="2:3" ht="30" customHeight="1" thickBot="1" x14ac:dyDescent="0.3">
      <c r="B37" s="248" t="s">
        <v>645</v>
      </c>
      <c r="C37" s="243">
        <v>2000</v>
      </c>
    </row>
    <row r="38" spans="2:3" ht="30" customHeight="1" thickBot="1" x14ac:dyDescent="0.3">
      <c r="B38" s="246" t="s">
        <v>6844</v>
      </c>
      <c r="C38" s="242">
        <v>6653</v>
      </c>
    </row>
    <row r="39" spans="2:3" ht="30" customHeight="1" thickBot="1" x14ac:dyDescent="0.3">
      <c r="B39" s="248" t="s">
        <v>6963</v>
      </c>
      <c r="C39" s="243">
        <v>6160</v>
      </c>
    </row>
    <row r="40" spans="2:3" ht="30" customHeight="1" x14ac:dyDescent="0.25">
      <c r="B40" s="246" t="s">
        <v>6964</v>
      </c>
      <c r="C40" s="242">
        <v>6104</v>
      </c>
    </row>
    <row r="41" spans="2:3" ht="30" customHeight="1" x14ac:dyDescent="0.25"/>
    <row r="42" spans="2:3" ht="30" customHeight="1" x14ac:dyDescent="0.25"/>
    <row r="43" spans="2:3" ht="30" customHeight="1" x14ac:dyDescent="0.25"/>
    <row r="44" spans="2:3" ht="30" customHeight="1" x14ac:dyDescent="0.25"/>
    <row r="45" spans="2:3" ht="30" customHeight="1" x14ac:dyDescent="0.25"/>
    <row r="46" spans="2:3" ht="30" customHeight="1" x14ac:dyDescent="0.25"/>
    <row r="47" spans="2:3" ht="30" customHeight="1" x14ac:dyDescent="0.25"/>
    <row r="48" spans="2:3"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sheetData>
  <customSheetViews>
    <customSheetView guid="{52489AA2-E3F8-46B2-847E-976E37E4B16B}" scale="80" showGridLines="0" topLeftCell="R1">
      <pane ySplit="3" topLeftCell="A4" activePane="bottomLeft" state="frozen"/>
      <selection pane="bottomLeft" activeCell="E7" sqref="E7"/>
      <pageMargins left="0.7" right="0.7" top="0.75" bottom="0.75" header="0.3" footer="0.3"/>
      <pageSetup orientation="portrait" r:id="rId1"/>
    </customSheetView>
  </customSheetViews>
  <mergeCells count="2">
    <mergeCell ref="CQ5:CR5"/>
    <mergeCell ref="EU3:EX3"/>
  </mergeCells>
  <phoneticPr fontId="52" type="noConversion"/>
  <pageMargins left="0.7" right="0.7" top="0.75" bottom="0.75" header="0.3" footer="0.3"/>
  <pageSetup orientation="portrait" r:id="rId2"/>
  <drawing r:id="rId3"/>
  <extLst>
    <ext xmlns:x15="http://schemas.microsoft.com/office/spreadsheetml/2010/11/main" uri="{F7C9EE02-42E1-4005-9D12-6889AFFD525C}">
      <x15:webExtensions xmlns:xm="http://schemas.microsoft.com/office/excel/2006/main">
        <x15:webExtension appRef="{2C3E4B96-E49A-4748-9A25-E88A8BA7DE44}">
          <xm:f>Graphs!$DG$4:$DH$18</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D483E-048B-4401-BF3B-A766CFFE25B6}">
  <dimension ref="A1:E677"/>
  <sheetViews>
    <sheetView workbookViewId="0">
      <selection activeCell="B2" sqref="B2:E2"/>
    </sheetView>
  </sheetViews>
  <sheetFormatPr defaultColWidth="9.28515625" defaultRowHeight="14.4" x14ac:dyDescent="0.3"/>
  <cols>
    <col min="1" max="1" width="83.28515625" style="341" bestFit="1" customWidth="1"/>
    <col min="2" max="2" width="49.28515625" style="341" customWidth="1"/>
    <col min="3" max="3" width="20.85546875" style="341" customWidth="1"/>
    <col min="4" max="4" width="25.7109375" style="341" customWidth="1"/>
    <col min="5" max="5" width="31" style="341" customWidth="1"/>
    <col min="6" max="16384" width="9.28515625" style="341"/>
  </cols>
  <sheetData>
    <row r="1" spans="1:5" s="344" customFormat="1" ht="21" x14ac:dyDescent="0.4">
      <c r="A1" s="342" t="s">
        <v>1203</v>
      </c>
      <c r="B1" s="342" t="s">
        <v>1203</v>
      </c>
      <c r="C1" s="343" t="s">
        <v>7054</v>
      </c>
      <c r="D1" s="343" t="s">
        <v>7055</v>
      </c>
      <c r="E1" s="342" t="s">
        <v>6848</v>
      </c>
    </row>
    <row r="2" spans="1:5" x14ac:dyDescent="0.3">
      <c r="A2" s="396" t="s">
        <v>7056</v>
      </c>
      <c r="B2" s="446"/>
      <c r="C2" s="456"/>
      <c r="E2" s="456"/>
    </row>
    <row r="3" spans="1:5" x14ac:dyDescent="0.3">
      <c r="A3" s="341" t="s">
        <v>7057</v>
      </c>
      <c r="B3" s="446"/>
      <c r="C3" s="456"/>
      <c r="E3" s="456"/>
    </row>
    <row r="4" spans="1:5" x14ac:dyDescent="0.3">
      <c r="A4" s="341" t="s">
        <v>7058</v>
      </c>
      <c r="B4" s="446"/>
      <c r="C4" s="456"/>
      <c r="E4" s="456"/>
    </row>
    <row r="5" spans="1:5" x14ac:dyDescent="0.3">
      <c r="A5" s="341" t="s">
        <v>7059</v>
      </c>
      <c r="B5" s="446"/>
      <c r="C5" s="456"/>
      <c r="E5" s="456"/>
    </row>
    <row r="6" spans="1:5" x14ac:dyDescent="0.3">
      <c r="A6" s="341" t="s">
        <v>7060</v>
      </c>
      <c r="B6" s="446"/>
      <c r="C6" s="456"/>
      <c r="E6" s="456"/>
    </row>
    <row r="7" spans="1:5" x14ac:dyDescent="0.3">
      <c r="A7" s="341" t="s">
        <v>7061</v>
      </c>
      <c r="B7" s="446"/>
      <c r="C7" s="456"/>
      <c r="E7" s="456"/>
    </row>
    <row r="8" spans="1:5" x14ac:dyDescent="0.3">
      <c r="A8" s="341" t="s">
        <v>7062</v>
      </c>
      <c r="B8" s="446"/>
      <c r="C8" s="456"/>
      <c r="E8" s="456"/>
    </row>
    <row r="9" spans="1:5" x14ac:dyDescent="0.3">
      <c r="A9" s="341" t="s">
        <v>7063</v>
      </c>
      <c r="B9" s="446"/>
      <c r="C9" s="456"/>
      <c r="E9" s="456"/>
    </row>
    <row r="10" spans="1:5" x14ac:dyDescent="0.3">
      <c r="A10" s="341" t="s">
        <v>7064</v>
      </c>
      <c r="B10" s="446"/>
      <c r="C10" s="456"/>
      <c r="E10" s="456"/>
    </row>
    <row r="11" spans="1:5" x14ac:dyDescent="0.3">
      <c r="A11" s="341" t="s">
        <v>7065</v>
      </c>
      <c r="B11" s="446"/>
      <c r="C11" s="456"/>
      <c r="E11" s="456"/>
    </row>
    <row r="12" spans="1:5" x14ac:dyDescent="0.3">
      <c r="A12" s="341" t="s">
        <v>7066</v>
      </c>
      <c r="B12" s="446"/>
      <c r="C12" s="456"/>
      <c r="E12" s="456"/>
    </row>
    <row r="13" spans="1:5" x14ac:dyDescent="0.3">
      <c r="A13" s="341" t="s">
        <v>7067</v>
      </c>
      <c r="B13" s="446"/>
      <c r="C13" s="456"/>
      <c r="E13" s="456"/>
    </row>
    <row r="14" spans="1:5" x14ac:dyDescent="0.3">
      <c r="A14" s="341" t="s">
        <v>7068</v>
      </c>
      <c r="B14" s="446"/>
      <c r="C14" s="456"/>
      <c r="E14" s="456"/>
    </row>
    <row r="15" spans="1:5" x14ac:dyDescent="0.3">
      <c r="A15" s="341" t="s">
        <v>7069</v>
      </c>
      <c r="B15" s="446"/>
      <c r="C15" s="456"/>
      <c r="E15" s="456"/>
    </row>
    <row r="16" spans="1:5" x14ac:dyDescent="0.3">
      <c r="A16" s="341" t="s">
        <v>7070</v>
      </c>
      <c r="B16" s="446"/>
      <c r="C16" s="456"/>
      <c r="E16" s="456"/>
    </row>
    <row r="17" spans="1:5" x14ac:dyDescent="0.3">
      <c r="A17" s="341" t="s">
        <v>7071</v>
      </c>
      <c r="B17" s="446"/>
      <c r="C17" s="456"/>
      <c r="E17" s="456"/>
    </row>
    <row r="18" spans="1:5" x14ac:dyDescent="0.3">
      <c r="A18" s="341" t="s">
        <v>7072</v>
      </c>
      <c r="B18" s="446"/>
      <c r="C18" s="456"/>
      <c r="E18" s="456"/>
    </row>
    <row r="19" spans="1:5" x14ac:dyDescent="0.3">
      <c r="A19" s="341" t="s">
        <v>7073</v>
      </c>
      <c r="B19" s="446"/>
      <c r="C19" s="456"/>
      <c r="E19" s="456"/>
    </row>
    <row r="20" spans="1:5" x14ac:dyDescent="0.3">
      <c r="A20" s="341" t="s">
        <v>7074</v>
      </c>
      <c r="B20" s="446"/>
      <c r="C20" s="456"/>
      <c r="E20" s="456"/>
    </row>
    <row r="21" spans="1:5" x14ac:dyDescent="0.3">
      <c r="A21" s="341" t="s">
        <v>7075</v>
      </c>
      <c r="B21" s="446"/>
      <c r="C21" s="456"/>
      <c r="E21" s="456"/>
    </row>
    <row r="22" spans="1:5" x14ac:dyDescent="0.3">
      <c r="A22" s="341" t="s">
        <v>7076</v>
      </c>
      <c r="B22" s="446"/>
      <c r="C22" s="456"/>
      <c r="E22" s="456"/>
    </row>
    <row r="23" spans="1:5" x14ac:dyDescent="0.3">
      <c r="A23" s="341" t="s">
        <v>7077</v>
      </c>
      <c r="B23" s="446"/>
      <c r="C23" s="456"/>
      <c r="E23" s="456"/>
    </row>
    <row r="24" spans="1:5" x14ac:dyDescent="0.3">
      <c r="A24" s="341" t="s">
        <v>7078</v>
      </c>
      <c r="B24" s="446"/>
      <c r="C24" s="456"/>
      <c r="E24" s="456"/>
    </row>
    <row r="25" spans="1:5" x14ac:dyDescent="0.3">
      <c r="A25" s="341" t="s">
        <v>7079</v>
      </c>
      <c r="B25" s="446"/>
      <c r="C25" s="456"/>
      <c r="E25" s="456"/>
    </row>
    <row r="26" spans="1:5" x14ac:dyDescent="0.3">
      <c r="A26" s="341" t="s">
        <v>7080</v>
      </c>
      <c r="B26" s="446"/>
      <c r="C26" s="456"/>
      <c r="E26" s="456"/>
    </row>
    <row r="27" spans="1:5" x14ac:dyDescent="0.3">
      <c r="A27" s="341" t="s">
        <v>7081</v>
      </c>
      <c r="B27" s="446"/>
      <c r="C27" s="456"/>
      <c r="E27" s="456"/>
    </row>
    <row r="28" spans="1:5" x14ac:dyDescent="0.3">
      <c r="A28" s="341" t="s">
        <v>7082</v>
      </c>
      <c r="B28" s="446"/>
      <c r="C28" s="456"/>
      <c r="E28" s="456"/>
    </row>
    <row r="29" spans="1:5" x14ac:dyDescent="0.3">
      <c r="A29" s="341" t="s">
        <v>7083</v>
      </c>
      <c r="B29" s="446"/>
      <c r="C29" s="456"/>
      <c r="E29" s="456"/>
    </row>
    <row r="30" spans="1:5" x14ac:dyDescent="0.3">
      <c r="A30" s="341" t="s">
        <v>7084</v>
      </c>
      <c r="B30" s="446"/>
      <c r="C30" s="456"/>
      <c r="E30" s="456"/>
    </row>
    <row r="31" spans="1:5" x14ac:dyDescent="0.3">
      <c r="A31" s="341" t="s">
        <v>7085</v>
      </c>
      <c r="B31" s="446"/>
      <c r="C31" s="456"/>
      <c r="E31" s="456"/>
    </row>
    <row r="32" spans="1:5" x14ac:dyDescent="0.3">
      <c r="A32" s="341" t="s">
        <v>7086</v>
      </c>
      <c r="B32" s="446"/>
      <c r="C32" s="456"/>
      <c r="E32" s="456"/>
    </row>
    <row r="33" spans="1:5" x14ac:dyDescent="0.3">
      <c r="A33" s="341" t="s">
        <v>7087</v>
      </c>
      <c r="B33" s="446"/>
      <c r="C33" s="456"/>
      <c r="E33" s="456"/>
    </row>
    <row r="34" spans="1:5" x14ac:dyDescent="0.3">
      <c r="A34" s="341" t="s">
        <v>7088</v>
      </c>
      <c r="B34" s="446"/>
      <c r="C34" s="456"/>
      <c r="E34" s="456"/>
    </row>
    <row r="35" spans="1:5" x14ac:dyDescent="0.3">
      <c r="A35" s="341" t="s">
        <v>7089</v>
      </c>
      <c r="B35" s="446"/>
      <c r="C35" s="456"/>
      <c r="E35" s="456"/>
    </row>
    <row r="36" spans="1:5" x14ac:dyDescent="0.3">
      <c r="A36" s="341" t="s">
        <v>7090</v>
      </c>
      <c r="B36" s="446"/>
      <c r="C36" s="456"/>
      <c r="E36" s="456"/>
    </row>
    <row r="37" spans="1:5" x14ac:dyDescent="0.3">
      <c r="A37" s="341" t="s">
        <v>7091</v>
      </c>
      <c r="B37" s="446"/>
      <c r="C37" s="456"/>
      <c r="E37" s="456"/>
    </row>
    <row r="38" spans="1:5" x14ac:dyDescent="0.3">
      <c r="A38" s="341" t="s">
        <v>7092</v>
      </c>
      <c r="B38" s="446"/>
      <c r="C38" s="456"/>
      <c r="E38" s="456"/>
    </row>
    <row r="39" spans="1:5" x14ac:dyDescent="0.3">
      <c r="A39" s="341" t="s">
        <v>7093</v>
      </c>
      <c r="B39" s="446"/>
      <c r="C39" s="456"/>
      <c r="E39" s="456"/>
    </row>
    <row r="40" spans="1:5" x14ac:dyDescent="0.3">
      <c r="A40" s="341" t="s">
        <v>7094</v>
      </c>
      <c r="B40" s="446"/>
      <c r="C40" s="456"/>
      <c r="E40" s="456"/>
    </row>
    <row r="41" spans="1:5" x14ac:dyDescent="0.3">
      <c r="A41" s="341" t="s">
        <v>7095</v>
      </c>
      <c r="B41" s="446"/>
      <c r="C41" s="456"/>
      <c r="E41" s="446"/>
    </row>
    <row r="42" spans="1:5" x14ac:dyDescent="0.3">
      <c r="A42" s="341" t="s">
        <v>7096</v>
      </c>
      <c r="B42" s="446"/>
      <c r="C42" s="456"/>
      <c r="E42" s="456"/>
    </row>
    <row r="43" spans="1:5" x14ac:dyDescent="0.3">
      <c r="A43" s="341" t="s">
        <v>7097</v>
      </c>
      <c r="B43" s="446"/>
      <c r="C43" s="456"/>
      <c r="E43" s="456"/>
    </row>
    <row r="44" spans="1:5" x14ac:dyDescent="0.3">
      <c r="A44" s="341" t="s">
        <v>7098</v>
      </c>
      <c r="B44" s="446"/>
      <c r="C44" s="456"/>
      <c r="E44" s="456"/>
    </row>
    <row r="45" spans="1:5" x14ac:dyDescent="0.3">
      <c r="A45" s="341" t="s">
        <v>7099</v>
      </c>
      <c r="B45" s="446"/>
      <c r="C45" s="456"/>
      <c r="E45" s="456"/>
    </row>
    <row r="46" spans="1:5" x14ac:dyDescent="0.3">
      <c r="A46" s="341" t="s">
        <v>7100</v>
      </c>
      <c r="B46" s="446"/>
      <c r="C46" s="456"/>
      <c r="E46" s="456"/>
    </row>
    <row r="47" spans="1:5" x14ac:dyDescent="0.3">
      <c r="A47" s="341" t="s">
        <v>7101</v>
      </c>
      <c r="B47" s="446"/>
      <c r="C47" s="456"/>
      <c r="E47" s="456"/>
    </row>
    <row r="48" spans="1:5" x14ac:dyDescent="0.3">
      <c r="A48" s="341" t="s">
        <v>7102</v>
      </c>
      <c r="B48" s="446"/>
      <c r="C48" s="456"/>
      <c r="E48" s="456"/>
    </row>
    <row r="49" spans="1:5" x14ac:dyDescent="0.3">
      <c r="A49" s="341" t="s">
        <v>7103</v>
      </c>
      <c r="B49" s="446"/>
      <c r="C49" s="456"/>
      <c r="E49" s="456"/>
    </row>
    <row r="50" spans="1:5" x14ac:dyDescent="0.3">
      <c r="A50" s="341" t="s">
        <v>7104</v>
      </c>
      <c r="B50" s="446"/>
      <c r="C50" s="456"/>
      <c r="E50" s="456"/>
    </row>
    <row r="51" spans="1:5" x14ac:dyDescent="0.3">
      <c r="A51" s="341" t="s">
        <v>7105</v>
      </c>
      <c r="B51" s="446"/>
      <c r="C51" s="456"/>
      <c r="E51" s="456"/>
    </row>
    <row r="52" spans="1:5" x14ac:dyDescent="0.3">
      <c r="A52" s="341" t="s">
        <v>7106</v>
      </c>
      <c r="B52" s="446"/>
      <c r="C52" s="456"/>
      <c r="E52" s="456"/>
    </row>
    <row r="53" spans="1:5" x14ac:dyDescent="0.3">
      <c r="A53" s="341" t="s">
        <v>7107</v>
      </c>
      <c r="B53" s="446"/>
      <c r="C53" s="456"/>
      <c r="E53" s="456"/>
    </row>
    <row r="54" spans="1:5" x14ac:dyDescent="0.3">
      <c r="A54" s="341" t="s">
        <v>7108</v>
      </c>
      <c r="B54" s="446"/>
      <c r="C54" s="456"/>
      <c r="E54" s="456"/>
    </row>
    <row r="55" spans="1:5" x14ac:dyDescent="0.3">
      <c r="A55" s="341" t="s">
        <v>7109</v>
      </c>
      <c r="B55" s="446"/>
      <c r="C55" s="456"/>
      <c r="E55" s="456"/>
    </row>
    <row r="56" spans="1:5" x14ac:dyDescent="0.3">
      <c r="A56" s="341" t="s">
        <v>7110</v>
      </c>
      <c r="B56" s="446"/>
      <c r="C56" s="456"/>
      <c r="E56" s="456"/>
    </row>
    <row r="57" spans="1:5" x14ac:dyDescent="0.3">
      <c r="A57" s="341" t="s">
        <v>7111</v>
      </c>
      <c r="B57" s="446"/>
      <c r="C57" s="456"/>
      <c r="E57" s="456"/>
    </row>
    <row r="58" spans="1:5" x14ac:dyDescent="0.3">
      <c r="A58" s="341" t="s">
        <v>7112</v>
      </c>
      <c r="B58" s="446"/>
      <c r="C58" s="456"/>
      <c r="E58" s="456"/>
    </row>
    <row r="59" spans="1:5" x14ac:dyDescent="0.3">
      <c r="A59" s="341" t="s">
        <v>7113</v>
      </c>
      <c r="B59" s="446"/>
      <c r="C59" s="456"/>
      <c r="E59" s="456"/>
    </row>
    <row r="60" spans="1:5" x14ac:dyDescent="0.3">
      <c r="A60" s="341" t="s">
        <v>7114</v>
      </c>
      <c r="B60" s="446"/>
      <c r="C60" s="456"/>
      <c r="E60" s="456"/>
    </row>
    <row r="61" spans="1:5" x14ac:dyDescent="0.3">
      <c r="A61" s="341" t="s">
        <v>7115</v>
      </c>
      <c r="B61" s="446"/>
      <c r="C61" s="456"/>
      <c r="E61" s="456"/>
    </row>
    <row r="62" spans="1:5" x14ac:dyDescent="0.3">
      <c r="A62" s="341" t="s">
        <v>7116</v>
      </c>
      <c r="B62" s="446"/>
      <c r="C62" s="456"/>
      <c r="E62" s="456"/>
    </row>
    <row r="63" spans="1:5" x14ac:dyDescent="0.3">
      <c r="A63" s="341" t="s">
        <v>7117</v>
      </c>
      <c r="B63" s="446"/>
      <c r="C63" s="456"/>
      <c r="E63" s="456"/>
    </row>
    <row r="64" spans="1:5" x14ac:dyDescent="0.3">
      <c r="A64" s="341" t="s">
        <v>7118</v>
      </c>
      <c r="B64" s="446"/>
      <c r="C64" s="456"/>
      <c r="E64" s="456"/>
    </row>
    <row r="65" spans="1:5" x14ac:dyDescent="0.3">
      <c r="A65" s="341" t="s">
        <v>7119</v>
      </c>
      <c r="B65" s="446"/>
      <c r="C65" s="456"/>
      <c r="E65" s="446"/>
    </row>
    <row r="66" spans="1:5" x14ac:dyDescent="0.3">
      <c r="A66" s="341" t="s">
        <v>7120</v>
      </c>
      <c r="B66" s="446"/>
      <c r="C66" s="456"/>
      <c r="E66" s="456"/>
    </row>
    <row r="67" spans="1:5" x14ac:dyDescent="0.3">
      <c r="A67" s="341" t="s">
        <v>7121</v>
      </c>
      <c r="B67" s="446"/>
      <c r="C67" s="456"/>
      <c r="E67" s="456"/>
    </row>
    <row r="68" spans="1:5" x14ac:dyDescent="0.3">
      <c r="A68" s="341" t="s">
        <v>7122</v>
      </c>
      <c r="B68" s="446"/>
      <c r="C68" s="456"/>
      <c r="E68" s="456"/>
    </row>
    <row r="69" spans="1:5" x14ac:dyDescent="0.3">
      <c r="A69" s="341" t="s">
        <v>7123</v>
      </c>
      <c r="B69" s="446"/>
      <c r="C69" s="456"/>
      <c r="E69" s="456"/>
    </row>
    <row r="70" spans="1:5" x14ac:dyDescent="0.3">
      <c r="A70" s="341" t="s">
        <v>7124</v>
      </c>
      <c r="B70" s="446"/>
      <c r="C70" s="456"/>
      <c r="E70" s="456"/>
    </row>
    <row r="71" spans="1:5" x14ac:dyDescent="0.3">
      <c r="A71" s="341" t="s">
        <v>7125</v>
      </c>
      <c r="B71" s="446"/>
      <c r="C71" s="456"/>
      <c r="E71" s="456"/>
    </row>
    <row r="72" spans="1:5" x14ac:dyDescent="0.3">
      <c r="A72" s="341" t="s">
        <v>7126</v>
      </c>
      <c r="B72" s="446"/>
      <c r="C72" s="456"/>
      <c r="E72" s="456"/>
    </row>
    <row r="73" spans="1:5" x14ac:dyDescent="0.3">
      <c r="A73" s="341" t="s">
        <v>7127</v>
      </c>
      <c r="B73" s="446"/>
      <c r="C73" s="456"/>
      <c r="E73" s="456"/>
    </row>
    <row r="74" spans="1:5" x14ac:dyDescent="0.3">
      <c r="A74" s="341" t="s">
        <v>7128</v>
      </c>
      <c r="B74" s="446"/>
      <c r="C74" s="456"/>
      <c r="E74" s="456"/>
    </row>
    <row r="75" spans="1:5" x14ac:dyDescent="0.3">
      <c r="A75" s="341" t="s">
        <v>7129</v>
      </c>
      <c r="B75" s="446"/>
      <c r="C75" s="456"/>
      <c r="E75" s="456"/>
    </row>
    <row r="76" spans="1:5" x14ac:dyDescent="0.3">
      <c r="A76" s="341" t="s">
        <v>7130</v>
      </c>
      <c r="B76" s="446"/>
      <c r="C76" s="456"/>
      <c r="E76" s="456"/>
    </row>
    <row r="77" spans="1:5" x14ac:dyDescent="0.3">
      <c r="A77" s="341" t="s">
        <v>7131</v>
      </c>
      <c r="B77" s="446"/>
      <c r="C77" s="456"/>
      <c r="E77" s="456"/>
    </row>
    <row r="78" spans="1:5" x14ac:dyDescent="0.3">
      <c r="A78" s="341" t="s">
        <v>7132</v>
      </c>
      <c r="B78" s="446"/>
      <c r="C78" s="456"/>
      <c r="E78" s="456"/>
    </row>
    <row r="79" spans="1:5" x14ac:dyDescent="0.3">
      <c r="A79" s="341" t="s">
        <v>7133</v>
      </c>
      <c r="B79" s="446"/>
      <c r="C79" s="456"/>
      <c r="E79" s="456"/>
    </row>
    <row r="80" spans="1:5" x14ac:dyDescent="0.3">
      <c r="A80" s="341" t="s">
        <v>7134</v>
      </c>
      <c r="B80" s="446"/>
      <c r="C80" s="456"/>
      <c r="E80" s="456"/>
    </row>
    <row r="81" spans="1:5" x14ac:dyDescent="0.3">
      <c r="A81" s="341" t="s">
        <v>7135</v>
      </c>
      <c r="B81" s="446"/>
      <c r="C81" s="456"/>
      <c r="E81" s="456"/>
    </row>
    <row r="82" spans="1:5" x14ac:dyDescent="0.3">
      <c r="A82" s="341" t="s">
        <v>7136</v>
      </c>
      <c r="B82" s="446"/>
      <c r="C82" s="456"/>
      <c r="E82" s="456"/>
    </row>
    <row r="83" spans="1:5" x14ac:dyDescent="0.3">
      <c r="A83" s="341" t="s">
        <v>7137</v>
      </c>
      <c r="B83" s="446"/>
      <c r="C83" s="456"/>
      <c r="E83" s="456"/>
    </row>
    <row r="84" spans="1:5" x14ac:dyDescent="0.3">
      <c r="A84" s="341" t="s">
        <v>7138</v>
      </c>
      <c r="B84" s="446"/>
      <c r="C84" s="456"/>
      <c r="E84" s="456"/>
    </row>
    <row r="85" spans="1:5" x14ac:dyDescent="0.3">
      <c r="A85" s="341" t="s">
        <v>7139</v>
      </c>
      <c r="B85" s="446"/>
      <c r="C85" s="456"/>
      <c r="E85" s="456"/>
    </row>
    <row r="86" spans="1:5" x14ac:dyDescent="0.3">
      <c r="A86" s="341" t="s">
        <v>7140</v>
      </c>
      <c r="B86" s="446"/>
      <c r="C86" s="456"/>
      <c r="E86" s="456"/>
    </row>
    <row r="87" spans="1:5" x14ac:dyDescent="0.3">
      <c r="A87" s="341" t="s">
        <v>7141</v>
      </c>
      <c r="B87" s="446"/>
      <c r="C87" s="456"/>
      <c r="E87" s="456"/>
    </row>
    <row r="88" spans="1:5" x14ac:dyDescent="0.3">
      <c r="A88" s="341" t="s">
        <v>7142</v>
      </c>
      <c r="B88" s="446"/>
      <c r="C88" s="456"/>
      <c r="E88" s="456"/>
    </row>
    <row r="89" spans="1:5" x14ac:dyDescent="0.3">
      <c r="A89" s="341" t="s">
        <v>7143</v>
      </c>
      <c r="B89" s="446"/>
      <c r="C89" s="456"/>
      <c r="E89" s="456"/>
    </row>
    <row r="90" spans="1:5" x14ac:dyDescent="0.3">
      <c r="A90" s="341" t="s">
        <v>7144</v>
      </c>
      <c r="B90" s="446"/>
      <c r="C90" s="456"/>
      <c r="E90" s="456"/>
    </row>
    <row r="91" spans="1:5" x14ac:dyDescent="0.3">
      <c r="A91" s="341" t="s">
        <v>7145</v>
      </c>
      <c r="B91" s="446"/>
      <c r="C91" s="456"/>
      <c r="E91" s="456"/>
    </row>
    <row r="92" spans="1:5" x14ac:dyDescent="0.3">
      <c r="A92" s="341" t="s">
        <v>7146</v>
      </c>
      <c r="B92" s="446"/>
      <c r="C92" s="456"/>
      <c r="E92" s="456"/>
    </row>
    <row r="93" spans="1:5" x14ac:dyDescent="0.3">
      <c r="A93" s="341" t="s">
        <v>7147</v>
      </c>
      <c r="B93" s="446"/>
      <c r="C93" s="456"/>
      <c r="E93" s="456"/>
    </row>
    <row r="94" spans="1:5" x14ac:dyDescent="0.3">
      <c r="A94" s="341" t="s">
        <v>7148</v>
      </c>
      <c r="B94" s="446"/>
      <c r="C94" s="456"/>
      <c r="E94" s="456"/>
    </row>
    <row r="95" spans="1:5" x14ac:dyDescent="0.3">
      <c r="A95" s="341" t="s">
        <v>7149</v>
      </c>
      <c r="B95" s="446"/>
      <c r="C95" s="456"/>
      <c r="E95" s="456"/>
    </row>
    <row r="96" spans="1:5" x14ac:dyDescent="0.3">
      <c r="A96" s="341" t="s">
        <v>7150</v>
      </c>
      <c r="B96" s="446"/>
      <c r="C96" s="456"/>
      <c r="E96" s="456"/>
    </row>
    <row r="97" spans="1:5" x14ac:dyDescent="0.3">
      <c r="A97" s="341" t="s">
        <v>7151</v>
      </c>
      <c r="B97" s="446"/>
      <c r="C97" s="456"/>
      <c r="E97" s="456"/>
    </row>
    <row r="98" spans="1:5" x14ac:dyDescent="0.3">
      <c r="A98" s="341" t="s">
        <v>7152</v>
      </c>
      <c r="B98" s="446"/>
      <c r="C98" s="456"/>
      <c r="E98" s="456"/>
    </row>
    <row r="99" spans="1:5" x14ac:dyDescent="0.3">
      <c r="A99" s="341" t="s">
        <v>7153</v>
      </c>
      <c r="B99" s="446"/>
      <c r="C99" s="456"/>
      <c r="E99" s="456"/>
    </row>
    <row r="100" spans="1:5" x14ac:dyDescent="0.3">
      <c r="A100" s="341" t="s">
        <v>7154</v>
      </c>
      <c r="B100" s="446"/>
      <c r="C100" s="456"/>
      <c r="E100" s="456"/>
    </row>
    <row r="101" spans="1:5" x14ac:dyDescent="0.3">
      <c r="A101" s="341" t="s">
        <v>7155</v>
      </c>
      <c r="B101" s="446"/>
      <c r="C101" s="456"/>
      <c r="E101" s="456"/>
    </row>
    <row r="102" spans="1:5" x14ac:dyDescent="0.3">
      <c r="A102" s="341" t="s">
        <v>7156</v>
      </c>
      <c r="B102" s="446"/>
      <c r="C102" s="456"/>
      <c r="E102" s="456"/>
    </row>
    <row r="103" spans="1:5" x14ac:dyDescent="0.3">
      <c r="A103" s="341" t="s">
        <v>7157</v>
      </c>
      <c r="B103" s="446"/>
      <c r="C103" s="456"/>
      <c r="E103" s="456"/>
    </row>
    <row r="104" spans="1:5" x14ac:dyDescent="0.3">
      <c r="A104" s="341" t="s">
        <v>7158</v>
      </c>
      <c r="B104" s="446"/>
      <c r="C104" s="456"/>
      <c r="E104" s="456"/>
    </row>
    <row r="105" spans="1:5" x14ac:dyDescent="0.3">
      <c r="A105" s="341" t="s">
        <v>7159</v>
      </c>
      <c r="B105" s="446"/>
      <c r="C105" s="456"/>
      <c r="E105" s="456"/>
    </row>
    <row r="106" spans="1:5" x14ac:dyDescent="0.3">
      <c r="A106" s="341" t="s">
        <v>7160</v>
      </c>
      <c r="B106" s="446"/>
      <c r="C106" s="456"/>
      <c r="E106" s="456"/>
    </row>
    <row r="107" spans="1:5" x14ac:dyDescent="0.3">
      <c r="A107" s="341" t="s">
        <v>7161</v>
      </c>
      <c r="B107" s="446"/>
      <c r="C107" s="456"/>
      <c r="E107" s="456"/>
    </row>
    <row r="108" spans="1:5" x14ac:dyDescent="0.3">
      <c r="A108" s="341" t="s">
        <v>7162</v>
      </c>
      <c r="B108" s="446"/>
      <c r="C108" s="456"/>
      <c r="E108" s="456"/>
    </row>
    <row r="109" spans="1:5" x14ac:dyDescent="0.3">
      <c r="A109" s="341" t="s">
        <v>7163</v>
      </c>
      <c r="B109" s="446"/>
      <c r="C109" s="456"/>
      <c r="E109" s="456"/>
    </row>
    <row r="110" spans="1:5" x14ac:dyDescent="0.3">
      <c r="A110" s="341" t="s">
        <v>7164</v>
      </c>
      <c r="B110" s="446"/>
      <c r="C110" s="456"/>
      <c r="E110" s="456"/>
    </row>
    <row r="111" spans="1:5" x14ac:dyDescent="0.3">
      <c r="A111" s="341" t="s">
        <v>7165</v>
      </c>
      <c r="B111" s="446"/>
      <c r="C111" s="456"/>
      <c r="E111" s="456"/>
    </row>
    <row r="112" spans="1:5" x14ac:dyDescent="0.3">
      <c r="A112" s="341" t="s">
        <v>7166</v>
      </c>
      <c r="B112" s="446"/>
      <c r="C112" s="456"/>
      <c r="E112" s="456"/>
    </row>
    <row r="113" spans="1:5" x14ac:dyDescent="0.3">
      <c r="A113" s="341" t="s">
        <v>7167</v>
      </c>
      <c r="B113" s="446"/>
      <c r="C113" s="456"/>
      <c r="E113" s="456"/>
    </row>
    <row r="114" spans="1:5" x14ac:dyDescent="0.3">
      <c r="A114" s="341" t="s">
        <v>7168</v>
      </c>
      <c r="B114" s="446"/>
      <c r="C114" s="456"/>
      <c r="E114" s="456"/>
    </row>
    <row r="115" spans="1:5" x14ac:dyDescent="0.3">
      <c r="A115" s="341" t="s">
        <v>7169</v>
      </c>
      <c r="B115" s="446"/>
      <c r="C115" s="456"/>
      <c r="E115" s="456"/>
    </row>
    <row r="116" spans="1:5" x14ac:dyDescent="0.3">
      <c r="A116" s="341" t="s">
        <v>7170</v>
      </c>
      <c r="B116" s="446"/>
      <c r="C116" s="456"/>
      <c r="E116" s="456"/>
    </row>
    <row r="117" spans="1:5" x14ac:dyDescent="0.3">
      <c r="A117" s="341" t="s">
        <v>7171</v>
      </c>
      <c r="B117" s="446"/>
      <c r="C117" s="456"/>
      <c r="E117" s="456"/>
    </row>
    <row r="118" spans="1:5" x14ac:dyDescent="0.3">
      <c r="A118" s="341" t="s">
        <v>7172</v>
      </c>
      <c r="B118" s="446"/>
      <c r="C118" s="456"/>
      <c r="E118" s="456"/>
    </row>
    <row r="119" spans="1:5" x14ac:dyDescent="0.3">
      <c r="A119" s="341" t="s">
        <v>7173</v>
      </c>
      <c r="B119" s="446"/>
      <c r="C119" s="456"/>
      <c r="E119" s="456"/>
    </row>
    <row r="120" spans="1:5" x14ac:dyDescent="0.3">
      <c r="A120" s="341" t="s">
        <v>7174</v>
      </c>
      <c r="B120" s="446"/>
      <c r="C120" s="456"/>
      <c r="E120" s="456"/>
    </row>
    <row r="121" spans="1:5" x14ac:dyDescent="0.3">
      <c r="A121" s="341" t="s">
        <v>7175</v>
      </c>
      <c r="B121" s="446"/>
      <c r="C121" s="456"/>
      <c r="E121" s="456"/>
    </row>
    <row r="122" spans="1:5" x14ac:dyDescent="0.3">
      <c r="A122" s="341" t="s">
        <v>7176</v>
      </c>
      <c r="B122" s="446"/>
      <c r="C122" s="456"/>
      <c r="E122" s="456"/>
    </row>
    <row r="123" spans="1:5" x14ac:dyDescent="0.3">
      <c r="A123" s="341" t="s">
        <v>7177</v>
      </c>
      <c r="B123" s="446"/>
      <c r="C123" s="456"/>
      <c r="E123" s="456"/>
    </row>
    <row r="124" spans="1:5" x14ac:dyDescent="0.3">
      <c r="A124" s="341" t="s">
        <v>7178</v>
      </c>
      <c r="B124" s="446"/>
      <c r="C124" s="456"/>
      <c r="E124" s="456"/>
    </row>
    <row r="125" spans="1:5" x14ac:dyDescent="0.3">
      <c r="A125" s="341" t="s">
        <v>7179</v>
      </c>
      <c r="B125" s="446"/>
      <c r="C125" s="456"/>
      <c r="E125" s="456"/>
    </row>
    <row r="126" spans="1:5" x14ac:dyDescent="0.3">
      <c r="A126" s="341" t="s">
        <v>7180</v>
      </c>
      <c r="B126" s="446"/>
      <c r="C126" s="456"/>
      <c r="E126" s="456"/>
    </row>
    <row r="127" spans="1:5" x14ac:dyDescent="0.3">
      <c r="A127" s="341" t="s">
        <v>7181</v>
      </c>
      <c r="B127" s="446"/>
      <c r="C127" s="456"/>
      <c r="E127" s="456"/>
    </row>
    <row r="128" spans="1:5" x14ac:dyDescent="0.3">
      <c r="A128" s="341" t="s">
        <v>7182</v>
      </c>
      <c r="B128" s="446"/>
      <c r="C128" s="456"/>
      <c r="E128" s="456"/>
    </row>
    <row r="129" spans="1:5" x14ac:dyDescent="0.3">
      <c r="A129" s="341" t="s">
        <v>7183</v>
      </c>
      <c r="B129" s="446"/>
      <c r="C129" s="456"/>
      <c r="E129" s="456"/>
    </row>
    <row r="130" spans="1:5" x14ac:dyDescent="0.3">
      <c r="A130" s="341" t="s">
        <v>7184</v>
      </c>
      <c r="B130" s="446"/>
      <c r="C130" s="456"/>
      <c r="E130" s="456"/>
    </row>
    <row r="131" spans="1:5" x14ac:dyDescent="0.3">
      <c r="A131" s="341" t="s">
        <v>7185</v>
      </c>
      <c r="B131" s="446"/>
      <c r="C131" s="456"/>
      <c r="E131" s="456"/>
    </row>
    <row r="132" spans="1:5" x14ac:dyDescent="0.3">
      <c r="A132" s="341" t="s">
        <v>7186</v>
      </c>
      <c r="B132" s="446"/>
      <c r="C132" s="456"/>
      <c r="E132" s="456"/>
    </row>
    <row r="133" spans="1:5" x14ac:dyDescent="0.3">
      <c r="A133" s="341" t="s">
        <v>7187</v>
      </c>
      <c r="B133" s="446"/>
      <c r="C133" s="456"/>
      <c r="E133" s="456"/>
    </row>
    <row r="134" spans="1:5" x14ac:dyDescent="0.3">
      <c r="A134" s="341" t="s">
        <v>7188</v>
      </c>
      <c r="B134" s="446"/>
      <c r="C134" s="456"/>
      <c r="E134" s="456"/>
    </row>
    <row r="135" spans="1:5" x14ac:dyDescent="0.3">
      <c r="A135" s="341" t="s">
        <v>7189</v>
      </c>
      <c r="B135" s="446"/>
      <c r="C135" s="456"/>
      <c r="E135" s="456"/>
    </row>
    <row r="136" spans="1:5" x14ac:dyDescent="0.3">
      <c r="A136" s="341" t="s">
        <v>7190</v>
      </c>
      <c r="B136" s="446"/>
      <c r="C136" s="456"/>
      <c r="E136" s="456"/>
    </row>
    <row r="137" spans="1:5" x14ac:dyDescent="0.3">
      <c r="A137" s="341" t="s">
        <v>7191</v>
      </c>
      <c r="B137" s="446"/>
      <c r="C137" s="456"/>
      <c r="E137" s="456"/>
    </row>
    <row r="138" spans="1:5" x14ac:dyDescent="0.3">
      <c r="A138" s="341" t="s">
        <v>7192</v>
      </c>
      <c r="B138" s="446"/>
      <c r="C138" s="456"/>
      <c r="E138" s="456"/>
    </row>
    <row r="139" spans="1:5" x14ac:dyDescent="0.3">
      <c r="A139" s="341" t="s">
        <v>7193</v>
      </c>
      <c r="B139" s="446"/>
      <c r="C139" s="456"/>
      <c r="E139" s="456"/>
    </row>
    <row r="140" spans="1:5" x14ac:dyDescent="0.3">
      <c r="A140" s="341" t="s">
        <v>7194</v>
      </c>
      <c r="B140" s="446"/>
      <c r="C140" s="456"/>
      <c r="E140" s="456"/>
    </row>
    <row r="141" spans="1:5" x14ac:dyDescent="0.3">
      <c r="A141" s="341" t="s">
        <v>7195</v>
      </c>
      <c r="B141" s="446"/>
      <c r="C141" s="456"/>
      <c r="E141" s="456"/>
    </row>
    <row r="142" spans="1:5" x14ac:dyDescent="0.3">
      <c r="A142" s="341" t="s">
        <v>7196</v>
      </c>
      <c r="B142" s="446"/>
      <c r="C142" s="456"/>
      <c r="E142" s="456"/>
    </row>
    <row r="143" spans="1:5" x14ac:dyDescent="0.3">
      <c r="A143" s="341" t="s">
        <v>7197</v>
      </c>
      <c r="B143" s="446"/>
      <c r="C143" s="456"/>
      <c r="E143" s="456"/>
    </row>
    <row r="144" spans="1:5" x14ac:dyDescent="0.3">
      <c r="A144" s="341" t="s">
        <v>7198</v>
      </c>
      <c r="B144" s="446"/>
      <c r="C144" s="456"/>
      <c r="E144" s="456"/>
    </row>
    <row r="145" spans="1:5" x14ac:dyDescent="0.3">
      <c r="A145" s="341" t="s">
        <v>7199</v>
      </c>
      <c r="B145" s="446"/>
      <c r="C145" s="456"/>
      <c r="E145" s="456"/>
    </row>
    <row r="146" spans="1:5" x14ac:dyDescent="0.3">
      <c r="A146" s="341" t="s">
        <v>7200</v>
      </c>
      <c r="B146" s="446"/>
      <c r="C146" s="456"/>
      <c r="E146" s="456"/>
    </row>
    <row r="147" spans="1:5" x14ac:dyDescent="0.3">
      <c r="A147" s="341" t="s">
        <v>7201</v>
      </c>
      <c r="B147" s="446"/>
      <c r="C147" s="456"/>
      <c r="E147" s="456"/>
    </row>
    <row r="148" spans="1:5" x14ac:dyDescent="0.3">
      <c r="A148" s="341" t="s">
        <v>7202</v>
      </c>
      <c r="B148" s="446"/>
      <c r="C148" s="456"/>
      <c r="E148" s="456"/>
    </row>
    <row r="149" spans="1:5" x14ac:dyDescent="0.3">
      <c r="A149" s="341" t="s">
        <v>7203</v>
      </c>
      <c r="B149" s="446"/>
      <c r="C149" s="456"/>
      <c r="E149" s="456"/>
    </row>
    <row r="150" spans="1:5" x14ac:dyDescent="0.3">
      <c r="A150" s="341" t="s">
        <v>7204</v>
      </c>
      <c r="B150" s="446"/>
      <c r="C150" s="456"/>
      <c r="E150" s="456"/>
    </row>
    <row r="151" spans="1:5" x14ac:dyDescent="0.3">
      <c r="A151" s="341" t="s">
        <v>7205</v>
      </c>
      <c r="B151" s="446"/>
      <c r="C151" s="456"/>
      <c r="E151" s="456"/>
    </row>
    <row r="152" spans="1:5" x14ac:dyDescent="0.3">
      <c r="A152" s="341" t="s">
        <v>7206</v>
      </c>
      <c r="B152" s="446"/>
      <c r="C152" s="456"/>
      <c r="E152" s="456"/>
    </row>
    <row r="153" spans="1:5" x14ac:dyDescent="0.3">
      <c r="A153" s="341" t="s">
        <v>7207</v>
      </c>
      <c r="B153" s="446"/>
      <c r="C153" s="456"/>
      <c r="E153" s="456"/>
    </row>
    <row r="154" spans="1:5" x14ac:dyDescent="0.3">
      <c r="A154" s="341" t="s">
        <v>7208</v>
      </c>
      <c r="B154" s="446"/>
      <c r="C154" s="456"/>
      <c r="E154" s="456"/>
    </row>
    <row r="155" spans="1:5" x14ac:dyDescent="0.3">
      <c r="A155" s="341" t="s">
        <v>7209</v>
      </c>
      <c r="B155" s="446"/>
      <c r="C155" s="456"/>
      <c r="E155" s="456"/>
    </row>
    <row r="156" spans="1:5" x14ac:dyDescent="0.3">
      <c r="A156" s="341" t="s">
        <v>7210</v>
      </c>
      <c r="B156" s="446"/>
      <c r="C156" s="456"/>
      <c r="E156" s="456"/>
    </row>
    <row r="157" spans="1:5" x14ac:dyDescent="0.3">
      <c r="A157" s="341" t="s">
        <v>7211</v>
      </c>
      <c r="B157" s="446"/>
      <c r="C157" s="456"/>
      <c r="E157" s="456"/>
    </row>
    <row r="158" spans="1:5" x14ac:dyDescent="0.3">
      <c r="A158" s="341" t="s">
        <v>7212</v>
      </c>
      <c r="B158" s="446"/>
      <c r="C158" s="456"/>
      <c r="E158" s="456"/>
    </row>
    <row r="159" spans="1:5" x14ac:dyDescent="0.3">
      <c r="A159" s="341" t="s">
        <v>7213</v>
      </c>
      <c r="B159" s="446"/>
      <c r="C159" s="456"/>
      <c r="E159" s="456"/>
    </row>
    <row r="160" spans="1:5" x14ac:dyDescent="0.3">
      <c r="A160" s="341" t="s">
        <v>7214</v>
      </c>
      <c r="B160" s="446"/>
      <c r="C160" s="456"/>
      <c r="E160" s="456"/>
    </row>
    <row r="161" spans="1:5" x14ac:dyDescent="0.3">
      <c r="A161" s="341" t="s">
        <v>7215</v>
      </c>
      <c r="B161" s="446"/>
      <c r="C161" s="456"/>
      <c r="E161" s="456"/>
    </row>
    <row r="162" spans="1:5" x14ac:dyDescent="0.3">
      <c r="A162" s="341" t="s">
        <v>7216</v>
      </c>
      <c r="B162" s="446"/>
      <c r="C162" s="456"/>
      <c r="E162" s="456"/>
    </row>
    <row r="163" spans="1:5" x14ac:dyDescent="0.3">
      <c r="A163" s="341" t="s">
        <v>7217</v>
      </c>
      <c r="B163" s="446"/>
      <c r="C163" s="456"/>
      <c r="E163" s="456"/>
    </row>
    <row r="164" spans="1:5" x14ac:dyDescent="0.3">
      <c r="A164" s="341" t="s">
        <v>7218</v>
      </c>
      <c r="B164" s="446"/>
      <c r="C164" s="456"/>
      <c r="E164" s="456"/>
    </row>
    <row r="165" spans="1:5" x14ac:dyDescent="0.3">
      <c r="A165" s="341" t="s">
        <v>7219</v>
      </c>
      <c r="B165" s="446"/>
      <c r="C165" s="456"/>
      <c r="E165" s="456"/>
    </row>
    <row r="166" spans="1:5" x14ac:dyDescent="0.3">
      <c r="A166" s="341" t="s">
        <v>7220</v>
      </c>
      <c r="B166" s="446"/>
      <c r="C166" s="456"/>
      <c r="E166" s="456"/>
    </row>
    <row r="167" spans="1:5" x14ac:dyDescent="0.3">
      <c r="A167" s="341" t="s">
        <v>7221</v>
      </c>
      <c r="B167" s="446"/>
      <c r="C167" s="456"/>
      <c r="E167" s="456"/>
    </row>
    <row r="168" spans="1:5" x14ac:dyDescent="0.3">
      <c r="A168" s="341" t="s">
        <v>7222</v>
      </c>
      <c r="B168" s="446"/>
      <c r="C168" s="456"/>
      <c r="E168" s="456"/>
    </row>
    <row r="169" spans="1:5" x14ac:dyDescent="0.3">
      <c r="A169" s="341" t="s">
        <v>7223</v>
      </c>
      <c r="B169" s="446"/>
      <c r="C169" s="456"/>
      <c r="E169" s="456"/>
    </row>
    <row r="170" spans="1:5" x14ac:dyDescent="0.3">
      <c r="A170" s="341" t="s">
        <v>7224</v>
      </c>
      <c r="B170" s="446"/>
      <c r="C170" s="456"/>
      <c r="E170" s="456"/>
    </row>
    <row r="171" spans="1:5" x14ac:dyDescent="0.3">
      <c r="A171" s="341" t="s">
        <v>7225</v>
      </c>
      <c r="B171" s="446"/>
      <c r="C171" s="456"/>
      <c r="E171" s="456"/>
    </row>
    <row r="172" spans="1:5" x14ac:dyDescent="0.3">
      <c r="A172" s="341" t="s">
        <v>7226</v>
      </c>
      <c r="B172" s="446"/>
      <c r="C172" s="456"/>
      <c r="E172" s="456"/>
    </row>
    <row r="173" spans="1:5" x14ac:dyDescent="0.3">
      <c r="A173" s="341" t="s">
        <v>7227</v>
      </c>
      <c r="B173" s="446"/>
      <c r="C173" s="456"/>
      <c r="E173" s="456"/>
    </row>
    <row r="174" spans="1:5" x14ac:dyDescent="0.3">
      <c r="A174" s="341" t="s">
        <v>7228</v>
      </c>
      <c r="B174" s="446"/>
      <c r="C174" s="456"/>
      <c r="E174" s="456"/>
    </row>
    <row r="175" spans="1:5" x14ac:dyDescent="0.3">
      <c r="A175" s="341" t="s">
        <v>7229</v>
      </c>
      <c r="B175" s="446"/>
      <c r="C175" s="456"/>
      <c r="E175" s="456"/>
    </row>
    <row r="176" spans="1:5" x14ac:dyDescent="0.3">
      <c r="A176" s="341" t="s">
        <v>7230</v>
      </c>
      <c r="B176" s="446"/>
      <c r="C176" s="456"/>
      <c r="E176" s="456"/>
    </row>
    <row r="177" spans="1:5" x14ac:dyDescent="0.3">
      <c r="A177" s="341" t="s">
        <v>7231</v>
      </c>
      <c r="B177" s="446"/>
      <c r="C177" s="456"/>
      <c r="E177" s="456"/>
    </row>
    <row r="178" spans="1:5" x14ac:dyDescent="0.3">
      <c r="A178" s="341" t="s">
        <v>7232</v>
      </c>
      <c r="B178" s="446"/>
      <c r="C178" s="456"/>
      <c r="E178" s="456"/>
    </row>
    <row r="179" spans="1:5" x14ac:dyDescent="0.3">
      <c r="A179" s="341" t="s">
        <v>7233</v>
      </c>
      <c r="B179" s="446"/>
      <c r="C179" s="456"/>
      <c r="E179" s="456"/>
    </row>
    <row r="180" spans="1:5" x14ac:dyDescent="0.3">
      <c r="A180" s="341" t="s">
        <v>7234</v>
      </c>
      <c r="B180" s="446"/>
      <c r="C180" s="456"/>
      <c r="E180" s="456"/>
    </row>
    <row r="181" spans="1:5" x14ac:dyDescent="0.3">
      <c r="A181" s="341" t="s">
        <v>7235</v>
      </c>
      <c r="B181" s="446"/>
      <c r="C181" s="456"/>
      <c r="E181" s="456"/>
    </row>
    <row r="182" spans="1:5" x14ac:dyDescent="0.3">
      <c r="A182" s="341" t="s">
        <v>7236</v>
      </c>
      <c r="B182" s="446"/>
      <c r="C182" s="456"/>
      <c r="E182" s="456"/>
    </row>
    <row r="183" spans="1:5" x14ac:dyDescent="0.3">
      <c r="A183" s="341" t="s">
        <v>7237</v>
      </c>
      <c r="B183" s="446"/>
      <c r="C183" s="456"/>
      <c r="E183" s="456"/>
    </row>
    <row r="184" spans="1:5" x14ac:dyDescent="0.3">
      <c r="A184" s="341" t="s">
        <v>7238</v>
      </c>
      <c r="B184" s="446"/>
      <c r="C184" s="456"/>
      <c r="E184" s="446"/>
    </row>
    <row r="185" spans="1:5" x14ac:dyDescent="0.3">
      <c r="A185" s="341" t="s">
        <v>7239</v>
      </c>
      <c r="B185" s="446"/>
      <c r="C185" s="456"/>
      <c r="E185" s="456"/>
    </row>
    <row r="186" spans="1:5" x14ac:dyDescent="0.3">
      <c r="A186" s="341" t="s">
        <v>7240</v>
      </c>
      <c r="B186" s="446"/>
      <c r="C186" s="456"/>
      <c r="E186" s="456"/>
    </row>
    <row r="187" spans="1:5" x14ac:dyDescent="0.3">
      <c r="A187" s="341" t="s">
        <v>7241</v>
      </c>
      <c r="B187" s="446"/>
      <c r="C187" s="456"/>
      <c r="E187" s="456"/>
    </row>
    <row r="188" spans="1:5" x14ac:dyDescent="0.3">
      <c r="A188" s="341" t="s">
        <v>7242</v>
      </c>
      <c r="B188" s="446"/>
      <c r="C188" s="456"/>
      <c r="E188" s="456"/>
    </row>
    <row r="189" spans="1:5" x14ac:dyDescent="0.3">
      <c r="A189" s="341" t="s">
        <v>7243</v>
      </c>
      <c r="B189" s="446"/>
      <c r="C189" s="456"/>
      <c r="E189" s="456"/>
    </row>
    <row r="190" spans="1:5" x14ac:dyDescent="0.3">
      <c r="A190" s="341" t="s">
        <v>7244</v>
      </c>
      <c r="B190" s="446"/>
      <c r="C190" s="456"/>
      <c r="E190" s="456"/>
    </row>
    <row r="191" spans="1:5" x14ac:dyDescent="0.3">
      <c r="A191" s="341" t="s">
        <v>7245</v>
      </c>
      <c r="B191" s="446"/>
      <c r="C191" s="456"/>
      <c r="E191" s="456"/>
    </row>
    <row r="192" spans="1:5" x14ac:dyDescent="0.3">
      <c r="A192" s="341" t="s">
        <v>7246</v>
      </c>
      <c r="B192" s="446"/>
      <c r="C192" s="456"/>
      <c r="E192" s="456"/>
    </row>
    <row r="193" spans="1:5" x14ac:dyDescent="0.3">
      <c r="A193" s="341" t="s">
        <v>7247</v>
      </c>
      <c r="B193" s="446"/>
      <c r="C193" s="456"/>
      <c r="E193" s="456"/>
    </row>
    <row r="194" spans="1:5" x14ac:dyDescent="0.3">
      <c r="A194" s="341" t="s">
        <v>7248</v>
      </c>
      <c r="B194" s="446"/>
      <c r="C194" s="456"/>
      <c r="E194" s="456"/>
    </row>
    <row r="195" spans="1:5" x14ac:dyDescent="0.3">
      <c r="A195" s="341" t="s">
        <v>7249</v>
      </c>
      <c r="B195" s="446"/>
      <c r="C195" s="456"/>
      <c r="E195" s="456"/>
    </row>
    <row r="196" spans="1:5" x14ac:dyDescent="0.3">
      <c r="A196" s="341" t="s">
        <v>7250</v>
      </c>
      <c r="B196" s="446"/>
      <c r="C196" s="456"/>
      <c r="E196" s="456"/>
    </row>
    <row r="197" spans="1:5" x14ac:dyDescent="0.3">
      <c r="A197" s="341" t="s">
        <v>7251</v>
      </c>
      <c r="B197" s="446"/>
      <c r="C197" s="456"/>
      <c r="E197" s="456"/>
    </row>
    <row r="198" spans="1:5" x14ac:dyDescent="0.3">
      <c r="A198" s="341" t="s">
        <v>7252</v>
      </c>
      <c r="B198" s="446"/>
      <c r="C198" s="456"/>
      <c r="E198" s="456"/>
    </row>
    <row r="199" spans="1:5" x14ac:dyDescent="0.3">
      <c r="A199" s="341" t="s">
        <v>7253</v>
      </c>
      <c r="B199" s="446"/>
      <c r="C199" s="456"/>
      <c r="E199" s="456"/>
    </row>
    <row r="200" spans="1:5" x14ac:dyDescent="0.3">
      <c r="A200" s="341" t="s">
        <v>7254</v>
      </c>
      <c r="B200" s="446"/>
      <c r="C200" s="456"/>
      <c r="E200" s="456"/>
    </row>
    <row r="201" spans="1:5" x14ac:dyDescent="0.3">
      <c r="A201" s="341" t="s">
        <v>7255</v>
      </c>
      <c r="B201" s="446"/>
      <c r="C201" s="456"/>
      <c r="E201" s="456"/>
    </row>
    <row r="202" spans="1:5" x14ac:dyDescent="0.3">
      <c r="A202" s="341" t="s">
        <v>7256</v>
      </c>
      <c r="B202" s="446"/>
      <c r="C202" s="456"/>
      <c r="E202" s="456"/>
    </row>
    <row r="203" spans="1:5" x14ac:dyDescent="0.3">
      <c r="A203" s="341" t="s">
        <v>7257</v>
      </c>
      <c r="B203" s="446"/>
      <c r="C203" s="456"/>
      <c r="E203" s="456"/>
    </row>
    <row r="204" spans="1:5" x14ac:dyDescent="0.3">
      <c r="A204" s="341" t="s">
        <v>7258</v>
      </c>
      <c r="B204" s="446"/>
      <c r="C204" s="456"/>
      <c r="E204" s="456"/>
    </row>
    <row r="205" spans="1:5" x14ac:dyDescent="0.3">
      <c r="A205" s="341" t="s">
        <v>7259</v>
      </c>
      <c r="B205" s="446"/>
      <c r="C205" s="456"/>
      <c r="E205" s="456"/>
    </row>
    <row r="206" spans="1:5" x14ac:dyDescent="0.3">
      <c r="A206" s="341" t="s">
        <v>7260</v>
      </c>
      <c r="B206" s="446"/>
      <c r="C206" s="456"/>
      <c r="E206" s="456"/>
    </row>
    <row r="207" spans="1:5" x14ac:dyDescent="0.3">
      <c r="A207" s="341" t="s">
        <v>7261</v>
      </c>
      <c r="B207" s="446"/>
      <c r="C207" s="456"/>
      <c r="E207" s="456"/>
    </row>
    <row r="208" spans="1:5" x14ac:dyDescent="0.3">
      <c r="A208" s="341" t="s">
        <v>7262</v>
      </c>
      <c r="B208" s="446"/>
      <c r="C208" s="456"/>
      <c r="E208" s="456"/>
    </row>
    <row r="209" spans="1:5" x14ac:dyDescent="0.3">
      <c r="A209" s="341" t="s">
        <v>7263</v>
      </c>
      <c r="B209" s="446"/>
      <c r="C209" s="456"/>
      <c r="E209" s="456"/>
    </row>
    <row r="210" spans="1:5" x14ac:dyDescent="0.3">
      <c r="A210" s="341" t="s">
        <v>7264</v>
      </c>
      <c r="B210" s="446"/>
      <c r="C210" s="456"/>
      <c r="E210" s="456"/>
    </row>
    <row r="211" spans="1:5" x14ac:dyDescent="0.3">
      <c r="A211" s="341" t="s">
        <v>7265</v>
      </c>
      <c r="B211" s="446"/>
      <c r="C211" s="456"/>
      <c r="E211" s="456"/>
    </row>
    <row r="212" spans="1:5" x14ac:dyDescent="0.3">
      <c r="A212" s="341" t="s">
        <v>7266</v>
      </c>
      <c r="B212" s="446"/>
      <c r="C212" s="456"/>
      <c r="E212" s="456"/>
    </row>
    <row r="213" spans="1:5" x14ac:dyDescent="0.3">
      <c r="A213" s="341" t="s">
        <v>7267</v>
      </c>
      <c r="B213" s="446"/>
      <c r="C213" s="456"/>
      <c r="E213" s="456"/>
    </row>
    <row r="214" spans="1:5" x14ac:dyDescent="0.3">
      <c r="A214" s="341" t="s">
        <v>7268</v>
      </c>
      <c r="B214" s="446"/>
      <c r="C214" s="456"/>
      <c r="E214" s="456"/>
    </row>
    <row r="215" spans="1:5" x14ac:dyDescent="0.3">
      <c r="A215" s="341" t="s">
        <v>7269</v>
      </c>
      <c r="B215" s="446"/>
      <c r="C215" s="456"/>
      <c r="E215" s="456"/>
    </row>
    <row r="216" spans="1:5" x14ac:dyDescent="0.3">
      <c r="A216" s="341" t="s">
        <v>7270</v>
      </c>
      <c r="B216" s="446"/>
      <c r="C216" s="456"/>
      <c r="E216" s="456"/>
    </row>
    <row r="217" spans="1:5" x14ac:dyDescent="0.3">
      <c r="A217" s="341" t="s">
        <v>7271</v>
      </c>
      <c r="B217" s="446"/>
      <c r="C217" s="456"/>
      <c r="E217" s="456"/>
    </row>
    <row r="218" spans="1:5" x14ac:dyDescent="0.3">
      <c r="A218" s="341" t="s">
        <v>7272</v>
      </c>
      <c r="B218" s="446"/>
      <c r="C218" s="456"/>
      <c r="E218" s="456"/>
    </row>
    <row r="219" spans="1:5" x14ac:dyDescent="0.3">
      <c r="A219" s="341" t="s">
        <v>7273</v>
      </c>
      <c r="B219" s="446"/>
      <c r="C219" s="456"/>
      <c r="E219" s="456"/>
    </row>
    <row r="220" spans="1:5" x14ac:dyDescent="0.3">
      <c r="A220" s="341" t="s">
        <v>7274</v>
      </c>
      <c r="B220" s="446"/>
      <c r="C220" s="456"/>
      <c r="E220" s="456"/>
    </row>
    <row r="221" spans="1:5" x14ac:dyDescent="0.3">
      <c r="A221" s="341" t="s">
        <v>7275</v>
      </c>
      <c r="B221" s="446"/>
      <c r="C221" s="456"/>
      <c r="E221" s="456"/>
    </row>
    <row r="222" spans="1:5" x14ac:dyDescent="0.3">
      <c r="A222" s="341" t="s">
        <v>7276</v>
      </c>
      <c r="B222" s="446"/>
      <c r="C222" s="456"/>
      <c r="E222" s="456"/>
    </row>
    <row r="223" spans="1:5" x14ac:dyDescent="0.3">
      <c r="A223" s="341" t="s">
        <v>7277</v>
      </c>
      <c r="B223" s="446"/>
      <c r="C223" s="456"/>
      <c r="E223" s="456"/>
    </row>
    <row r="224" spans="1:5" x14ac:dyDescent="0.3">
      <c r="A224" s="341" t="s">
        <v>7278</v>
      </c>
      <c r="B224" s="446"/>
      <c r="C224" s="456"/>
      <c r="E224" s="456"/>
    </row>
    <row r="225" spans="1:5" x14ac:dyDescent="0.3">
      <c r="A225" s="341" t="s">
        <v>7279</v>
      </c>
      <c r="B225" s="446"/>
      <c r="C225" s="456"/>
      <c r="E225" s="456"/>
    </row>
    <row r="226" spans="1:5" x14ac:dyDescent="0.3">
      <c r="A226" s="341" t="s">
        <v>7280</v>
      </c>
      <c r="B226" s="446"/>
      <c r="C226" s="456"/>
      <c r="E226" s="456"/>
    </row>
    <row r="227" spans="1:5" x14ac:dyDescent="0.3">
      <c r="A227" s="341" t="s">
        <v>7281</v>
      </c>
      <c r="B227" s="446"/>
      <c r="C227" s="456"/>
      <c r="E227" s="456"/>
    </row>
    <row r="228" spans="1:5" x14ac:dyDescent="0.3">
      <c r="A228" s="341" t="s">
        <v>7282</v>
      </c>
      <c r="B228" s="446"/>
      <c r="C228" s="456"/>
      <c r="E228" s="456"/>
    </row>
    <row r="229" spans="1:5" x14ac:dyDescent="0.3">
      <c r="A229" s="341" t="s">
        <v>7283</v>
      </c>
      <c r="B229" s="446"/>
      <c r="C229" s="456"/>
      <c r="E229" s="456"/>
    </row>
    <row r="230" spans="1:5" x14ac:dyDescent="0.3">
      <c r="A230" s="341" t="s">
        <v>7284</v>
      </c>
      <c r="B230" s="446"/>
      <c r="C230" s="456"/>
      <c r="E230" s="456"/>
    </row>
    <row r="231" spans="1:5" x14ac:dyDescent="0.3">
      <c r="A231" s="341" t="s">
        <v>7285</v>
      </c>
      <c r="B231" s="446"/>
      <c r="C231" s="456"/>
      <c r="E231" s="456"/>
    </row>
    <row r="232" spans="1:5" x14ac:dyDescent="0.3">
      <c r="A232" s="341" t="s">
        <v>7286</v>
      </c>
      <c r="B232" s="446"/>
      <c r="C232" s="456"/>
      <c r="E232" s="456"/>
    </row>
    <row r="233" spans="1:5" x14ac:dyDescent="0.3">
      <c r="A233" s="341" t="s">
        <v>7287</v>
      </c>
      <c r="B233" s="446"/>
      <c r="C233" s="456"/>
      <c r="E233" s="456"/>
    </row>
    <row r="234" spans="1:5" x14ac:dyDescent="0.3">
      <c r="A234" s="341" t="s">
        <v>7288</v>
      </c>
      <c r="B234" s="446"/>
      <c r="C234" s="456"/>
      <c r="E234" s="456"/>
    </row>
    <row r="235" spans="1:5" x14ac:dyDescent="0.3">
      <c r="A235" s="341" t="s">
        <v>7289</v>
      </c>
      <c r="B235" s="446"/>
      <c r="C235" s="456"/>
      <c r="E235" s="456"/>
    </row>
    <row r="236" spans="1:5" x14ac:dyDescent="0.3">
      <c r="A236" s="341" t="s">
        <v>7290</v>
      </c>
      <c r="B236" s="446"/>
      <c r="C236" s="456"/>
      <c r="E236" s="456"/>
    </row>
    <row r="237" spans="1:5" x14ac:dyDescent="0.3">
      <c r="A237" s="341" t="s">
        <v>7291</v>
      </c>
      <c r="B237" s="446"/>
      <c r="C237" s="456"/>
      <c r="E237" s="456"/>
    </row>
    <row r="238" spans="1:5" x14ac:dyDescent="0.3">
      <c r="A238" s="341" t="s">
        <v>7292</v>
      </c>
      <c r="B238" s="446"/>
      <c r="C238" s="456"/>
      <c r="E238" s="456"/>
    </row>
    <row r="239" spans="1:5" x14ac:dyDescent="0.3">
      <c r="A239" s="341" t="s">
        <v>7293</v>
      </c>
      <c r="B239" s="446"/>
      <c r="C239" s="456"/>
      <c r="E239" s="456"/>
    </row>
    <row r="240" spans="1:5" x14ac:dyDescent="0.3">
      <c r="A240" s="341" t="s">
        <v>7294</v>
      </c>
      <c r="B240" s="446"/>
      <c r="C240" s="456"/>
      <c r="E240" s="456"/>
    </row>
    <row r="241" spans="1:5" x14ac:dyDescent="0.3">
      <c r="A241" s="341" t="s">
        <v>7295</v>
      </c>
      <c r="B241" s="446"/>
      <c r="C241" s="456"/>
      <c r="E241" s="456"/>
    </row>
    <row r="242" spans="1:5" x14ac:dyDescent="0.3">
      <c r="A242" s="341" t="s">
        <v>7296</v>
      </c>
      <c r="B242" s="446"/>
      <c r="C242" s="456"/>
      <c r="E242" s="456"/>
    </row>
    <row r="243" spans="1:5" x14ac:dyDescent="0.3">
      <c r="A243" s="341" t="s">
        <v>7297</v>
      </c>
      <c r="B243" s="446"/>
      <c r="C243" s="456"/>
      <c r="E243" s="456"/>
    </row>
    <row r="244" spans="1:5" x14ac:dyDescent="0.3">
      <c r="A244" s="341" t="s">
        <v>7298</v>
      </c>
      <c r="B244" s="446"/>
      <c r="C244" s="456"/>
      <c r="E244" s="456"/>
    </row>
    <row r="245" spans="1:5" x14ac:dyDescent="0.3">
      <c r="A245" s="341" t="s">
        <v>7299</v>
      </c>
      <c r="B245" s="446"/>
      <c r="C245" s="456"/>
      <c r="E245" s="456"/>
    </row>
    <row r="246" spans="1:5" x14ac:dyDescent="0.3">
      <c r="A246" s="341" t="s">
        <v>7300</v>
      </c>
      <c r="B246" s="446"/>
      <c r="C246" s="456"/>
      <c r="E246" s="456"/>
    </row>
    <row r="247" spans="1:5" x14ac:dyDescent="0.3">
      <c r="A247" s="341" t="s">
        <v>7301</v>
      </c>
      <c r="B247" s="446"/>
      <c r="C247" s="456"/>
      <c r="E247" s="456"/>
    </row>
    <row r="248" spans="1:5" x14ac:dyDescent="0.3">
      <c r="A248" s="341" t="s">
        <v>7302</v>
      </c>
      <c r="B248" s="446"/>
      <c r="C248" s="456"/>
      <c r="E248" s="456"/>
    </row>
    <row r="249" spans="1:5" x14ac:dyDescent="0.3">
      <c r="A249" s="341" t="s">
        <v>7303</v>
      </c>
      <c r="B249" s="446"/>
      <c r="C249" s="456"/>
      <c r="E249" s="456"/>
    </row>
    <row r="250" spans="1:5" x14ac:dyDescent="0.3">
      <c r="A250" s="341" t="s">
        <v>7304</v>
      </c>
      <c r="B250" s="446"/>
      <c r="C250" s="456"/>
      <c r="E250" s="456"/>
    </row>
    <row r="251" spans="1:5" x14ac:dyDescent="0.3">
      <c r="A251" s="341" t="s">
        <v>7305</v>
      </c>
      <c r="B251" s="446"/>
      <c r="C251" s="456"/>
      <c r="E251" s="456"/>
    </row>
    <row r="252" spans="1:5" x14ac:dyDescent="0.3">
      <c r="A252" s="341" t="s">
        <v>7306</v>
      </c>
      <c r="B252" s="446"/>
      <c r="C252" s="456"/>
      <c r="E252" s="456"/>
    </row>
    <row r="253" spans="1:5" x14ac:dyDescent="0.3">
      <c r="A253" s="341" t="s">
        <v>7307</v>
      </c>
      <c r="B253" s="446"/>
      <c r="C253" s="456"/>
      <c r="E253" s="456"/>
    </row>
    <row r="254" spans="1:5" x14ac:dyDescent="0.3">
      <c r="A254" s="341" t="s">
        <v>7308</v>
      </c>
      <c r="B254" s="446"/>
      <c r="C254" s="456"/>
      <c r="E254" s="456"/>
    </row>
    <row r="255" spans="1:5" x14ac:dyDescent="0.3">
      <c r="A255" s="341" t="s">
        <v>7309</v>
      </c>
      <c r="B255" s="446"/>
      <c r="C255" s="456"/>
      <c r="E255" s="456"/>
    </row>
    <row r="256" spans="1:5" x14ac:dyDescent="0.3">
      <c r="A256" s="341" t="s">
        <v>7310</v>
      </c>
      <c r="B256" s="446"/>
      <c r="C256" s="456"/>
      <c r="E256" s="456"/>
    </row>
    <row r="257" spans="1:5" x14ac:dyDescent="0.3">
      <c r="A257" s="341" t="s">
        <v>7311</v>
      </c>
      <c r="B257" s="446"/>
      <c r="C257" s="456"/>
      <c r="E257" s="456"/>
    </row>
    <row r="258" spans="1:5" x14ac:dyDescent="0.3">
      <c r="A258" s="341" t="s">
        <v>7312</v>
      </c>
      <c r="B258" s="446"/>
      <c r="C258" s="456"/>
      <c r="E258" s="456"/>
    </row>
    <row r="259" spans="1:5" x14ac:dyDescent="0.3">
      <c r="A259" s="341" t="s">
        <v>7313</v>
      </c>
      <c r="B259" s="446"/>
      <c r="C259" s="456"/>
      <c r="E259" s="456"/>
    </row>
    <row r="260" spans="1:5" x14ac:dyDescent="0.3">
      <c r="A260" s="341" t="s">
        <v>7314</v>
      </c>
      <c r="B260" s="446"/>
      <c r="C260" s="456"/>
      <c r="E260" s="456"/>
    </row>
    <row r="261" spans="1:5" x14ac:dyDescent="0.3">
      <c r="A261" s="341" t="s">
        <v>7315</v>
      </c>
      <c r="B261" s="446"/>
      <c r="C261" s="456"/>
      <c r="E261" s="456"/>
    </row>
    <row r="262" spans="1:5" x14ac:dyDescent="0.3">
      <c r="A262" s="341" t="s">
        <v>7316</v>
      </c>
      <c r="B262" s="446"/>
      <c r="C262" s="456"/>
      <c r="E262" s="456"/>
    </row>
    <row r="263" spans="1:5" x14ac:dyDescent="0.3">
      <c r="A263" s="341" t="s">
        <v>7317</v>
      </c>
      <c r="B263" s="446"/>
      <c r="C263" s="456"/>
      <c r="E263" s="456"/>
    </row>
    <row r="264" spans="1:5" x14ac:dyDescent="0.3">
      <c r="A264" s="341" t="s">
        <v>7318</v>
      </c>
      <c r="B264" s="446"/>
      <c r="C264" s="456"/>
      <c r="E264" s="456"/>
    </row>
    <row r="265" spans="1:5" x14ac:dyDescent="0.3">
      <c r="A265" s="341" t="s">
        <v>7319</v>
      </c>
      <c r="B265" s="446"/>
      <c r="C265" s="456"/>
      <c r="E265" s="456"/>
    </row>
    <row r="266" spans="1:5" x14ac:dyDescent="0.3">
      <c r="A266" s="341" t="s">
        <v>7320</v>
      </c>
      <c r="B266" s="446"/>
      <c r="C266" s="456"/>
      <c r="E266" s="456"/>
    </row>
    <row r="267" spans="1:5" x14ac:dyDescent="0.3">
      <c r="A267" s="341" t="s">
        <v>7321</v>
      </c>
      <c r="B267" s="446"/>
      <c r="C267" s="456"/>
      <c r="E267" s="456"/>
    </row>
    <row r="268" spans="1:5" x14ac:dyDescent="0.3">
      <c r="A268" s="341" t="s">
        <v>7322</v>
      </c>
      <c r="B268" s="446"/>
      <c r="C268" s="456"/>
      <c r="E268" s="456"/>
    </row>
    <row r="269" spans="1:5" x14ac:dyDescent="0.3">
      <c r="A269" s="341" t="s">
        <v>7323</v>
      </c>
      <c r="B269" s="446"/>
      <c r="C269" s="456"/>
      <c r="E269" s="456"/>
    </row>
    <row r="270" spans="1:5" x14ac:dyDescent="0.3">
      <c r="A270" s="341" t="s">
        <v>7324</v>
      </c>
      <c r="B270" s="446"/>
      <c r="C270" s="456"/>
      <c r="E270" s="456"/>
    </row>
    <row r="271" spans="1:5" x14ac:dyDescent="0.3">
      <c r="A271" s="341" t="s">
        <v>7325</v>
      </c>
      <c r="B271" s="446"/>
      <c r="C271" s="456"/>
      <c r="E271" s="456"/>
    </row>
    <row r="272" spans="1:5" x14ac:dyDescent="0.3">
      <c r="A272" s="341" t="s">
        <v>7326</v>
      </c>
      <c r="B272" s="446"/>
      <c r="C272" s="456"/>
      <c r="E272" s="456"/>
    </row>
    <row r="273" spans="1:5" x14ac:dyDescent="0.3">
      <c r="A273" s="341" t="s">
        <v>7327</v>
      </c>
      <c r="B273" s="446"/>
      <c r="C273" s="456"/>
      <c r="E273" s="456"/>
    </row>
    <row r="274" spans="1:5" x14ac:dyDescent="0.3">
      <c r="A274" s="341" t="s">
        <v>7328</v>
      </c>
      <c r="B274" s="446"/>
      <c r="C274" s="456"/>
      <c r="E274" s="456"/>
    </row>
    <row r="275" spans="1:5" x14ac:dyDescent="0.3">
      <c r="A275" s="341" t="s">
        <v>7329</v>
      </c>
      <c r="B275" s="446"/>
      <c r="C275" s="456"/>
      <c r="E275" s="456"/>
    </row>
    <row r="276" spans="1:5" x14ac:dyDescent="0.3">
      <c r="A276" s="341" t="s">
        <v>7330</v>
      </c>
      <c r="B276" s="446"/>
      <c r="C276" s="456"/>
      <c r="E276" s="456"/>
    </row>
    <row r="277" spans="1:5" x14ac:dyDescent="0.3">
      <c r="A277" s="341" t="s">
        <v>7331</v>
      </c>
      <c r="B277" s="446"/>
      <c r="C277" s="456"/>
      <c r="E277" s="456"/>
    </row>
    <row r="278" spans="1:5" x14ac:dyDescent="0.3">
      <c r="A278" s="341" t="s">
        <v>7332</v>
      </c>
      <c r="B278" s="446"/>
      <c r="C278" s="456"/>
      <c r="E278" s="456"/>
    </row>
    <row r="279" spans="1:5" x14ac:dyDescent="0.3">
      <c r="A279" s="341" t="s">
        <v>7333</v>
      </c>
      <c r="B279" s="446"/>
      <c r="C279" s="456"/>
      <c r="E279" s="456"/>
    </row>
    <row r="280" spans="1:5" x14ac:dyDescent="0.3">
      <c r="A280" s="341" t="s">
        <v>7334</v>
      </c>
      <c r="B280" s="446"/>
      <c r="C280" s="456"/>
      <c r="E280" s="456"/>
    </row>
    <row r="281" spans="1:5" x14ac:dyDescent="0.3">
      <c r="A281" s="341" t="s">
        <v>7335</v>
      </c>
      <c r="B281" s="446"/>
      <c r="C281" s="456"/>
      <c r="E281" s="456"/>
    </row>
    <row r="282" spans="1:5" x14ac:dyDescent="0.3">
      <c r="A282" s="341" t="s">
        <v>7336</v>
      </c>
      <c r="B282" s="446"/>
      <c r="C282" s="456"/>
      <c r="E282" s="456"/>
    </row>
    <row r="283" spans="1:5" x14ac:dyDescent="0.3">
      <c r="A283" s="341" t="s">
        <v>7337</v>
      </c>
      <c r="B283" s="446"/>
      <c r="C283" s="456"/>
      <c r="E283" s="456"/>
    </row>
    <row r="284" spans="1:5" x14ac:dyDescent="0.3">
      <c r="A284" s="341" t="s">
        <v>7338</v>
      </c>
      <c r="B284" s="446"/>
      <c r="C284" s="456"/>
      <c r="E284" s="456"/>
    </row>
    <row r="285" spans="1:5" x14ac:dyDescent="0.3">
      <c r="A285" s="341" t="s">
        <v>7339</v>
      </c>
      <c r="B285" s="446"/>
      <c r="C285" s="456"/>
      <c r="E285" s="456"/>
    </row>
    <row r="286" spans="1:5" x14ac:dyDescent="0.3">
      <c r="A286" s="341" t="s">
        <v>7340</v>
      </c>
      <c r="B286" s="446"/>
      <c r="C286" s="456"/>
      <c r="E286" s="456"/>
    </row>
    <row r="287" spans="1:5" x14ac:dyDescent="0.3">
      <c r="A287" s="341" t="s">
        <v>7341</v>
      </c>
      <c r="B287" s="446"/>
      <c r="C287" s="456"/>
      <c r="E287" s="456"/>
    </row>
    <row r="288" spans="1:5" x14ac:dyDescent="0.3">
      <c r="A288" s="341" t="s">
        <v>7342</v>
      </c>
      <c r="B288" s="446"/>
      <c r="C288" s="456"/>
      <c r="E288" s="456"/>
    </row>
    <row r="289" spans="1:5" x14ac:dyDescent="0.3">
      <c r="A289" s="341" t="s">
        <v>7343</v>
      </c>
      <c r="B289" s="446"/>
      <c r="C289" s="456"/>
      <c r="E289" s="456"/>
    </row>
    <row r="290" spans="1:5" x14ac:dyDescent="0.3">
      <c r="A290" s="341" t="s">
        <v>7344</v>
      </c>
      <c r="B290" s="446"/>
      <c r="C290" s="456"/>
      <c r="E290" s="456"/>
    </row>
    <row r="291" spans="1:5" x14ac:dyDescent="0.3">
      <c r="A291" s="341" t="s">
        <v>7345</v>
      </c>
      <c r="B291" s="446"/>
      <c r="C291" s="456"/>
      <c r="E291" s="456"/>
    </row>
    <row r="292" spans="1:5" x14ac:dyDescent="0.3">
      <c r="A292" s="341" t="s">
        <v>7346</v>
      </c>
      <c r="B292" s="446"/>
      <c r="C292" s="456"/>
      <c r="E292" s="456"/>
    </row>
    <row r="293" spans="1:5" x14ac:dyDescent="0.3">
      <c r="A293" s="341" t="s">
        <v>7347</v>
      </c>
      <c r="B293" s="446"/>
      <c r="C293" s="456"/>
      <c r="E293" s="456"/>
    </row>
    <row r="294" spans="1:5" x14ac:dyDescent="0.3">
      <c r="A294" s="341" t="s">
        <v>7348</v>
      </c>
      <c r="B294" s="446"/>
      <c r="C294" s="456"/>
      <c r="E294" s="456"/>
    </row>
    <row r="295" spans="1:5" x14ac:dyDescent="0.3">
      <c r="A295" s="341" t="s">
        <v>7349</v>
      </c>
      <c r="B295" s="446"/>
      <c r="C295" s="456"/>
      <c r="E295" s="456"/>
    </row>
    <row r="296" spans="1:5" x14ac:dyDescent="0.3">
      <c r="A296" s="341" t="s">
        <v>7350</v>
      </c>
      <c r="B296" s="446"/>
      <c r="C296" s="456"/>
      <c r="E296" s="456"/>
    </row>
    <row r="297" spans="1:5" x14ac:dyDescent="0.3">
      <c r="A297" s="341" t="s">
        <v>7351</v>
      </c>
      <c r="B297" s="446"/>
      <c r="C297" s="456"/>
      <c r="E297" s="456"/>
    </row>
    <row r="298" spans="1:5" x14ac:dyDescent="0.3">
      <c r="A298" s="341" t="s">
        <v>7352</v>
      </c>
      <c r="B298" s="446"/>
      <c r="C298" s="456"/>
      <c r="E298" s="456"/>
    </row>
    <row r="299" spans="1:5" x14ac:dyDescent="0.3">
      <c r="A299" s="341" t="s">
        <v>7353</v>
      </c>
      <c r="B299" s="446"/>
      <c r="C299" s="456"/>
      <c r="E299" s="456"/>
    </row>
    <row r="300" spans="1:5" x14ac:dyDescent="0.3">
      <c r="A300" s="341" t="s">
        <v>7354</v>
      </c>
      <c r="B300" s="446"/>
      <c r="C300" s="456"/>
      <c r="E300" s="456"/>
    </row>
    <row r="301" spans="1:5" x14ac:dyDescent="0.3">
      <c r="A301" s="341" t="s">
        <v>7355</v>
      </c>
      <c r="B301" s="446"/>
      <c r="C301" s="456"/>
      <c r="E301" s="456"/>
    </row>
    <row r="302" spans="1:5" x14ac:dyDescent="0.3">
      <c r="A302" s="341" t="s">
        <v>7356</v>
      </c>
      <c r="B302" s="446"/>
      <c r="C302" s="456"/>
      <c r="E302" s="456"/>
    </row>
    <row r="303" spans="1:5" x14ac:dyDescent="0.3">
      <c r="A303" s="341" t="s">
        <v>7357</v>
      </c>
      <c r="B303" s="446"/>
      <c r="C303" s="456"/>
      <c r="E303" s="456"/>
    </row>
    <row r="304" spans="1:5" x14ac:dyDescent="0.3">
      <c r="A304" s="341" t="s">
        <v>7358</v>
      </c>
      <c r="B304" s="446"/>
      <c r="C304" s="456"/>
      <c r="E304" s="456"/>
    </row>
    <row r="305" spans="1:5" x14ac:dyDescent="0.3">
      <c r="A305" s="341" t="s">
        <v>7359</v>
      </c>
      <c r="B305" s="446"/>
      <c r="C305" s="456"/>
      <c r="E305" s="456"/>
    </row>
    <row r="306" spans="1:5" x14ac:dyDescent="0.3">
      <c r="A306" s="341" t="s">
        <v>7360</v>
      </c>
      <c r="B306" s="446"/>
      <c r="C306" s="456"/>
      <c r="E306" s="456"/>
    </row>
    <row r="307" spans="1:5" x14ac:dyDescent="0.3">
      <c r="A307" s="341" t="s">
        <v>7361</v>
      </c>
      <c r="B307" s="446"/>
      <c r="C307" s="456"/>
      <c r="E307" s="446"/>
    </row>
    <row r="308" spans="1:5" x14ac:dyDescent="0.3">
      <c r="A308" s="341" t="s">
        <v>7362</v>
      </c>
      <c r="B308" s="446"/>
      <c r="C308" s="456"/>
      <c r="E308" s="456"/>
    </row>
    <row r="309" spans="1:5" x14ac:dyDescent="0.3">
      <c r="A309" s="341" t="s">
        <v>7363</v>
      </c>
      <c r="B309" s="446"/>
      <c r="C309" s="456"/>
      <c r="E309" s="456"/>
    </row>
    <row r="310" spans="1:5" x14ac:dyDescent="0.3">
      <c r="A310" s="341" t="s">
        <v>7364</v>
      </c>
      <c r="B310" s="446"/>
      <c r="C310" s="456"/>
      <c r="E310" s="456"/>
    </row>
    <row r="311" spans="1:5" x14ac:dyDescent="0.3">
      <c r="A311" s="341" t="s">
        <v>7365</v>
      </c>
      <c r="B311" s="446"/>
      <c r="C311" s="456"/>
      <c r="E311" s="456"/>
    </row>
    <row r="312" spans="1:5" x14ac:dyDescent="0.3">
      <c r="A312" s="341" t="s">
        <v>7366</v>
      </c>
      <c r="B312" s="446"/>
      <c r="C312" s="456"/>
      <c r="E312" s="456"/>
    </row>
    <row r="313" spans="1:5" x14ac:dyDescent="0.3">
      <c r="A313" s="341" t="s">
        <v>7367</v>
      </c>
      <c r="B313" s="446"/>
      <c r="C313" s="456"/>
      <c r="E313" s="456"/>
    </row>
    <row r="314" spans="1:5" x14ac:dyDescent="0.3">
      <c r="A314" s="341" t="s">
        <v>7368</v>
      </c>
      <c r="B314" s="446"/>
      <c r="C314" s="456"/>
      <c r="E314" s="456"/>
    </row>
    <row r="315" spans="1:5" x14ac:dyDescent="0.3">
      <c r="A315" s="341" t="s">
        <v>7369</v>
      </c>
      <c r="B315" s="446"/>
      <c r="C315" s="456"/>
      <c r="E315" s="456"/>
    </row>
    <row r="316" spans="1:5" x14ac:dyDescent="0.3">
      <c r="A316" s="341" t="s">
        <v>7370</v>
      </c>
      <c r="B316" s="446"/>
      <c r="C316" s="456"/>
      <c r="E316" s="456"/>
    </row>
    <row r="317" spans="1:5" x14ac:dyDescent="0.3">
      <c r="A317" s="341" t="s">
        <v>7371</v>
      </c>
      <c r="B317" s="446"/>
      <c r="C317" s="456"/>
      <c r="E317" s="456"/>
    </row>
    <row r="318" spans="1:5" x14ac:dyDescent="0.3">
      <c r="A318" s="341" t="s">
        <v>7372</v>
      </c>
      <c r="B318" s="446"/>
      <c r="C318" s="456"/>
      <c r="E318" s="456"/>
    </row>
    <row r="319" spans="1:5" x14ac:dyDescent="0.3">
      <c r="A319" s="341" t="s">
        <v>7373</v>
      </c>
      <c r="B319" s="446"/>
      <c r="C319" s="456"/>
      <c r="E319" s="456"/>
    </row>
    <row r="320" spans="1:5" x14ac:dyDescent="0.3">
      <c r="A320" s="341" t="s">
        <v>7374</v>
      </c>
      <c r="B320" s="446"/>
      <c r="C320" s="456"/>
      <c r="E320" s="456"/>
    </row>
    <row r="321" spans="1:5" x14ac:dyDescent="0.3">
      <c r="A321" s="341" t="s">
        <v>7375</v>
      </c>
      <c r="B321" s="446"/>
      <c r="C321" s="456"/>
      <c r="E321" s="456"/>
    </row>
    <row r="322" spans="1:5" x14ac:dyDescent="0.3">
      <c r="A322" s="341" t="s">
        <v>7376</v>
      </c>
      <c r="B322" s="446"/>
      <c r="C322" s="456"/>
      <c r="E322" s="456"/>
    </row>
    <row r="323" spans="1:5" x14ac:dyDescent="0.3">
      <c r="A323" s="341" t="s">
        <v>7377</v>
      </c>
      <c r="B323" s="446"/>
      <c r="C323" s="456"/>
      <c r="E323" s="456"/>
    </row>
    <row r="324" spans="1:5" x14ac:dyDescent="0.3">
      <c r="A324" s="341" t="s">
        <v>7378</v>
      </c>
      <c r="B324" s="446"/>
      <c r="C324" s="456"/>
      <c r="E324" s="456"/>
    </row>
    <row r="325" spans="1:5" x14ac:dyDescent="0.3">
      <c r="A325" s="341" t="s">
        <v>7379</v>
      </c>
      <c r="B325" s="446"/>
      <c r="C325" s="456"/>
      <c r="E325" s="456"/>
    </row>
    <row r="326" spans="1:5" x14ac:dyDescent="0.3">
      <c r="A326" s="341" t="s">
        <v>7380</v>
      </c>
      <c r="B326" s="446"/>
      <c r="C326" s="456"/>
      <c r="E326" s="456"/>
    </row>
    <row r="327" spans="1:5" x14ac:dyDescent="0.3">
      <c r="A327" s="341" t="s">
        <v>7381</v>
      </c>
      <c r="B327" s="446"/>
      <c r="C327" s="456"/>
      <c r="E327" s="456"/>
    </row>
    <row r="328" spans="1:5" x14ac:dyDescent="0.3">
      <c r="A328" s="341" t="s">
        <v>7382</v>
      </c>
      <c r="B328" s="446"/>
      <c r="C328" s="456"/>
      <c r="E328" s="456"/>
    </row>
    <row r="329" spans="1:5" x14ac:dyDescent="0.3">
      <c r="A329" s="341" t="s">
        <v>7383</v>
      </c>
      <c r="B329" s="446"/>
      <c r="C329" s="456"/>
      <c r="E329" s="456"/>
    </row>
    <row r="330" spans="1:5" x14ac:dyDescent="0.3">
      <c r="A330" s="341" t="s">
        <v>7383</v>
      </c>
      <c r="B330" s="446"/>
      <c r="C330" s="456"/>
      <c r="E330" s="456"/>
    </row>
    <row r="331" spans="1:5" x14ac:dyDescent="0.3">
      <c r="A331" s="341" t="s">
        <v>7384</v>
      </c>
      <c r="B331" s="446"/>
      <c r="C331" s="456"/>
      <c r="E331" s="456"/>
    </row>
    <row r="332" spans="1:5" x14ac:dyDescent="0.3">
      <c r="A332" s="341" t="s">
        <v>7385</v>
      </c>
      <c r="B332" s="446"/>
      <c r="C332" s="456"/>
      <c r="E332" s="456"/>
    </row>
    <row r="333" spans="1:5" x14ac:dyDescent="0.3">
      <c r="A333" s="341" t="s">
        <v>7386</v>
      </c>
      <c r="B333" s="446"/>
      <c r="C333" s="456"/>
      <c r="E333" s="456"/>
    </row>
    <row r="334" spans="1:5" x14ac:dyDescent="0.3">
      <c r="A334" s="341" t="s">
        <v>7387</v>
      </c>
      <c r="B334" s="446"/>
      <c r="C334" s="456"/>
      <c r="E334" s="456"/>
    </row>
    <row r="335" spans="1:5" x14ac:dyDescent="0.3">
      <c r="A335" s="341" t="s">
        <v>7388</v>
      </c>
      <c r="B335" s="446"/>
      <c r="C335" s="456"/>
      <c r="E335" s="456"/>
    </row>
    <row r="336" spans="1:5" x14ac:dyDescent="0.3">
      <c r="A336" s="341" t="s">
        <v>7389</v>
      </c>
      <c r="B336" s="446"/>
      <c r="C336" s="456"/>
      <c r="E336" s="456"/>
    </row>
    <row r="337" spans="1:5" x14ac:dyDescent="0.3">
      <c r="A337" s="341" t="s">
        <v>7390</v>
      </c>
      <c r="B337" s="446"/>
      <c r="C337" s="456"/>
      <c r="E337" s="456"/>
    </row>
    <row r="338" spans="1:5" x14ac:dyDescent="0.3">
      <c r="A338" s="341" t="s">
        <v>7391</v>
      </c>
      <c r="B338" s="446"/>
      <c r="C338" s="456"/>
      <c r="E338" s="456"/>
    </row>
    <row r="339" spans="1:5" x14ac:dyDescent="0.3">
      <c r="A339" s="341" t="s">
        <v>7392</v>
      </c>
      <c r="B339" s="446"/>
      <c r="C339" s="456"/>
      <c r="E339" s="456"/>
    </row>
    <row r="340" spans="1:5" x14ac:dyDescent="0.3">
      <c r="A340" s="341" t="s">
        <v>7393</v>
      </c>
      <c r="B340" s="446"/>
      <c r="C340" s="456"/>
      <c r="E340" s="456"/>
    </row>
    <row r="341" spans="1:5" x14ac:dyDescent="0.3">
      <c r="A341" s="341" t="s">
        <v>7394</v>
      </c>
      <c r="B341" s="446"/>
      <c r="C341" s="456"/>
      <c r="E341" s="456"/>
    </row>
    <row r="342" spans="1:5" x14ac:dyDescent="0.3">
      <c r="A342" s="341" t="s">
        <v>7395</v>
      </c>
      <c r="B342" s="446"/>
      <c r="C342" s="456"/>
      <c r="E342" s="456"/>
    </row>
    <row r="343" spans="1:5" x14ac:dyDescent="0.3">
      <c r="A343" s="341" t="s">
        <v>7396</v>
      </c>
      <c r="B343" s="446"/>
      <c r="C343" s="456"/>
      <c r="E343" s="456"/>
    </row>
    <row r="344" spans="1:5" x14ac:dyDescent="0.3">
      <c r="A344" s="341" t="s">
        <v>7397</v>
      </c>
      <c r="B344" s="446"/>
      <c r="C344" s="456"/>
      <c r="E344" s="456"/>
    </row>
    <row r="345" spans="1:5" x14ac:dyDescent="0.3">
      <c r="A345" s="341" t="s">
        <v>7398</v>
      </c>
      <c r="B345" s="446"/>
      <c r="C345" s="456"/>
      <c r="E345" s="456"/>
    </row>
    <row r="346" spans="1:5" x14ac:dyDescent="0.3">
      <c r="A346" s="341" t="s">
        <v>7399</v>
      </c>
      <c r="B346" s="446"/>
      <c r="C346" s="456"/>
      <c r="E346" s="456"/>
    </row>
    <row r="347" spans="1:5" x14ac:dyDescent="0.3">
      <c r="A347" s="341" t="s">
        <v>7400</v>
      </c>
      <c r="B347" s="446"/>
      <c r="C347" s="456"/>
      <c r="E347" s="456"/>
    </row>
    <row r="348" spans="1:5" x14ac:dyDescent="0.3">
      <c r="A348" s="341" t="s">
        <v>7401</v>
      </c>
      <c r="B348" s="446"/>
      <c r="C348" s="456"/>
      <c r="E348" s="456"/>
    </row>
    <row r="349" spans="1:5" x14ac:dyDescent="0.3">
      <c r="A349" s="341" t="s">
        <v>7402</v>
      </c>
      <c r="B349" s="446"/>
      <c r="C349" s="456"/>
      <c r="E349" s="456"/>
    </row>
    <row r="350" spans="1:5" x14ac:dyDescent="0.3">
      <c r="A350" s="341" t="s">
        <v>7403</v>
      </c>
      <c r="B350" s="446"/>
      <c r="C350" s="456"/>
      <c r="E350" s="456"/>
    </row>
    <row r="351" spans="1:5" x14ac:dyDescent="0.3">
      <c r="A351" s="341" t="s">
        <v>7404</v>
      </c>
      <c r="B351" s="446"/>
      <c r="C351" s="456"/>
      <c r="E351" s="446"/>
    </row>
    <row r="352" spans="1:5" x14ac:dyDescent="0.3">
      <c r="A352" s="341" t="s">
        <v>7405</v>
      </c>
      <c r="B352" s="446"/>
      <c r="C352" s="456"/>
      <c r="E352" s="456"/>
    </row>
    <row r="353" spans="1:5" x14ac:dyDescent="0.3">
      <c r="A353" s="341" t="s">
        <v>7406</v>
      </c>
      <c r="B353" s="446"/>
      <c r="C353" s="456"/>
      <c r="E353" s="456"/>
    </row>
    <row r="354" spans="1:5" x14ac:dyDescent="0.3">
      <c r="A354" s="341" t="s">
        <v>7407</v>
      </c>
      <c r="B354" s="446"/>
      <c r="C354" s="456"/>
      <c r="E354" s="456"/>
    </row>
    <row r="355" spans="1:5" x14ac:dyDescent="0.3">
      <c r="A355" s="341" t="s">
        <v>7408</v>
      </c>
      <c r="B355" s="446"/>
      <c r="C355" s="456"/>
      <c r="E355" s="456"/>
    </row>
    <row r="356" spans="1:5" x14ac:dyDescent="0.3">
      <c r="A356" s="341" t="s">
        <v>7409</v>
      </c>
      <c r="B356" s="446"/>
      <c r="C356" s="456"/>
      <c r="E356" s="456"/>
    </row>
    <row r="357" spans="1:5" x14ac:dyDescent="0.3">
      <c r="A357" s="341" t="s">
        <v>7410</v>
      </c>
      <c r="B357" s="446"/>
      <c r="C357" s="456"/>
      <c r="E357" s="456"/>
    </row>
    <row r="358" spans="1:5" x14ac:dyDescent="0.3">
      <c r="A358" s="341" t="s">
        <v>7411</v>
      </c>
      <c r="B358" s="446"/>
      <c r="C358" s="456"/>
      <c r="E358" s="456"/>
    </row>
    <row r="359" spans="1:5" x14ac:dyDescent="0.3">
      <c r="A359" s="341" t="s">
        <v>7412</v>
      </c>
      <c r="B359" s="446"/>
      <c r="C359" s="456"/>
      <c r="E359" s="456"/>
    </row>
    <row r="360" spans="1:5" x14ac:dyDescent="0.3">
      <c r="A360" s="341" t="s">
        <v>7413</v>
      </c>
      <c r="B360" s="446"/>
      <c r="C360" s="456"/>
      <c r="E360" s="456"/>
    </row>
    <row r="361" spans="1:5" x14ac:dyDescent="0.3">
      <c r="A361" s="341" t="s">
        <v>7414</v>
      </c>
      <c r="B361" s="446"/>
      <c r="C361" s="456"/>
      <c r="E361" s="456"/>
    </row>
    <row r="362" spans="1:5" x14ac:dyDescent="0.3">
      <c r="A362" s="341" t="s">
        <v>7415</v>
      </c>
      <c r="B362" s="446"/>
      <c r="C362" s="456"/>
      <c r="E362" s="456"/>
    </row>
    <row r="363" spans="1:5" x14ac:dyDescent="0.3">
      <c r="A363" s="341" t="s">
        <v>7416</v>
      </c>
      <c r="B363" s="446"/>
      <c r="C363" s="456"/>
      <c r="E363" s="456"/>
    </row>
    <row r="364" spans="1:5" x14ac:dyDescent="0.3">
      <c r="A364" s="341" t="s">
        <v>7417</v>
      </c>
      <c r="B364" s="446"/>
      <c r="C364" s="456"/>
      <c r="E364" s="456"/>
    </row>
    <row r="365" spans="1:5" x14ac:dyDescent="0.3">
      <c r="A365" s="341" t="s">
        <v>7418</v>
      </c>
      <c r="B365" s="446"/>
      <c r="C365" s="456"/>
      <c r="E365" s="456"/>
    </row>
    <row r="366" spans="1:5" x14ac:dyDescent="0.3">
      <c r="A366" s="341" t="s">
        <v>7419</v>
      </c>
      <c r="B366" s="446"/>
      <c r="C366" s="456"/>
      <c r="E366" s="456"/>
    </row>
    <row r="367" spans="1:5" x14ac:dyDescent="0.3">
      <c r="A367" s="341" t="s">
        <v>7420</v>
      </c>
      <c r="B367" s="446"/>
      <c r="C367" s="456"/>
      <c r="E367" s="456"/>
    </row>
    <row r="368" spans="1:5" x14ac:dyDescent="0.3">
      <c r="A368" s="341" t="s">
        <v>7421</v>
      </c>
      <c r="B368" s="446"/>
      <c r="C368" s="456"/>
      <c r="E368" s="456"/>
    </row>
    <row r="369" spans="1:5" x14ac:dyDescent="0.3">
      <c r="A369" s="341" t="s">
        <v>7422</v>
      </c>
      <c r="B369" s="446"/>
      <c r="C369" s="456"/>
      <c r="E369" s="456"/>
    </row>
    <row r="370" spans="1:5" x14ac:dyDescent="0.3">
      <c r="A370" s="341" t="s">
        <v>7423</v>
      </c>
      <c r="B370" s="446"/>
      <c r="C370" s="456"/>
      <c r="E370" s="456"/>
    </row>
    <row r="371" spans="1:5" x14ac:dyDescent="0.3">
      <c r="A371" s="341" t="s">
        <v>7424</v>
      </c>
      <c r="B371" s="446"/>
      <c r="C371" s="456"/>
      <c r="E371" s="456"/>
    </row>
    <row r="372" spans="1:5" x14ac:dyDescent="0.3">
      <c r="A372" s="341" t="s">
        <v>7425</v>
      </c>
      <c r="B372" s="446"/>
      <c r="C372" s="456"/>
      <c r="E372" s="456"/>
    </row>
    <row r="373" spans="1:5" x14ac:dyDescent="0.3">
      <c r="A373" s="341" t="s">
        <v>7426</v>
      </c>
      <c r="B373" s="446"/>
      <c r="C373" s="456"/>
      <c r="E373" s="456"/>
    </row>
    <row r="374" spans="1:5" x14ac:dyDescent="0.3">
      <c r="A374" s="341" t="s">
        <v>7427</v>
      </c>
      <c r="B374" s="446"/>
      <c r="C374" s="456"/>
      <c r="E374" s="456"/>
    </row>
    <row r="375" spans="1:5" x14ac:dyDescent="0.3">
      <c r="A375" s="341" t="s">
        <v>7428</v>
      </c>
      <c r="B375" s="446"/>
      <c r="C375" s="456"/>
      <c r="E375" s="456"/>
    </row>
    <row r="376" spans="1:5" x14ac:dyDescent="0.3">
      <c r="A376" s="341" t="s">
        <v>7429</v>
      </c>
      <c r="B376" s="446"/>
      <c r="C376" s="456"/>
      <c r="E376" s="456"/>
    </row>
    <row r="377" spans="1:5" x14ac:dyDescent="0.3">
      <c r="A377" s="341" t="s">
        <v>7430</v>
      </c>
      <c r="B377" s="446"/>
      <c r="C377" s="456"/>
      <c r="E377" s="456"/>
    </row>
    <row r="378" spans="1:5" x14ac:dyDescent="0.3">
      <c r="A378" s="341" t="s">
        <v>7431</v>
      </c>
      <c r="B378" s="446"/>
      <c r="C378" s="456"/>
      <c r="E378" s="456"/>
    </row>
    <row r="379" spans="1:5" x14ac:dyDescent="0.3">
      <c r="A379" s="341" t="s">
        <v>7432</v>
      </c>
      <c r="B379" s="446"/>
      <c r="C379" s="456"/>
      <c r="E379" s="456"/>
    </row>
    <row r="380" spans="1:5" x14ac:dyDescent="0.3">
      <c r="A380" s="341" t="s">
        <v>7433</v>
      </c>
      <c r="B380" s="446"/>
      <c r="C380" s="456"/>
      <c r="E380" s="456"/>
    </row>
    <row r="381" spans="1:5" x14ac:dyDescent="0.3">
      <c r="A381" s="341" t="s">
        <v>7434</v>
      </c>
      <c r="B381" s="446"/>
      <c r="C381" s="456"/>
      <c r="E381" s="456"/>
    </row>
    <row r="382" spans="1:5" x14ac:dyDescent="0.3">
      <c r="A382" s="341" t="s">
        <v>7435</v>
      </c>
      <c r="B382" s="446"/>
      <c r="C382" s="456"/>
      <c r="E382" s="456"/>
    </row>
    <row r="383" spans="1:5" x14ac:dyDescent="0.3">
      <c r="A383" s="341" t="s">
        <v>7436</v>
      </c>
      <c r="B383" s="446"/>
      <c r="C383" s="456"/>
      <c r="E383" s="456"/>
    </row>
    <row r="384" spans="1:5" x14ac:dyDescent="0.3">
      <c r="A384" s="341" t="s">
        <v>7437</v>
      </c>
      <c r="B384" s="446"/>
      <c r="C384" s="456"/>
      <c r="E384" s="456"/>
    </row>
    <row r="385" spans="1:5" x14ac:dyDescent="0.3">
      <c r="A385" s="341" t="s">
        <v>7438</v>
      </c>
      <c r="B385" s="446"/>
      <c r="C385" s="456"/>
      <c r="E385" s="456"/>
    </row>
    <row r="386" spans="1:5" x14ac:dyDescent="0.3">
      <c r="A386" s="341" t="s">
        <v>7439</v>
      </c>
      <c r="B386" s="446"/>
      <c r="C386" s="456"/>
      <c r="E386" s="456"/>
    </row>
    <row r="387" spans="1:5" x14ac:dyDescent="0.3">
      <c r="A387" s="341" t="s">
        <v>7440</v>
      </c>
      <c r="B387" s="446"/>
      <c r="C387" s="456"/>
      <c r="E387" s="456"/>
    </row>
    <row r="388" spans="1:5" x14ac:dyDescent="0.3">
      <c r="A388" s="341" t="s">
        <v>7441</v>
      </c>
      <c r="B388" s="446"/>
      <c r="C388" s="456"/>
      <c r="E388" s="456"/>
    </row>
    <row r="389" spans="1:5" x14ac:dyDescent="0.3">
      <c r="A389" s="341" t="s">
        <v>7442</v>
      </c>
      <c r="B389" s="446"/>
      <c r="C389" s="456"/>
      <c r="E389" s="456"/>
    </row>
    <row r="390" spans="1:5" x14ac:dyDescent="0.3">
      <c r="A390" s="341" t="s">
        <v>7443</v>
      </c>
      <c r="B390" s="446"/>
      <c r="C390" s="456"/>
      <c r="E390" s="456"/>
    </row>
    <row r="391" spans="1:5" x14ac:dyDescent="0.3">
      <c r="A391" s="341" t="s">
        <v>7444</v>
      </c>
      <c r="B391" s="446"/>
      <c r="C391" s="456"/>
      <c r="E391" s="456"/>
    </row>
    <row r="392" spans="1:5" x14ac:dyDescent="0.3">
      <c r="A392" s="341" t="s">
        <v>7445</v>
      </c>
      <c r="B392" s="446"/>
      <c r="C392" s="456"/>
      <c r="E392" s="456"/>
    </row>
    <row r="393" spans="1:5" x14ac:dyDescent="0.3">
      <c r="A393" s="341" t="s">
        <v>7446</v>
      </c>
      <c r="B393" s="446"/>
      <c r="C393" s="456"/>
      <c r="E393" s="456"/>
    </row>
    <row r="394" spans="1:5" x14ac:dyDescent="0.3">
      <c r="A394" s="341" t="s">
        <v>7447</v>
      </c>
      <c r="B394" s="446"/>
      <c r="C394" s="456"/>
      <c r="E394" s="456"/>
    </row>
    <row r="395" spans="1:5" x14ac:dyDescent="0.3">
      <c r="A395" s="341" t="s">
        <v>7448</v>
      </c>
      <c r="B395" s="446"/>
      <c r="C395" s="456"/>
      <c r="E395" s="456"/>
    </row>
    <row r="396" spans="1:5" x14ac:dyDescent="0.3">
      <c r="A396" s="341" t="s">
        <v>7449</v>
      </c>
      <c r="B396" s="446"/>
      <c r="C396" s="456"/>
      <c r="E396" s="456"/>
    </row>
    <row r="397" spans="1:5" x14ac:dyDescent="0.3">
      <c r="A397" s="341" t="s">
        <v>7450</v>
      </c>
      <c r="B397" s="446"/>
      <c r="C397" s="456"/>
      <c r="E397" s="456"/>
    </row>
    <row r="398" spans="1:5" x14ac:dyDescent="0.3">
      <c r="A398" s="341" t="s">
        <v>7451</v>
      </c>
      <c r="B398" s="446"/>
      <c r="C398" s="456"/>
      <c r="E398" s="456"/>
    </row>
    <row r="399" spans="1:5" x14ac:dyDescent="0.3">
      <c r="A399" s="341" t="s">
        <v>7452</v>
      </c>
      <c r="B399" s="446"/>
      <c r="C399" s="456"/>
      <c r="E399" s="456"/>
    </row>
    <row r="400" spans="1:5" x14ac:dyDescent="0.3">
      <c r="A400" s="341" t="s">
        <v>7453</v>
      </c>
      <c r="B400" s="446"/>
      <c r="C400" s="456"/>
      <c r="E400" s="456"/>
    </row>
    <row r="401" spans="1:5" x14ac:dyDescent="0.3">
      <c r="A401" s="341" t="s">
        <v>7454</v>
      </c>
      <c r="B401" s="446"/>
      <c r="C401" s="456"/>
      <c r="E401" s="456"/>
    </row>
    <row r="402" spans="1:5" x14ac:dyDescent="0.3">
      <c r="A402" s="341" t="s">
        <v>7455</v>
      </c>
      <c r="B402" s="446"/>
      <c r="C402" s="456"/>
      <c r="E402" s="456"/>
    </row>
    <row r="403" spans="1:5" x14ac:dyDescent="0.3">
      <c r="A403" s="341" t="s">
        <v>7456</v>
      </c>
      <c r="B403" s="446"/>
      <c r="C403" s="456"/>
      <c r="E403" s="456"/>
    </row>
    <row r="404" spans="1:5" x14ac:dyDescent="0.3">
      <c r="A404" s="341" t="s">
        <v>7457</v>
      </c>
      <c r="B404" s="446"/>
      <c r="C404" s="456"/>
      <c r="E404" s="456"/>
    </row>
    <row r="405" spans="1:5" x14ac:dyDescent="0.3">
      <c r="A405" s="341" t="s">
        <v>7458</v>
      </c>
      <c r="B405" s="446"/>
      <c r="C405" s="456"/>
      <c r="E405" s="456"/>
    </row>
    <row r="406" spans="1:5" x14ac:dyDescent="0.3">
      <c r="A406" s="341" t="s">
        <v>7459</v>
      </c>
      <c r="B406" s="446"/>
      <c r="C406" s="456"/>
      <c r="E406" s="456"/>
    </row>
    <row r="407" spans="1:5" x14ac:dyDescent="0.3">
      <c r="A407" s="341" t="s">
        <v>7460</v>
      </c>
      <c r="B407" s="446"/>
      <c r="C407" s="456"/>
      <c r="E407" s="456"/>
    </row>
    <row r="408" spans="1:5" x14ac:dyDescent="0.3">
      <c r="A408" s="341" t="s">
        <v>7461</v>
      </c>
      <c r="B408" s="446"/>
      <c r="C408" s="456"/>
      <c r="E408" s="456"/>
    </row>
    <row r="409" spans="1:5" x14ac:dyDescent="0.3">
      <c r="A409" s="341" t="s">
        <v>7462</v>
      </c>
      <c r="B409" s="446"/>
      <c r="C409" s="456"/>
      <c r="E409" s="456"/>
    </row>
    <row r="410" spans="1:5" x14ac:dyDescent="0.3">
      <c r="A410" s="341" t="s">
        <v>7463</v>
      </c>
      <c r="B410" s="446"/>
      <c r="C410" s="456"/>
      <c r="E410" s="456"/>
    </row>
    <row r="411" spans="1:5" x14ac:dyDescent="0.3">
      <c r="A411" s="341" t="s">
        <v>7464</v>
      </c>
      <c r="B411" s="446"/>
      <c r="C411" s="456"/>
      <c r="E411" s="456"/>
    </row>
    <row r="412" spans="1:5" x14ac:dyDescent="0.3">
      <c r="A412" s="341" t="s">
        <v>7465</v>
      </c>
      <c r="B412" s="446"/>
      <c r="C412" s="456"/>
      <c r="E412" s="456"/>
    </row>
    <row r="413" spans="1:5" x14ac:dyDescent="0.3">
      <c r="A413" s="341" t="s">
        <v>7466</v>
      </c>
      <c r="B413" s="446"/>
      <c r="C413" s="456"/>
      <c r="E413" s="456"/>
    </row>
    <row r="414" spans="1:5" x14ac:dyDescent="0.3">
      <c r="A414" s="341" t="s">
        <v>7467</v>
      </c>
      <c r="B414" s="446"/>
      <c r="C414" s="456"/>
      <c r="E414" s="456"/>
    </row>
    <row r="415" spans="1:5" x14ac:dyDescent="0.3">
      <c r="A415" s="341" t="s">
        <v>7468</v>
      </c>
      <c r="B415" s="446"/>
      <c r="C415" s="456"/>
      <c r="E415" s="456"/>
    </row>
    <row r="416" spans="1:5" x14ac:dyDescent="0.3">
      <c r="A416" s="341" t="s">
        <v>7469</v>
      </c>
      <c r="B416" s="446"/>
      <c r="C416" s="456"/>
      <c r="E416" s="456"/>
    </row>
    <row r="417" spans="1:5" x14ac:dyDescent="0.3">
      <c r="A417" s="341" t="s">
        <v>7470</v>
      </c>
      <c r="B417" s="446"/>
      <c r="C417" s="456"/>
      <c r="E417" s="456"/>
    </row>
    <row r="418" spans="1:5" x14ac:dyDescent="0.3">
      <c r="A418" s="341" t="s">
        <v>7471</v>
      </c>
      <c r="B418" s="446"/>
      <c r="C418" s="456"/>
      <c r="E418" s="456"/>
    </row>
    <row r="419" spans="1:5" x14ac:dyDescent="0.3">
      <c r="A419" s="341" t="s">
        <v>7472</v>
      </c>
      <c r="B419" s="446"/>
      <c r="C419" s="456"/>
      <c r="E419" s="456"/>
    </row>
    <row r="420" spans="1:5" x14ac:dyDescent="0.3">
      <c r="A420" s="341" t="s">
        <v>7473</v>
      </c>
      <c r="B420" s="446"/>
      <c r="C420" s="456"/>
      <c r="E420" s="456"/>
    </row>
    <row r="421" spans="1:5" x14ac:dyDescent="0.3">
      <c r="A421" s="341" t="s">
        <v>7474</v>
      </c>
      <c r="B421" s="446"/>
      <c r="C421" s="456"/>
      <c r="E421" s="456"/>
    </row>
    <row r="422" spans="1:5" x14ac:dyDescent="0.3">
      <c r="A422" s="341" t="s">
        <v>7475</v>
      </c>
      <c r="B422" s="446"/>
      <c r="C422" s="456"/>
      <c r="E422" s="456"/>
    </row>
    <row r="423" spans="1:5" x14ac:dyDescent="0.3">
      <c r="A423" s="341" t="s">
        <v>7476</v>
      </c>
      <c r="B423" s="446"/>
      <c r="C423" s="456"/>
      <c r="E423" s="456"/>
    </row>
    <row r="424" spans="1:5" x14ac:dyDescent="0.3">
      <c r="A424" s="341" t="s">
        <v>7477</v>
      </c>
      <c r="B424" s="446"/>
      <c r="C424" s="456"/>
      <c r="E424" s="456"/>
    </row>
    <row r="425" spans="1:5" x14ac:dyDescent="0.3">
      <c r="A425" s="341" t="s">
        <v>7478</v>
      </c>
      <c r="B425" s="446"/>
      <c r="C425" s="456"/>
      <c r="E425" s="456"/>
    </row>
    <row r="426" spans="1:5" x14ac:dyDescent="0.3">
      <c r="A426" s="341" t="s">
        <v>7479</v>
      </c>
      <c r="B426" s="446"/>
      <c r="C426" s="456"/>
      <c r="E426" s="456"/>
    </row>
    <row r="427" spans="1:5" x14ac:dyDescent="0.3">
      <c r="A427" s="341" t="s">
        <v>7480</v>
      </c>
      <c r="B427" s="446"/>
      <c r="C427" s="456"/>
      <c r="E427" s="456"/>
    </row>
    <row r="428" spans="1:5" x14ac:dyDescent="0.3">
      <c r="A428" s="341" t="s">
        <v>7481</v>
      </c>
      <c r="B428" s="446"/>
      <c r="C428" s="456"/>
      <c r="E428" s="456"/>
    </row>
    <row r="429" spans="1:5" x14ac:dyDescent="0.3">
      <c r="A429" s="341" t="s">
        <v>7482</v>
      </c>
      <c r="B429" s="446"/>
      <c r="C429" s="456"/>
      <c r="E429" s="456"/>
    </row>
    <row r="430" spans="1:5" x14ac:dyDescent="0.3">
      <c r="A430" s="341" t="s">
        <v>7483</v>
      </c>
      <c r="B430" s="446"/>
      <c r="C430" s="456"/>
      <c r="E430" s="456"/>
    </row>
    <row r="431" spans="1:5" x14ac:dyDescent="0.3">
      <c r="A431" s="341" t="s">
        <v>7484</v>
      </c>
      <c r="B431" s="446"/>
      <c r="C431" s="456"/>
      <c r="E431" s="456"/>
    </row>
    <row r="432" spans="1:5" x14ac:dyDescent="0.3">
      <c r="A432" s="341" t="s">
        <v>7485</v>
      </c>
      <c r="B432" s="446"/>
      <c r="C432" s="456"/>
      <c r="E432" s="456"/>
    </row>
    <row r="433" spans="1:5" x14ac:dyDescent="0.3">
      <c r="A433" s="341" t="s">
        <v>7486</v>
      </c>
      <c r="B433" s="446"/>
      <c r="C433" s="456"/>
      <c r="E433" s="456"/>
    </row>
    <row r="434" spans="1:5" x14ac:dyDescent="0.3">
      <c r="A434" s="341" t="s">
        <v>7487</v>
      </c>
      <c r="B434" s="446"/>
      <c r="C434" s="456"/>
      <c r="E434" s="456"/>
    </row>
    <row r="435" spans="1:5" x14ac:dyDescent="0.3">
      <c r="A435" s="341" t="s">
        <v>7488</v>
      </c>
      <c r="B435" s="446"/>
      <c r="C435" s="456"/>
      <c r="E435" s="456"/>
    </row>
    <row r="436" spans="1:5" x14ac:dyDescent="0.3">
      <c r="A436" s="341" t="s">
        <v>7489</v>
      </c>
      <c r="B436" s="446"/>
      <c r="C436" s="456"/>
      <c r="E436" s="456"/>
    </row>
    <row r="437" spans="1:5" x14ac:dyDescent="0.3">
      <c r="A437" s="341" t="s">
        <v>7490</v>
      </c>
      <c r="B437" s="446"/>
      <c r="C437" s="456"/>
      <c r="E437" s="456"/>
    </row>
    <row r="438" spans="1:5" x14ac:dyDescent="0.3">
      <c r="A438" s="341" t="s">
        <v>7491</v>
      </c>
      <c r="B438" s="446"/>
      <c r="C438" s="456"/>
      <c r="E438" s="456"/>
    </row>
    <row r="439" spans="1:5" x14ac:dyDescent="0.3">
      <c r="A439" s="341" t="s">
        <v>7492</v>
      </c>
      <c r="B439" s="446"/>
      <c r="C439" s="456"/>
      <c r="E439" s="456"/>
    </row>
    <row r="440" spans="1:5" x14ac:dyDescent="0.3">
      <c r="A440" s="341" t="s">
        <v>7493</v>
      </c>
      <c r="B440" s="446"/>
      <c r="C440" s="456"/>
      <c r="E440" s="456"/>
    </row>
    <row r="441" spans="1:5" x14ac:dyDescent="0.3">
      <c r="A441" s="341" t="s">
        <v>7494</v>
      </c>
      <c r="B441" s="446"/>
      <c r="C441" s="456"/>
      <c r="E441" s="456"/>
    </row>
    <row r="442" spans="1:5" x14ac:dyDescent="0.3">
      <c r="A442" s="341" t="s">
        <v>7495</v>
      </c>
      <c r="B442" s="446"/>
      <c r="C442" s="456"/>
      <c r="E442" s="456"/>
    </row>
    <row r="443" spans="1:5" x14ac:dyDescent="0.3">
      <c r="A443" s="341" t="s">
        <v>7496</v>
      </c>
      <c r="B443" s="446"/>
      <c r="C443" s="456"/>
      <c r="E443" s="456"/>
    </row>
    <row r="444" spans="1:5" x14ac:dyDescent="0.3">
      <c r="A444" s="341" t="s">
        <v>7497</v>
      </c>
      <c r="B444" s="446"/>
      <c r="C444" s="456"/>
      <c r="E444" s="456"/>
    </row>
    <row r="445" spans="1:5" x14ac:dyDescent="0.3">
      <c r="A445" s="341" t="s">
        <v>7498</v>
      </c>
      <c r="B445" s="446"/>
      <c r="C445" s="456"/>
      <c r="E445" s="456"/>
    </row>
    <row r="446" spans="1:5" x14ac:dyDescent="0.3">
      <c r="A446" s="341" t="s">
        <v>7499</v>
      </c>
      <c r="B446" s="446"/>
      <c r="C446" s="456"/>
      <c r="E446" s="456"/>
    </row>
    <row r="447" spans="1:5" x14ac:dyDescent="0.3">
      <c r="A447" s="341" t="s">
        <v>7500</v>
      </c>
      <c r="B447" s="446"/>
      <c r="C447" s="456"/>
      <c r="E447" s="456"/>
    </row>
    <row r="448" spans="1:5" x14ac:dyDescent="0.3">
      <c r="A448" s="341" t="s">
        <v>7501</v>
      </c>
      <c r="B448" s="446"/>
      <c r="C448" s="456"/>
      <c r="E448" s="456"/>
    </row>
    <row r="449" spans="1:5" x14ac:dyDescent="0.3">
      <c r="A449" s="341" t="s">
        <v>7502</v>
      </c>
      <c r="B449" s="446"/>
      <c r="C449" s="456"/>
      <c r="E449" s="456"/>
    </row>
    <row r="450" spans="1:5" x14ac:dyDescent="0.3">
      <c r="A450" s="341" t="s">
        <v>7503</v>
      </c>
      <c r="B450" s="446"/>
      <c r="C450" s="456"/>
      <c r="E450" s="456"/>
    </row>
    <row r="451" spans="1:5" x14ac:dyDescent="0.3">
      <c r="A451" s="341" t="s">
        <v>7504</v>
      </c>
      <c r="B451" s="446"/>
      <c r="C451" s="456"/>
      <c r="E451" s="456"/>
    </row>
    <row r="452" spans="1:5" x14ac:dyDescent="0.3">
      <c r="A452" s="341" t="s">
        <v>7505</v>
      </c>
      <c r="B452" s="446"/>
      <c r="C452" s="456"/>
      <c r="E452" s="456"/>
    </row>
    <row r="453" spans="1:5" x14ac:dyDescent="0.3">
      <c r="A453" s="341" t="s">
        <v>7506</v>
      </c>
      <c r="B453" s="446"/>
      <c r="C453" s="456"/>
      <c r="E453" s="446"/>
    </row>
    <row r="454" spans="1:5" x14ac:dyDescent="0.3">
      <c r="A454" s="341" t="s">
        <v>7507</v>
      </c>
      <c r="B454" s="446"/>
      <c r="C454" s="456"/>
      <c r="E454" s="456"/>
    </row>
    <row r="455" spans="1:5" x14ac:dyDescent="0.3">
      <c r="A455" s="341" t="s">
        <v>7508</v>
      </c>
      <c r="B455" s="446"/>
      <c r="C455" s="456"/>
      <c r="E455" s="456"/>
    </row>
    <row r="456" spans="1:5" x14ac:dyDescent="0.3">
      <c r="A456" s="341" t="s">
        <v>7509</v>
      </c>
      <c r="B456" s="446"/>
      <c r="C456" s="456"/>
      <c r="E456" s="456"/>
    </row>
    <row r="457" spans="1:5" x14ac:dyDescent="0.3">
      <c r="A457" s="341" t="s">
        <v>7510</v>
      </c>
      <c r="B457" s="446"/>
      <c r="C457" s="456"/>
      <c r="E457" s="456"/>
    </row>
    <row r="458" spans="1:5" x14ac:dyDescent="0.3">
      <c r="A458" s="341" t="s">
        <v>7511</v>
      </c>
      <c r="B458" s="446"/>
      <c r="C458" s="456"/>
      <c r="E458" s="456"/>
    </row>
    <row r="459" spans="1:5" x14ac:dyDescent="0.3">
      <c r="A459" s="341" t="s">
        <v>7512</v>
      </c>
      <c r="B459" s="446"/>
      <c r="C459" s="456"/>
      <c r="E459" s="456"/>
    </row>
    <row r="460" spans="1:5" x14ac:dyDescent="0.3">
      <c r="A460" s="341" t="s">
        <v>7513</v>
      </c>
      <c r="B460" s="446"/>
      <c r="C460" s="456"/>
      <c r="E460" s="456"/>
    </row>
    <row r="461" spans="1:5" x14ac:dyDescent="0.3">
      <c r="A461" s="341" t="s">
        <v>7514</v>
      </c>
      <c r="B461" s="446"/>
      <c r="C461" s="456"/>
      <c r="E461" s="456"/>
    </row>
    <row r="462" spans="1:5" x14ac:dyDescent="0.3">
      <c r="A462" s="341" t="s">
        <v>7515</v>
      </c>
      <c r="B462" s="446"/>
      <c r="C462" s="456"/>
      <c r="E462" s="456"/>
    </row>
    <row r="463" spans="1:5" x14ac:dyDescent="0.3">
      <c r="A463" s="341" t="s">
        <v>7516</v>
      </c>
      <c r="B463" s="446"/>
      <c r="C463" s="456"/>
      <c r="E463" s="456"/>
    </row>
    <row r="464" spans="1:5" x14ac:dyDescent="0.3">
      <c r="A464" s="341" t="s">
        <v>7517</v>
      </c>
      <c r="B464" s="446"/>
      <c r="C464" s="456"/>
      <c r="E464" s="456"/>
    </row>
    <row r="465" spans="1:5" x14ac:dyDescent="0.3">
      <c r="A465" s="341" t="s">
        <v>7518</v>
      </c>
      <c r="B465" s="446"/>
      <c r="C465" s="456"/>
      <c r="E465" s="456"/>
    </row>
    <row r="466" spans="1:5" x14ac:dyDescent="0.3">
      <c r="A466" s="341" t="s">
        <v>7519</v>
      </c>
      <c r="B466" s="446"/>
      <c r="C466" s="456"/>
      <c r="E466" s="456"/>
    </row>
    <row r="467" spans="1:5" x14ac:dyDescent="0.3">
      <c r="A467" s="341" t="s">
        <v>7520</v>
      </c>
      <c r="B467" s="446"/>
      <c r="C467" s="456"/>
      <c r="E467" s="456"/>
    </row>
    <row r="468" spans="1:5" x14ac:dyDescent="0.3">
      <c r="A468" s="341" t="s">
        <v>7521</v>
      </c>
      <c r="B468" s="446"/>
      <c r="C468" s="456"/>
      <c r="E468" s="456"/>
    </row>
    <row r="469" spans="1:5" x14ac:dyDescent="0.3">
      <c r="A469" s="341" t="s">
        <v>7522</v>
      </c>
      <c r="B469" s="446"/>
      <c r="C469" s="456"/>
      <c r="E469" s="456"/>
    </row>
    <row r="470" spans="1:5" x14ac:dyDescent="0.3">
      <c r="A470" s="341" t="s">
        <v>7523</v>
      </c>
      <c r="B470" s="446"/>
      <c r="C470" s="456"/>
      <c r="E470" s="456"/>
    </row>
    <row r="471" spans="1:5" x14ac:dyDescent="0.3">
      <c r="A471" s="341" t="s">
        <v>7524</v>
      </c>
      <c r="B471" s="446"/>
      <c r="C471" s="456"/>
      <c r="E471" s="456"/>
    </row>
    <row r="472" spans="1:5" x14ac:dyDescent="0.3">
      <c r="A472" s="341" t="s">
        <v>7525</v>
      </c>
      <c r="B472" s="446"/>
      <c r="C472" s="456"/>
      <c r="E472" s="456"/>
    </row>
    <row r="473" spans="1:5" x14ac:dyDescent="0.3">
      <c r="A473" s="341" t="s">
        <v>7526</v>
      </c>
      <c r="B473" s="446"/>
      <c r="C473" s="456"/>
      <c r="E473" s="456"/>
    </row>
    <row r="474" spans="1:5" x14ac:dyDescent="0.3">
      <c r="A474" s="341" t="s">
        <v>7527</v>
      </c>
      <c r="B474" s="446"/>
      <c r="C474" s="456"/>
      <c r="E474" s="456"/>
    </row>
    <row r="475" spans="1:5" x14ac:dyDescent="0.3">
      <c r="A475" s="341" t="s">
        <v>7528</v>
      </c>
      <c r="B475" s="446"/>
      <c r="C475" s="456"/>
      <c r="E475" s="456"/>
    </row>
    <row r="476" spans="1:5" x14ac:dyDescent="0.3">
      <c r="A476" s="341" t="s">
        <v>7529</v>
      </c>
      <c r="B476" s="446"/>
      <c r="C476" s="456"/>
      <c r="E476" s="456"/>
    </row>
    <row r="477" spans="1:5" x14ac:dyDescent="0.3">
      <c r="A477" s="341" t="s">
        <v>7530</v>
      </c>
      <c r="B477" s="446"/>
      <c r="C477" s="456"/>
      <c r="E477" s="456"/>
    </row>
    <row r="478" spans="1:5" x14ac:dyDescent="0.3">
      <c r="A478" s="341" t="s">
        <v>7531</v>
      </c>
      <c r="B478" s="446"/>
      <c r="C478" s="456"/>
      <c r="E478" s="456"/>
    </row>
    <row r="479" spans="1:5" x14ac:dyDescent="0.3">
      <c r="A479" s="341" t="s">
        <v>7532</v>
      </c>
      <c r="B479" s="446"/>
      <c r="C479" s="456"/>
      <c r="E479" s="456"/>
    </row>
    <row r="480" spans="1:5" x14ac:dyDescent="0.3">
      <c r="A480" s="341" t="s">
        <v>7533</v>
      </c>
      <c r="B480" s="446"/>
      <c r="C480" s="456"/>
      <c r="E480" s="456"/>
    </row>
    <row r="481" spans="1:5" x14ac:dyDescent="0.3">
      <c r="A481" s="341" t="s">
        <v>7534</v>
      </c>
      <c r="B481" s="446"/>
      <c r="C481" s="456"/>
      <c r="E481" s="456"/>
    </row>
    <row r="482" spans="1:5" x14ac:dyDescent="0.3">
      <c r="A482" s="341" t="s">
        <v>7535</v>
      </c>
      <c r="B482" s="446"/>
      <c r="C482" s="456"/>
      <c r="E482" s="456"/>
    </row>
    <row r="483" spans="1:5" x14ac:dyDescent="0.3">
      <c r="A483" s="341" t="s">
        <v>7536</v>
      </c>
      <c r="B483" s="446"/>
      <c r="C483" s="456"/>
      <c r="E483" s="456"/>
    </row>
    <row r="484" spans="1:5" x14ac:dyDescent="0.3">
      <c r="A484" s="341" t="s">
        <v>7537</v>
      </c>
      <c r="B484" s="446"/>
      <c r="C484" s="456"/>
      <c r="E484" s="456"/>
    </row>
    <row r="485" spans="1:5" x14ac:dyDescent="0.3">
      <c r="A485" s="341" t="s">
        <v>7538</v>
      </c>
      <c r="B485" s="446"/>
      <c r="C485" s="456"/>
      <c r="E485" s="456"/>
    </row>
    <row r="486" spans="1:5" x14ac:dyDescent="0.3">
      <c r="A486" s="341" t="s">
        <v>7539</v>
      </c>
      <c r="B486" s="446"/>
      <c r="C486" s="456"/>
      <c r="E486" s="456"/>
    </row>
    <row r="487" spans="1:5" x14ac:dyDescent="0.3">
      <c r="A487" s="341" t="s">
        <v>7540</v>
      </c>
      <c r="B487" s="446"/>
      <c r="C487" s="456"/>
      <c r="E487" s="456"/>
    </row>
    <row r="488" spans="1:5" x14ac:dyDescent="0.3">
      <c r="A488" s="341" t="s">
        <v>7541</v>
      </c>
      <c r="B488" s="446"/>
      <c r="C488" s="456"/>
      <c r="E488" s="456"/>
    </row>
    <row r="489" spans="1:5" x14ac:dyDescent="0.3">
      <c r="A489" s="341" t="s">
        <v>7542</v>
      </c>
      <c r="B489" s="446"/>
      <c r="C489" s="456"/>
      <c r="E489" s="456"/>
    </row>
    <row r="490" spans="1:5" x14ac:dyDescent="0.3">
      <c r="A490" s="341" t="s">
        <v>7543</v>
      </c>
      <c r="B490" s="446"/>
      <c r="C490" s="456"/>
      <c r="E490" s="456"/>
    </row>
    <row r="491" spans="1:5" x14ac:dyDescent="0.3">
      <c r="A491" s="341" t="s">
        <v>7544</v>
      </c>
      <c r="B491" s="446"/>
      <c r="C491" s="456"/>
      <c r="E491" s="456"/>
    </row>
    <row r="492" spans="1:5" x14ac:dyDescent="0.3">
      <c r="A492" s="341" t="s">
        <v>7545</v>
      </c>
      <c r="B492" s="446"/>
      <c r="C492" s="456"/>
      <c r="E492" s="456"/>
    </row>
    <row r="493" spans="1:5" x14ac:dyDescent="0.3">
      <c r="A493" s="341" t="s">
        <v>7546</v>
      </c>
      <c r="B493" s="446"/>
      <c r="C493" s="456"/>
      <c r="E493" s="456"/>
    </row>
    <row r="494" spans="1:5" x14ac:dyDescent="0.3">
      <c r="A494" s="341" t="s">
        <v>7547</v>
      </c>
      <c r="B494" s="446"/>
      <c r="C494" s="456"/>
      <c r="E494" s="456"/>
    </row>
    <row r="495" spans="1:5" x14ac:dyDescent="0.3">
      <c r="A495" s="341" t="s">
        <v>7548</v>
      </c>
      <c r="B495" s="446"/>
      <c r="C495" s="456"/>
      <c r="E495" s="456"/>
    </row>
    <row r="496" spans="1:5" x14ac:dyDescent="0.3">
      <c r="A496" s="341" t="s">
        <v>7549</v>
      </c>
      <c r="B496" s="446"/>
      <c r="C496" s="456"/>
      <c r="E496" s="456"/>
    </row>
    <row r="497" spans="1:5" x14ac:dyDescent="0.3">
      <c r="A497" s="341" t="s">
        <v>7550</v>
      </c>
      <c r="B497" s="446"/>
      <c r="C497" s="456"/>
      <c r="E497" s="456"/>
    </row>
    <row r="498" spans="1:5" x14ac:dyDescent="0.3">
      <c r="A498" s="341" t="s">
        <v>7551</v>
      </c>
      <c r="B498" s="446"/>
      <c r="C498" s="456"/>
      <c r="E498" s="456"/>
    </row>
    <row r="499" spans="1:5" x14ac:dyDescent="0.3">
      <c r="A499" s="341" t="s">
        <v>7552</v>
      </c>
      <c r="B499" s="446"/>
      <c r="C499" s="456"/>
      <c r="E499" s="456"/>
    </row>
    <row r="500" spans="1:5" x14ac:dyDescent="0.3">
      <c r="A500" s="341" t="s">
        <v>7553</v>
      </c>
      <c r="B500" s="446"/>
      <c r="C500" s="456"/>
      <c r="E500" s="456"/>
    </row>
    <row r="501" spans="1:5" x14ac:dyDescent="0.3">
      <c r="A501" s="341" t="s">
        <v>7554</v>
      </c>
      <c r="B501" s="446"/>
      <c r="C501" s="456"/>
      <c r="E501" s="456"/>
    </row>
    <row r="502" spans="1:5" x14ac:dyDescent="0.3">
      <c r="A502" s="341" t="s">
        <v>7555</v>
      </c>
      <c r="B502" s="446"/>
      <c r="C502" s="456"/>
      <c r="E502" s="456"/>
    </row>
    <row r="503" spans="1:5" x14ac:dyDescent="0.3">
      <c r="A503" s="341" t="s">
        <v>7556</v>
      </c>
      <c r="B503" s="446"/>
      <c r="C503" s="456"/>
      <c r="E503" s="456"/>
    </row>
    <row r="504" spans="1:5" x14ac:dyDescent="0.3">
      <c r="A504" s="341" t="s">
        <v>7557</v>
      </c>
      <c r="B504" s="446"/>
      <c r="C504" s="456"/>
      <c r="E504" s="456"/>
    </row>
    <row r="505" spans="1:5" x14ac:dyDescent="0.3">
      <c r="A505" s="341" t="s">
        <v>7558</v>
      </c>
      <c r="B505" s="446"/>
      <c r="C505" s="456"/>
      <c r="E505" s="456"/>
    </row>
    <row r="506" spans="1:5" x14ac:dyDescent="0.3">
      <c r="A506" s="341" t="s">
        <v>7559</v>
      </c>
      <c r="B506" s="446"/>
      <c r="C506" s="456"/>
      <c r="E506" s="456"/>
    </row>
    <row r="507" spans="1:5" x14ac:dyDescent="0.3">
      <c r="A507" s="341" t="s">
        <v>7560</v>
      </c>
      <c r="B507" s="446"/>
      <c r="C507" s="456"/>
      <c r="E507" s="456"/>
    </row>
    <row r="508" spans="1:5" x14ac:dyDescent="0.3">
      <c r="A508" s="341" t="s">
        <v>7561</v>
      </c>
      <c r="B508" s="446"/>
      <c r="C508" s="456"/>
      <c r="E508" s="456"/>
    </row>
    <row r="509" spans="1:5" x14ac:dyDescent="0.3">
      <c r="A509" s="341" t="s">
        <v>7562</v>
      </c>
      <c r="B509" s="446"/>
      <c r="C509" s="456"/>
      <c r="E509" s="456"/>
    </row>
    <row r="510" spans="1:5" x14ac:dyDescent="0.3">
      <c r="A510" s="341" t="s">
        <v>7563</v>
      </c>
      <c r="B510" s="446"/>
      <c r="C510" s="456"/>
      <c r="E510" s="456"/>
    </row>
    <row r="511" spans="1:5" x14ac:dyDescent="0.3">
      <c r="A511" s="341" t="s">
        <v>7564</v>
      </c>
      <c r="B511" s="446"/>
      <c r="C511" s="456"/>
      <c r="E511" s="456"/>
    </row>
    <row r="512" spans="1:5" x14ac:dyDescent="0.3">
      <c r="A512" s="341" t="s">
        <v>7565</v>
      </c>
      <c r="B512" s="446"/>
      <c r="C512" s="456"/>
      <c r="E512" s="456"/>
    </row>
    <row r="513" spans="1:5" x14ac:dyDescent="0.3">
      <c r="A513" s="341" t="s">
        <v>7566</v>
      </c>
      <c r="B513" s="446"/>
      <c r="C513" s="456"/>
      <c r="E513" s="456"/>
    </row>
    <row r="514" spans="1:5" x14ac:dyDescent="0.3">
      <c r="A514" s="341" t="s">
        <v>7567</v>
      </c>
      <c r="B514" s="446"/>
      <c r="C514" s="456"/>
      <c r="E514" s="456"/>
    </row>
    <row r="515" spans="1:5" x14ac:dyDescent="0.3">
      <c r="A515" s="341" t="s">
        <v>7568</v>
      </c>
      <c r="B515" s="446"/>
      <c r="C515" s="456"/>
      <c r="E515" s="446"/>
    </row>
    <row r="516" spans="1:5" x14ac:dyDescent="0.3">
      <c r="A516" s="341" t="s">
        <v>7569</v>
      </c>
      <c r="B516" s="446"/>
      <c r="C516" s="456"/>
      <c r="E516" s="456"/>
    </row>
    <row r="517" spans="1:5" x14ac:dyDescent="0.3">
      <c r="A517" s="341" t="s">
        <v>7570</v>
      </c>
      <c r="B517" s="446"/>
      <c r="C517" s="456"/>
      <c r="E517" s="456"/>
    </row>
    <row r="518" spans="1:5" x14ac:dyDescent="0.3">
      <c r="A518" s="341" t="s">
        <v>7571</v>
      </c>
      <c r="B518" s="446"/>
      <c r="C518" s="456"/>
      <c r="E518" s="456"/>
    </row>
    <row r="519" spans="1:5" x14ac:dyDescent="0.3">
      <c r="A519" s="341" t="s">
        <v>7572</v>
      </c>
      <c r="B519" s="446"/>
      <c r="C519" s="456"/>
      <c r="E519" s="456"/>
    </row>
    <row r="520" spans="1:5" x14ac:dyDescent="0.3">
      <c r="A520" s="341" t="s">
        <v>7573</v>
      </c>
      <c r="B520" s="446"/>
      <c r="C520" s="456"/>
      <c r="E520" s="456"/>
    </row>
    <row r="521" spans="1:5" x14ac:dyDescent="0.3">
      <c r="A521" s="341" t="s">
        <v>7574</v>
      </c>
      <c r="B521" s="446"/>
      <c r="C521" s="456"/>
      <c r="E521" s="456"/>
    </row>
    <row r="522" spans="1:5" x14ac:dyDescent="0.3">
      <c r="A522" s="341" t="s">
        <v>7575</v>
      </c>
      <c r="B522" s="446"/>
      <c r="C522" s="456"/>
      <c r="E522" s="456"/>
    </row>
    <row r="523" spans="1:5" x14ac:dyDescent="0.3">
      <c r="A523" s="341" t="s">
        <v>7576</v>
      </c>
      <c r="B523" s="446"/>
      <c r="C523" s="456"/>
      <c r="E523" s="456"/>
    </row>
    <row r="524" spans="1:5" x14ac:dyDescent="0.3">
      <c r="A524" s="341" t="s">
        <v>7577</v>
      </c>
      <c r="B524" s="446"/>
      <c r="C524" s="456"/>
      <c r="E524" s="456"/>
    </row>
    <row r="525" spans="1:5" x14ac:dyDescent="0.3">
      <c r="A525" s="341" t="s">
        <v>7578</v>
      </c>
      <c r="B525" s="446"/>
      <c r="C525" s="456"/>
      <c r="E525" s="456"/>
    </row>
    <row r="526" spans="1:5" x14ac:dyDescent="0.3">
      <c r="A526" s="341" t="s">
        <v>7579</v>
      </c>
      <c r="B526" s="446"/>
      <c r="C526" s="456"/>
      <c r="E526" s="456"/>
    </row>
    <row r="527" spans="1:5" x14ac:dyDescent="0.3">
      <c r="A527" s="341" t="s">
        <v>7580</v>
      </c>
      <c r="B527" s="446"/>
      <c r="C527" s="456"/>
      <c r="E527" s="456"/>
    </row>
    <row r="528" spans="1:5" x14ac:dyDescent="0.3">
      <c r="A528" s="341" t="s">
        <v>7581</v>
      </c>
      <c r="B528" s="446"/>
      <c r="C528" s="456"/>
      <c r="E528" s="456"/>
    </row>
    <row r="529" spans="1:5" x14ac:dyDescent="0.3">
      <c r="A529" s="341" t="s">
        <v>7582</v>
      </c>
      <c r="B529" s="446"/>
      <c r="C529" s="456"/>
      <c r="E529" s="456"/>
    </row>
    <row r="530" spans="1:5" x14ac:dyDescent="0.3">
      <c r="A530" s="341" t="s">
        <v>7583</v>
      </c>
      <c r="B530" s="446"/>
      <c r="C530" s="456"/>
      <c r="E530" s="456"/>
    </row>
    <row r="531" spans="1:5" x14ac:dyDescent="0.3">
      <c r="A531" s="341" t="s">
        <v>7584</v>
      </c>
      <c r="B531" s="446"/>
      <c r="C531" s="456"/>
      <c r="E531" s="456"/>
    </row>
    <row r="532" spans="1:5" x14ac:dyDescent="0.3">
      <c r="A532" s="341" t="s">
        <v>7585</v>
      </c>
      <c r="B532" s="446"/>
      <c r="C532" s="456"/>
      <c r="E532" s="456"/>
    </row>
    <row r="533" spans="1:5" x14ac:dyDescent="0.3">
      <c r="A533" s="341" t="s">
        <v>7586</v>
      </c>
      <c r="B533" s="446"/>
      <c r="C533" s="456"/>
      <c r="E533" s="456"/>
    </row>
    <row r="534" spans="1:5" x14ac:dyDescent="0.3">
      <c r="A534" s="341" t="s">
        <v>7587</v>
      </c>
      <c r="B534" s="446"/>
      <c r="C534" s="456"/>
      <c r="E534" s="446"/>
    </row>
    <row r="535" spans="1:5" x14ac:dyDescent="0.3">
      <c r="A535" s="341" t="s">
        <v>7588</v>
      </c>
      <c r="B535" s="446"/>
      <c r="C535" s="456"/>
      <c r="E535" s="456"/>
    </row>
    <row r="536" spans="1:5" x14ac:dyDescent="0.3">
      <c r="A536" s="341" t="s">
        <v>7589</v>
      </c>
      <c r="B536" s="446"/>
      <c r="C536" s="456"/>
      <c r="E536" s="456"/>
    </row>
    <row r="537" spans="1:5" x14ac:dyDescent="0.3">
      <c r="A537" s="341" t="s">
        <v>7590</v>
      </c>
      <c r="B537" s="446"/>
      <c r="C537" s="456"/>
      <c r="E537" s="456"/>
    </row>
    <row r="538" spans="1:5" x14ac:dyDescent="0.3">
      <c r="A538" s="341" t="s">
        <v>7591</v>
      </c>
      <c r="B538" s="446"/>
      <c r="C538" s="456"/>
      <c r="E538" s="456"/>
    </row>
    <row r="539" spans="1:5" x14ac:dyDescent="0.3">
      <c r="A539" s="341" t="s">
        <v>7592</v>
      </c>
      <c r="B539" s="446"/>
      <c r="C539" s="456"/>
      <c r="E539" s="456"/>
    </row>
    <row r="540" spans="1:5" x14ac:dyDescent="0.3">
      <c r="A540" s="341" t="s">
        <v>7593</v>
      </c>
      <c r="B540" s="446"/>
      <c r="C540" s="456"/>
      <c r="E540" s="456"/>
    </row>
    <row r="541" spans="1:5" x14ac:dyDescent="0.3">
      <c r="A541" s="341" t="s">
        <v>7594</v>
      </c>
      <c r="B541" s="446"/>
      <c r="C541" s="456"/>
      <c r="E541" s="456"/>
    </row>
    <row r="542" spans="1:5" x14ac:dyDescent="0.3">
      <c r="A542" s="341" t="s">
        <v>7595</v>
      </c>
      <c r="B542" s="446"/>
      <c r="C542" s="456"/>
      <c r="E542" s="456"/>
    </row>
    <row r="543" spans="1:5" x14ac:dyDescent="0.3">
      <c r="A543" s="341" t="s">
        <v>7596</v>
      </c>
      <c r="B543" s="446"/>
      <c r="C543" s="456"/>
      <c r="E543" s="456"/>
    </row>
    <row r="544" spans="1:5" x14ac:dyDescent="0.3">
      <c r="A544" s="341" t="s">
        <v>7597</v>
      </c>
      <c r="B544" s="446"/>
      <c r="C544" s="456"/>
      <c r="E544" s="456"/>
    </row>
    <row r="545" spans="1:5" x14ac:dyDescent="0.3">
      <c r="A545" s="341" t="s">
        <v>7598</v>
      </c>
      <c r="B545" s="446"/>
      <c r="C545" s="456"/>
      <c r="E545" s="456"/>
    </row>
    <row r="546" spans="1:5" x14ac:dyDescent="0.3">
      <c r="A546" s="341" t="s">
        <v>7599</v>
      </c>
      <c r="B546" s="446"/>
      <c r="C546" s="456"/>
      <c r="E546" s="456"/>
    </row>
    <row r="547" spans="1:5" x14ac:dyDescent="0.3">
      <c r="A547" s="341" t="s">
        <v>7600</v>
      </c>
      <c r="B547" s="446"/>
      <c r="C547" s="456"/>
      <c r="E547" s="456"/>
    </row>
    <row r="548" spans="1:5" x14ac:dyDescent="0.3">
      <c r="A548" s="341" t="s">
        <v>7601</v>
      </c>
      <c r="B548" s="446"/>
      <c r="C548" s="456"/>
      <c r="E548" s="456"/>
    </row>
    <row r="549" spans="1:5" x14ac:dyDescent="0.3">
      <c r="A549" s="341" t="s">
        <v>7602</v>
      </c>
      <c r="B549" s="446"/>
      <c r="C549" s="456"/>
      <c r="E549" s="456"/>
    </row>
    <row r="550" spans="1:5" x14ac:dyDescent="0.3">
      <c r="A550" s="341" t="s">
        <v>7603</v>
      </c>
      <c r="B550" s="446"/>
      <c r="C550" s="456"/>
      <c r="E550" s="456"/>
    </row>
    <row r="551" spans="1:5" x14ac:dyDescent="0.3">
      <c r="A551" s="341" t="s">
        <v>7604</v>
      </c>
      <c r="B551" s="446"/>
      <c r="C551" s="456"/>
      <c r="E551" s="456"/>
    </row>
    <row r="552" spans="1:5" x14ac:dyDescent="0.3">
      <c r="A552" s="341" t="s">
        <v>7605</v>
      </c>
      <c r="B552" s="446"/>
      <c r="C552" s="456"/>
      <c r="E552" s="456"/>
    </row>
    <row r="553" spans="1:5" x14ac:dyDescent="0.3">
      <c r="A553" s="341" t="s">
        <v>7606</v>
      </c>
      <c r="B553" s="446"/>
      <c r="C553" s="456"/>
      <c r="E553" s="456"/>
    </row>
    <row r="554" spans="1:5" x14ac:dyDescent="0.3">
      <c r="A554" s="341" t="s">
        <v>7607</v>
      </c>
      <c r="B554" s="446"/>
      <c r="C554" s="456"/>
      <c r="E554" s="456"/>
    </row>
    <row r="555" spans="1:5" x14ac:dyDescent="0.3">
      <c r="A555" s="341" t="s">
        <v>7608</v>
      </c>
      <c r="B555" s="446"/>
      <c r="C555" s="456"/>
      <c r="E555" s="456"/>
    </row>
    <row r="556" spans="1:5" x14ac:dyDescent="0.3">
      <c r="A556" s="341" t="s">
        <v>7609</v>
      </c>
      <c r="B556" s="446"/>
      <c r="C556" s="456"/>
      <c r="E556" s="456"/>
    </row>
    <row r="557" spans="1:5" x14ac:dyDescent="0.3">
      <c r="A557" s="341" t="s">
        <v>7610</v>
      </c>
      <c r="B557" s="446"/>
      <c r="C557" s="456"/>
      <c r="E557" s="456"/>
    </row>
    <row r="558" spans="1:5" x14ac:dyDescent="0.3">
      <c r="A558" s="341" t="s">
        <v>7611</v>
      </c>
      <c r="B558" s="446"/>
      <c r="C558" s="456"/>
      <c r="E558" s="456"/>
    </row>
    <row r="559" spans="1:5" x14ac:dyDescent="0.3">
      <c r="A559" s="341" t="s">
        <v>7612</v>
      </c>
      <c r="B559" s="446"/>
      <c r="C559" s="456"/>
      <c r="E559" s="456"/>
    </row>
    <row r="560" spans="1:5" x14ac:dyDescent="0.3">
      <c r="A560" s="341" t="s">
        <v>7613</v>
      </c>
      <c r="B560" s="446"/>
      <c r="C560" s="456"/>
      <c r="E560" s="456"/>
    </row>
    <row r="561" spans="1:5" x14ac:dyDescent="0.3">
      <c r="A561" s="341" t="s">
        <v>7614</v>
      </c>
      <c r="B561" s="446"/>
      <c r="C561" s="456"/>
      <c r="E561" s="456"/>
    </row>
    <row r="562" spans="1:5" x14ac:dyDescent="0.3">
      <c r="A562" s="341" t="s">
        <v>7615</v>
      </c>
      <c r="B562" s="446"/>
      <c r="C562" s="456"/>
      <c r="E562" s="456"/>
    </row>
    <row r="563" spans="1:5" x14ac:dyDescent="0.3">
      <c r="A563" s="341" t="s">
        <v>7616</v>
      </c>
      <c r="B563" s="446"/>
      <c r="C563" s="456"/>
      <c r="E563" s="456"/>
    </row>
    <row r="564" spans="1:5" x14ac:dyDescent="0.3">
      <c r="A564" s="341" t="s">
        <v>7617</v>
      </c>
      <c r="B564" s="446"/>
      <c r="C564" s="456"/>
      <c r="E564" s="456"/>
    </row>
    <row r="565" spans="1:5" x14ac:dyDescent="0.3">
      <c r="A565" s="341" t="s">
        <v>7618</v>
      </c>
      <c r="B565" s="446"/>
      <c r="C565" s="456"/>
      <c r="E565" s="456"/>
    </row>
    <row r="566" spans="1:5" x14ac:dyDescent="0.3">
      <c r="A566" s="341" t="s">
        <v>7619</v>
      </c>
      <c r="B566" s="446"/>
      <c r="C566" s="456"/>
      <c r="E566" s="456"/>
    </row>
    <row r="567" spans="1:5" x14ac:dyDescent="0.3">
      <c r="A567" s="341" t="s">
        <v>7620</v>
      </c>
      <c r="B567" s="446"/>
      <c r="C567" s="456"/>
      <c r="E567" s="456"/>
    </row>
    <row r="568" spans="1:5" x14ac:dyDescent="0.3">
      <c r="A568" s="341" t="s">
        <v>7621</v>
      </c>
      <c r="B568" s="446"/>
      <c r="C568" s="456"/>
      <c r="E568" s="456"/>
    </row>
    <row r="569" spans="1:5" x14ac:dyDescent="0.3">
      <c r="A569" s="341" t="s">
        <v>7622</v>
      </c>
      <c r="B569" s="446"/>
      <c r="C569" s="456"/>
      <c r="E569" s="456"/>
    </row>
    <row r="570" spans="1:5" x14ac:dyDescent="0.3">
      <c r="A570" s="341" t="s">
        <v>7623</v>
      </c>
      <c r="B570" s="446"/>
      <c r="C570" s="456"/>
      <c r="E570" s="456"/>
    </row>
    <row r="571" spans="1:5" x14ac:dyDescent="0.3">
      <c r="A571" s="341" t="s">
        <v>7624</v>
      </c>
      <c r="B571" s="446"/>
      <c r="C571" s="456"/>
      <c r="E571" s="456"/>
    </row>
    <row r="572" spans="1:5" x14ac:dyDescent="0.3">
      <c r="A572" s="341" t="s">
        <v>7625</v>
      </c>
      <c r="B572" s="446"/>
      <c r="C572" s="456"/>
      <c r="E572" s="456"/>
    </row>
    <row r="573" spans="1:5" x14ac:dyDescent="0.3">
      <c r="A573" s="341" t="s">
        <v>7626</v>
      </c>
      <c r="B573" s="446"/>
      <c r="C573" s="456"/>
      <c r="E573" s="456"/>
    </row>
    <row r="574" spans="1:5" x14ac:dyDescent="0.3">
      <c r="A574" s="341" t="s">
        <v>7627</v>
      </c>
      <c r="B574" s="446"/>
      <c r="C574" s="456"/>
      <c r="E574" s="456"/>
    </row>
    <row r="575" spans="1:5" x14ac:dyDescent="0.3">
      <c r="A575" s="341" t="s">
        <v>7628</v>
      </c>
      <c r="B575" s="446"/>
      <c r="C575" s="456"/>
      <c r="E575" s="456"/>
    </row>
    <row r="576" spans="1:5" x14ac:dyDescent="0.3">
      <c r="A576" s="341" t="s">
        <v>7629</v>
      </c>
      <c r="B576" s="446"/>
      <c r="C576" s="456"/>
      <c r="E576" s="456"/>
    </row>
    <row r="577" spans="1:5" x14ac:dyDescent="0.3">
      <c r="A577" s="341" t="s">
        <v>7630</v>
      </c>
      <c r="B577" s="446"/>
      <c r="C577" s="456"/>
      <c r="E577" s="456"/>
    </row>
    <row r="578" spans="1:5" x14ac:dyDescent="0.3">
      <c r="A578" s="341" t="s">
        <v>7631</v>
      </c>
      <c r="B578" s="446"/>
      <c r="C578" s="456"/>
      <c r="E578" s="456"/>
    </row>
    <row r="579" spans="1:5" x14ac:dyDescent="0.3">
      <c r="A579" s="341" t="s">
        <v>7632</v>
      </c>
      <c r="B579" s="446"/>
      <c r="C579" s="456"/>
      <c r="E579" s="456"/>
    </row>
    <row r="580" spans="1:5" x14ac:dyDescent="0.3">
      <c r="A580" s="341" t="s">
        <v>7633</v>
      </c>
      <c r="B580" s="446"/>
      <c r="C580" s="456"/>
      <c r="E580" s="456"/>
    </row>
    <row r="581" spans="1:5" x14ac:dyDescent="0.3">
      <c r="A581" s="341" t="s">
        <v>7634</v>
      </c>
      <c r="B581" s="446"/>
      <c r="C581" s="456"/>
      <c r="E581" s="456"/>
    </row>
    <row r="582" spans="1:5" x14ac:dyDescent="0.3">
      <c r="A582" s="341" t="s">
        <v>7635</v>
      </c>
      <c r="B582" s="446"/>
      <c r="C582" s="456"/>
      <c r="E582" s="456"/>
    </row>
    <row r="583" spans="1:5" x14ac:dyDescent="0.3">
      <c r="A583" s="341" t="s">
        <v>7636</v>
      </c>
      <c r="B583" s="446"/>
      <c r="C583" s="456"/>
      <c r="E583" s="456"/>
    </row>
    <row r="584" spans="1:5" x14ac:dyDescent="0.3">
      <c r="A584" s="341" t="s">
        <v>7637</v>
      </c>
      <c r="B584" s="446"/>
      <c r="C584" s="456"/>
      <c r="E584" s="456"/>
    </row>
    <row r="585" spans="1:5" x14ac:dyDescent="0.3">
      <c r="A585" s="341" t="s">
        <v>7638</v>
      </c>
      <c r="B585" s="446"/>
      <c r="C585" s="456"/>
      <c r="E585" s="456"/>
    </row>
    <row r="586" spans="1:5" x14ac:dyDescent="0.3">
      <c r="A586" s="341" t="s">
        <v>7639</v>
      </c>
      <c r="B586" s="446"/>
      <c r="C586" s="456"/>
      <c r="E586" s="456"/>
    </row>
    <row r="587" spans="1:5" x14ac:dyDescent="0.3">
      <c r="A587" s="341" t="s">
        <v>7640</v>
      </c>
      <c r="B587" s="446"/>
      <c r="C587" s="456"/>
      <c r="E587" s="456"/>
    </row>
    <row r="588" spans="1:5" x14ac:dyDescent="0.3">
      <c r="A588" s="341" t="s">
        <v>7641</v>
      </c>
      <c r="B588" s="446"/>
      <c r="C588" s="456"/>
      <c r="E588" s="456"/>
    </row>
    <row r="589" spans="1:5" x14ac:dyDescent="0.3">
      <c r="A589" s="341" t="s">
        <v>7642</v>
      </c>
      <c r="B589" s="446"/>
      <c r="C589" s="456"/>
      <c r="E589" s="456"/>
    </row>
    <row r="590" spans="1:5" x14ac:dyDescent="0.3">
      <c r="A590" s="341" t="s">
        <v>7643</v>
      </c>
      <c r="B590" s="446"/>
      <c r="C590" s="456"/>
      <c r="E590" s="456"/>
    </row>
    <row r="591" spans="1:5" x14ac:dyDescent="0.3">
      <c r="A591" s="341" t="s">
        <v>7644</v>
      </c>
      <c r="B591" s="446"/>
      <c r="C591" s="456"/>
      <c r="E591" s="456"/>
    </row>
    <row r="592" spans="1:5" x14ac:dyDescent="0.3">
      <c r="A592" s="341" t="s">
        <v>7645</v>
      </c>
      <c r="B592" s="446"/>
      <c r="C592" s="456"/>
      <c r="E592" s="456"/>
    </row>
    <row r="593" spans="1:5" x14ac:dyDescent="0.3">
      <c r="A593" s="341" t="s">
        <v>7646</v>
      </c>
      <c r="B593" s="446"/>
      <c r="C593" s="456"/>
      <c r="E593" s="456"/>
    </row>
    <row r="594" spans="1:5" x14ac:dyDescent="0.3">
      <c r="A594" s="341" t="s">
        <v>7647</v>
      </c>
      <c r="B594" s="446"/>
      <c r="C594" s="456"/>
      <c r="E594" s="456"/>
    </row>
    <row r="595" spans="1:5" x14ac:dyDescent="0.3">
      <c r="A595" s="341" t="s">
        <v>7648</v>
      </c>
      <c r="B595" s="446"/>
      <c r="C595" s="456"/>
      <c r="E595" s="456"/>
    </row>
    <row r="596" spans="1:5" x14ac:dyDescent="0.3">
      <c r="A596" s="341" t="s">
        <v>7649</v>
      </c>
      <c r="B596" s="446"/>
      <c r="C596" s="456"/>
      <c r="E596" s="456"/>
    </row>
    <row r="597" spans="1:5" x14ac:dyDescent="0.3">
      <c r="A597" s="341" t="s">
        <v>7650</v>
      </c>
      <c r="B597" s="446"/>
      <c r="C597" s="456"/>
      <c r="E597" s="456"/>
    </row>
    <row r="598" spans="1:5" x14ac:dyDescent="0.3">
      <c r="A598" s="341" t="s">
        <v>7651</v>
      </c>
      <c r="B598" s="446"/>
      <c r="C598" s="456"/>
      <c r="E598" s="456"/>
    </row>
    <row r="599" spans="1:5" x14ac:dyDescent="0.3">
      <c r="A599" s="341" t="s">
        <v>7652</v>
      </c>
      <c r="B599" s="446"/>
      <c r="C599" s="456"/>
      <c r="E599" s="456"/>
    </row>
    <row r="600" spans="1:5" x14ac:dyDescent="0.3">
      <c r="A600" s="341" t="s">
        <v>7653</v>
      </c>
      <c r="B600" s="446"/>
      <c r="C600" s="456"/>
      <c r="E600" s="456"/>
    </row>
    <row r="601" spans="1:5" x14ac:dyDescent="0.3">
      <c r="A601" s="341" t="s">
        <v>7654</v>
      </c>
      <c r="B601" s="446"/>
      <c r="C601" s="456"/>
      <c r="E601" s="456"/>
    </row>
    <row r="602" spans="1:5" x14ac:dyDescent="0.3">
      <c r="A602" s="341" t="s">
        <v>7655</v>
      </c>
      <c r="B602" s="446"/>
      <c r="C602" s="456"/>
      <c r="E602" s="456"/>
    </row>
    <row r="603" spans="1:5" x14ac:dyDescent="0.3">
      <c r="A603" s="341" t="s">
        <v>7656</v>
      </c>
      <c r="B603" s="446"/>
      <c r="C603" s="456"/>
      <c r="E603" s="456"/>
    </row>
    <row r="604" spans="1:5" x14ac:dyDescent="0.3">
      <c r="A604" s="341" t="s">
        <v>7657</v>
      </c>
      <c r="B604" s="446"/>
      <c r="C604" s="456"/>
      <c r="E604" s="456"/>
    </row>
    <row r="605" spans="1:5" x14ac:dyDescent="0.3">
      <c r="A605" s="341" t="s">
        <v>7658</v>
      </c>
      <c r="B605" s="446"/>
      <c r="C605" s="456"/>
      <c r="E605" s="456"/>
    </row>
    <row r="606" spans="1:5" x14ac:dyDescent="0.3">
      <c r="A606" s="341" t="s">
        <v>7659</v>
      </c>
      <c r="B606" s="446"/>
      <c r="C606" s="456"/>
      <c r="E606" s="456"/>
    </row>
    <row r="607" spans="1:5" x14ac:dyDescent="0.3">
      <c r="A607" s="341" t="s">
        <v>7660</v>
      </c>
      <c r="B607" s="446"/>
      <c r="C607" s="456"/>
      <c r="E607" s="456"/>
    </row>
    <row r="608" spans="1:5" x14ac:dyDescent="0.3">
      <c r="A608" s="341" t="s">
        <v>7661</v>
      </c>
      <c r="B608" s="446"/>
      <c r="C608" s="456"/>
      <c r="E608" s="456"/>
    </row>
    <row r="609" spans="1:5" x14ac:dyDescent="0.3">
      <c r="A609" s="341" t="s">
        <v>7662</v>
      </c>
      <c r="B609" s="446"/>
      <c r="C609" s="456"/>
      <c r="E609" s="456"/>
    </row>
    <row r="610" spans="1:5" x14ac:dyDescent="0.3">
      <c r="A610" s="341" t="s">
        <v>7663</v>
      </c>
      <c r="B610" s="446"/>
      <c r="C610" s="456"/>
      <c r="E610" s="456"/>
    </row>
    <row r="611" spans="1:5" x14ac:dyDescent="0.3">
      <c r="A611" s="341" t="s">
        <v>7664</v>
      </c>
      <c r="B611" s="446"/>
      <c r="C611" s="456"/>
      <c r="E611" s="456"/>
    </row>
    <row r="612" spans="1:5" x14ac:dyDescent="0.3">
      <c r="A612" s="341" t="s">
        <v>7665</v>
      </c>
      <c r="B612" s="446"/>
      <c r="C612" s="456"/>
      <c r="E612" s="456"/>
    </row>
    <row r="613" spans="1:5" x14ac:dyDescent="0.3">
      <c r="A613" s="341" t="s">
        <v>7666</v>
      </c>
      <c r="B613" s="446"/>
      <c r="C613" s="456"/>
      <c r="E613" s="456"/>
    </row>
    <row r="614" spans="1:5" x14ac:dyDescent="0.3">
      <c r="A614" s="341" t="s">
        <v>7667</v>
      </c>
      <c r="B614" s="446"/>
      <c r="C614" s="456"/>
      <c r="E614" s="456"/>
    </row>
    <row r="615" spans="1:5" x14ac:dyDescent="0.3">
      <c r="A615" s="341" t="s">
        <v>7668</v>
      </c>
      <c r="B615" s="446"/>
      <c r="C615" s="456"/>
      <c r="E615" s="456"/>
    </row>
    <row r="616" spans="1:5" x14ac:dyDescent="0.3">
      <c r="A616" s="341" t="s">
        <v>7669</v>
      </c>
      <c r="B616" s="446"/>
      <c r="C616" s="456"/>
      <c r="E616" s="456"/>
    </row>
    <row r="617" spans="1:5" x14ac:dyDescent="0.3">
      <c r="A617" s="341" t="s">
        <v>7670</v>
      </c>
      <c r="B617" s="446"/>
      <c r="C617" s="456"/>
      <c r="E617" s="456"/>
    </row>
    <row r="618" spans="1:5" x14ac:dyDescent="0.3">
      <c r="A618" s="341" t="s">
        <v>7671</v>
      </c>
      <c r="B618" s="446"/>
      <c r="C618" s="456"/>
      <c r="E618" s="456"/>
    </row>
    <row r="619" spans="1:5" x14ac:dyDescent="0.3">
      <c r="A619" s="341" t="s">
        <v>7672</v>
      </c>
      <c r="B619" s="446"/>
      <c r="C619" s="456"/>
      <c r="E619" s="446"/>
    </row>
    <row r="620" spans="1:5" x14ac:dyDescent="0.3">
      <c r="A620" s="341" t="s">
        <v>7673</v>
      </c>
      <c r="B620" s="446"/>
      <c r="C620" s="456"/>
      <c r="E620" s="456"/>
    </row>
    <row r="621" spans="1:5" x14ac:dyDescent="0.3">
      <c r="A621" s="341" t="s">
        <v>7674</v>
      </c>
      <c r="B621" s="446"/>
      <c r="C621" s="456"/>
      <c r="E621" s="456"/>
    </row>
    <row r="622" spans="1:5" x14ac:dyDescent="0.3">
      <c r="A622" s="341" t="s">
        <v>7675</v>
      </c>
      <c r="B622" s="446"/>
      <c r="C622" s="456"/>
      <c r="E622" s="456"/>
    </row>
    <row r="623" spans="1:5" x14ac:dyDescent="0.3">
      <c r="A623" s="341" t="s">
        <v>7676</v>
      </c>
      <c r="B623" s="446"/>
      <c r="C623" s="456"/>
      <c r="E623" s="456"/>
    </row>
    <row r="624" spans="1:5" x14ac:dyDescent="0.3">
      <c r="A624" s="341" t="s">
        <v>7677</v>
      </c>
      <c r="B624" s="446"/>
      <c r="C624" s="456"/>
      <c r="E624" s="456"/>
    </row>
    <row r="625" spans="1:5" x14ac:dyDescent="0.3">
      <c r="A625" s="341" t="s">
        <v>7678</v>
      </c>
      <c r="B625" s="446"/>
      <c r="C625" s="456"/>
      <c r="E625" s="456"/>
    </row>
    <row r="626" spans="1:5" x14ac:dyDescent="0.3">
      <c r="A626" s="341" t="s">
        <v>7679</v>
      </c>
      <c r="B626" s="446"/>
      <c r="C626" s="456"/>
      <c r="E626" s="456"/>
    </row>
    <row r="627" spans="1:5" x14ac:dyDescent="0.3">
      <c r="A627" s="341" t="s">
        <v>7680</v>
      </c>
      <c r="B627" s="446"/>
      <c r="C627" s="456"/>
      <c r="E627" s="456"/>
    </row>
    <row r="628" spans="1:5" x14ac:dyDescent="0.3">
      <c r="A628" s="341" t="s">
        <v>7681</v>
      </c>
      <c r="B628" s="446"/>
      <c r="C628" s="456"/>
      <c r="E628" s="456"/>
    </row>
    <row r="629" spans="1:5" x14ac:dyDescent="0.3">
      <c r="A629" s="341" t="s">
        <v>7682</v>
      </c>
      <c r="B629" s="446"/>
      <c r="C629" s="456"/>
      <c r="E629" s="456"/>
    </row>
    <row r="630" spans="1:5" x14ac:dyDescent="0.3">
      <c r="A630" s="341" t="s">
        <v>7683</v>
      </c>
      <c r="B630" s="446"/>
      <c r="C630" s="456"/>
      <c r="E630" s="456"/>
    </row>
    <row r="631" spans="1:5" x14ac:dyDescent="0.3">
      <c r="A631" s="341" t="s">
        <v>7684</v>
      </c>
      <c r="B631" s="446"/>
      <c r="C631" s="456"/>
      <c r="E631" s="456"/>
    </row>
    <row r="632" spans="1:5" x14ac:dyDescent="0.3">
      <c r="A632" s="341" t="s">
        <v>7685</v>
      </c>
      <c r="B632" s="446"/>
      <c r="C632" s="456"/>
      <c r="E632" s="456"/>
    </row>
    <row r="633" spans="1:5" x14ac:dyDescent="0.3">
      <c r="A633" s="341" t="s">
        <v>7686</v>
      </c>
      <c r="B633" s="446"/>
      <c r="C633" s="456"/>
      <c r="E633" s="456"/>
    </row>
    <row r="634" spans="1:5" x14ac:dyDescent="0.3">
      <c r="A634" s="341" t="s">
        <v>7687</v>
      </c>
      <c r="B634" s="446"/>
      <c r="C634" s="456"/>
      <c r="E634" s="456"/>
    </row>
    <row r="635" spans="1:5" x14ac:dyDescent="0.3">
      <c r="A635" s="341" t="s">
        <v>7688</v>
      </c>
      <c r="B635" s="446"/>
      <c r="C635" s="456"/>
      <c r="E635" s="456"/>
    </row>
    <row r="636" spans="1:5" x14ac:dyDescent="0.3">
      <c r="A636" s="341" t="s">
        <v>7689</v>
      </c>
      <c r="B636" s="446"/>
      <c r="C636" s="456"/>
      <c r="E636" s="456"/>
    </row>
    <row r="637" spans="1:5" x14ac:dyDescent="0.3">
      <c r="A637" s="341" t="s">
        <v>7690</v>
      </c>
      <c r="B637" s="446"/>
      <c r="C637" s="456"/>
      <c r="E637" s="456"/>
    </row>
    <row r="638" spans="1:5" x14ac:dyDescent="0.3">
      <c r="A638" s="341" t="s">
        <v>7691</v>
      </c>
      <c r="B638" s="446"/>
      <c r="C638" s="456"/>
      <c r="E638" s="456"/>
    </row>
    <row r="639" spans="1:5" x14ac:dyDescent="0.3">
      <c r="A639" s="341" t="s">
        <v>7692</v>
      </c>
      <c r="B639" s="446"/>
      <c r="C639" s="456"/>
      <c r="E639" s="456"/>
    </row>
    <row r="640" spans="1:5" x14ac:dyDescent="0.3">
      <c r="A640" s="341" t="s">
        <v>7693</v>
      </c>
      <c r="B640" s="446"/>
      <c r="C640" s="456"/>
      <c r="E640" s="456"/>
    </row>
    <row r="641" spans="1:5" x14ac:dyDescent="0.3">
      <c r="A641" s="341" t="s">
        <v>7694</v>
      </c>
      <c r="B641" s="446"/>
      <c r="C641" s="456"/>
      <c r="E641" s="456"/>
    </row>
    <row r="642" spans="1:5" x14ac:dyDescent="0.3">
      <c r="A642" s="341" t="s">
        <v>7695</v>
      </c>
      <c r="B642" s="446"/>
      <c r="C642" s="456"/>
      <c r="E642" s="456"/>
    </row>
    <row r="643" spans="1:5" x14ac:dyDescent="0.3">
      <c r="A643" s="341" t="s">
        <v>7696</v>
      </c>
      <c r="B643" s="446"/>
      <c r="C643" s="456"/>
      <c r="E643" s="456"/>
    </row>
    <row r="644" spans="1:5" x14ac:dyDescent="0.3">
      <c r="A644" s="341" t="s">
        <v>7697</v>
      </c>
      <c r="B644" s="446"/>
      <c r="C644" s="456"/>
      <c r="E644" s="456"/>
    </row>
    <row r="645" spans="1:5" x14ac:dyDescent="0.3">
      <c r="A645" s="341" t="s">
        <v>7698</v>
      </c>
      <c r="B645" s="446"/>
      <c r="C645" s="456"/>
      <c r="E645" s="456"/>
    </row>
    <row r="646" spans="1:5" x14ac:dyDescent="0.3">
      <c r="A646" s="341" t="s">
        <v>7699</v>
      </c>
      <c r="B646" s="446"/>
      <c r="C646" s="456"/>
      <c r="E646" s="456"/>
    </row>
    <row r="647" spans="1:5" x14ac:dyDescent="0.3">
      <c r="A647" s="341" t="s">
        <v>7700</v>
      </c>
      <c r="B647" s="446"/>
      <c r="C647" s="456"/>
      <c r="E647" s="456"/>
    </row>
    <row r="648" spans="1:5" x14ac:dyDescent="0.3">
      <c r="A648" s="341" t="s">
        <v>7701</v>
      </c>
      <c r="B648" s="446"/>
      <c r="C648" s="456"/>
      <c r="E648" s="456"/>
    </row>
    <row r="649" spans="1:5" x14ac:dyDescent="0.3">
      <c r="A649" s="341" t="s">
        <v>7702</v>
      </c>
      <c r="B649" s="446"/>
      <c r="C649" s="456"/>
      <c r="E649" s="456"/>
    </row>
    <row r="650" spans="1:5" x14ac:dyDescent="0.3">
      <c r="A650" s="341" t="s">
        <v>7703</v>
      </c>
      <c r="B650" s="446"/>
      <c r="C650" s="456"/>
      <c r="E650" s="456"/>
    </row>
    <row r="651" spans="1:5" x14ac:dyDescent="0.3">
      <c r="A651" s="341" t="s">
        <v>7704</v>
      </c>
      <c r="B651" s="446"/>
      <c r="C651" s="456"/>
      <c r="E651" s="456"/>
    </row>
    <row r="652" spans="1:5" x14ac:dyDescent="0.3">
      <c r="A652" s="341" t="s">
        <v>7705</v>
      </c>
      <c r="B652" s="446"/>
      <c r="C652" s="456"/>
      <c r="E652" s="456"/>
    </row>
    <row r="653" spans="1:5" x14ac:dyDescent="0.3">
      <c r="A653" s="341" t="s">
        <v>7706</v>
      </c>
      <c r="B653" s="446"/>
      <c r="C653" s="456"/>
      <c r="E653" s="456"/>
    </row>
    <row r="654" spans="1:5" x14ac:dyDescent="0.3">
      <c r="A654" s="341" t="s">
        <v>7707</v>
      </c>
      <c r="B654" s="446"/>
      <c r="C654" s="456"/>
      <c r="E654" s="456"/>
    </row>
    <row r="655" spans="1:5" x14ac:dyDescent="0.3">
      <c r="A655" s="341" t="s">
        <v>7708</v>
      </c>
      <c r="B655" s="446"/>
      <c r="C655" s="456"/>
      <c r="E655" s="456"/>
    </row>
    <row r="656" spans="1:5" x14ac:dyDescent="0.3">
      <c r="A656" s="341" t="s">
        <v>7709</v>
      </c>
      <c r="B656" s="446"/>
      <c r="C656" s="456"/>
      <c r="E656" s="456"/>
    </row>
    <row r="657" spans="1:5" x14ac:dyDescent="0.3">
      <c r="A657" s="341" t="s">
        <v>7710</v>
      </c>
      <c r="B657" s="446"/>
      <c r="C657" s="456"/>
      <c r="E657" s="456"/>
    </row>
    <row r="658" spans="1:5" x14ac:dyDescent="0.3">
      <c r="A658" s="341" t="s">
        <v>7711</v>
      </c>
      <c r="B658" s="446"/>
      <c r="C658" s="456"/>
      <c r="E658" s="456"/>
    </row>
    <row r="659" spans="1:5" x14ac:dyDescent="0.3">
      <c r="A659" s="341" t="s">
        <v>7712</v>
      </c>
      <c r="B659" s="446"/>
      <c r="C659" s="456"/>
      <c r="E659" s="456"/>
    </row>
    <row r="660" spans="1:5" x14ac:dyDescent="0.3">
      <c r="A660" s="341" t="s">
        <v>7713</v>
      </c>
      <c r="B660" s="446"/>
      <c r="C660" s="456"/>
      <c r="E660" s="456"/>
    </row>
    <row r="661" spans="1:5" x14ac:dyDescent="0.3">
      <c r="A661" s="341" t="s">
        <v>7714</v>
      </c>
      <c r="B661" s="446"/>
      <c r="C661" s="456"/>
      <c r="E661" s="456"/>
    </row>
    <row r="662" spans="1:5" x14ac:dyDescent="0.3">
      <c r="A662" s="341" t="s">
        <v>7715</v>
      </c>
      <c r="B662" s="446"/>
      <c r="C662" s="456"/>
      <c r="E662" s="456"/>
    </row>
    <row r="663" spans="1:5" x14ac:dyDescent="0.3">
      <c r="A663" s="341" t="s">
        <v>7716</v>
      </c>
      <c r="B663" s="446"/>
      <c r="C663" s="456"/>
      <c r="E663" s="446"/>
    </row>
    <row r="664" spans="1:5" x14ac:dyDescent="0.3">
      <c r="A664" s="341" t="s">
        <v>7717</v>
      </c>
      <c r="B664" s="446"/>
      <c r="C664" s="456"/>
      <c r="E664" s="456"/>
    </row>
    <row r="665" spans="1:5" x14ac:dyDescent="0.3">
      <c r="A665" s="341" t="s">
        <v>7718</v>
      </c>
      <c r="B665" s="446"/>
      <c r="C665" s="456"/>
      <c r="E665" s="456"/>
    </row>
    <row r="666" spans="1:5" x14ac:dyDescent="0.3">
      <c r="A666" s="341" t="s">
        <v>7719</v>
      </c>
      <c r="B666" s="446"/>
      <c r="C666" s="456"/>
      <c r="E666" s="446"/>
    </row>
    <row r="667" spans="1:5" x14ac:dyDescent="0.3">
      <c r="A667" s="341" t="s">
        <v>7720</v>
      </c>
      <c r="B667" s="446"/>
      <c r="C667" s="456"/>
      <c r="E667" s="456"/>
    </row>
    <row r="668" spans="1:5" x14ac:dyDescent="0.3">
      <c r="A668" s="341" t="s">
        <v>7721</v>
      </c>
      <c r="B668" s="446"/>
      <c r="C668" s="456"/>
      <c r="E668" s="456"/>
    </row>
    <row r="669" spans="1:5" x14ac:dyDescent="0.3">
      <c r="A669" s="341" t="s">
        <v>7722</v>
      </c>
      <c r="B669" s="446"/>
      <c r="C669" s="456"/>
      <c r="E669" s="456"/>
    </row>
    <row r="670" spans="1:5" x14ac:dyDescent="0.3">
      <c r="A670" s="341" t="s">
        <v>7723</v>
      </c>
      <c r="B670" s="446"/>
      <c r="C670" s="456"/>
      <c r="E670" s="446"/>
    </row>
    <row r="671" spans="1:5" x14ac:dyDescent="0.3">
      <c r="A671" s="341" t="s">
        <v>7724</v>
      </c>
      <c r="B671" s="446"/>
      <c r="C671" s="456"/>
      <c r="E671" s="456"/>
    </row>
    <row r="672" spans="1:5" x14ac:dyDescent="0.3">
      <c r="A672" s="341" t="s">
        <v>7725</v>
      </c>
      <c r="B672" s="446"/>
      <c r="C672" s="456"/>
      <c r="E672" s="456"/>
    </row>
    <row r="673" spans="1:5" x14ac:dyDescent="0.3">
      <c r="A673" s="341" t="s">
        <v>7726</v>
      </c>
      <c r="B673" s="446"/>
      <c r="C673" s="456"/>
      <c r="E673" s="456"/>
    </row>
    <row r="674" spans="1:5" x14ac:dyDescent="0.3">
      <c r="A674" s="341" t="s">
        <v>7727</v>
      </c>
      <c r="B674" s="446"/>
      <c r="C674" s="456"/>
      <c r="E674" s="456"/>
    </row>
    <row r="675" spans="1:5" x14ac:dyDescent="0.3">
      <c r="A675" s="341" t="s">
        <v>7728</v>
      </c>
      <c r="B675" s="446"/>
      <c r="C675" s="456"/>
      <c r="E675" s="456"/>
    </row>
    <row r="676" spans="1:5" x14ac:dyDescent="0.3">
      <c r="A676" s="341" t="s">
        <v>7729</v>
      </c>
      <c r="B676" s="446"/>
      <c r="C676" s="456"/>
      <c r="E676" s="456"/>
    </row>
    <row r="677" spans="1:5" x14ac:dyDescent="0.3">
      <c r="A677" s="341" t="s">
        <v>7730</v>
      </c>
      <c r="B677" s="446"/>
      <c r="C677" s="456"/>
      <c r="E677" s="456"/>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1:F56"/>
  <sheetViews>
    <sheetView showGridLines="0" topLeftCell="A4" zoomScale="130" workbookViewId="0">
      <selection activeCell="I36" sqref="I36"/>
    </sheetView>
  </sheetViews>
  <sheetFormatPr defaultColWidth="9.28515625" defaultRowHeight="13.2" x14ac:dyDescent="0.25"/>
  <cols>
    <col min="1" max="1" width="24.42578125" style="19" customWidth="1"/>
    <col min="2" max="2" width="48" style="19" customWidth="1"/>
    <col min="3" max="3" width="24.140625" style="19" customWidth="1"/>
    <col min="4" max="4" width="7.140625" style="19" customWidth="1"/>
    <col min="5" max="5" width="10" style="19" customWidth="1"/>
    <col min="6" max="6" width="7.140625" style="19" customWidth="1"/>
    <col min="7" max="16384" width="9.28515625" style="19"/>
  </cols>
  <sheetData>
    <row r="1" spans="1:3" ht="20.25" customHeight="1" x14ac:dyDescent="0.25">
      <c r="A1" s="18" t="s">
        <v>526</v>
      </c>
      <c r="B1" s="18" t="s">
        <v>527</v>
      </c>
      <c r="C1" s="18">
        <v>101</v>
      </c>
    </row>
    <row r="3" spans="1:3" ht="21" x14ac:dyDescent="0.4">
      <c r="A3" s="20" t="s">
        <v>528</v>
      </c>
      <c r="B3" s="21"/>
      <c r="C3" s="21"/>
    </row>
    <row r="5" spans="1:3" ht="17.399999999999999" x14ac:dyDescent="0.3">
      <c r="A5" s="22" t="s">
        <v>529</v>
      </c>
      <c r="B5" s="22" t="s">
        <v>530</v>
      </c>
      <c r="C5" s="22" t="s">
        <v>531</v>
      </c>
    </row>
    <row r="6" spans="1:3" x14ac:dyDescent="0.25">
      <c r="A6" s="23" t="s">
        <v>532</v>
      </c>
      <c r="B6" s="24" t="s">
        <v>533</v>
      </c>
      <c r="C6" s="23" t="str">
        <f>UPPER(A1)</f>
        <v>RAJESH</v>
      </c>
    </row>
    <row r="7" spans="1:3" x14ac:dyDescent="0.25">
      <c r="A7" s="23" t="s">
        <v>534</v>
      </c>
      <c r="B7" s="24" t="s">
        <v>535</v>
      </c>
      <c r="C7" s="23" t="str">
        <f>LOWER(A1)</f>
        <v>rajesh</v>
      </c>
    </row>
    <row r="8" spans="1:3" x14ac:dyDescent="0.25">
      <c r="A8" s="23" t="s">
        <v>536</v>
      </c>
      <c r="B8" s="24" t="s">
        <v>537</v>
      </c>
      <c r="C8" s="23" t="str">
        <f>PROPER(A1)</f>
        <v>Rajesh</v>
      </c>
    </row>
    <row r="9" spans="1:3" x14ac:dyDescent="0.25">
      <c r="A9" s="23" t="s">
        <v>538</v>
      </c>
      <c r="B9" s="24" t="s">
        <v>539</v>
      </c>
      <c r="C9" s="23" t="str">
        <f>LEFT(A1,3)</f>
        <v>RAj</v>
      </c>
    </row>
    <row r="10" spans="1:3" x14ac:dyDescent="0.25">
      <c r="A10" s="23" t="s">
        <v>540</v>
      </c>
      <c r="B10" s="24" t="s">
        <v>541</v>
      </c>
      <c r="C10" s="23" t="str">
        <f>RIGHT(A1,3)</f>
        <v>esh</v>
      </c>
    </row>
    <row r="11" spans="1:3" x14ac:dyDescent="0.25">
      <c r="A11" s="23" t="s">
        <v>542</v>
      </c>
      <c r="B11" s="24" t="s">
        <v>543</v>
      </c>
      <c r="C11" s="23" t="str">
        <f>MID(A1,3,3)</f>
        <v>jes</v>
      </c>
    </row>
    <row r="12" spans="1:3" x14ac:dyDescent="0.25">
      <c r="A12" s="23" t="s">
        <v>544</v>
      </c>
      <c r="B12" s="24" t="s">
        <v>545</v>
      </c>
      <c r="C12" s="23" t="str">
        <f>CONCATENATE("Hello ",A1,B1)</f>
        <v>Hello RAjeshDeshmukh</v>
      </c>
    </row>
    <row r="13" spans="1:3" x14ac:dyDescent="0.25">
      <c r="A13" s="23" t="s">
        <v>546</v>
      </c>
      <c r="B13" s="24" t="s">
        <v>547</v>
      </c>
      <c r="C13" s="23">
        <f>LEN(A1)</f>
        <v>6</v>
      </c>
    </row>
    <row r="14" spans="1:3" x14ac:dyDescent="0.25">
      <c r="A14" s="23" t="s">
        <v>548</v>
      </c>
      <c r="B14" s="24" t="s">
        <v>549</v>
      </c>
      <c r="C14" s="23" t="b">
        <f>EXACT(A1,A1)</f>
        <v>1</v>
      </c>
    </row>
    <row r="15" spans="1:3" x14ac:dyDescent="0.25">
      <c r="A15" s="23" t="s">
        <v>550</v>
      </c>
      <c r="B15" s="24" t="s">
        <v>551</v>
      </c>
      <c r="C15" s="23">
        <f>SEARCH("is","India is my country",1)</f>
        <v>7</v>
      </c>
    </row>
    <row r="16" spans="1:3" x14ac:dyDescent="0.25">
      <c r="A16" s="23" t="s">
        <v>552</v>
      </c>
      <c r="B16" s="24" t="s">
        <v>553</v>
      </c>
      <c r="C16" s="23" t="str">
        <f>REPLACE("India is my country",C15,2,"was")</f>
        <v>India was my country</v>
      </c>
    </row>
    <row r="17" spans="1:6" x14ac:dyDescent="0.25">
      <c r="A17" s="23" t="s">
        <v>554</v>
      </c>
      <c r="B17" s="24" t="s">
        <v>555</v>
      </c>
      <c r="C17" s="23" t="str">
        <f>TEXT(C1,"$###.00")</f>
        <v>$101.00</v>
      </c>
    </row>
    <row r="20" spans="1:6" ht="17.399999999999999" x14ac:dyDescent="0.3">
      <c r="A20" s="22" t="s">
        <v>556</v>
      </c>
      <c r="B20" s="22" t="s">
        <v>530</v>
      </c>
      <c r="C20" s="22" t="s">
        <v>531</v>
      </c>
    </row>
    <row r="21" spans="1:6" x14ac:dyDescent="0.25">
      <c r="A21" s="23" t="s">
        <v>557</v>
      </c>
      <c r="B21" s="24" t="s">
        <v>558</v>
      </c>
      <c r="C21" s="23">
        <f>ABS(-25)</f>
        <v>25</v>
      </c>
    </row>
    <row r="22" spans="1:6" x14ac:dyDescent="0.25">
      <c r="A22" s="23" t="s">
        <v>559</v>
      </c>
      <c r="B22" s="24" t="s">
        <v>560</v>
      </c>
      <c r="C22" s="23">
        <f>INT(1236.76)</f>
        <v>1236</v>
      </c>
    </row>
    <row r="23" spans="1:6" x14ac:dyDescent="0.25">
      <c r="A23" s="23" t="s">
        <v>561</v>
      </c>
      <c r="B23" s="24" t="s">
        <v>562</v>
      </c>
      <c r="C23" s="23">
        <f>MOD(15,4)</f>
        <v>3</v>
      </c>
    </row>
    <row r="24" spans="1:6" x14ac:dyDescent="0.25">
      <c r="A24" s="23" t="s">
        <v>563</v>
      </c>
      <c r="B24" s="24" t="s">
        <v>564</v>
      </c>
      <c r="C24" s="23">
        <f>SQRT(81)</f>
        <v>9</v>
      </c>
    </row>
    <row r="25" spans="1:6" x14ac:dyDescent="0.25">
      <c r="A25" s="23" t="s">
        <v>565</v>
      </c>
      <c r="B25" s="24" t="s">
        <v>566</v>
      </c>
      <c r="C25" s="23">
        <f>POWER(2,3)</f>
        <v>8</v>
      </c>
    </row>
    <row r="26" spans="1:6" x14ac:dyDescent="0.25">
      <c r="A26" s="23" t="s">
        <v>567</v>
      </c>
      <c r="B26" s="24" t="s">
        <v>568</v>
      </c>
      <c r="C26" s="23">
        <f>ROUND(1236.5678,2)</f>
        <v>1236.57</v>
      </c>
    </row>
    <row r="27" spans="1:6" x14ac:dyDescent="0.25">
      <c r="A27" s="23" t="s">
        <v>569</v>
      </c>
      <c r="B27" s="24" t="s">
        <v>570</v>
      </c>
      <c r="C27" s="23">
        <f>TRUNC(1236.5678,2)</f>
        <v>1236.56</v>
      </c>
    </row>
    <row r="30" spans="1:6" ht="17.399999999999999" x14ac:dyDescent="0.3">
      <c r="A30" s="22" t="s">
        <v>571</v>
      </c>
      <c r="B30" s="22" t="s">
        <v>530</v>
      </c>
      <c r="C30" s="22" t="s">
        <v>531</v>
      </c>
      <c r="D30" s="22"/>
      <c r="E30" s="22"/>
      <c r="F30" s="22"/>
    </row>
    <row r="31" spans="1:6" x14ac:dyDescent="0.25">
      <c r="A31" s="23" t="s">
        <v>572</v>
      </c>
      <c r="B31" s="24" t="s">
        <v>573</v>
      </c>
      <c r="C31" s="23">
        <f>COUNTA(E31:E34)</f>
        <v>3</v>
      </c>
      <c r="D31" s="23"/>
      <c r="E31" s="24">
        <v>12</v>
      </c>
      <c r="F31" s="23">
        <v>10</v>
      </c>
    </row>
    <row r="32" spans="1:6" x14ac:dyDescent="0.25">
      <c r="A32" s="23" t="s">
        <v>574</v>
      </c>
      <c r="B32" s="24" t="s">
        <v>575</v>
      </c>
      <c r="C32" s="23">
        <f>COUNTBLANK(E31:E34)</f>
        <v>1</v>
      </c>
      <c r="D32" s="23"/>
      <c r="E32" s="24" t="s">
        <v>576</v>
      </c>
      <c r="F32" s="23">
        <v>20</v>
      </c>
    </row>
    <row r="33" spans="1:6" x14ac:dyDescent="0.25">
      <c r="A33" s="23" t="s">
        <v>577</v>
      </c>
      <c r="B33" s="24" t="s">
        <v>578</v>
      </c>
      <c r="C33" s="23">
        <f>SMALL(F31:F35,2)</f>
        <v>20</v>
      </c>
      <c r="D33" s="23"/>
      <c r="E33" s="24" t="s">
        <v>579</v>
      </c>
      <c r="F33" s="23">
        <v>30</v>
      </c>
    </row>
    <row r="34" spans="1:6" x14ac:dyDescent="0.25">
      <c r="A34" s="23" t="s">
        <v>580</v>
      </c>
      <c r="B34" s="24" t="s">
        <v>581</v>
      </c>
      <c r="C34" s="23">
        <f>LARGE(F31:F35,2)</f>
        <v>40</v>
      </c>
      <c r="D34" s="23"/>
      <c r="E34" s="24"/>
      <c r="F34" s="23">
        <v>40</v>
      </c>
    </row>
    <row r="35" spans="1:6" x14ac:dyDescent="0.25">
      <c r="A35" s="23"/>
      <c r="B35" s="24"/>
      <c r="C35" s="23"/>
      <c r="D35" s="23"/>
      <c r="E35" s="24"/>
      <c r="F35" s="23">
        <v>50</v>
      </c>
    </row>
    <row r="37" spans="1:6" ht="17.399999999999999" x14ac:dyDescent="0.3">
      <c r="A37" s="22" t="s">
        <v>582</v>
      </c>
      <c r="B37" s="22" t="s">
        <v>530</v>
      </c>
      <c r="C37" s="22" t="s">
        <v>531</v>
      </c>
    </row>
    <row r="38" spans="1:6" x14ac:dyDescent="0.25">
      <c r="A38" s="23" t="s">
        <v>583</v>
      </c>
      <c r="B38" s="24" t="s">
        <v>584</v>
      </c>
      <c r="C38" s="23">
        <f>DATE(2004,1,14)</f>
        <v>38000</v>
      </c>
    </row>
    <row r="39" spans="1:6" x14ac:dyDescent="0.25">
      <c r="A39" s="23" t="s">
        <v>585</v>
      </c>
      <c r="B39" s="24" t="s">
        <v>586</v>
      </c>
      <c r="C39" s="23">
        <f ca="1">TODAY()</f>
        <v>46057</v>
      </c>
    </row>
    <row r="40" spans="1:6" x14ac:dyDescent="0.25">
      <c r="A40" s="23" t="s">
        <v>587</v>
      </c>
      <c r="B40" s="24" t="s">
        <v>588</v>
      </c>
      <c r="C40" s="25">
        <f ca="1">NOW()</f>
        <v>46057.38365462963</v>
      </c>
    </row>
    <row r="41" spans="1:6" x14ac:dyDescent="0.25">
      <c r="A41" s="23" t="s">
        <v>589</v>
      </c>
      <c r="B41" s="24" t="s">
        <v>590</v>
      </c>
      <c r="C41" s="23">
        <f ca="1">DAY(TODAY())</f>
        <v>4</v>
      </c>
    </row>
    <row r="42" spans="1:6" x14ac:dyDescent="0.25">
      <c r="A42" s="23" t="s">
        <v>591</v>
      </c>
      <c r="B42" s="24" t="s">
        <v>592</v>
      </c>
      <c r="C42" s="23">
        <f ca="1">MONTH(TODAY())</f>
        <v>2</v>
      </c>
    </row>
    <row r="43" spans="1:6" x14ac:dyDescent="0.25">
      <c r="A43" s="23" t="s">
        <v>593</v>
      </c>
      <c r="B43" s="24" t="s">
        <v>594</v>
      </c>
      <c r="C43" s="23">
        <f ca="1">YEAR(TODAY())</f>
        <v>2026</v>
      </c>
    </row>
    <row r="44" spans="1:6" x14ac:dyDescent="0.25">
      <c r="A44" s="23" t="s">
        <v>595</v>
      </c>
      <c r="B44" s="24" t="s">
        <v>596</v>
      </c>
      <c r="C44" s="23">
        <f>TIME(12,30,45)</f>
        <v>0.52135416666666667</v>
      </c>
    </row>
    <row r="45" spans="1:6" x14ac:dyDescent="0.25">
      <c r="A45" s="23" t="s">
        <v>597</v>
      </c>
      <c r="B45" s="24" t="s">
        <v>598</v>
      </c>
      <c r="C45" s="23">
        <f>HOUR(C44)</f>
        <v>12</v>
      </c>
    </row>
    <row r="46" spans="1:6" x14ac:dyDescent="0.25">
      <c r="A46" s="23" t="s">
        <v>599</v>
      </c>
      <c r="B46" s="24" t="s">
        <v>600</v>
      </c>
      <c r="C46" s="23">
        <f>MINUTE(C44)</f>
        <v>30</v>
      </c>
    </row>
    <row r="47" spans="1:6" x14ac:dyDescent="0.25">
      <c r="A47" s="23" t="s">
        <v>601</v>
      </c>
      <c r="B47" s="24" t="s">
        <v>602</v>
      </c>
      <c r="C47" s="23">
        <f>SECOND(C44)</f>
        <v>45</v>
      </c>
    </row>
    <row r="48" spans="1:6" x14ac:dyDescent="0.25">
      <c r="A48" s="23" t="s">
        <v>603</v>
      </c>
      <c r="B48" s="24" t="s">
        <v>604</v>
      </c>
      <c r="C48" s="23" t="str">
        <f ca="1">TEXT(WEEKDAY(TODAY()),"dddd")</f>
        <v>Wednesday</v>
      </c>
    </row>
    <row r="51" spans="1:5" ht="17.399999999999999" x14ac:dyDescent="0.3">
      <c r="A51" s="22" t="s">
        <v>605</v>
      </c>
      <c r="B51" s="22" t="s">
        <v>530</v>
      </c>
      <c r="C51" s="22" t="s">
        <v>531</v>
      </c>
      <c r="E51" s="26"/>
    </row>
    <row r="52" spans="1:5" x14ac:dyDescent="0.25">
      <c r="A52" s="23" t="s">
        <v>606</v>
      </c>
      <c r="B52" s="24" t="s">
        <v>607</v>
      </c>
      <c r="C52" s="23" t="str">
        <f>IF(ISBLANK(D52),"Blank cell", D52)</f>
        <v>Blank cell</v>
      </c>
      <c r="D52" s="23"/>
      <c r="E52" s="23" t="s">
        <v>608</v>
      </c>
    </row>
    <row r="53" spans="1:5" x14ac:dyDescent="0.25">
      <c r="A53" s="23" t="s">
        <v>609</v>
      </c>
      <c r="B53" s="24" t="s">
        <v>610</v>
      </c>
      <c r="C53" s="23" t="str">
        <f>IF(ISERROR(E55),"Error data",E55)</f>
        <v>Error data</v>
      </c>
      <c r="D53" s="23"/>
      <c r="E53" s="23" t="s">
        <v>611</v>
      </c>
    </row>
    <row r="54" spans="1:5" x14ac:dyDescent="0.25">
      <c r="A54" s="23" t="s">
        <v>612</v>
      </c>
      <c r="B54" s="24" t="s">
        <v>613</v>
      </c>
      <c r="C54" s="23">
        <f>IF(ISNUMBER(E56),E56,"Not a number")</f>
        <v>450.75</v>
      </c>
      <c r="D54" s="23"/>
      <c r="E54" s="23"/>
    </row>
    <row r="55" spans="1:5" x14ac:dyDescent="0.25">
      <c r="A55" s="23" t="s">
        <v>614</v>
      </c>
      <c r="B55" s="24" t="s">
        <v>615</v>
      </c>
      <c r="C55" s="23" t="str">
        <f>IF(ISTEXT(E52),E52,"Not text data")</f>
        <v>apple</v>
      </c>
      <c r="D55" s="23"/>
      <c r="E55" s="23" t="e">
        <v>#N/A</v>
      </c>
    </row>
    <row r="56" spans="1:5" x14ac:dyDescent="0.25">
      <c r="A56" s="23"/>
      <c r="B56" s="24"/>
      <c r="C56" s="23"/>
      <c r="D56" s="23"/>
      <c r="E56" s="23">
        <v>450.75</v>
      </c>
    </row>
  </sheetData>
  <sheetProtection password="9010" sheet="1" objects="1" scenarios="1"/>
  <customSheetViews>
    <customSheetView guid="{52489AA2-E3F8-46B2-847E-976E37E4B16B}" scale="130" showGridLines="0" topLeftCell="A34">
      <selection activeCell="M23" sqref="M23"/>
      <pageMargins left="0.75" right="0.75" top="1" bottom="1" header="0.5" footer="0.5"/>
      <pageSetup orientation="portrait" horizontalDpi="300" verticalDpi="300" r:id="rId1"/>
      <headerFooter alignWithMargins="0"/>
    </customSheetView>
    <customSheetView guid="{C2B11029-6FD0-423E-BC6E-A35BAEDC3ACF}" scale="130" showGridLines="0">
      <pageMargins left="0.75" right="0.75" top="1" bottom="1" header="0.5" footer="0.5"/>
      <pageSetup orientation="portrait" horizontalDpi="300" verticalDpi="300" r:id="rId2"/>
      <headerFooter alignWithMargins="0"/>
    </customSheetView>
  </customSheetViews>
  <phoneticPr fontId="0" type="noConversion"/>
  <pageMargins left="0.75" right="0.75" top="1" bottom="1" header="0.5" footer="0.5"/>
  <pageSetup orientation="portrait" horizontalDpi="300" verticalDpi="300" r:id="rId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98FF0-0BF0-47DC-A630-E015A78C2B51}">
  <dimension ref="A3:N47"/>
  <sheetViews>
    <sheetView showGridLines="0" zoomScale="150" zoomScaleNormal="150" workbookViewId="0">
      <selection activeCell="H32" sqref="H32"/>
    </sheetView>
  </sheetViews>
  <sheetFormatPr defaultRowHeight="10.199999999999999" x14ac:dyDescent="0.2"/>
  <cols>
    <col min="1" max="1" width="17.7109375" bestFit="1" customWidth="1"/>
    <col min="2" max="3" width="15" bestFit="1" customWidth="1"/>
    <col min="4" max="5" width="12.85546875" bestFit="1" customWidth="1"/>
    <col min="6" max="6" width="15.140625" bestFit="1" customWidth="1"/>
    <col min="7" max="7" width="13.42578125" customWidth="1"/>
    <col min="8" max="8" width="12.7109375" bestFit="1" customWidth="1"/>
    <col min="9" max="10" width="11.7109375" bestFit="1" customWidth="1"/>
    <col min="11" max="11" width="12.85546875" bestFit="1" customWidth="1"/>
    <col min="12" max="13" width="11.7109375" bestFit="1" customWidth="1"/>
    <col min="14" max="14" width="12.85546875" bestFit="1" customWidth="1"/>
  </cols>
  <sheetData>
    <row r="3" spans="1:6" x14ac:dyDescent="0.2">
      <c r="A3" s="267" t="s">
        <v>6989</v>
      </c>
      <c r="B3" t="s">
        <v>6991</v>
      </c>
      <c r="D3" s="267" t="s">
        <v>6989</v>
      </c>
      <c r="E3" t="s">
        <v>6991</v>
      </c>
    </row>
    <row r="4" spans="1:6" x14ac:dyDescent="0.2">
      <c r="A4" s="83" t="s">
        <v>722</v>
      </c>
      <c r="B4" s="271">
        <v>122087.84000000003</v>
      </c>
      <c r="D4" s="83" t="s">
        <v>720</v>
      </c>
      <c r="E4" s="271">
        <v>324435.02000000008</v>
      </c>
    </row>
    <row r="5" spans="1:6" x14ac:dyDescent="0.2">
      <c r="A5" s="83" t="s">
        <v>715</v>
      </c>
      <c r="B5" s="271">
        <v>118521.3</v>
      </c>
      <c r="D5" s="83" t="s">
        <v>18</v>
      </c>
      <c r="E5" s="271">
        <v>223735.8</v>
      </c>
    </row>
    <row r="6" spans="1:6" x14ac:dyDescent="0.2">
      <c r="A6" s="83" t="s">
        <v>766</v>
      </c>
      <c r="B6" s="271">
        <v>119354.29</v>
      </c>
      <c r="D6" s="83" t="s">
        <v>711</v>
      </c>
      <c r="E6" s="271">
        <v>534540.98999999987</v>
      </c>
    </row>
    <row r="7" spans="1:6" x14ac:dyDescent="0.2">
      <c r="A7" s="83" t="s">
        <v>730</v>
      </c>
      <c r="B7" s="271">
        <v>113785.33</v>
      </c>
      <c r="D7" s="83" t="s">
        <v>717</v>
      </c>
      <c r="E7" s="271">
        <v>209375.82999999996</v>
      </c>
    </row>
    <row r="8" spans="1:6" x14ac:dyDescent="0.2">
      <c r="A8" s="83" t="s">
        <v>724</v>
      </c>
      <c r="B8" s="271">
        <v>107106.05999999998</v>
      </c>
      <c r="D8" s="83" t="s">
        <v>14</v>
      </c>
      <c r="E8" s="271">
        <v>230424.94000000006</v>
      </c>
    </row>
    <row r="9" spans="1:6" x14ac:dyDescent="0.2">
      <c r="A9" s="83" t="s">
        <v>713</v>
      </c>
      <c r="B9" s="271">
        <v>113557.82000000004</v>
      </c>
      <c r="D9" s="83" t="s">
        <v>6990</v>
      </c>
      <c r="E9">
        <v>1522512.58</v>
      </c>
    </row>
    <row r="10" spans="1:6" x14ac:dyDescent="0.2">
      <c r="A10" s="83" t="s">
        <v>764</v>
      </c>
      <c r="B10" s="271">
        <v>139404.46</v>
      </c>
    </row>
    <row r="11" spans="1:6" x14ac:dyDescent="0.2">
      <c r="A11" s="83" t="s">
        <v>734</v>
      </c>
      <c r="B11" s="271">
        <v>132494.08999999997</v>
      </c>
    </row>
    <row r="12" spans="1:6" x14ac:dyDescent="0.2">
      <c r="A12" s="83" t="s">
        <v>752</v>
      </c>
      <c r="B12" s="271">
        <v>119578.82000000002</v>
      </c>
    </row>
    <row r="13" spans="1:6" x14ac:dyDescent="0.2">
      <c r="A13" s="83" t="s">
        <v>727</v>
      </c>
      <c r="B13" s="271">
        <v>160000.19</v>
      </c>
    </row>
    <row r="14" spans="1:6" x14ac:dyDescent="0.2">
      <c r="A14" s="83" t="s">
        <v>6990</v>
      </c>
      <c r="B14" s="271">
        <v>1245890.2</v>
      </c>
    </row>
    <row r="16" spans="1:6" x14ac:dyDescent="0.2">
      <c r="E16" s="267" t="s">
        <v>583</v>
      </c>
      <c r="F16" t="s">
        <v>7000</v>
      </c>
    </row>
    <row r="18" spans="1:14" x14ac:dyDescent="0.2">
      <c r="A18" s="267" t="s">
        <v>6996</v>
      </c>
      <c r="B18" s="267" t="s">
        <v>583</v>
      </c>
      <c r="C18" t="s">
        <v>6991</v>
      </c>
      <c r="E18" s="267" t="s">
        <v>6991</v>
      </c>
      <c r="F18" s="267" t="s">
        <v>6995</v>
      </c>
      <c r="L18" s="267"/>
      <c r="M18" s="267"/>
      <c r="N18" s="267"/>
    </row>
    <row r="19" spans="1:14" x14ac:dyDescent="0.2">
      <c r="A19" t="s">
        <v>6992</v>
      </c>
      <c r="B19" s="253" t="s">
        <v>1223</v>
      </c>
      <c r="C19" s="271">
        <v>14791.11</v>
      </c>
      <c r="E19" s="267" t="s">
        <v>6989</v>
      </c>
      <c r="F19" t="s">
        <v>720</v>
      </c>
      <c r="G19" t="s">
        <v>18</v>
      </c>
      <c r="H19" t="s">
        <v>711</v>
      </c>
      <c r="I19" t="s">
        <v>717</v>
      </c>
      <c r="J19" t="s">
        <v>14</v>
      </c>
      <c r="K19" t="s">
        <v>6990</v>
      </c>
    </row>
    <row r="20" spans="1:14" x14ac:dyDescent="0.2">
      <c r="B20" s="253" t="s">
        <v>1224</v>
      </c>
      <c r="C20" s="271">
        <v>41243.590000000004</v>
      </c>
      <c r="E20" s="83" t="s">
        <v>747</v>
      </c>
      <c r="F20" s="271">
        <v>58192.670000000013</v>
      </c>
      <c r="G20" s="271">
        <v>38053.72</v>
      </c>
      <c r="H20" s="271">
        <v>55476.680000000008</v>
      </c>
      <c r="I20" s="271">
        <v>19356.28</v>
      </c>
      <c r="J20" s="271">
        <v>38644.329999999994</v>
      </c>
      <c r="K20" s="271">
        <v>209723.68</v>
      </c>
    </row>
    <row r="21" spans="1:14" x14ac:dyDescent="0.2">
      <c r="B21" s="253" t="s">
        <v>1225</v>
      </c>
      <c r="C21" s="271">
        <v>81033.459999999992</v>
      </c>
      <c r="E21" s="83" t="s">
        <v>729</v>
      </c>
      <c r="F21" s="271"/>
      <c r="G21" s="271">
        <v>126.25</v>
      </c>
      <c r="H21" s="271">
        <v>8892.1</v>
      </c>
      <c r="I21" s="271">
        <v>2976.06</v>
      </c>
      <c r="J21" s="271"/>
      <c r="K21" s="271">
        <v>11994.41</v>
      </c>
    </row>
    <row r="22" spans="1:14" x14ac:dyDescent="0.2">
      <c r="B22" s="253" t="s">
        <v>1226</v>
      </c>
      <c r="C22" s="271">
        <v>51053.130000000005</v>
      </c>
      <c r="E22" s="83" t="s">
        <v>733</v>
      </c>
      <c r="F22" s="271">
        <v>51696.47</v>
      </c>
      <c r="G22" s="271">
        <v>19704.38</v>
      </c>
      <c r="H22" s="271">
        <v>48207.34</v>
      </c>
      <c r="I22" s="271">
        <v>41857.229999999996</v>
      </c>
      <c r="J22" s="271">
        <v>33261.24</v>
      </c>
      <c r="K22" s="271">
        <v>194726.65999999997</v>
      </c>
    </row>
    <row r="23" spans="1:14" x14ac:dyDescent="0.2">
      <c r="B23" s="253" t="s">
        <v>1227</v>
      </c>
      <c r="C23" s="271">
        <v>58524.41</v>
      </c>
      <c r="E23" s="83" t="s">
        <v>105</v>
      </c>
      <c r="F23" s="271">
        <v>58729.62</v>
      </c>
      <c r="G23" s="271">
        <v>44468.160000000003</v>
      </c>
      <c r="H23" s="271">
        <v>42020.320000000007</v>
      </c>
      <c r="I23" s="271">
        <v>17882.93</v>
      </c>
      <c r="J23" s="271">
        <v>18319.78</v>
      </c>
      <c r="K23" s="271">
        <v>181420.81</v>
      </c>
    </row>
    <row r="24" spans="1:14" x14ac:dyDescent="0.2">
      <c r="B24" s="253" t="s">
        <v>1228</v>
      </c>
      <c r="C24" s="271">
        <v>53156.009999999995</v>
      </c>
      <c r="E24" s="83" t="s">
        <v>712</v>
      </c>
      <c r="F24" s="271">
        <v>49928.4</v>
      </c>
      <c r="G24" s="271">
        <v>16691.72</v>
      </c>
      <c r="H24" s="271">
        <v>95729.309999999983</v>
      </c>
      <c r="I24" s="271">
        <v>22247.53</v>
      </c>
      <c r="J24" s="271">
        <v>66269.47</v>
      </c>
      <c r="K24" s="271">
        <v>250866.43</v>
      </c>
    </row>
    <row r="25" spans="1:14" x14ac:dyDescent="0.2">
      <c r="B25" s="253" t="s">
        <v>1229</v>
      </c>
      <c r="C25" s="271">
        <v>118432.71999999999</v>
      </c>
      <c r="E25" s="83" t="s">
        <v>742</v>
      </c>
      <c r="F25" s="271">
        <v>37571.22</v>
      </c>
      <c r="G25" s="271">
        <v>30949.57</v>
      </c>
      <c r="H25" s="271">
        <v>95156.19</v>
      </c>
      <c r="I25" s="271">
        <v>18691.240000000002</v>
      </c>
      <c r="J25" s="271">
        <v>26318.179999999997</v>
      </c>
      <c r="K25" s="271">
        <v>208686.4</v>
      </c>
    </row>
    <row r="26" spans="1:14" x14ac:dyDescent="0.2">
      <c r="A26" t="s">
        <v>6997</v>
      </c>
      <c r="C26" s="271">
        <v>418234.43</v>
      </c>
      <c r="E26" s="83" t="s">
        <v>718</v>
      </c>
      <c r="F26" s="271">
        <v>36068.179999999993</v>
      </c>
      <c r="G26" s="271">
        <v>35518.159999999996</v>
      </c>
      <c r="H26" s="271">
        <v>104464.54000000001</v>
      </c>
      <c r="I26" s="271">
        <v>39251.29</v>
      </c>
      <c r="J26" s="271">
        <v>21185.190000000002</v>
      </c>
      <c r="K26" s="271">
        <v>236487.36000000002</v>
      </c>
    </row>
    <row r="27" spans="1:14" x14ac:dyDescent="0.2">
      <c r="A27" t="s">
        <v>6993</v>
      </c>
      <c r="B27" s="253" t="s">
        <v>1030</v>
      </c>
      <c r="C27" s="271">
        <v>89534.12</v>
      </c>
      <c r="E27" s="83" t="s">
        <v>721</v>
      </c>
      <c r="F27" s="271">
        <v>32248.46</v>
      </c>
      <c r="G27" s="271">
        <v>38223.839999999997</v>
      </c>
      <c r="H27" s="271">
        <v>84594.51</v>
      </c>
      <c r="I27" s="271">
        <v>47113.270000000004</v>
      </c>
      <c r="J27" s="271">
        <v>26426.75</v>
      </c>
      <c r="K27" s="271">
        <v>228606.83000000002</v>
      </c>
    </row>
    <row r="28" spans="1:14" x14ac:dyDescent="0.2">
      <c r="B28" s="253" t="s">
        <v>1219</v>
      </c>
      <c r="C28" s="271">
        <v>77758.55</v>
      </c>
      <c r="E28" s="83" t="s">
        <v>6990</v>
      </c>
      <c r="F28">
        <v>324435.02</v>
      </c>
      <c r="G28">
        <v>223735.80000000002</v>
      </c>
      <c r="H28">
        <v>534540.99</v>
      </c>
      <c r="I28">
        <v>209375.83000000002</v>
      </c>
      <c r="J28">
        <v>230424.94</v>
      </c>
      <c r="K28">
        <v>1522512.58</v>
      </c>
    </row>
    <row r="29" spans="1:14" x14ac:dyDescent="0.2">
      <c r="B29" s="253" t="s">
        <v>1220</v>
      </c>
      <c r="C29" s="271">
        <v>56911.590000000004</v>
      </c>
    </row>
    <row r="30" spans="1:14" x14ac:dyDescent="0.2">
      <c r="B30" s="253" t="s">
        <v>1221</v>
      </c>
      <c r="C30" s="271">
        <v>65963.34</v>
      </c>
    </row>
    <row r="31" spans="1:14" x14ac:dyDescent="0.2">
      <c r="B31" s="253" t="s">
        <v>1222</v>
      </c>
      <c r="C31" s="271">
        <v>64086.86</v>
      </c>
    </row>
    <row r="32" spans="1:14" x14ac:dyDescent="0.2">
      <c r="B32" s="253" t="s">
        <v>1223</v>
      </c>
      <c r="C32" s="271">
        <v>61822.089999999989</v>
      </c>
    </row>
    <row r="33" spans="1:3" x14ac:dyDescent="0.2">
      <c r="B33" s="253" t="s">
        <v>1224</v>
      </c>
      <c r="C33" s="271">
        <v>70773.98000000001</v>
      </c>
    </row>
    <row r="34" spans="1:3" x14ac:dyDescent="0.2">
      <c r="B34" s="253" t="s">
        <v>1225</v>
      </c>
      <c r="C34" s="271">
        <v>90547.46</v>
      </c>
    </row>
    <row r="35" spans="1:3" x14ac:dyDescent="0.2">
      <c r="B35" s="253" t="s">
        <v>1226</v>
      </c>
      <c r="C35" s="271">
        <v>65605.240000000005</v>
      </c>
    </row>
    <row r="36" spans="1:3" x14ac:dyDescent="0.2">
      <c r="B36" s="253" t="s">
        <v>1227</v>
      </c>
      <c r="C36" s="271">
        <v>86295.57</v>
      </c>
    </row>
    <row r="37" spans="1:3" x14ac:dyDescent="0.2">
      <c r="B37" s="253" t="s">
        <v>1228</v>
      </c>
      <c r="C37" s="271">
        <v>48708.939999999995</v>
      </c>
    </row>
    <row r="38" spans="1:3" x14ac:dyDescent="0.2">
      <c r="B38" s="253" t="s">
        <v>1229</v>
      </c>
      <c r="C38" s="271">
        <v>60082.159999999996</v>
      </c>
    </row>
    <row r="39" spans="1:3" x14ac:dyDescent="0.2">
      <c r="A39" t="s">
        <v>6998</v>
      </c>
      <c r="C39" s="271">
        <v>838089.89999999979</v>
      </c>
    </row>
    <row r="40" spans="1:3" x14ac:dyDescent="0.2">
      <c r="A40" t="s">
        <v>6994</v>
      </c>
      <c r="B40" s="253" t="s">
        <v>1030</v>
      </c>
      <c r="C40" s="271">
        <v>33650.89</v>
      </c>
    </row>
    <row r="41" spans="1:3" x14ac:dyDescent="0.2">
      <c r="B41" s="253" t="s">
        <v>1219</v>
      </c>
      <c r="C41" s="271">
        <v>34981.369999999995</v>
      </c>
    </row>
    <row r="42" spans="1:3" x14ac:dyDescent="0.2">
      <c r="B42" s="253" t="s">
        <v>1220</v>
      </c>
      <c r="C42" s="271">
        <v>71391.459999999992</v>
      </c>
    </row>
    <row r="43" spans="1:3" x14ac:dyDescent="0.2">
      <c r="B43" s="253" t="s">
        <v>1221</v>
      </c>
      <c r="C43" s="271">
        <v>37589.310000000005</v>
      </c>
    </row>
    <row r="44" spans="1:3" x14ac:dyDescent="0.2">
      <c r="B44" s="253" t="s">
        <v>1222</v>
      </c>
      <c r="C44" s="271">
        <v>61961.789999999994</v>
      </c>
    </row>
    <row r="45" spans="1:3" x14ac:dyDescent="0.2">
      <c r="B45" s="253" t="s">
        <v>1223</v>
      </c>
      <c r="C45" s="271">
        <v>26613.43</v>
      </c>
    </row>
    <row r="46" spans="1:3" x14ac:dyDescent="0.2">
      <c r="A46" t="s">
        <v>6999</v>
      </c>
      <c r="C46" s="271">
        <v>266188.24999999994</v>
      </c>
    </row>
    <row r="47" spans="1:3" x14ac:dyDescent="0.2">
      <c r="A47" t="s">
        <v>6990</v>
      </c>
      <c r="C47" s="271">
        <v>1522512.5799999998</v>
      </c>
    </row>
  </sheetData>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3957-DF32-435D-AF83-F06F1803F6D4}">
  <dimension ref="A1:I33"/>
  <sheetViews>
    <sheetView zoomScale="210" zoomScaleNormal="210" workbookViewId="0">
      <selection activeCell="D8" sqref="D8"/>
    </sheetView>
  </sheetViews>
  <sheetFormatPr defaultRowHeight="10.199999999999999" x14ac:dyDescent="0.2"/>
  <cols>
    <col min="1" max="1" width="14.28515625" bestFit="1" customWidth="1"/>
    <col min="2" max="2" width="7.7109375" bestFit="1" customWidth="1"/>
    <col min="3" max="3" width="15" bestFit="1" customWidth="1"/>
    <col min="4" max="4" width="13.85546875" bestFit="1" customWidth="1"/>
  </cols>
  <sheetData>
    <row r="1" spans="1:9" x14ac:dyDescent="0.2">
      <c r="A1" s="267" t="s">
        <v>3</v>
      </c>
      <c r="B1" t="s">
        <v>7000</v>
      </c>
      <c r="E1" s="84" t="s">
        <v>7001</v>
      </c>
    </row>
    <row r="2" spans="1:9" x14ac:dyDescent="0.2">
      <c r="A2" s="268" t="s">
        <v>627</v>
      </c>
      <c r="B2" t="s">
        <v>7000</v>
      </c>
    </row>
    <row r="3" spans="1:9" x14ac:dyDescent="0.2">
      <c r="E3" s="84" t="s">
        <v>7002</v>
      </c>
      <c r="I3" s="84" t="s">
        <v>7003</v>
      </c>
    </row>
    <row r="4" spans="1:9" x14ac:dyDescent="0.2">
      <c r="A4" s="267" t="s">
        <v>6996</v>
      </c>
      <c r="B4" s="267" t="s">
        <v>583</v>
      </c>
      <c r="C4" t="s">
        <v>6991</v>
      </c>
      <c r="D4" t="s">
        <v>7009</v>
      </c>
      <c r="I4" s="84" t="s">
        <v>7004</v>
      </c>
    </row>
    <row r="5" spans="1:9" x14ac:dyDescent="0.2">
      <c r="A5" t="s">
        <v>6992</v>
      </c>
      <c r="B5" s="253" t="s">
        <v>1223</v>
      </c>
      <c r="C5" s="271">
        <v>14791.11</v>
      </c>
      <c r="D5" s="271">
        <v>5933.6736000000001</v>
      </c>
      <c r="E5" s="255" t="s">
        <v>7005</v>
      </c>
    </row>
    <row r="6" spans="1:9" x14ac:dyDescent="0.2">
      <c r="B6" s="253" t="s">
        <v>1224</v>
      </c>
      <c r="C6" s="271">
        <v>41243.590000000004</v>
      </c>
      <c r="D6" s="271">
        <v>19862.410500000002</v>
      </c>
    </row>
    <row r="7" spans="1:9" x14ac:dyDescent="0.2">
      <c r="B7" s="253" t="s">
        <v>1226</v>
      </c>
      <c r="C7" s="271">
        <v>51053.130000000005</v>
      </c>
      <c r="D7" s="271">
        <v>15773.120049999998</v>
      </c>
      <c r="E7" s="84" t="s">
        <v>7006</v>
      </c>
      <c r="F7" s="84" t="s">
        <v>7007</v>
      </c>
      <c r="H7" s="84" t="s">
        <v>7008</v>
      </c>
    </row>
    <row r="8" spans="1:9" x14ac:dyDescent="0.2">
      <c r="B8" s="253" t="s">
        <v>1228</v>
      </c>
      <c r="C8" s="271">
        <v>53156.009999999995</v>
      </c>
      <c r="D8" s="271">
        <v>20394.479449999999</v>
      </c>
    </row>
    <row r="9" spans="1:9" x14ac:dyDescent="0.2">
      <c r="B9" s="253" t="s">
        <v>1227</v>
      </c>
      <c r="C9" s="271">
        <v>58524.41</v>
      </c>
      <c r="D9" s="271">
        <v>19925.010699999999</v>
      </c>
    </row>
    <row r="10" spans="1:9" x14ac:dyDescent="0.2">
      <c r="B10" s="253" t="s">
        <v>1225</v>
      </c>
      <c r="C10" s="271">
        <v>81033.459999999992</v>
      </c>
      <c r="D10" s="271">
        <v>34858.16354999999</v>
      </c>
    </row>
    <row r="11" spans="1:9" x14ac:dyDescent="0.2">
      <c r="B11" s="253" t="s">
        <v>1229</v>
      </c>
      <c r="C11" s="271">
        <v>118432.71999999999</v>
      </c>
      <c r="D11" s="271">
        <v>52003.124349999984</v>
      </c>
    </row>
    <row r="12" spans="1:9" x14ac:dyDescent="0.2">
      <c r="A12" t="s">
        <v>6997</v>
      </c>
      <c r="C12" s="271">
        <v>418234.43</v>
      </c>
      <c r="D12" s="271">
        <v>168749.98220000003</v>
      </c>
    </row>
    <row r="13" spans="1:9" x14ac:dyDescent="0.2">
      <c r="A13" t="s">
        <v>6993</v>
      </c>
      <c r="B13" s="253" t="s">
        <v>1228</v>
      </c>
      <c r="C13" s="271">
        <v>48708.939999999995</v>
      </c>
      <c r="D13" s="271">
        <v>24177.389699999996</v>
      </c>
    </row>
    <row r="14" spans="1:9" x14ac:dyDescent="0.2">
      <c r="B14" s="253" t="s">
        <v>1220</v>
      </c>
      <c r="C14" s="271">
        <v>56911.590000000004</v>
      </c>
      <c r="D14" s="271">
        <v>23814.3678</v>
      </c>
    </row>
    <row r="15" spans="1:9" x14ac:dyDescent="0.2">
      <c r="B15" s="253" t="s">
        <v>1229</v>
      </c>
      <c r="C15" s="271">
        <v>60082.159999999996</v>
      </c>
      <c r="D15" s="271">
        <v>23842.716999999997</v>
      </c>
    </row>
    <row r="16" spans="1:9" x14ac:dyDescent="0.2">
      <c r="B16" s="253" t="s">
        <v>1223</v>
      </c>
      <c r="C16" s="271">
        <v>61822.089999999989</v>
      </c>
      <c r="D16" s="271">
        <v>19040.135249999985</v>
      </c>
    </row>
    <row r="17" spans="1:4" x14ac:dyDescent="0.2">
      <c r="B17" s="253" t="s">
        <v>1222</v>
      </c>
      <c r="C17" s="271">
        <v>64086.86</v>
      </c>
      <c r="D17" s="271">
        <v>19093.838100000001</v>
      </c>
    </row>
    <row r="18" spans="1:4" x14ac:dyDescent="0.2">
      <c r="B18" s="253" t="s">
        <v>1226</v>
      </c>
      <c r="C18" s="271">
        <v>65605.240000000005</v>
      </c>
      <c r="D18" s="271">
        <v>27482.269200000002</v>
      </c>
    </row>
    <row r="19" spans="1:4" x14ac:dyDescent="0.2">
      <c r="B19" s="253" t="s">
        <v>1221</v>
      </c>
      <c r="C19" s="271">
        <v>65963.34</v>
      </c>
      <c r="D19" s="271">
        <v>23968.772499999992</v>
      </c>
    </row>
    <row r="20" spans="1:4" x14ac:dyDescent="0.2">
      <c r="B20" s="253" t="s">
        <v>1224</v>
      </c>
      <c r="C20" s="271">
        <v>70773.98000000001</v>
      </c>
      <c r="D20" s="271">
        <v>28810.391250000008</v>
      </c>
    </row>
    <row r="21" spans="1:4" x14ac:dyDescent="0.2">
      <c r="B21" s="253" t="s">
        <v>1219</v>
      </c>
      <c r="C21" s="271">
        <v>77758.55</v>
      </c>
      <c r="D21" s="271">
        <v>30556.149300000005</v>
      </c>
    </row>
    <row r="22" spans="1:4" x14ac:dyDescent="0.2">
      <c r="B22" s="253" t="s">
        <v>1227</v>
      </c>
      <c r="C22" s="271">
        <v>86295.57</v>
      </c>
      <c r="D22" s="271">
        <v>27823.48810000001</v>
      </c>
    </row>
    <row r="23" spans="1:4" x14ac:dyDescent="0.2">
      <c r="B23" s="253" t="s">
        <v>1030</v>
      </c>
      <c r="C23" s="271">
        <v>89534.12</v>
      </c>
      <c r="D23" s="271">
        <v>26236.07989999999</v>
      </c>
    </row>
    <row r="24" spans="1:4" x14ac:dyDescent="0.2">
      <c r="B24" s="253" t="s">
        <v>1225</v>
      </c>
      <c r="C24" s="271">
        <v>90547.46</v>
      </c>
      <c r="D24" s="271">
        <v>36976.753100000002</v>
      </c>
    </row>
    <row r="25" spans="1:4" x14ac:dyDescent="0.2">
      <c r="A25" t="s">
        <v>6998</v>
      </c>
      <c r="C25" s="271">
        <v>838089.89999999979</v>
      </c>
      <c r="D25" s="271">
        <v>311822.35119999968</v>
      </c>
    </row>
    <row r="26" spans="1:4" x14ac:dyDescent="0.2">
      <c r="A26" t="s">
        <v>6994</v>
      </c>
      <c r="B26" s="253" t="s">
        <v>1223</v>
      </c>
      <c r="C26" s="271">
        <v>26613.43</v>
      </c>
      <c r="D26" s="271">
        <v>11675.127050000001</v>
      </c>
    </row>
    <row r="27" spans="1:4" x14ac:dyDescent="0.2">
      <c r="B27" s="253" t="s">
        <v>1030</v>
      </c>
      <c r="C27" s="271">
        <v>33650.89</v>
      </c>
      <c r="D27" s="271">
        <v>12250.472899999997</v>
      </c>
    </row>
    <row r="28" spans="1:4" x14ac:dyDescent="0.2">
      <c r="B28" s="253" t="s">
        <v>1219</v>
      </c>
      <c r="C28" s="271">
        <v>34981.369999999995</v>
      </c>
      <c r="D28" s="271">
        <v>15697.673999999995</v>
      </c>
    </row>
    <row r="29" spans="1:4" x14ac:dyDescent="0.2">
      <c r="B29" s="253" t="s">
        <v>1221</v>
      </c>
      <c r="C29" s="271">
        <v>37589.310000000005</v>
      </c>
      <c r="D29" s="271">
        <v>13731.631300000008</v>
      </c>
    </row>
    <row r="30" spans="1:4" x14ac:dyDescent="0.2">
      <c r="B30" s="253" t="s">
        <v>1222</v>
      </c>
      <c r="C30" s="271">
        <v>61961.789999999994</v>
      </c>
      <c r="D30" s="271">
        <v>26485.373449999999</v>
      </c>
    </row>
    <row r="31" spans="1:4" x14ac:dyDescent="0.2">
      <c r="B31" s="253" t="s">
        <v>1220</v>
      </c>
      <c r="C31" s="271">
        <v>71391.459999999992</v>
      </c>
      <c r="D31" s="271">
        <v>34426.923599999987</v>
      </c>
    </row>
    <row r="32" spans="1:4" x14ac:dyDescent="0.2">
      <c r="A32" t="s">
        <v>6999</v>
      </c>
      <c r="C32" s="271">
        <v>266188.24999999994</v>
      </c>
      <c r="D32" s="271">
        <v>114267.20229999995</v>
      </c>
    </row>
    <row r="33" spans="1:4" x14ac:dyDescent="0.2">
      <c r="A33" t="s">
        <v>6990</v>
      </c>
      <c r="C33" s="271">
        <v>1522512.5799999998</v>
      </c>
      <c r="D33" s="271">
        <v>594839.53569999989</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0C7B-06C7-43EE-BF41-3A421A834BED}">
  <dimension ref="A1:I24"/>
  <sheetViews>
    <sheetView workbookViewId="0">
      <selection activeCell="C20" sqref="C20"/>
    </sheetView>
  </sheetViews>
  <sheetFormatPr defaultRowHeight="10.199999999999999" x14ac:dyDescent="0.2"/>
  <cols>
    <col min="1" max="1" width="31" customWidth="1"/>
    <col min="2" max="2" width="31.140625" bestFit="1" customWidth="1"/>
    <col min="3" max="3" width="16.85546875" bestFit="1" customWidth="1"/>
    <col min="4" max="5" width="11.7109375" bestFit="1" customWidth="1"/>
    <col min="6" max="6" width="11.42578125" customWidth="1"/>
    <col min="7" max="7" width="19.85546875" customWidth="1"/>
    <col min="8" max="8" width="15" customWidth="1"/>
    <col min="9" max="9" width="11.7109375" bestFit="1" customWidth="1"/>
    <col min="10" max="10" width="12.85546875" bestFit="1" customWidth="1"/>
    <col min="12" max="12" width="37.7109375" bestFit="1" customWidth="1"/>
    <col min="13" max="13" width="31.140625" bestFit="1" customWidth="1"/>
  </cols>
  <sheetData>
    <row r="1" spans="1:9" ht="15" x14ac:dyDescent="0.25">
      <c r="A1" s="276"/>
      <c r="B1" s="442" t="s">
        <v>747</v>
      </c>
      <c r="C1" s="442" t="s">
        <v>729</v>
      </c>
      <c r="D1" s="442" t="s">
        <v>733</v>
      </c>
      <c r="E1" s="442" t="s">
        <v>105</v>
      </c>
      <c r="F1" s="442" t="s">
        <v>712</v>
      </c>
      <c r="G1" s="442" t="s">
        <v>742</v>
      </c>
      <c r="H1" s="442" t="s">
        <v>718</v>
      </c>
      <c r="I1" s="442" t="s">
        <v>721</v>
      </c>
    </row>
    <row r="2" spans="1:9" ht="17.399999999999999" x14ac:dyDescent="0.3">
      <c r="A2" s="443" t="s">
        <v>754</v>
      </c>
      <c r="B2" s="444">
        <v>15375.81</v>
      </c>
      <c r="C2" s="444"/>
      <c r="D2" s="444">
        <v>3287.19</v>
      </c>
      <c r="E2" s="444">
        <v>6278.68</v>
      </c>
      <c r="F2" s="444">
        <v>3780.32</v>
      </c>
      <c r="G2" s="444"/>
      <c r="H2" s="444">
        <v>12542.74</v>
      </c>
      <c r="I2" s="444">
        <v>8065.0700000000006</v>
      </c>
    </row>
    <row r="3" spans="1:9" ht="17.399999999999999" x14ac:dyDescent="0.3">
      <c r="A3" s="443" t="s">
        <v>722</v>
      </c>
      <c r="B3" s="444">
        <v>19546.93</v>
      </c>
      <c r="C3" s="444"/>
      <c r="D3" s="444">
        <v>13742.33</v>
      </c>
      <c r="E3" s="444">
        <v>10113.289999999999</v>
      </c>
      <c r="F3" s="444">
        <v>27296.2</v>
      </c>
      <c r="G3" s="444">
        <v>13564.439999999999</v>
      </c>
      <c r="H3" s="444">
        <v>11989.89</v>
      </c>
      <c r="I3" s="444">
        <v>25834.76</v>
      </c>
    </row>
    <row r="4" spans="1:9" ht="17.399999999999999" x14ac:dyDescent="0.3">
      <c r="A4" s="443" t="s">
        <v>715</v>
      </c>
      <c r="B4" s="444">
        <v>16202.37</v>
      </c>
      <c r="C4" s="444">
        <v>2976.06</v>
      </c>
      <c r="D4" s="444">
        <v>10378.27</v>
      </c>
      <c r="E4" s="444">
        <v>10158.900000000001</v>
      </c>
      <c r="F4" s="444">
        <v>6638.17</v>
      </c>
      <c r="G4" s="444">
        <v>19072.66</v>
      </c>
      <c r="H4" s="444">
        <v>13919.39</v>
      </c>
      <c r="I4" s="444">
        <v>39175.480000000003</v>
      </c>
    </row>
    <row r="5" spans="1:9" ht="17.399999999999999" x14ac:dyDescent="0.3">
      <c r="A5" s="443" t="s">
        <v>745</v>
      </c>
      <c r="B5" s="444">
        <v>6491.17</v>
      </c>
      <c r="C5" s="444"/>
      <c r="D5" s="444">
        <v>13413.32</v>
      </c>
      <c r="E5" s="444">
        <v>7629.51</v>
      </c>
      <c r="F5" s="444">
        <v>7410.4400000000005</v>
      </c>
      <c r="G5" s="444">
        <v>4551.38</v>
      </c>
      <c r="H5" s="444">
        <v>3495.17</v>
      </c>
      <c r="I5" s="444">
        <v>27433.51</v>
      </c>
    </row>
    <row r="6" spans="1:9" ht="17.399999999999999" x14ac:dyDescent="0.3">
      <c r="A6" s="443" t="s">
        <v>766</v>
      </c>
      <c r="B6" s="444">
        <v>9654.2000000000007</v>
      </c>
      <c r="C6" s="444">
        <v>126.25</v>
      </c>
      <c r="D6" s="444">
        <v>7407.61</v>
      </c>
      <c r="E6" s="444">
        <v>19757.77</v>
      </c>
      <c r="F6" s="444">
        <v>18139.3</v>
      </c>
      <c r="G6" s="444">
        <v>14329.25</v>
      </c>
      <c r="H6" s="444">
        <v>41321.049999999996</v>
      </c>
      <c r="I6" s="444">
        <v>8618.86</v>
      </c>
    </row>
    <row r="7" spans="1:9" ht="17.399999999999999" x14ac:dyDescent="0.3">
      <c r="A7" s="443" t="s">
        <v>740</v>
      </c>
      <c r="B7" s="444">
        <v>4487.79</v>
      </c>
      <c r="C7" s="444"/>
      <c r="D7" s="444"/>
      <c r="E7" s="444"/>
      <c r="F7" s="444">
        <v>10210.379999999999</v>
      </c>
      <c r="G7" s="444">
        <v>24035.840000000004</v>
      </c>
      <c r="H7" s="444">
        <v>23241.3</v>
      </c>
      <c r="I7" s="444">
        <v>17171.79</v>
      </c>
    </row>
    <row r="8" spans="1:9" ht="17.399999999999999" x14ac:dyDescent="0.3">
      <c r="A8" s="443" t="s">
        <v>730</v>
      </c>
      <c r="B8" s="444">
        <v>7737.18</v>
      </c>
      <c r="C8" s="444">
        <v>4811.47</v>
      </c>
      <c r="D8" s="444">
        <v>26198.729999999996</v>
      </c>
      <c r="E8" s="444">
        <v>5359.8099999999995</v>
      </c>
      <c r="F8" s="444">
        <v>27656.22</v>
      </c>
      <c r="G8" s="444">
        <v>27239.98</v>
      </c>
      <c r="H8" s="444">
        <v>7664.0199999999995</v>
      </c>
      <c r="I8" s="444">
        <v>7117.92</v>
      </c>
    </row>
    <row r="9" spans="1:9" ht="17.399999999999999" x14ac:dyDescent="0.3">
      <c r="A9" s="443" t="s">
        <v>724</v>
      </c>
      <c r="B9" s="444">
        <v>1101.77</v>
      </c>
      <c r="C9" s="444"/>
      <c r="D9" s="444">
        <v>14589.6</v>
      </c>
      <c r="E9" s="444">
        <v>16283.920000000002</v>
      </c>
      <c r="F9" s="444">
        <v>32803.020000000004</v>
      </c>
      <c r="G9" s="444"/>
      <c r="H9" s="444">
        <v>5252.67</v>
      </c>
      <c r="I9" s="444">
        <v>37075.08</v>
      </c>
    </row>
    <row r="10" spans="1:9" ht="17.399999999999999" x14ac:dyDescent="0.3">
      <c r="A10" s="443" t="s">
        <v>736</v>
      </c>
      <c r="B10" s="444">
        <v>9554.2799999999988</v>
      </c>
      <c r="C10" s="444">
        <v>2899.72</v>
      </c>
      <c r="D10" s="444">
        <v>9121.9</v>
      </c>
      <c r="E10" s="444">
        <v>5927.74</v>
      </c>
      <c r="F10" s="444">
        <v>24996.86</v>
      </c>
      <c r="G10" s="444">
        <v>17580.61</v>
      </c>
      <c r="H10" s="444">
        <v>7639.86</v>
      </c>
      <c r="I10" s="444"/>
    </row>
    <row r="11" spans="1:9" ht="17.399999999999999" x14ac:dyDescent="0.3">
      <c r="A11" s="443" t="s">
        <v>713</v>
      </c>
      <c r="B11" s="444">
        <v>30274.65</v>
      </c>
      <c r="C11" s="444"/>
      <c r="D11" s="444">
        <v>1520.32</v>
      </c>
      <c r="E11" s="444">
        <v>11549.32</v>
      </c>
      <c r="F11" s="444">
        <v>22967.200000000001</v>
      </c>
      <c r="G11" s="444">
        <v>20470.61</v>
      </c>
      <c r="H11" s="444">
        <v>17010.879999999997</v>
      </c>
      <c r="I11" s="444">
        <v>9764.84</v>
      </c>
    </row>
    <row r="12" spans="1:9" ht="17.399999999999999" x14ac:dyDescent="0.3">
      <c r="A12" s="443" t="s">
        <v>764</v>
      </c>
      <c r="B12" s="444">
        <v>11089.609999999999</v>
      </c>
      <c r="C12" s="444"/>
      <c r="D12" s="444">
        <v>35386.83</v>
      </c>
      <c r="E12" s="444">
        <v>38994.79</v>
      </c>
      <c r="F12" s="444">
        <v>12086.67</v>
      </c>
      <c r="G12" s="444">
        <v>18021.27</v>
      </c>
      <c r="H12" s="444">
        <v>12836.34</v>
      </c>
      <c r="I12" s="444">
        <v>10988.95</v>
      </c>
    </row>
    <row r="13" spans="1:9" ht="17.399999999999999" x14ac:dyDescent="0.3">
      <c r="A13" s="443" t="s">
        <v>734</v>
      </c>
      <c r="B13" s="444">
        <v>13033.32</v>
      </c>
      <c r="C13" s="444">
        <v>1180.9100000000001</v>
      </c>
      <c r="D13" s="444">
        <v>26836.390000000003</v>
      </c>
      <c r="E13" s="444">
        <v>7319.1</v>
      </c>
      <c r="F13" s="444">
        <v>30161.919999999998</v>
      </c>
      <c r="G13" s="444">
        <v>21560.05</v>
      </c>
      <c r="H13" s="444">
        <v>18717.849999999999</v>
      </c>
      <c r="I13" s="444">
        <v>13684.550000000001</v>
      </c>
    </row>
    <row r="14" spans="1:9" ht="17.399999999999999" x14ac:dyDescent="0.3">
      <c r="A14" s="443" t="s">
        <v>752</v>
      </c>
      <c r="B14" s="444">
        <v>19881.47</v>
      </c>
      <c r="C14" s="444"/>
      <c r="D14" s="444">
        <v>14516.869999999999</v>
      </c>
      <c r="E14" s="444">
        <v>25256.829999999998</v>
      </c>
      <c r="F14" s="444">
        <v>3893.85</v>
      </c>
      <c r="G14" s="444">
        <v>17680.57</v>
      </c>
      <c r="H14" s="444">
        <v>27486.43</v>
      </c>
      <c r="I14" s="444">
        <v>10862.8</v>
      </c>
    </row>
    <row r="15" spans="1:9" ht="17.399999999999999" x14ac:dyDescent="0.3">
      <c r="A15" s="443" t="s">
        <v>727</v>
      </c>
      <c r="B15" s="444">
        <v>45293.12999999999</v>
      </c>
      <c r="C15" s="444"/>
      <c r="D15" s="444">
        <v>18327.3</v>
      </c>
      <c r="E15" s="444">
        <v>16791.150000000001</v>
      </c>
      <c r="F15" s="444">
        <v>22825.88</v>
      </c>
      <c r="G15" s="444">
        <v>10579.74</v>
      </c>
      <c r="H15" s="444">
        <v>33369.770000000004</v>
      </c>
      <c r="I15" s="444">
        <v>12813.22</v>
      </c>
    </row>
    <row r="17" spans="1:3" ht="15" x14ac:dyDescent="0.25">
      <c r="A17" s="445" t="s">
        <v>627</v>
      </c>
      <c r="B17" s="445" t="s">
        <v>7826</v>
      </c>
      <c r="C17" s="445" t="s">
        <v>7827</v>
      </c>
    </row>
    <row r="18" spans="1:3" ht="17.399999999999999" x14ac:dyDescent="0.3">
      <c r="A18" s="443" t="s">
        <v>722</v>
      </c>
      <c r="B18" s="442" t="s">
        <v>747</v>
      </c>
    </row>
    <row r="19" spans="1:3" ht="17.399999999999999" x14ac:dyDescent="0.3">
      <c r="A19" s="443" t="s">
        <v>715</v>
      </c>
      <c r="B19" s="442" t="s">
        <v>729</v>
      </c>
    </row>
    <row r="20" spans="1:3" ht="17.399999999999999" x14ac:dyDescent="0.3">
      <c r="A20" s="443" t="s">
        <v>745</v>
      </c>
      <c r="B20" s="442" t="s">
        <v>733</v>
      </c>
    </row>
    <row r="21" spans="1:3" ht="17.399999999999999" x14ac:dyDescent="0.3">
      <c r="A21" s="443" t="s">
        <v>766</v>
      </c>
      <c r="B21" s="442" t="s">
        <v>105</v>
      </c>
    </row>
    <row r="22" spans="1:3" ht="17.399999999999999" x14ac:dyDescent="0.3">
      <c r="A22" s="443" t="s">
        <v>740</v>
      </c>
      <c r="B22" s="442" t="s">
        <v>712</v>
      </c>
    </row>
    <row r="23" spans="1:3" ht="17.399999999999999" x14ac:dyDescent="0.3">
      <c r="A23" s="443" t="s">
        <v>730</v>
      </c>
      <c r="B23" s="442" t="s">
        <v>742</v>
      </c>
    </row>
    <row r="24" spans="1:3" ht="17.399999999999999" x14ac:dyDescent="0.3">
      <c r="A24" s="443" t="s">
        <v>724</v>
      </c>
      <c r="B24" s="442" t="s">
        <v>718</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G302"/>
  <sheetViews>
    <sheetView zoomScale="130" zoomScaleNormal="130" workbookViewId="0">
      <selection activeCell="K19" sqref="K19"/>
    </sheetView>
  </sheetViews>
  <sheetFormatPr defaultRowHeight="10.199999999999999" x14ac:dyDescent="0.2"/>
  <cols>
    <col min="1" max="1" width="18.85546875" customWidth="1"/>
    <col min="2" max="2" width="11.28515625" bestFit="1" customWidth="1"/>
    <col min="3" max="3" width="14.28515625" customWidth="1"/>
    <col min="4" max="4" width="22.7109375" bestFit="1" customWidth="1"/>
    <col min="5" max="5" width="12.140625" bestFit="1" customWidth="1"/>
    <col min="6" max="7" width="11.28515625" bestFit="1" customWidth="1"/>
  </cols>
  <sheetData>
    <row r="1" spans="1:7" ht="13.2" x14ac:dyDescent="0.25">
      <c r="A1" s="125" t="s">
        <v>583</v>
      </c>
      <c r="B1" s="125" t="s">
        <v>3</v>
      </c>
      <c r="C1" s="125" t="s">
        <v>709</v>
      </c>
      <c r="D1" s="125" t="s">
        <v>627</v>
      </c>
      <c r="E1" s="125" t="s">
        <v>0</v>
      </c>
      <c r="F1" s="125" t="s">
        <v>710</v>
      </c>
      <c r="G1" s="125" t="s">
        <v>41</v>
      </c>
    </row>
    <row r="2" spans="1:7" x14ac:dyDescent="0.2">
      <c r="A2" s="126">
        <v>38447</v>
      </c>
      <c r="B2" s="127" t="s">
        <v>711</v>
      </c>
      <c r="C2" s="127" t="s">
        <v>747</v>
      </c>
      <c r="D2" s="128" t="s">
        <v>730</v>
      </c>
      <c r="E2" s="127" t="s">
        <v>748</v>
      </c>
      <c r="F2" s="129">
        <v>4007.9863999999998</v>
      </c>
      <c r="G2" s="129">
        <v>4554.53</v>
      </c>
    </row>
    <row r="3" spans="1:7" x14ac:dyDescent="0.2">
      <c r="A3" s="130">
        <v>38646</v>
      </c>
      <c r="B3" s="128" t="s">
        <v>18</v>
      </c>
      <c r="C3" s="128" t="s">
        <v>747</v>
      </c>
      <c r="D3" s="128" t="s">
        <v>727</v>
      </c>
      <c r="E3" s="128" t="s">
        <v>751</v>
      </c>
      <c r="F3" s="131">
        <v>8597.4559000000008</v>
      </c>
      <c r="G3" s="131">
        <v>9195.14</v>
      </c>
    </row>
    <row r="4" spans="1:7" x14ac:dyDescent="0.2">
      <c r="A4" s="130">
        <v>38377</v>
      </c>
      <c r="B4" s="128" t="s">
        <v>720</v>
      </c>
      <c r="C4" s="128" t="s">
        <v>747</v>
      </c>
      <c r="D4" s="128" t="s">
        <v>713</v>
      </c>
      <c r="E4" s="128" t="s">
        <v>756</v>
      </c>
      <c r="F4" s="131">
        <v>3148.5255999999999</v>
      </c>
      <c r="G4" s="131">
        <v>3577.87</v>
      </c>
    </row>
    <row r="5" spans="1:7" x14ac:dyDescent="0.2">
      <c r="A5" s="130">
        <v>38463</v>
      </c>
      <c r="B5" s="128" t="s">
        <v>720</v>
      </c>
      <c r="C5" s="128" t="s">
        <v>747</v>
      </c>
      <c r="D5" s="128" t="s">
        <v>730</v>
      </c>
      <c r="E5" s="128" t="s">
        <v>774</v>
      </c>
      <c r="F5" s="131">
        <v>731.8193</v>
      </c>
      <c r="G5" s="131">
        <v>1977.89</v>
      </c>
    </row>
    <row r="6" spans="1:7" x14ac:dyDescent="0.2">
      <c r="A6" s="126">
        <v>38412</v>
      </c>
      <c r="B6" s="127" t="s">
        <v>711</v>
      </c>
      <c r="C6" s="127" t="s">
        <v>747</v>
      </c>
      <c r="D6" s="128" t="s">
        <v>766</v>
      </c>
      <c r="E6" s="127" t="s">
        <v>778</v>
      </c>
      <c r="F6" s="129">
        <v>2741.9580000000001</v>
      </c>
      <c r="G6" s="129">
        <v>6093.24</v>
      </c>
    </row>
    <row r="7" spans="1:7" x14ac:dyDescent="0.2">
      <c r="A7" s="126">
        <v>38426</v>
      </c>
      <c r="B7" s="127" t="s">
        <v>711</v>
      </c>
      <c r="C7" s="127" t="s">
        <v>747</v>
      </c>
      <c r="D7" s="128" t="s">
        <v>754</v>
      </c>
      <c r="E7" s="127" t="s">
        <v>781</v>
      </c>
      <c r="F7" s="129">
        <v>3491.8708999999999</v>
      </c>
      <c r="G7" s="129">
        <v>8120.63</v>
      </c>
    </row>
    <row r="8" spans="1:7" x14ac:dyDescent="0.2">
      <c r="A8" s="130">
        <v>38401</v>
      </c>
      <c r="B8" s="128" t="s">
        <v>720</v>
      </c>
      <c r="C8" s="128" t="s">
        <v>747</v>
      </c>
      <c r="D8" s="128" t="s">
        <v>752</v>
      </c>
      <c r="E8" s="128" t="s">
        <v>789</v>
      </c>
      <c r="F8" s="131">
        <v>2924.2365</v>
      </c>
      <c r="G8" s="131">
        <v>6800.55</v>
      </c>
    </row>
    <row r="9" spans="1:7" x14ac:dyDescent="0.2">
      <c r="A9" s="126">
        <v>38155</v>
      </c>
      <c r="B9" s="127" t="s">
        <v>720</v>
      </c>
      <c r="C9" s="127" t="s">
        <v>747</v>
      </c>
      <c r="D9" s="128" t="s">
        <v>715</v>
      </c>
      <c r="E9" s="127" t="s">
        <v>793</v>
      </c>
      <c r="F9" s="129">
        <v>6305.0007999999998</v>
      </c>
      <c r="G9" s="129">
        <v>9272.06</v>
      </c>
    </row>
    <row r="10" spans="1:7" x14ac:dyDescent="0.2">
      <c r="A10" s="126">
        <v>38326</v>
      </c>
      <c r="B10" s="127" t="s">
        <v>14</v>
      </c>
      <c r="C10" s="127" t="s">
        <v>747</v>
      </c>
      <c r="D10" s="128" t="s">
        <v>727</v>
      </c>
      <c r="E10" s="127" t="s">
        <v>799</v>
      </c>
      <c r="F10" s="129">
        <v>2640.1320000000001</v>
      </c>
      <c r="G10" s="129">
        <v>4800.24</v>
      </c>
    </row>
    <row r="11" spans="1:7" x14ac:dyDescent="0.2">
      <c r="A11" s="126">
        <v>38472</v>
      </c>
      <c r="B11" s="127" t="s">
        <v>18</v>
      </c>
      <c r="C11" s="127" t="s">
        <v>747</v>
      </c>
      <c r="D11" s="128" t="s">
        <v>745</v>
      </c>
      <c r="E11" s="127" t="s">
        <v>809</v>
      </c>
      <c r="F11" s="129">
        <v>2401.7329</v>
      </c>
      <c r="G11" s="129">
        <v>6491.17</v>
      </c>
    </row>
    <row r="12" spans="1:7" x14ac:dyDescent="0.2">
      <c r="A12" s="130">
        <v>38676</v>
      </c>
      <c r="B12" s="128" t="s">
        <v>18</v>
      </c>
      <c r="C12" s="128" t="s">
        <v>747</v>
      </c>
      <c r="D12" s="128" t="s">
        <v>766</v>
      </c>
      <c r="E12" s="128" t="s">
        <v>822</v>
      </c>
      <c r="F12" s="131">
        <v>1531.2128</v>
      </c>
      <c r="G12" s="131">
        <v>3560.96</v>
      </c>
    </row>
    <row r="13" spans="1:7" x14ac:dyDescent="0.2">
      <c r="A13" s="126">
        <v>38632</v>
      </c>
      <c r="B13" s="127" t="s">
        <v>18</v>
      </c>
      <c r="C13" s="127" t="s">
        <v>747</v>
      </c>
      <c r="D13" s="128" t="s">
        <v>713</v>
      </c>
      <c r="E13" s="127" t="s">
        <v>823</v>
      </c>
      <c r="F13" s="129">
        <v>3464.6370000000002</v>
      </c>
      <c r="G13" s="129">
        <v>6299.34</v>
      </c>
    </row>
    <row r="14" spans="1:7" x14ac:dyDescent="0.2">
      <c r="A14" s="130">
        <v>38428</v>
      </c>
      <c r="B14" s="128" t="s">
        <v>711</v>
      </c>
      <c r="C14" s="128" t="s">
        <v>747</v>
      </c>
      <c r="D14" s="128" t="s">
        <v>722</v>
      </c>
      <c r="E14" s="128" t="s">
        <v>824</v>
      </c>
      <c r="F14" s="131">
        <v>558.24749999999995</v>
      </c>
      <c r="G14" s="131">
        <v>1298.25</v>
      </c>
    </row>
    <row r="15" spans="1:7" x14ac:dyDescent="0.2">
      <c r="A15" s="126">
        <v>38611</v>
      </c>
      <c r="B15" s="127" t="s">
        <v>14</v>
      </c>
      <c r="C15" s="127" t="s">
        <v>747</v>
      </c>
      <c r="D15" s="128" t="s">
        <v>754</v>
      </c>
      <c r="E15" s="127" t="s">
        <v>828</v>
      </c>
      <c r="F15" s="129">
        <v>266.30239999999998</v>
      </c>
      <c r="G15" s="129">
        <v>451.36</v>
      </c>
    </row>
    <row r="16" spans="1:7" x14ac:dyDescent="0.2">
      <c r="A16" s="130">
        <v>38816</v>
      </c>
      <c r="B16" s="128" t="s">
        <v>717</v>
      </c>
      <c r="C16" s="128" t="s">
        <v>747</v>
      </c>
      <c r="D16" s="128" t="s">
        <v>736</v>
      </c>
      <c r="E16" s="128" t="s">
        <v>829</v>
      </c>
      <c r="F16" s="131">
        <v>2647.4331999999999</v>
      </c>
      <c r="G16" s="131">
        <v>4564.54</v>
      </c>
    </row>
    <row r="17" spans="1:7" x14ac:dyDescent="0.2">
      <c r="A17" s="130">
        <v>38763</v>
      </c>
      <c r="B17" s="128" t="s">
        <v>711</v>
      </c>
      <c r="C17" s="128" t="s">
        <v>747</v>
      </c>
      <c r="D17" s="128" t="s">
        <v>722</v>
      </c>
      <c r="E17" s="128" t="s">
        <v>831</v>
      </c>
      <c r="F17" s="131">
        <v>58.759700000000002</v>
      </c>
      <c r="G17" s="131">
        <v>158.81</v>
      </c>
    </row>
    <row r="18" spans="1:7" x14ac:dyDescent="0.2">
      <c r="A18" s="126">
        <v>38178</v>
      </c>
      <c r="B18" s="127" t="s">
        <v>18</v>
      </c>
      <c r="C18" s="127" t="s">
        <v>747</v>
      </c>
      <c r="D18" s="128" t="s">
        <v>727</v>
      </c>
      <c r="E18" s="127" t="s">
        <v>832</v>
      </c>
      <c r="F18" s="129">
        <v>1904.6734000000001</v>
      </c>
      <c r="G18" s="129">
        <v>3228.26</v>
      </c>
    </row>
    <row r="19" spans="1:7" x14ac:dyDescent="0.2">
      <c r="A19" s="130">
        <v>38752</v>
      </c>
      <c r="B19" s="128" t="s">
        <v>18</v>
      </c>
      <c r="C19" s="128" t="s">
        <v>747</v>
      </c>
      <c r="D19" s="128" t="s">
        <v>727</v>
      </c>
      <c r="E19" s="128" t="s">
        <v>838</v>
      </c>
      <c r="F19" s="131">
        <v>1142.9829999999999</v>
      </c>
      <c r="G19" s="131">
        <v>2658.1</v>
      </c>
    </row>
    <row r="20" spans="1:7" x14ac:dyDescent="0.2">
      <c r="A20" s="126">
        <v>38700</v>
      </c>
      <c r="B20" s="127" t="s">
        <v>711</v>
      </c>
      <c r="C20" s="127" t="s">
        <v>747</v>
      </c>
      <c r="D20" s="128" t="s">
        <v>754</v>
      </c>
      <c r="E20" s="127" t="s">
        <v>839</v>
      </c>
      <c r="F20" s="129">
        <v>947.63829999999996</v>
      </c>
      <c r="G20" s="129">
        <v>2203.81</v>
      </c>
    </row>
    <row r="21" spans="1:7" x14ac:dyDescent="0.2">
      <c r="A21" s="126">
        <v>38303</v>
      </c>
      <c r="B21" s="127" t="s">
        <v>720</v>
      </c>
      <c r="C21" s="127" t="s">
        <v>747</v>
      </c>
      <c r="D21" s="128" t="s">
        <v>764</v>
      </c>
      <c r="E21" s="127" t="s">
        <v>866</v>
      </c>
      <c r="F21" s="129">
        <v>3504.6547999999998</v>
      </c>
      <c r="G21" s="129">
        <v>8150.36</v>
      </c>
    </row>
    <row r="22" spans="1:7" x14ac:dyDescent="0.2">
      <c r="A22" s="130">
        <v>38612</v>
      </c>
      <c r="B22" s="128" t="s">
        <v>711</v>
      </c>
      <c r="C22" s="128" t="s">
        <v>747</v>
      </c>
      <c r="D22" s="128" t="s">
        <v>740</v>
      </c>
      <c r="E22" s="128" t="s">
        <v>877</v>
      </c>
      <c r="F22" s="131">
        <v>1660.4822999999999</v>
      </c>
      <c r="G22" s="131">
        <v>4487.79</v>
      </c>
    </row>
    <row r="23" spans="1:7" x14ac:dyDescent="0.2">
      <c r="A23" s="126">
        <v>38221</v>
      </c>
      <c r="B23" s="127" t="s">
        <v>717</v>
      </c>
      <c r="C23" s="127" t="s">
        <v>747</v>
      </c>
      <c r="D23" s="128" t="s">
        <v>713</v>
      </c>
      <c r="E23" s="127" t="s">
        <v>878</v>
      </c>
      <c r="F23" s="129">
        <v>3605.8734999999997</v>
      </c>
      <c r="G23" s="129">
        <v>6111.65</v>
      </c>
    </row>
    <row r="24" spans="1:7" x14ac:dyDescent="0.2">
      <c r="A24" s="126">
        <v>38374</v>
      </c>
      <c r="B24" s="127" t="s">
        <v>14</v>
      </c>
      <c r="C24" s="127" t="s">
        <v>747</v>
      </c>
      <c r="D24" s="128" t="s">
        <v>722</v>
      </c>
      <c r="E24" s="127" t="s">
        <v>881</v>
      </c>
      <c r="F24" s="129">
        <v>1735.7340000000002</v>
      </c>
      <c r="G24" s="129">
        <v>1856.4</v>
      </c>
    </row>
    <row r="25" spans="1:7" x14ac:dyDescent="0.2">
      <c r="A25" s="126">
        <v>38551</v>
      </c>
      <c r="B25" s="127" t="s">
        <v>720</v>
      </c>
      <c r="C25" s="127" t="s">
        <v>747</v>
      </c>
      <c r="D25" s="128" t="s">
        <v>727</v>
      </c>
      <c r="E25" s="127" t="s">
        <v>891</v>
      </c>
      <c r="F25" s="129">
        <v>4445.8333999999995</v>
      </c>
      <c r="G25" s="129">
        <v>7665.23</v>
      </c>
    </row>
    <row r="26" spans="1:7" x14ac:dyDescent="0.2">
      <c r="A26" s="130">
        <v>38189</v>
      </c>
      <c r="B26" s="128" t="s">
        <v>14</v>
      </c>
      <c r="C26" s="128" t="s">
        <v>747</v>
      </c>
      <c r="D26" s="128" t="s">
        <v>734</v>
      </c>
      <c r="E26" s="128" t="s">
        <v>904</v>
      </c>
      <c r="F26" s="131">
        <v>3119.5596999999998</v>
      </c>
      <c r="G26" s="131">
        <v>7254.79</v>
      </c>
    </row>
    <row r="27" spans="1:7" x14ac:dyDescent="0.2">
      <c r="A27" s="126">
        <v>38603</v>
      </c>
      <c r="B27" s="127" t="s">
        <v>14</v>
      </c>
      <c r="C27" s="127" t="s">
        <v>747</v>
      </c>
      <c r="D27" s="128" t="s">
        <v>715</v>
      </c>
      <c r="E27" s="127" t="s">
        <v>912</v>
      </c>
      <c r="F27" s="129">
        <v>890.87400000000002</v>
      </c>
      <c r="G27" s="129">
        <v>2071.8000000000002</v>
      </c>
    </row>
    <row r="28" spans="1:7" x14ac:dyDescent="0.2">
      <c r="A28" s="130">
        <v>38783</v>
      </c>
      <c r="B28" s="128" t="s">
        <v>18</v>
      </c>
      <c r="C28" s="128" t="s">
        <v>747</v>
      </c>
      <c r="D28" s="128" t="s">
        <v>715</v>
      </c>
      <c r="E28" s="128" t="s">
        <v>915</v>
      </c>
      <c r="F28" s="131">
        <v>2672.1805000000004</v>
      </c>
      <c r="G28" s="131">
        <v>4858.51</v>
      </c>
    </row>
    <row r="29" spans="1:7" x14ac:dyDescent="0.2">
      <c r="A29" s="130">
        <v>38867</v>
      </c>
      <c r="B29" s="128" t="s">
        <v>14</v>
      </c>
      <c r="C29" s="128" t="s">
        <v>747</v>
      </c>
      <c r="D29" s="128" t="s">
        <v>752</v>
      </c>
      <c r="E29" s="128" t="s">
        <v>920</v>
      </c>
      <c r="F29" s="131">
        <v>5224.1909500000002</v>
      </c>
      <c r="G29" s="131">
        <v>5587.37</v>
      </c>
    </row>
    <row r="30" spans="1:7" x14ac:dyDescent="0.2">
      <c r="A30" s="130">
        <v>38349</v>
      </c>
      <c r="B30" s="128" t="s">
        <v>711</v>
      </c>
      <c r="C30" s="128" t="s">
        <v>747</v>
      </c>
      <c r="D30" s="128" t="s">
        <v>727</v>
      </c>
      <c r="E30" s="128" t="s">
        <v>932</v>
      </c>
      <c r="F30" s="131">
        <v>3621.7487000000001</v>
      </c>
      <c r="G30" s="131">
        <v>9788.51</v>
      </c>
    </row>
    <row r="31" spans="1:7" x14ac:dyDescent="0.2">
      <c r="A31" s="126">
        <v>38647</v>
      </c>
      <c r="B31" s="127" t="s">
        <v>711</v>
      </c>
      <c r="C31" s="127" t="s">
        <v>747</v>
      </c>
      <c r="D31" s="128" t="s">
        <v>730</v>
      </c>
      <c r="E31" s="127" t="s">
        <v>942</v>
      </c>
      <c r="F31" s="129">
        <v>819.23680000000002</v>
      </c>
      <c r="G31" s="129">
        <v>1204.76</v>
      </c>
    </row>
    <row r="32" spans="1:7" x14ac:dyDescent="0.2">
      <c r="A32" s="130">
        <v>38232</v>
      </c>
      <c r="B32" s="128" t="s">
        <v>14</v>
      </c>
      <c r="C32" s="128" t="s">
        <v>747</v>
      </c>
      <c r="D32" s="128" t="s">
        <v>713</v>
      </c>
      <c r="E32" s="128" t="s">
        <v>943</v>
      </c>
      <c r="F32" s="131">
        <v>3978.6256000000003</v>
      </c>
      <c r="G32" s="131">
        <v>5850.92</v>
      </c>
    </row>
    <row r="33" spans="1:7" x14ac:dyDescent="0.2">
      <c r="A33" s="130">
        <v>38777</v>
      </c>
      <c r="B33" s="128" t="s">
        <v>720</v>
      </c>
      <c r="C33" s="128" t="s">
        <v>747</v>
      </c>
      <c r="D33" s="128" t="s">
        <v>752</v>
      </c>
      <c r="E33" s="128" t="s">
        <v>945</v>
      </c>
      <c r="F33" s="131">
        <v>4421.1944999999996</v>
      </c>
      <c r="G33" s="131">
        <v>7493.55</v>
      </c>
    </row>
    <row r="34" spans="1:7" x14ac:dyDescent="0.2">
      <c r="A34" s="126">
        <v>38337</v>
      </c>
      <c r="B34" s="127" t="s">
        <v>711</v>
      </c>
      <c r="C34" s="127" t="s">
        <v>747</v>
      </c>
      <c r="D34" s="128" t="s">
        <v>764</v>
      </c>
      <c r="E34" s="127" t="s">
        <v>946</v>
      </c>
      <c r="F34" s="129">
        <v>1232.2650000000001</v>
      </c>
      <c r="G34" s="129">
        <v>1643.02</v>
      </c>
    </row>
    <row r="35" spans="1:7" x14ac:dyDescent="0.2">
      <c r="A35" s="130">
        <v>38226</v>
      </c>
      <c r="B35" s="128" t="s">
        <v>711</v>
      </c>
      <c r="C35" s="128" t="s">
        <v>747</v>
      </c>
      <c r="D35" s="128" t="s">
        <v>734</v>
      </c>
      <c r="E35" s="128" t="s">
        <v>947</v>
      </c>
      <c r="F35" s="131">
        <v>1441.1398999999999</v>
      </c>
      <c r="G35" s="131">
        <v>2442.61</v>
      </c>
    </row>
    <row r="36" spans="1:7" x14ac:dyDescent="0.2">
      <c r="A36" s="126">
        <v>38848</v>
      </c>
      <c r="B36" s="127" t="s">
        <v>720</v>
      </c>
      <c r="C36" s="127" t="s">
        <v>747</v>
      </c>
      <c r="D36" s="128" t="s">
        <v>722</v>
      </c>
      <c r="E36" s="127" t="s">
        <v>951</v>
      </c>
      <c r="F36" s="129">
        <v>3545.6228500000002</v>
      </c>
      <c r="G36" s="129">
        <v>3792.11</v>
      </c>
    </row>
    <row r="37" spans="1:7" x14ac:dyDescent="0.2">
      <c r="A37" s="126">
        <v>38224</v>
      </c>
      <c r="B37" s="127" t="s">
        <v>14</v>
      </c>
      <c r="C37" s="127" t="s">
        <v>747</v>
      </c>
      <c r="D37" s="128" t="s">
        <v>713</v>
      </c>
      <c r="E37" s="127" t="s">
        <v>953</v>
      </c>
      <c r="F37" s="129">
        <v>666.74479999999994</v>
      </c>
      <c r="G37" s="129">
        <v>1149.56</v>
      </c>
    </row>
    <row r="38" spans="1:7" x14ac:dyDescent="0.2">
      <c r="A38" s="126">
        <v>38814</v>
      </c>
      <c r="B38" s="127" t="s">
        <v>14</v>
      </c>
      <c r="C38" s="127" t="s">
        <v>747</v>
      </c>
      <c r="D38" s="128" t="s">
        <v>764</v>
      </c>
      <c r="E38" s="127" t="s">
        <v>956</v>
      </c>
      <c r="F38" s="129">
        <v>712.92650000000003</v>
      </c>
      <c r="G38" s="129">
        <v>1296.23</v>
      </c>
    </row>
    <row r="39" spans="1:7" x14ac:dyDescent="0.2">
      <c r="A39" s="130">
        <v>38239</v>
      </c>
      <c r="B39" s="128" t="s">
        <v>14</v>
      </c>
      <c r="C39" s="128" t="s">
        <v>747</v>
      </c>
      <c r="D39" s="128" t="s">
        <v>736</v>
      </c>
      <c r="E39" s="128" t="s">
        <v>867</v>
      </c>
      <c r="F39" s="131">
        <v>4665.4069</v>
      </c>
      <c r="G39" s="131">
        <v>4989.74</v>
      </c>
    </row>
    <row r="40" spans="1:7" x14ac:dyDescent="0.2">
      <c r="A40" s="130">
        <v>38369</v>
      </c>
      <c r="B40" s="128" t="s">
        <v>14</v>
      </c>
      <c r="C40" s="128" t="s">
        <v>747</v>
      </c>
      <c r="D40" s="128" t="s">
        <v>734</v>
      </c>
      <c r="E40" s="128" t="s">
        <v>959</v>
      </c>
      <c r="F40" s="131">
        <v>3119.0852000000004</v>
      </c>
      <c r="G40" s="131">
        <v>3335.92</v>
      </c>
    </row>
    <row r="41" spans="1:7" x14ac:dyDescent="0.2">
      <c r="A41" s="130">
        <v>38222</v>
      </c>
      <c r="B41" s="128" t="s">
        <v>18</v>
      </c>
      <c r="C41" s="128" t="s">
        <v>747</v>
      </c>
      <c r="D41" s="128" t="s">
        <v>727</v>
      </c>
      <c r="E41" s="128" t="s">
        <v>961</v>
      </c>
      <c r="F41" s="131">
        <v>969.23200000000008</v>
      </c>
      <c r="G41" s="131">
        <v>1762.24</v>
      </c>
    </row>
    <row r="42" spans="1:7" x14ac:dyDescent="0.2">
      <c r="A42" s="126">
        <v>38715</v>
      </c>
      <c r="B42" s="127" t="s">
        <v>711</v>
      </c>
      <c r="C42" s="127" t="s">
        <v>747</v>
      </c>
      <c r="D42" s="128" t="s">
        <v>713</v>
      </c>
      <c r="E42" s="127" t="s">
        <v>974</v>
      </c>
      <c r="F42" s="129">
        <v>3132.6833000000001</v>
      </c>
      <c r="G42" s="129">
        <v>7285.31</v>
      </c>
    </row>
    <row r="43" spans="1:7" x14ac:dyDescent="0.2">
      <c r="A43" s="126">
        <v>38427</v>
      </c>
      <c r="B43" s="127" t="s">
        <v>717</v>
      </c>
      <c r="C43" s="127" t="s">
        <v>747</v>
      </c>
      <c r="D43" s="128" t="s">
        <v>724</v>
      </c>
      <c r="E43" s="127" t="s">
        <v>982</v>
      </c>
      <c r="F43" s="129">
        <v>605.97350000000006</v>
      </c>
      <c r="G43" s="129">
        <v>1101.77</v>
      </c>
    </row>
    <row r="44" spans="1:7" x14ac:dyDescent="0.2">
      <c r="A44" s="130">
        <v>38192</v>
      </c>
      <c r="B44" s="128" t="s">
        <v>717</v>
      </c>
      <c r="C44" s="128" t="s">
        <v>747</v>
      </c>
      <c r="D44" s="128" t="s">
        <v>722</v>
      </c>
      <c r="E44" s="128" t="s">
        <v>985</v>
      </c>
      <c r="F44" s="131">
        <v>3410.2440000000001</v>
      </c>
      <c r="G44" s="131">
        <v>7578.32</v>
      </c>
    </row>
    <row r="45" spans="1:7" x14ac:dyDescent="0.2">
      <c r="A45" s="130">
        <v>38653</v>
      </c>
      <c r="B45" s="128" t="s">
        <v>720</v>
      </c>
      <c r="C45" s="128" t="s">
        <v>747</v>
      </c>
      <c r="D45" s="128" t="s">
        <v>754</v>
      </c>
      <c r="E45" s="128" t="s">
        <v>1008</v>
      </c>
      <c r="F45" s="131">
        <v>2714.0059000000001</v>
      </c>
      <c r="G45" s="131">
        <v>4600.01</v>
      </c>
    </row>
    <row r="46" spans="1:7" x14ac:dyDescent="0.2">
      <c r="A46" s="126">
        <v>38298</v>
      </c>
      <c r="B46" s="127" t="s">
        <v>711</v>
      </c>
      <c r="C46" s="127" t="s">
        <v>747</v>
      </c>
      <c r="D46" s="128" t="s">
        <v>727</v>
      </c>
      <c r="E46" s="127" t="s">
        <v>1012</v>
      </c>
      <c r="F46" s="129">
        <v>3407.4755</v>
      </c>
      <c r="G46" s="129">
        <v>6195.41</v>
      </c>
    </row>
    <row r="47" spans="1:7" x14ac:dyDescent="0.2">
      <c r="A47" s="126">
        <v>38366</v>
      </c>
      <c r="B47" s="127" t="s">
        <v>720</v>
      </c>
      <c r="C47" s="127" t="s">
        <v>747</v>
      </c>
      <c r="D47" s="128" t="s">
        <v>722</v>
      </c>
      <c r="E47" s="127" t="s">
        <v>1015</v>
      </c>
      <c r="F47" s="129">
        <v>2674.672</v>
      </c>
      <c r="G47" s="129">
        <v>4863.04</v>
      </c>
    </row>
    <row r="48" spans="1:7" x14ac:dyDescent="0.2">
      <c r="A48" s="126">
        <v>38737</v>
      </c>
      <c r="B48" s="127" t="s">
        <v>711</v>
      </c>
      <c r="C48" s="127" t="s">
        <v>729</v>
      </c>
      <c r="D48" s="128" t="s">
        <v>730</v>
      </c>
      <c r="E48" s="127" t="s">
        <v>731</v>
      </c>
      <c r="F48" s="129">
        <v>2790.6525999999999</v>
      </c>
      <c r="G48" s="129">
        <v>4811.47</v>
      </c>
    </row>
    <row r="49" spans="1:7" x14ac:dyDescent="0.2">
      <c r="A49" s="126">
        <v>38251</v>
      </c>
      <c r="B49" s="127" t="s">
        <v>717</v>
      </c>
      <c r="C49" s="127" t="s">
        <v>729</v>
      </c>
      <c r="D49" s="128" t="s">
        <v>715</v>
      </c>
      <c r="E49" s="127" t="s">
        <v>738</v>
      </c>
      <c r="F49" s="129">
        <v>1101.1422</v>
      </c>
      <c r="G49" s="129">
        <v>2976.06</v>
      </c>
    </row>
    <row r="50" spans="1:7" x14ac:dyDescent="0.2">
      <c r="A50" s="130">
        <v>38327</v>
      </c>
      <c r="B50" s="128" t="s">
        <v>18</v>
      </c>
      <c r="C50" s="128" t="s">
        <v>729</v>
      </c>
      <c r="D50" s="128" t="s">
        <v>766</v>
      </c>
      <c r="E50" s="128" t="s">
        <v>1027</v>
      </c>
      <c r="F50" s="131">
        <v>54.287500000000001</v>
      </c>
      <c r="G50" s="131">
        <v>126.25</v>
      </c>
    </row>
    <row r="51" spans="1:7" x14ac:dyDescent="0.2">
      <c r="A51" s="126">
        <v>38491</v>
      </c>
      <c r="B51" s="127" t="s">
        <v>711</v>
      </c>
      <c r="C51" s="127" t="s">
        <v>729</v>
      </c>
      <c r="D51" s="128" t="s">
        <v>736</v>
      </c>
      <c r="E51" s="127" t="s">
        <v>1028</v>
      </c>
      <c r="F51" s="129">
        <v>1319.846</v>
      </c>
      <c r="G51" s="129">
        <v>2399.7199999999998</v>
      </c>
    </row>
    <row r="52" spans="1:7" x14ac:dyDescent="0.2">
      <c r="A52" s="130">
        <v>38190</v>
      </c>
      <c r="B52" s="128" t="s">
        <v>711</v>
      </c>
      <c r="C52" s="128" t="s">
        <v>729</v>
      </c>
      <c r="D52" s="128" t="s">
        <v>734</v>
      </c>
      <c r="E52" s="128" t="s">
        <v>1029</v>
      </c>
      <c r="F52" s="131">
        <v>649.5005000000001</v>
      </c>
      <c r="G52" s="131">
        <v>1180.9100000000001</v>
      </c>
    </row>
    <row r="53" spans="1:7" ht="13.2" x14ac:dyDescent="0.25">
      <c r="A53" s="126">
        <v>38190</v>
      </c>
      <c r="B53" s="132" t="s">
        <v>711</v>
      </c>
      <c r="C53" s="132" t="s">
        <v>729</v>
      </c>
      <c r="D53" s="128" t="s">
        <v>736</v>
      </c>
      <c r="E53" s="132" t="s">
        <v>1029</v>
      </c>
      <c r="F53" s="129">
        <v>200</v>
      </c>
      <c r="G53" s="129">
        <v>500</v>
      </c>
    </row>
    <row r="54" spans="1:7" x14ac:dyDescent="0.2">
      <c r="A54" s="126">
        <v>38377</v>
      </c>
      <c r="B54" s="127" t="s">
        <v>18</v>
      </c>
      <c r="C54" s="127" t="s">
        <v>733</v>
      </c>
      <c r="D54" s="128" t="s">
        <v>734</v>
      </c>
      <c r="E54" s="127" t="s">
        <v>735</v>
      </c>
      <c r="F54" s="129">
        <v>5002.53</v>
      </c>
      <c r="G54" s="129">
        <v>6670.04</v>
      </c>
    </row>
    <row r="55" spans="1:7" x14ac:dyDescent="0.2">
      <c r="A55" s="130">
        <v>38323</v>
      </c>
      <c r="B55" s="128" t="s">
        <v>14</v>
      </c>
      <c r="C55" s="128" t="s">
        <v>733</v>
      </c>
      <c r="D55" s="128" t="s">
        <v>736</v>
      </c>
      <c r="E55" s="128" t="s">
        <v>749</v>
      </c>
      <c r="F55" s="131">
        <v>6835.9719999999998</v>
      </c>
      <c r="G55" s="131">
        <v>7768.15</v>
      </c>
    </row>
    <row r="56" spans="1:7" x14ac:dyDescent="0.2">
      <c r="A56" s="126">
        <v>38353</v>
      </c>
      <c r="B56" s="127" t="s">
        <v>14</v>
      </c>
      <c r="C56" s="127" t="s">
        <v>733</v>
      </c>
      <c r="D56" s="128" t="s">
        <v>734</v>
      </c>
      <c r="E56" s="127" t="s">
        <v>760</v>
      </c>
      <c r="F56" s="129">
        <v>1449.1455000000001</v>
      </c>
      <c r="G56" s="129">
        <v>2634.81</v>
      </c>
    </row>
    <row r="57" spans="1:7" x14ac:dyDescent="0.2">
      <c r="A57" s="126">
        <v>38402</v>
      </c>
      <c r="B57" s="127" t="s">
        <v>717</v>
      </c>
      <c r="C57" s="127" t="s">
        <v>733</v>
      </c>
      <c r="D57" s="128" t="s">
        <v>722</v>
      </c>
      <c r="E57" s="127" t="s">
        <v>763</v>
      </c>
      <c r="F57" s="129">
        <v>116.9192</v>
      </c>
      <c r="G57" s="129">
        <v>171.94</v>
      </c>
    </row>
    <row r="58" spans="1:7" x14ac:dyDescent="0.2">
      <c r="A58" s="130">
        <v>38653</v>
      </c>
      <c r="B58" s="128" t="s">
        <v>720</v>
      </c>
      <c r="C58" s="128" t="s">
        <v>733</v>
      </c>
      <c r="D58" s="128" t="s">
        <v>764</v>
      </c>
      <c r="E58" s="128" t="s">
        <v>765</v>
      </c>
      <c r="F58" s="131">
        <v>4705.0725000000002</v>
      </c>
      <c r="G58" s="131">
        <v>6273.43</v>
      </c>
    </row>
    <row r="59" spans="1:7" x14ac:dyDescent="0.2">
      <c r="A59" s="126">
        <v>38813</v>
      </c>
      <c r="B59" s="127" t="s">
        <v>14</v>
      </c>
      <c r="C59" s="127" t="s">
        <v>733</v>
      </c>
      <c r="D59" s="128" t="s">
        <v>727</v>
      </c>
      <c r="E59" s="127" t="s">
        <v>769</v>
      </c>
      <c r="F59" s="129">
        <v>1934.5303999999999</v>
      </c>
      <c r="G59" s="129">
        <v>2198.33</v>
      </c>
    </row>
    <row r="60" spans="1:7" x14ac:dyDescent="0.2">
      <c r="A60" s="130">
        <v>38782</v>
      </c>
      <c r="B60" s="128" t="s">
        <v>711</v>
      </c>
      <c r="C60" s="128" t="s">
        <v>733</v>
      </c>
      <c r="D60" s="128" t="s">
        <v>764</v>
      </c>
      <c r="E60" s="128" t="s">
        <v>775</v>
      </c>
      <c r="F60" s="131">
        <v>2356.6840000000002</v>
      </c>
      <c r="G60" s="131">
        <v>4284.88</v>
      </c>
    </row>
    <row r="61" spans="1:7" x14ac:dyDescent="0.2">
      <c r="A61" s="133">
        <v>38705</v>
      </c>
      <c r="B61" s="127" t="s">
        <v>14</v>
      </c>
      <c r="C61" s="127" t="s">
        <v>733</v>
      </c>
      <c r="D61" s="128" t="s">
        <v>724</v>
      </c>
      <c r="E61" s="127" t="s">
        <v>767</v>
      </c>
      <c r="F61" s="129">
        <v>5848.9125000000004</v>
      </c>
      <c r="G61" s="129">
        <v>7798.55</v>
      </c>
    </row>
    <row r="62" spans="1:7" x14ac:dyDescent="0.2">
      <c r="A62" s="126">
        <v>38229</v>
      </c>
      <c r="B62" s="127" t="s">
        <v>717</v>
      </c>
      <c r="C62" s="127" t="s">
        <v>733</v>
      </c>
      <c r="D62" s="128" t="s">
        <v>730</v>
      </c>
      <c r="E62" s="127" t="s">
        <v>788</v>
      </c>
      <c r="F62" s="129">
        <v>4482.7980000000007</v>
      </c>
      <c r="G62" s="129">
        <v>6592.35</v>
      </c>
    </row>
    <row r="63" spans="1:7" x14ac:dyDescent="0.2">
      <c r="A63" s="126">
        <v>38185</v>
      </c>
      <c r="B63" s="127" t="s">
        <v>711</v>
      </c>
      <c r="C63" s="127" t="s">
        <v>733</v>
      </c>
      <c r="D63" s="128" t="s">
        <v>724</v>
      </c>
      <c r="E63" s="127" t="s">
        <v>737</v>
      </c>
      <c r="F63" s="129">
        <v>1210.3425</v>
      </c>
      <c r="G63" s="129">
        <v>1613.79</v>
      </c>
    </row>
    <row r="64" spans="1:7" x14ac:dyDescent="0.2">
      <c r="A64" s="126">
        <v>38170</v>
      </c>
      <c r="B64" s="127" t="s">
        <v>711</v>
      </c>
      <c r="C64" s="127" t="s">
        <v>733</v>
      </c>
      <c r="D64" s="128" t="s">
        <v>713</v>
      </c>
      <c r="E64" s="127" t="s">
        <v>797</v>
      </c>
      <c r="F64" s="129">
        <v>836.17600000000004</v>
      </c>
      <c r="G64" s="129">
        <v>1520.32</v>
      </c>
    </row>
    <row r="65" spans="1:7" x14ac:dyDescent="0.2">
      <c r="A65" s="130">
        <v>38695</v>
      </c>
      <c r="B65" s="128" t="s">
        <v>711</v>
      </c>
      <c r="C65" s="128" t="s">
        <v>733</v>
      </c>
      <c r="D65" s="128" t="s">
        <v>754</v>
      </c>
      <c r="E65" s="128" t="s">
        <v>808</v>
      </c>
      <c r="F65" s="131">
        <v>1479.2355</v>
      </c>
      <c r="G65" s="131">
        <v>3287.19</v>
      </c>
    </row>
    <row r="66" spans="1:7" x14ac:dyDescent="0.2">
      <c r="A66" s="126">
        <v>38627</v>
      </c>
      <c r="B66" s="127" t="s">
        <v>720</v>
      </c>
      <c r="C66" s="127" t="s">
        <v>733</v>
      </c>
      <c r="D66" s="128" t="s">
        <v>715</v>
      </c>
      <c r="E66" s="127" t="s">
        <v>817</v>
      </c>
      <c r="F66" s="129">
        <v>167.9623</v>
      </c>
      <c r="G66" s="129">
        <v>390.61</v>
      </c>
    </row>
    <row r="67" spans="1:7" x14ac:dyDescent="0.2">
      <c r="A67" s="130">
        <v>38341</v>
      </c>
      <c r="B67" s="128" t="s">
        <v>717</v>
      </c>
      <c r="C67" s="128" t="s">
        <v>733</v>
      </c>
      <c r="D67" s="128" t="s">
        <v>764</v>
      </c>
      <c r="E67" s="128" t="s">
        <v>818</v>
      </c>
      <c r="F67" s="131">
        <v>5876.5946999999996</v>
      </c>
      <c r="G67" s="131">
        <v>9960.33</v>
      </c>
    </row>
    <row r="68" spans="1:7" x14ac:dyDescent="0.2">
      <c r="A68" s="126">
        <v>38473</v>
      </c>
      <c r="B68" s="127" t="s">
        <v>717</v>
      </c>
      <c r="C68" s="127" t="s">
        <v>733</v>
      </c>
      <c r="D68" s="128" t="s">
        <v>752</v>
      </c>
      <c r="E68" s="127" t="s">
        <v>819</v>
      </c>
      <c r="F68" s="129">
        <v>6820.56</v>
      </c>
      <c r="G68" s="129">
        <v>9094.08</v>
      </c>
    </row>
    <row r="69" spans="1:7" x14ac:dyDescent="0.2">
      <c r="A69" s="130">
        <v>38677</v>
      </c>
      <c r="B69" s="128" t="s">
        <v>14</v>
      </c>
      <c r="C69" s="128" t="s">
        <v>733</v>
      </c>
      <c r="D69" s="128" t="s">
        <v>745</v>
      </c>
      <c r="E69" s="128" t="s">
        <v>825</v>
      </c>
      <c r="F69" s="131">
        <v>1768.9535999999998</v>
      </c>
      <c r="G69" s="131">
        <v>3049.92</v>
      </c>
    </row>
    <row r="70" spans="1:7" x14ac:dyDescent="0.2">
      <c r="A70" s="126">
        <v>38611</v>
      </c>
      <c r="B70" s="127" t="s">
        <v>14</v>
      </c>
      <c r="C70" s="127" t="s">
        <v>733</v>
      </c>
      <c r="D70" s="128" t="s">
        <v>730</v>
      </c>
      <c r="E70" s="127" t="s">
        <v>830</v>
      </c>
      <c r="F70" s="129">
        <v>1805.7295000000001</v>
      </c>
      <c r="G70" s="129">
        <v>4880.3500000000004</v>
      </c>
    </row>
    <row r="71" spans="1:7" x14ac:dyDescent="0.2">
      <c r="A71" s="126">
        <v>38638</v>
      </c>
      <c r="B71" s="127" t="s">
        <v>14</v>
      </c>
      <c r="C71" s="127" t="s">
        <v>733</v>
      </c>
      <c r="D71" s="128" t="s">
        <v>724</v>
      </c>
      <c r="E71" s="127" t="s">
        <v>842</v>
      </c>
      <c r="F71" s="129">
        <v>18.072799999999997</v>
      </c>
      <c r="G71" s="129">
        <v>31.16</v>
      </c>
    </row>
    <row r="72" spans="1:7" x14ac:dyDescent="0.2">
      <c r="A72" s="130">
        <v>38361</v>
      </c>
      <c r="B72" s="128" t="s">
        <v>18</v>
      </c>
      <c r="C72" s="128" t="s">
        <v>733</v>
      </c>
      <c r="D72" s="128" t="s">
        <v>722</v>
      </c>
      <c r="E72" s="128" t="s">
        <v>850</v>
      </c>
      <c r="F72" s="131">
        <v>3330.0135</v>
      </c>
      <c r="G72" s="131">
        <v>7400.03</v>
      </c>
    </row>
    <row r="73" spans="1:7" x14ac:dyDescent="0.2">
      <c r="A73" s="126">
        <v>38699</v>
      </c>
      <c r="B73" s="127" t="s">
        <v>717</v>
      </c>
      <c r="C73" s="127" t="s">
        <v>733</v>
      </c>
      <c r="D73" s="128" t="s">
        <v>730</v>
      </c>
      <c r="E73" s="127" t="s">
        <v>862</v>
      </c>
      <c r="F73" s="129">
        <v>1191.2445999999998</v>
      </c>
      <c r="G73" s="129">
        <v>2053.87</v>
      </c>
    </row>
    <row r="74" spans="1:7" x14ac:dyDescent="0.2">
      <c r="A74" s="130">
        <v>38320</v>
      </c>
      <c r="B74" s="128" t="s">
        <v>14</v>
      </c>
      <c r="C74" s="128" t="s">
        <v>733</v>
      </c>
      <c r="D74" s="128" t="s">
        <v>734</v>
      </c>
      <c r="E74" s="128" t="s">
        <v>872</v>
      </c>
      <c r="F74" s="131">
        <v>2674.6056999999996</v>
      </c>
      <c r="G74" s="131">
        <v>4533.2299999999996</v>
      </c>
    </row>
    <row r="75" spans="1:7" x14ac:dyDescent="0.2">
      <c r="A75" s="130">
        <v>38254</v>
      </c>
      <c r="B75" s="128" t="s">
        <v>720</v>
      </c>
      <c r="C75" s="128" t="s">
        <v>733</v>
      </c>
      <c r="D75" s="128" t="s">
        <v>752</v>
      </c>
      <c r="E75" s="128" t="s">
        <v>883</v>
      </c>
      <c r="F75" s="131">
        <v>2982.5345000000002</v>
      </c>
      <c r="G75" s="131">
        <v>5422.79</v>
      </c>
    </row>
    <row r="76" spans="1:7" x14ac:dyDescent="0.2">
      <c r="A76" s="126">
        <v>38429</v>
      </c>
      <c r="B76" s="127" t="s">
        <v>14</v>
      </c>
      <c r="C76" s="127" t="s">
        <v>733</v>
      </c>
      <c r="D76" s="128" t="s">
        <v>764</v>
      </c>
      <c r="E76" s="127" t="s">
        <v>884</v>
      </c>
      <c r="F76" s="129">
        <v>249.38320000000002</v>
      </c>
      <c r="G76" s="129">
        <v>366.74</v>
      </c>
    </row>
    <row r="77" spans="1:7" x14ac:dyDescent="0.2">
      <c r="A77" s="126">
        <v>38570</v>
      </c>
      <c r="B77" s="127" t="s">
        <v>711</v>
      </c>
      <c r="C77" s="127" t="s">
        <v>733</v>
      </c>
      <c r="D77" s="128" t="s">
        <v>730</v>
      </c>
      <c r="E77" s="127" t="s">
        <v>887</v>
      </c>
      <c r="F77" s="129">
        <v>607.64859999999999</v>
      </c>
      <c r="G77" s="129">
        <v>1047.67</v>
      </c>
    </row>
    <row r="78" spans="1:7" x14ac:dyDescent="0.2">
      <c r="A78" s="126">
        <v>38868</v>
      </c>
      <c r="B78" s="127" t="s">
        <v>711</v>
      </c>
      <c r="C78" s="127" t="s">
        <v>733</v>
      </c>
      <c r="D78" s="128" t="s">
        <v>715</v>
      </c>
      <c r="E78" s="127" t="s">
        <v>896</v>
      </c>
      <c r="F78" s="129">
        <v>4494.4470000000001</v>
      </c>
      <c r="G78" s="129">
        <v>9987.66</v>
      </c>
    </row>
    <row r="79" spans="1:7" x14ac:dyDescent="0.2">
      <c r="A79" s="126">
        <v>38706</v>
      </c>
      <c r="B79" s="127" t="s">
        <v>711</v>
      </c>
      <c r="C79" s="127" t="s">
        <v>733</v>
      </c>
      <c r="D79" s="128" t="s">
        <v>724</v>
      </c>
      <c r="E79" s="127" t="s">
        <v>898</v>
      </c>
      <c r="F79" s="129">
        <v>2212.8230000000003</v>
      </c>
      <c r="G79" s="129">
        <v>5146.1000000000004</v>
      </c>
    </row>
    <row r="80" spans="1:7" x14ac:dyDescent="0.2">
      <c r="A80" s="130">
        <v>38391</v>
      </c>
      <c r="B80" s="128" t="s">
        <v>720</v>
      </c>
      <c r="C80" s="128" t="s">
        <v>733</v>
      </c>
      <c r="D80" s="128" t="s">
        <v>745</v>
      </c>
      <c r="E80" s="128" t="s">
        <v>911</v>
      </c>
      <c r="F80" s="131">
        <v>1936.7624999999998</v>
      </c>
      <c r="G80" s="131">
        <v>2582.35</v>
      </c>
    </row>
    <row r="81" spans="1:7" x14ac:dyDescent="0.2">
      <c r="A81" s="130">
        <v>38854</v>
      </c>
      <c r="B81" s="128" t="s">
        <v>711</v>
      </c>
      <c r="C81" s="128" t="s">
        <v>733</v>
      </c>
      <c r="D81" s="128" t="s">
        <v>764</v>
      </c>
      <c r="E81" s="128" t="s">
        <v>925</v>
      </c>
      <c r="F81" s="131">
        <v>2764.3959999999997</v>
      </c>
      <c r="G81" s="131">
        <v>4766.2</v>
      </c>
    </row>
    <row r="82" spans="1:7" x14ac:dyDescent="0.2">
      <c r="A82" s="126">
        <v>38161</v>
      </c>
      <c r="B82" s="127" t="s">
        <v>717</v>
      </c>
      <c r="C82" s="127" t="s">
        <v>733</v>
      </c>
      <c r="D82" s="128" t="s">
        <v>745</v>
      </c>
      <c r="E82" s="127" t="s">
        <v>931</v>
      </c>
      <c r="F82" s="129">
        <v>1707.8126999999999</v>
      </c>
      <c r="G82" s="129">
        <v>4615.71</v>
      </c>
    </row>
    <row r="83" spans="1:7" x14ac:dyDescent="0.2">
      <c r="A83" s="130">
        <v>38399</v>
      </c>
      <c r="B83" s="128" t="s">
        <v>717</v>
      </c>
      <c r="C83" s="128" t="s">
        <v>733</v>
      </c>
      <c r="D83" s="128" t="s">
        <v>734</v>
      </c>
      <c r="E83" s="128" t="s">
        <v>935</v>
      </c>
      <c r="F83" s="131">
        <v>4271.12</v>
      </c>
      <c r="G83" s="131">
        <v>7364</v>
      </c>
    </row>
    <row r="84" spans="1:7" x14ac:dyDescent="0.2">
      <c r="A84" s="130">
        <v>38234</v>
      </c>
      <c r="B84" s="128" t="s">
        <v>720</v>
      </c>
      <c r="C84" s="128" t="s">
        <v>733</v>
      </c>
      <c r="D84" s="128" t="s">
        <v>727</v>
      </c>
      <c r="E84" s="128" t="s">
        <v>939</v>
      </c>
      <c r="F84" s="131">
        <v>5988.93</v>
      </c>
      <c r="G84" s="131">
        <v>7985.24</v>
      </c>
    </row>
    <row r="85" spans="1:7" x14ac:dyDescent="0.2">
      <c r="A85" s="126">
        <v>38620</v>
      </c>
      <c r="B85" s="127" t="s">
        <v>717</v>
      </c>
      <c r="C85" s="127" t="s">
        <v>733</v>
      </c>
      <c r="D85" s="128" t="s">
        <v>722</v>
      </c>
      <c r="E85" s="127" t="s">
        <v>940</v>
      </c>
      <c r="F85" s="129">
        <v>1503.7125000000001</v>
      </c>
      <c r="G85" s="129">
        <v>2004.95</v>
      </c>
    </row>
    <row r="86" spans="1:7" x14ac:dyDescent="0.2">
      <c r="A86" s="130">
        <v>38346</v>
      </c>
      <c r="B86" s="128" t="s">
        <v>720</v>
      </c>
      <c r="C86" s="128" t="s">
        <v>733</v>
      </c>
      <c r="D86" s="128" t="s">
        <v>727</v>
      </c>
      <c r="E86" s="128" t="s">
        <v>948</v>
      </c>
      <c r="F86" s="131">
        <v>3664.6785</v>
      </c>
      <c r="G86" s="131">
        <v>8143.73</v>
      </c>
    </row>
    <row r="87" spans="1:7" x14ac:dyDescent="0.2">
      <c r="A87" s="130">
        <v>38260</v>
      </c>
      <c r="B87" s="128" t="s">
        <v>720</v>
      </c>
      <c r="C87" s="128" t="s">
        <v>733</v>
      </c>
      <c r="D87" s="128" t="s">
        <v>736</v>
      </c>
      <c r="E87" s="128" t="s">
        <v>950</v>
      </c>
      <c r="F87" s="131">
        <v>500.88749999999999</v>
      </c>
      <c r="G87" s="131">
        <v>1353.75</v>
      </c>
    </row>
    <row r="88" spans="1:7" x14ac:dyDescent="0.2">
      <c r="A88" s="130">
        <v>38875</v>
      </c>
      <c r="B88" s="128" t="s">
        <v>720</v>
      </c>
      <c r="C88" s="128" t="s">
        <v>733</v>
      </c>
      <c r="D88" s="128" t="s">
        <v>730</v>
      </c>
      <c r="E88" s="128" t="s">
        <v>969</v>
      </c>
      <c r="F88" s="131">
        <v>5395.1260000000002</v>
      </c>
      <c r="G88" s="131">
        <v>9809.32</v>
      </c>
    </row>
    <row r="89" spans="1:7" x14ac:dyDescent="0.2">
      <c r="A89" s="126">
        <v>38454</v>
      </c>
      <c r="B89" s="127" t="s">
        <v>711</v>
      </c>
      <c r="C89" s="127" t="s">
        <v>733</v>
      </c>
      <c r="D89" s="128" t="s">
        <v>766</v>
      </c>
      <c r="E89" s="127" t="s">
        <v>970</v>
      </c>
      <c r="F89" s="129">
        <v>4296.4137999999994</v>
      </c>
      <c r="G89" s="129">
        <v>7407.61</v>
      </c>
    </row>
    <row r="90" spans="1:7" x14ac:dyDescent="0.2">
      <c r="A90" s="130">
        <v>38545</v>
      </c>
      <c r="B90" s="128" t="s">
        <v>711</v>
      </c>
      <c r="C90" s="128" t="s">
        <v>733</v>
      </c>
      <c r="D90" s="128" t="s">
        <v>722</v>
      </c>
      <c r="E90" s="128" t="s">
        <v>973</v>
      </c>
      <c r="F90" s="131">
        <v>2880.9</v>
      </c>
      <c r="G90" s="131">
        <v>3273.75</v>
      </c>
    </row>
    <row r="91" spans="1:7" x14ac:dyDescent="0.2">
      <c r="A91" s="126">
        <v>38574</v>
      </c>
      <c r="B91" s="127" t="s">
        <v>711</v>
      </c>
      <c r="C91" s="127" t="s">
        <v>733</v>
      </c>
      <c r="D91" s="128" t="s">
        <v>722</v>
      </c>
      <c r="E91" s="127" t="s">
        <v>978</v>
      </c>
      <c r="F91" s="129">
        <v>526.07939999999996</v>
      </c>
      <c r="G91" s="129">
        <v>891.66</v>
      </c>
    </row>
    <row r="92" spans="1:7" x14ac:dyDescent="0.2">
      <c r="A92" s="130">
        <v>38364</v>
      </c>
      <c r="B92" s="128" t="s">
        <v>720</v>
      </c>
      <c r="C92" s="128" t="s">
        <v>733</v>
      </c>
      <c r="D92" s="128" t="s">
        <v>764</v>
      </c>
      <c r="E92" s="128" t="s">
        <v>979</v>
      </c>
      <c r="F92" s="131">
        <v>6619.97</v>
      </c>
      <c r="G92" s="131">
        <v>9735.25</v>
      </c>
    </row>
    <row r="93" spans="1:7" x14ac:dyDescent="0.2">
      <c r="A93" s="130">
        <v>38884</v>
      </c>
      <c r="B93" s="128" t="s">
        <v>711</v>
      </c>
      <c r="C93" s="128" t="s">
        <v>733</v>
      </c>
      <c r="D93" s="128" t="s">
        <v>745</v>
      </c>
      <c r="E93" s="128" t="s">
        <v>981</v>
      </c>
      <c r="F93" s="131">
        <v>1835.8971999999999</v>
      </c>
      <c r="G93" s="131">
        <v>3165.34</v>
      </c>
    </row>
    <row r="94" spans="1:7" x14ac:dyDescent="0.2">
      <c r="A94" s="130">
        <v>38811</v>
      </c>
      <c r="B94" s="128" t="s">
        <v>711</v>
      </c>
      <c r="C94" s="128" t="s">
        <v>733</v>
      </c>
      <c r="D94" s="128" t="s">
        <v>730</v>
      </c>
      <c r="E94" s="128" t="s">
        <v>990</v>
      </c>
      <c r="F94" s="131">
        <v>1070.9503</v>
      </c>
      <c r="G94" s="131">
        <v>1815.17</v>
      </c>
    </row>
    <row r="95" spans="1:7" x14ac:dyDescent="0.2">
      <c r="A95" s="130">
        <v>38389</v>
      </c>
      <c r="B95" s="128" t="s">
        <v>18</v>
      </c>
      <c r="C95" s="128" t="s">
        <v>733</v>
      </c>
      <c r="D95" s="128" t="s">
        <v>734</v>
      </c>
      <c r="E95" s="128" t="s">
        <v>1025</v>
      </c>
      <c r="F95" s="131">
        <v>2084.6947</v>
      </c>
      <c r="G95" s="131">
        <v>5634.31</v>
      </c>
    </row>
    <row r="96" spans="1:7" x14ac:dyDescent="0.2">
      <c r="A96" s="126">
        <v>38202</v>
      </c>
      <c r="B96" s="127" t="s">
        <v>18</v>
      </c>
      <c r="C96" s="127" t="s">
        <v>105</v>
      </c>
      <c r="D96" s="128" t="s">
        <v>715</v>
      </c>
      <c r="E96" s="127" t="s">
        <v>716</v>
      </c>
      <c r="F96" s="129">
        <v>1281.1804999999999</v>
      </c>
      <c r="G96" s="129">
        <v>3462.65</v>
      </c>
    </row>
    <row r="97" spans="1:7" x14ac:dyDescent="0.2">
      <c r="A97" s="130">
        <v>38510</v>
      </c>
      <c r="B97" s="128" t="s">
        <v>711</v>
      </c>
      <c r="C97" s="128" t="s">
        <v>105</v>
      </c>
      <c r="D97" s="128" t="s">
        <v>724</v>
      </c>
      <c r="E97" s="128" t="s">
        <v>725</v>
      </c>
      <c r="F97" s="131">
        <v>3387.0825000000004</v>
      </c>
      <c r="G97" s="131">
        <v>7526.85</v>
      </c>
    </row>
    <row r="98" spans="1:7" x14ac:dyDescent="0.2">
      <c r="A98" s="126">
        <v>38208</v>
      </c>
      <c r="B98" s="127" t="s">
        <v>720</v>
      </c>
      <c r="C98" s="127" t="s">
        <v>105</v>
      </c>
      <c r="D98" s="128" t="s">
        <v>713</v>
      </c>
      <c r="E98" s="127" t="s">
        <v>726</v>
      </c>
      <c r="F98" s="129">
        <v>1370.5505000000001</v>
      </c>
      <c r="G98" s="129">
        <v>2491.91</v>
      </c>
    </row>
    <row r="99" spans="1:7" x14ac:dyDescent="0.2">
      <c r="A99" s="133">
        <v>38645</v>
      </c>
      <c r="B99" s="128" t="s">
        <v>717</v>
      </c>
      <c r="C99" s="128" t="s">
        <v>105</v>
      </c>
      <c r="D99" s="128" t="s">
        <v>722</v>
      </c>
      <c r="E99" s="128" t="s">
        <v>732</v>
      </c>
      <c r="F99" s="131">
        <v>612.12599999999998</v>
      </c>
      <c r="G99" s="131">
        <v>1360.28</v>
      </c>
    </row>
    <row r="100" spans="1:7" x14ac:dyDescent="0.2">
      <c r="A100" s="130">
        <v>38610</v>
      </c>
      <c r="B100" s="128" t="s">
        <v>711</v>
      </c>
      <c r="C100" s="128" t="s">
        <v>105</v>
      </c>
      <c r="D100" s="128" t="s">
        <v>730</v>
      </c>
      <c r="E100" s="128" t="s">
        <v>768</v>
      </c>
      <c r="F100" s="131">
        <v>3251.3624999999997</v>
      </c>
      <c r="G100" s="131">
        <v>4335.1499999999996</v>
      </c>
    </row>
    <row r="101" spans="1:7" x14ac:dyDescent="0.2">
      <c r="A101" s="126">
        <v>38449</v>
      </c>
      <c r="B101" s="127" t="s">
        <v>18</v>
      </c>
      <c r="C101" s="127" t="s">
        <v>105</v>
      </c>
      <c r="D101" s="128" t="s">
        <v>724</v>
      </c>
      <c r="E101" s="127" t="s">
        <v>773</v>
      </c>
      <c r="F101" s="129">
        <v>4155.9016000000001</v>
      </c>
      <c r="G101" s="129">
        <v>6111.62</v>
      </c>
    </row>
    <row r="102" spans="1:7" x14ac:dyDescent="0.2">
      <c r="A102" s="130">
        <v>38698</v>
      </c>
      <c r="B102" s="128" t="s">
        <v>711</v>
      </c>
      <c r="C102" s="128" t="s">
        <v>105</v>
      </c>
      <c r="D102" s="128" t="s">
        <v>764</v>
      </c>
      <c r="E102" s="128" t="s">
        <v>791</v>
      </c>
      <c r="F102" s="131">
        <v>92.275999999999996</v>
      </c>
      <c r="G102" s="131">
        <v>135.69999999999999</v>
      </c>
    </row>
    <row r="103" spans="1:7" x14ac:dyDescent="0.2">
      <c r="A103" s="130">
        <v>38332</v>
      </c>
      <c r="B103" s="128" t="s">
        <v>18</v>
      </c>
      <c r="C103" s="128" t="s">
        <v>105</v>
      </c>
      <c r="D103" s="128" t="s">
        <v>766</v>
      </c>
      <c r="E103" s="128" t="s">
        <v>806</v>
      </c>
      <c r="F103" s="131">
        <v>3413.6274000000003</v>
      </c>
      <c r="G103" s="131">
        <v>9226.02</v>
      </c>
    </row>
    <row r="104" spans="1:7" x14ac:dyDescent="0.2">
      <c r="A104" s="126">
        <v>38621</v>
      </c>
      <c r="B104" s="127" t="s">
        <v>711</v>
      </c>
      <c r="C104" s="127" t="s">
        <v>105</v>
      </c>
      <c r="D104" s="128" t="s">
        <v>734</v>
      </c>
      <c r="E104" s="127" t="s">
        <v>814</v>
      </c>
      <c r="F104" s="129">
        <v>1731.3522</v>
      </c>
      <c r="G104" s="129">
        <v>2985.09</v>
      </c>
    </row>
    <row r="105" spans="1:7" x14ac:dyDescent="0.2">
      <c r="A105" s="126">
        <v>38200</v>
      </c>
      <c r="B105" s="127" t="s">
        <v>711</v>
      </c>
      <c r="C105" s="127" t="s">
        <v>105</v>
      </c>
      <c r="D105" s="128" t="s">
        <v>727</v>
      </c>
      <c r="E105" s="127" t="s">
        <v>826</v>
      </c>
      <c r="F105" s="129">
        <v>4595.2060000000001</v>
      </c>
      <c r="G105" s="129">
        <v>8354.92</v>
      </c>
    </row>
    <row r="106" spans="1:7" x14ac:dyDescent="0.2">
      <c r="A106" s="130">
        <v>38665</v>
      </c>
      <c r="B106" s="128" t="s">
        <v>711</v>
      </c>
      <c r="C106" s="128" t="s">
        <v>105</v>
      </c>
      <c r="D106" s="128" t="s">
        <v>745</v>
      </c>
      <c r="E106" s="128" t="s">
        <v>835</v>
      </c>
      <c r="F106" s="131">
        <v>203.685</v>
      </c>
      <c r="G106" s="131">
        <v>271.58</v>
      </c>
    </row>
    <row r="107" spans="1:7" x14ac:dyDescent="0.2">
      <c r="A107" s="130">
        <v>38373</v>
      </c>
      <c r="B107" s="128" t="s">
        <v>720</v>
      </c>
      <c r="C107" s="128" t="s">
        <v>105</v>
      </c>
      <c r="D107" s="128" t="s">
        <v>752</v>
      </c>
      <c r="E107" s="128" t="s">
        <v>843</v>
      </c>
      <c r="F107" s="131">
        <v>8615.6224000000002</v>
      </c>
      <c r="G107" s="131">
        <v>9790.48</v>
      </c>
    </row>
    <row r="108" spans="1:7" x14ac:dyDescent="0.2">
      <c r="A108" s="126">
        <v>38867</v>
      </c>
      <c r="B108" s="127" t="s">
        <v>14</v>
      </c>
      <c r="C108" s="127" t="s">
        <v>105</v>
      </c>
      <c r="D108" s="128" t="s">
        <v>722</v>
      </c>
      <c r="E108" s="127" t="s">
        <v>844</v>
      </c>
      <c r="F108" s="129">
        <v>1117.5012999999999</v>
      </c>
      <c r="G108" s="129">
        <v>1894.07</v>
      </c>
    </row>
    <row r="109" spans="1:7" x14ac:dyDescent="0.2">
      <c r="A109" s="130">
        <v>38676</v>
      </c>
      <c r="B109" s="128" t="s">
        <v>711</v>
      </c>
      <c r="C109" s="128" t="s">
        <v>105</v>
      </c>
      <c r="D109" s="128" t="s">
        <v>734</v>
      </c>
      <c r="E109" s="128" t="s">
        <v>848</v>
      </c>
      <c r="F109" s="131">
        <v>1950.3045000000002</v>
      </c>
      <c r="G109" s="131">
        <v>4334.01</v>
      </c>
    </row>
    <row r="110" spans="1:7" x14ac:dyDescent="0.2">
      <c r="A110" s="130">
        <v>38216</v>
      </c>
      <c r="B110" s="128" t="s">
        <v>720</v>
      </c>
      <c r="C110" s="128" t="s">
        <v>105</v>
      </c>
      <c r="D110" s="128" t="s">
        <v>766</v>
      </c>
      <c r="E110" s="128" t="s">
        <v>852</v>
      </c>
      <c r="F110" s="131">
        <v>3418.5360000000005</v>
      </c>
      <c r="G110" s="131">
        <v>6215.52</v>
      </c>
    </row>
    <row r="111" spans="1:7" x14ac:dyDescent="0.2">
      <c r="A111" s="133">
        <v>38467</v>
      </c>
      <c r="B111" s="127" t="s">
        <v>18</v>
      </c>
      <c r="C111" s="127" t="s">
        <v>105</v>
      </c>
      <c r="D111" s="128" t="s">
        <v>752</v>
      </c>
      <c r="E111" s="127" t="s">
        <v>864</v>
      </c>
      <c r="F111" s="129">
        <v>4662.3044</v>
      </c>
      <c r="G111" s="129">
        <v>6856.33</v>
      </c>
    </row>
    <row r="112" spans="1:7" x14ac:dyDescent="0.2">
      <c r="A112" s="130">
        <v>38504</v>
      </c>
      <c r="B112" s="128" t="s">
        <v>14</v>
      </c>
      <c r="C112" s="128" t="s">
        <v>105</v>
      </c>
      <c r="D112" s="128" t="s">
        <v>764</v>
      </c>
      <c r="E112" s="128" t="s">
        <v>869</v>
      </c>
      <c r="F112" s="131">
        <v>1205.9256</v>
      </c>
      <c r="G112" s="131">
        <v>1773.42</v>
      </c>
    </row>
    <row r="113" spans="1:7" x14ac:dyDescent="0.2">
      <c r="A113" s="126">
        <v>38777</v>
      </c>
      <c r="B113" s="127" t="s">
        <v>720</v>
      </c>
      <c r="C113" s="127" t="s">
        <v>105</v>
      </c>
      <c r="D113" s="128" t="s">
        <v>752</v>
      </c>
      <c r="E113" s="127" t="s">
        <v>870</v>
      </c>
      <c r="F113" s="129">
        <v>3185.7074000000002</v>
      </c>
      <c r="G113" s="129">
        <v>8610.02</v>
      </c>
    </row>
    <row r="114" spans="1:7" x14ac:dyDescent="0.2">
      <c r="A114" s="126">
        <v>38254</v>
      </c>
      <c r="B114" s="127" t="s">
        <v>14</v>
      </c>
      <c r="C114" s="127" t="s">
        <v>105</v>
      </c>
      <c r="D114" s="128" t="s">
        <v>727</v>
      </c>
      <c r="E114" s="127" t="s">
        <v>888</v>
      </c>
      <c r="F114" s="129">
        <v>1267.3980000000001</v>
      </c>
      <c r="G114" s="129">
        <v>2304.36</v>
      </c>
    </row>
    <row r="115" spans="1:7" x14ac:dyDescent="0.2">
      <c r="A115" s="126">
        <v>38718</v>
      </c>
      <c r="B115" s="127" t="s">
        <v>14</v>
      </c>
      <c r="C115" s="127" t="s">
        <v>105</v>
      </c>
      <c r="D115" s="128" t="s">
        <v>745</v>
      </c>
      <c r="E115" s="127" t="s">
        <v>894</v>
      </c>
      <c r="F115" s="129">
        <v>4341.1787000000004</v>
      </c>
      <c r="G115" s="129">
        <v>7357.93</v>
      </c>
    </row>
    <row r="116" spans="1:7" x14ac:dyDescent="0.2">
      <c r="A116" s="130">
        <v>38446</v>
      </c>
      <c r="B116" s="128" t="s">
        <v>720</v>
      </c>
      <c r="C116" s="128" t="s">
        <v>105</v>
      </c>
      <c r="D116" s="128" t="s">
        <v>724</v>
      </c>
      <c r="E116" s="128" t="s">
        <v>897</v>
      </c>
      <c r="F116" s="131">
        <v>1454.9974999999999</v>
      </c>
      <c r="G116" s="131">
        <v>2645.45</v>
      </c>
    </row>
    <row r="117" spans="1:7" x14ac:dyDescent="0.2">
      <c r="A117" s="130">
        <v>38632</v>
      </c>
      <c r="B117" s="128" t="s">
        <v>717</v>
      </c>
      <c r="C117" s="128" t="s">
        <v>105</v>
      </c>
      <c r="D117" s="128" t="s">
        <v>754</v>
      </c>
      <c r="E117" s="128" t="s">
        <v>899</v>
      </c>
      <c r="F117" s="131">
        <v>3641.6343999999999</v>
      </c>
      <c r="G117" s="131">
        <v>6278.68</v>
      </c>
    </row>
    <row r="118" spans="1:7" x14ac:dyDescent="0.2">
      <c r="A118" s="126">
        <v>38462</v>
      </c>
      <c r="B118" s="127" t="s">
        <v>711</v>
      </c>
      <c r="C118" s="127" t="s">
        <v>105</v>
      </c>
      <c r="D118" s="128" t="s">
        <v>715</v>
      </c>
      <c r="E118" s="127" t="s">
        <v>900</v>
      </c>
      <c r="F118" s="129">
        <v>640.66329999999994</v>
      </c>
      <c r="G118" s="129">
        <v>1085.8699999999999</v>
      </c>
    </row>
    <row r="119" spans="1:7" x14ac:dyDescent="0.2">
      <c r="A119" s="130">
        <v>38297</v>
      </c>
      <c r="B119" s="128" t="s">
        <v>711</v>
      </c>
      <c r="C119" s="128" t="s">
        <v>105</v>
      </c>
      <c r="D119" s="128" t="s">
        <v>730</v>
      </c>
      <c r="E119" s="128" t="s">
        <v>901</v>
      </c>
      <c r="F119" s="131">
        <v>563.5630000000001</v>
      </c>
      <c r="G119" s="131">
        <v>1024.6600000000001</v>
      </c>
    </row>
    <row r="120" spans="1:7" x14ac:dyDescent="0.2">
      <c r="A120" s="126">
        <v>38597</v>
      </c>
      <c r="B120" s="127" t="s">
        <v>711</v>
      </c>
      <c r="C120" s="127" t="s">
        <v>105</v>
      </c>
      <c r="D120" s="128" t="s">
        <v>727</v>
      </c>
      <c r="E120" s="127" t="s">
        <v>906</v>
      </c>
      <c r="F120" s="129">
        <v>4357.2449999999999</v>
      </c>
      <c r="G120" s="129">
        <v>5809.66</v>
      </c>
    </row>
    <row r="121" spans="1:7" x14ac:dyDescent="0.2">
      <c r="A121" s="130">
        <v>38722</v>
      </c>
      <c r="B121" s="128" t="s">
        <v>711</v>
      </c>
      <c r="C121" s="128" t="s">
        <v>105</v>
      </c>
      <c r="D121" s="128" t="s">
        <v>727</v>
      </c>
      <c r="E121" s="128" t="s">
        <v>918</v>
      </c>
      <c r="F121" s="131">
        <v>241.6575</v>
      </c>
      <c r="G121" s="131">
        <v>322.20999999999998</v>
      </c>
    </row>
    <row r="122" spans="1:7" x14ac:dyDescent="0.2">
      <c r="A122" s="130">
        <v>38276</v>
      </c>
      <c r="B122" s="128" t="s">
        <v>720</v>
      </c>
      <c r="C122" s="128" t="s">
        <v>105</v>
      </c>
      <c r="D122" s="128" t="s">
        <v>764</v>
      </c>
      <c r="E122" s="128" t="s">
        <v>929</v>
      </c>
      <c r="F122" s="131">
        <v>4250.1646000000001</v>
      </c>
      <c r="G122" s="131">
        <v>7327.87</v>
      </c>
    </row>
    <row r="123" spans="1:7" x14ac:dyDescent="0.2">
      <c r="A123" s="130">
        <v>38348</v>
      </c>
      <c r="B123" s="128" t="s">
        <v>720</v>
      </c>
      <c r="C123" s="128" t="s">
        <v>105</v>
      </c>
      <c r="D123" s="128" t="s">
        <v>764</v>
      </c>
      <c r="E123" s="128" t="s">
        <v>937</v>
      </c>
      <c r="F123" s="131">
        <v>3396.2484999999997</v>
      </c>
      <c r="G123" s="131">
        <v>9179.0499999999993</v>
      </c>
    </row>
    <row r="124" spans="1:7" x14ac:dyDescent="0.2">
      <c r="A124" s="126">
        <v>38442</v>
      </c>
      <c r="B124" s="127" t="s">
        <v>14</v>
      </c>
      <c r="C124" s="127" t="s">
        <v>105</v>
      </c>
      <c r="D124" s="128" t="s">
        <v>764</v>
      </c>
      <c r="E124" s="127" t="s">
        <v>958</v>
      </c>
      <c r="F124" s="129">
        <v>2944.1</v>
      </c>
      <c r="G124" s="129">
        <v>4990</v>
      </c>
    </row>
    <row r="125" spans="1:7" x14ac:dyDescent="0.2">
      <c r="A125" s="126">
        <v>38330</v>
      </c>
      <c r="B125" s="127" t="s">
        <v>717</v>
      </c>
      <c r="C125" s="127" t="s">
        <v>105</v>
      </c>
      <c r="D125" s="128" t="s">
        <v>766</v>
      </c>
      <c r="E125" s="127" t="s">
        <v>966</v>
      </c>
      <c r="F125" s="129">
        <v>2935.0364</v>
      </c>
      <c r="G125" s="129">
        <v>4316.2299999999996</v>
      </c>
    </row>
    <row r="126" spans="1:7" x14ac:dyDescent="0.2">
      <c r="A126" s="126">
        <v>38537</v>
      </c>
      <c r="B126" s="127" t="s">
        <v>711</v>
      </c>
      <c r="C126" s="127" t="s">
        <v>105</v>
      </c>
      <c r="D126" s="128" t="s">
        <v>764</v>
      </c>
      <c r="E126" s="127" t="s">
        <v>976</v>
      </c>
      <c r="F126" s="129">
        <v>3442.4258</v>
      </c>
      <c r="G126" s="129">
        <v>5834.62</v>
      </c>
    </row>
    <row r="127" spans="1:7" x14ac:dyDescent="0.2">
      <c r="A127" s="126">
        <v>38515</v>
      </c>
      <c r="B127" s="127" t="s">
        <v>717</v>
      </c>
      <c r="C127" s="127" t="s">
        <v>105</v>
      </c>
      <c r="D127" s="128" t="s">
        <v>736</v>
      </c>
      <c r="E127" s="127" t="s">
        <v>989</v>
      </c>
      <c r="F127" s="129">
        <v>3438.0891999999994</v>
      </c>
      <c r="G127" s="129">
        <v>5927.74</v>
      </c>
    </row>
    <row r="128" spans="1:7" x14ac:dyDescent="0.2">
      <c r="A128" s="126">
        <v>38477</v>
      </c>
      <c r="B128" s="127" t="s">
        <v>18</v>
      </c>
      <c r="C128" s="127" t="s">
        <v>105</v>
      </c>
      <c r="D128" s="128" t="s">
        <v>764</v>
      </c>
      <c r="E128" s="127" t="s">
        <v>1000</v>
      </c>
      <c r="F128" s="129">
        <v>5754.9366999999993</v>
      </c>
      <c r="G128" s="129">
        <v>9754.1299999999992</v>
      </c>
    </row>
    <row r="129" spans="1:7" x14ac:dyDescent="0.2">
      <c r="A129" s="130">
        <v>38702</v>
      </c>
      <c r="B129" s="128" t="s">
        <v>720</v>
      </c>
      <c r="C129" s="128" t="s">
        <v>105</v>
      </c>
      <c r="D129" s="128" t="s">
        <v>722</v>
      </c>
      <c r="E129" s="128" t="s">
        <v>1014</v>
      </c>
      <c r="F129" s="131">
        <v>3978.1851999999994</v>
      </c>
      <c r="G129" s="131">
        <v>6858.94</v>
      </c>
    </row>
    <row r="130" spans="1:7" x14ac:dyDescent="0.2">
      <c r="A130" s="130">
        <v>38415</v>
      </c>
      <c r="B130" s="128" t="s">
        <v>720</v>
      </c>
      <c r="C130" s="128" t="s">
        <v>105</v>
      </c>
      <c r="D130" s="128" t="s">
        <v>715</v>
      </c>
      <c r="E130" s="128" t="s">
        <v>1021</v>
      </c>
      <c r="F130" s="131">
        <v>5245.7053000000005</v>
      </c>
      <c r="G130" s="131">
        <v>5610.38</v>
      </c>
    </row>
    <row r="131" spans="1:7" x14ac:dyDescent="0.2">
      <c r="A131" s="126">
        <v>38254</v>
      </c>
      <c r="B131" s="127" t="s">
        <v>18</v>
      </c>
      <c r="C131" s="127" t="s">
        <v>105</v>
      </c>
      <c r="D131" s="128" t="s">
        <v>713</v>
      </c>
      <c r="E131" s="127" t="s">
        <v>1022</v>
      </c>
      <c r="F131" s="129">
        <v>6159.0388000000003</v>
      </c>
      <c r="G131" s="129">
        <v>9057.41</v>
      </c>
    </row>
    <row r="132" spans="1:7" x14ac:dyDescent="0.2">
      <c r="A132" s="130">
        <v>38777</v>
      </c>
      <c r="B132" s="128" t="s">
        <v>711</v>
      </c>
      <c r="C132" s="128" t="s">
        <v>712</v>
      </c>
      <c r="D132" s="128" t="s">
        <v>713</v>
      </c>
      <c r="E132" s="128" t="s">
        <v>714</v>
      </c>
      <c r="F132" s="131">
        <v>1885.7070000000001</v>
      </c>
      <c r="G132" s="131">
        <v>4190.46</v>
      </c>
    </row>
    <row r="133" spans="1:7" x14ac:dyDescent="0.2">
      <c r="A133" s="130">
        <v>38229</v>
      </c>
      <c r="B133" s="128" t="s">
        <v>720</v>
      </c>
      <c r="C133" s="128" t="s">
        <v>712</v>
      </c>
      <c r="D133" s="128" t="s">
        <v>736</v>
      </c>
      <c r="E133" s="128" t="s">
        <v>737</v>
      </c>
      <c r="F133" s="131">
        <v>3931.9823999999994</v>
      </c>
      <c r="G133" s="131">
        <v>6779.28</v>
      </c>
    </row>
    <row r="134" spans="1:7" x14ac:dyDescent="0.2">
      <c r="A134" s="126">
        <v>38386</v>
      </c>
      <c r="B134" s="127" t="s">
        <v>14</v>
      </c>
      <c r="C134" s="127" t="s">
        <v>712</v>
      </c>
      <c r="D134" s="128" t="s">
        <v>730</v>
      </c>
      <c r="E134" s="127" t="s">
        <v>739</v>
      </c>
      <c r="F134" s="129">
        <v>5162.8456000000006</v>
      </c>
      <c r="G134" s="129">
        <v>5521.76</v>
      </c>
    </row>
    <row r="135" spans="1:7" x14ac:dyDescent="0.2">
      <c r="A135" s="130">
        <v>38840</v>
      </c>
      <c r="B135" s="128" t="s">
        <v>711</v>
      </c>
      <c r="C135" s="128" t="s">
        <v>712</v>
      </c>
      <c r="D135" s="128" t="s">
        <v>745</v>
      </c>
      <c r="E135" s="128" t="s">
        <v>746</v>
      </c>
      <c r="F135" s="131">
        <v>2075.59</v>
      </c>
      <c r="G135" s="131">
        <v>3773.8</v>
      </c>
    </row>
    <row r="136" spans="1:7" x14ac:dyDescent="0.2">
      <c r="A136" s="126">
        <v>38790</v>
      </c>
      <c r="B136" s="127" t="s">
        <v>717</v>
      </c>
      <c r="C136" s="127" t="s">
        <v>712</v>
      </c>
      <c r="D136" s="128" t="s">
        <v>736</v>
      </c>
      <c r="E136" s="127" t="s">
        <v>755</v>
      </c>
      <c r="F136" s="129">
        <v>4846.16</v>
      </c>
      <c r="G136" s="129">
        <v>5507</v>
      </c>
    </row>
    <row r="137" spans="1:7" x14ac:dyDescent="0.2">
      <c r="A137" s="126">
        <v>38638</v>
      </c>
      <c r="B137" s="127" t="s">
        <v>717</v>
      </c>
      <c r="C137" s="127" t="s">
        <v>712</v>
      </c>
      <c r="D137" s="128" t="s">
        <v>724</v>
      </c>
      <c r="E137" s="127" t="s">
        <v>758</v>
      </c>
      <c r="F137" s="129">
        <v>2395.2467999999999</v>
      </c>
      <c r="G137" s="129">
        <v>6473.64</v>
      </c>
    </row>
    <row r="138" spans="1:7" x14ac:dyDescent="0.2">
      <c r="A138" s="130">
        <v>38726</v>
      </c>
      <c r="B138" s="128" t="s">
        <v>711</v>
      </c>
      <c r="C138" s="128" t="s">
        <v>712</v>
      </c>
      <c r="D138" s="128" t="s">
        <v>764</v>
      </c>
      <c r="E138" s="128" t="s">
        <v>780</v>
      </c>
      <c r="F138" s="131">
        <v>725.55250000000001</v>
      </c>
      <c r="G138" s="131">
        <v>1229.75</v>
      </c>
    </row>
    <row r="139" spans="1:7" x14ac:dyDescent="0.2">
      <c r="A139" s="126">
        <v>38583</v>
      </c>
      <c r="B139" s="127" t="s">
        <v>711</v>
      </c>
      <c r="C139" s="127" t="s">
        <v>712</v>
      </c>
      <c r="D139" s="128" t="s">
        <v>724</v>
      </c>
      <c r="E139" s="127" t="s">
        <v>786</v>
      </c>
      <c r="F139" s="129">
        <v>4217.7151999999996</v>
      </c>
      <c r="G139" s="129">
        <v>9808.64</v>
      </c>
    </row>
    <row r="140" spans="1:7" x14ac:dyDescent="0.2">
      <c r="A140" s="126">
        <v>38855</v>
      </c>
      <c r="B140" s="127" t="s">
        <v>711</v>
      </c>
      <c r="C140" s="127" t="s">
        <v>712</v>
      </c>
      <c r="D140" s="128" t="s">
        <v>734</v>
      </c>
      <c r="E140" s="127" t="s">
        <v>790</v>
      </c>
      <c r="F140" s="129">
        <v>4246.5736500000003</v>
      </c>
      <c r="G140" s="129">
        <v>4541.79</v>
      </c>
    </row>
    <row r="141" spans="1:7" x14ac:dyDescent="0.2">
      <c r="A141" s="126">
        <v>38784</v>
      </c>
      <c r="B141" s="127" t="s">
        <v>14</v>
      </c>
      <c r="C141" s="127" t="s">
        <v>712</v>
      </c>
      <c r="D141" s="128" t="s">
        <v>754</v>
      </c>
      <c r="E141" s="127" t="s">
        <v>792</v>
      </c>
      <c r="F141" s="129">
        <v>1701.144</v>
      </c>
      <c r="G141" s="129">
        <v>3780.32</v>
      </c>
    </row>
    <row r="142" spans="1:7" x14ac:dyDescent="0.2">
      <c r="A142" s="130">
        <v>38754</v>
      </c>
      <c r="B142" s="128" t="s">
        <v>18</v>
      </c>
      <c r="C142" s="128" t="s">
        <v>712</v>
      </c>
      <c r="D142" s="128" t="s">
        <v>766</v>
      </c>
      <c r="E142" s="128" t="s">
        <v>804</v>
      </c>
      <c r="F142" s="131">
        <v>1297.0133999999998</v>
      </c>
      <c r="G142" s="131">
        <v>2236.23</v>
      </c>
    </row>
    <row r="143" spans="1:7" x14ac:dyDescent="0.2">
      <c r="A143" s="130">
        <v>38381</v>
      </c>
      <c r="B143" s="128" t="s">
        <v>18</v>
      </c>
      <c r="C143" s="128" t="s">
        <v>712</v>
      </c>
      <c r="D143" s="128" t="s">
        <v>764</v>
      </c>
      <c r="E143" s="128" t="s">
        <v>811</v>
      </c>
      <c r="F143" s="131">
        <v>969.03510000000006</v>
      </c>
      <c r="G143" s="131">
        <v>2253.5700000000002</v>
      </c>
    </row>
    <row r="144" spans="1:7" x14ac:dyDescent="0.2">
      <c r="A144" s="126">
        <v>38417</v>
      </c>
      <c r="B144" s="127" t="s">
        <v>717</v>
      </c>
      <c r="C144" s="127" t="s">
        <v>712</v>
      </c>
      <c r="D144" s="128" t="s">
        <v>730</v>
      </c>
      <c r="E144" s="127" t="s">
        <v>815</v>
      </c>
      <c r="F144" s="129">
        <v>3154.7064</v>
      </c>
      <c r="G144" s="129">
        <v>5346.96</v>
      </c>
    </row>
    <row r="145" spans="1:7" x14ac:dyDescent="0.2">
      <c r="A145" s="130">
        <v>38850</v>
      </c>
      <c r="B145" s="128" t="s">
        <v>18</v>
      </c>
      <c r="C145" s="128" t="s">
        <v>712</v>
      </c>
      <c r="D145" s="128" t="s">
        <v>730</v>
      </c>
      <c r="E145" s="128" t="s">
        <v>827</v>
      </c>
      <c r="F145" s="131">
        <v>2666.1385999999998</v>
      </c>
      <c r="G145" s="131">
        <v>7205.78</v>
      </c>
    </row>
    <row r="146" spans="1:7" x14ac:dyDescent="0.2">
      <c r="A146" s="130">
        <v>38226</v>
      </c>
      <c r="B146" s="128" t="s">
        <v>14</v>
      </c>
      <c r="C146" s="128" t="s">
        <v>712</v>
      </c>
      <c r="D146" s="128" t="s">
        <v>713</v>
      </c>
      <c r="E146" s="128" t="s">
        <v>834</v>
      </c>
      <c r="F146" s="131">
        <v>4832.6850000000004</v>
      </c>
      <c r="G146" s="131">
        <v>8786.7000000000007</v>
      </c>
    </row>
    <row r="147" spans="1:7" x14ac:dyDescent="0.2">
      <c r="A147" s="130">
        <v>38313</v>
      </c>
      <c r="B147" s="128" t="s">
        <v>711</v>
      </c>
      <c r="C147" s="128" t="s">
        <v>712</v>
      </c>
      <c r="D147" s="128" t="s">
        <v>734</v>
      </c>
      <c r="E147" s="128" t="s">
        <v>841</v>
      </c>
      <c r="F147" s="131">
        <v>7012.7711500000005</v>
      </c>
      <c r="G147" s="131">
        <v>7500.29</v>
      </c>
    </row>
    <row r="148" spans="1:7" x14ac:dyDescent="0.2">
      <c r="A148" s="130">
        <v>38460</v>
      </c>
      <c r="B148" s="128" t="s">
        <v>14</v>
      </c>
      <c r="C148" s="128" t="s">
        <v>712</v>
      </c>
      <c r="D148" s="128" t="s">
        <v>752</v>
      </c>
      <c r="E148" s="128" t="s">
        <v>859</v>
      </c>
      <c r="F148" s="131">
        <v>45.006500000000003</v>
      </c>
      <c r="G148" s="131">
        <v>81.83</v>
      </c>
    </row>
    <row r="149" spans="1:7" x14ac:dyDescent="0.2">
      <c r="A149" s="126">
        <v>38725</v>
      </c>
      <c r="B149" s="127" t="s">
        <v>18</v>
      </c>
      <c r="C149" s="127" t="s">
        <v>712</v>
      </c>
      <c r="D149" s="128" t="s">
        <v>764</v>
      </c>
      <c r="E149" s="127" t="s">
        <v>861</v>
      </c>
      <c r="F149" s="129">
        <v>2173.2177999999999</v>
      </c>
      <c r="G149" s="129">
        <v>3683.42</v>
      </c>
    </row>
    <row r="150" spans="1:7" x14ac:dyDescent="0.2">
      <c r="A150" s="130">
        <v>38393</v>
      </c>
      <c r="B150" s="128" t="s">
        <v>14</v>
      </c>
      <c r="C150" s="128" t="s">
        <v>712</v>
      </c>
      <c r="D150" s="128" t="s">
        <v>722</v>
      </c>
      <c r="E150" s="128" t="s">
        <v>874</v>
      </c>
      <c r="F150" s="131">
        <v>3806.2051999999999</v>
      </c>
      <c r="G150" s="131">
        <v>8851.64</v>
      </c>
    </row>
    <row r="151" spans="1:7" x14ac:dyDescent="0.2">
      <c r="A151" s="126">
        <v>38239</v>
      </c>
      <c r="B151" s="127" t="s">
        <v>14</v>
      </c>
      <c r="C151" s="127" t="s">
        <v>712</v>
      </c>
      <c r="D151" s="128" t="s">
        <v>736</v>
      </c>
      <c r="E151" s="127" t="s">
        <v>876</v>
      </c>
      <c r="F151" s="129">
        <v>1724.0325999999998</v>
      </c>
      <c r="G151" s="129">
        <v>2972.47</v>
      </c>
    </row>
    <row r="152" spans="1:7" x14ac:dyDescent="0.2">
      <c r="A152" s="130">
        <v>38807</v>
      </c>
      <c r="B152" s="128" t="s">
        <v>18</v>
      </c>
      <c r="C152" s="128" t="s">
        <v>712</v>
      </c>
      <c r="D152" s="128" t="s">
        <v>740</v>
      </c>
      <c r="E152" s="128" t="s">
        <v>880</v>
      </c>
      <c r="F152" s="131">
        <v>892.64960000000008</v>
      </c>
      <c r="G152" s="131">
        <v>1312.72</v>
      </c>
    </row>
    <row r="153" spans="1:7" x14ac:dyDescent="0.2">
      <c r="A153" s="126">
        <v>38513</v>
      </c>
      <c r="B153" s="127" t="s">
        <v>711</v>
      </c>
      <c r="C153" s="127" t="s">
        <v>712</v>
      </c>
      <c r="D153" s="128" t="s">
        <v>722</v>
      </c>
      <c r="E153" s="127" t="s">
        <v>903</v>
      </c>
      <c r="F153" s="129">
        <v>5331.8281500000003</v>
      </c>
      <c r="G153" s="129">
        <v>5702.49</v>
      </c>
    </row>
    <row r="154" spans="1:7" x14ac:dyDescent="0.2">
      <c r="A154" s="126">
        <v>38274</v>
      </c>
      <c r="B154" s="127" t="s">
        <v>720</v>
      </c>
      <c r="C154" s="127" t="s">
        <v>712</v>
      </c>
      <c r="D154" s="128" t="s">
        <v>736</v>
      </c>
      <c r="E154" s="127" t="s">
        <v>905</v>
      </c>
      <c r="F154" s="129">
        <v>2317.3040000000001</v>
      </c>
      <c r="G154" s="129">
        <v>3407.8</v>
      </c>
    </row>
    <row r="155" spans="1:7" x14ac:dyDescent="0.2">
      <c r="A155" s="130">
        <v>38434</v>
      </c>
      <c r="B155" s="128" t="s">
        <v>720</v>
      </c>
      <c r="C155" s="128" t="s">
        <v>712</v>
      </c>
      <c r="D155" s="128" t="s">
        <v>722</v>
      </c>
      <c r="E155" s="128" t="s">
        <v>907</v>
      </c>
      <c r="F155" s="131">
        <v>944.41020000000003</v>
      </c>
      <c r="G155" s="131">
        <v>2552.46</v>
      </c>
    </row>
    <row r="156" spans="1:7" x14ac:dyDescent="0.2">
      <c r="A156" s="126">
        <v>38266</v>
      </c>
      <c r="B156" s="127" t="s">
        <v>711</v>
      </c>
      <c r="C156" s="127" t="s">
        <v>712</v>
      </c>
      <c r="D156" s="128" t="s">
        <v>736</v>
      </c>
      <c r="E156" s="127" t="s">
        <v>916</v>
      </c>
      <c r="F156" s="129">
        <v>3671.5798</v>
      </c>
      <c r="G156" s="129">
        <v>6330.31</v>
      </c>
    </row>
    <row r="157" spans="1:7" x14ac:dyDescent="0.2">
      <c r="A157" s="126">
        <v>38443</v>
      </c>
      <c r="B157" s="127" t="s">
        <v>720</v>
      </c>
      <c r="C157" s="127" t="s">
        <v>712</v>
      </c>
      <c r="D157" s="128" t="s">
        <v>734</v>
      </c>
      <c r="E157" s="127" t="s">
        <v>919</v>
      </c>
      <c r="F157" s="129">
        <v>6032.3582000000006</v>
      </c>
      <c r="G157" s="129">
        <v>6451.72</v>
      </c>
    </row>
    <row r="158" spans="1:7" x14ac:dyDescent="0.2">
      <c r="A158" s="130">
        <v>38446</v>
      </c>
      <c r="B158" s="128" t="s">
        <v>720</v>
      </c>
      <c r="C158" s="128" t="s">
        <v>712</v>
      </c>
      <c r="D158" s="128" t="s">
        <v>734</v>
      </c>
      <c r="E158" s="128" t="s">
        <v>927</v>
      </c>
      <c r="F158" s="131">
        <v>3918.3584000000001</v>
      </c>
      <c r="G158" s="131">
        <v>4452.68</v>
      </c>
    </row>
    <row r="159" spans="1:7" x14ac:dyDescent="0.2">
      <c r="A159" s="126">
        <v>38217</v>
      </c>
      <c r="B159" s="127" t="s">
        <v>711</v>
      </c>
      <c r="C159" s="127" t="s">
        <v>712</v>
      </c>
      <c r="D159" s="128" t="s">
        <v>722</v>
      </c>
      <c r="E159" s="127" t="s">
        <v>933</v>
      </c>
      <c r="F159" s="129">
        <v>2991.7649999999999</v>
      </c>
      <c r="G159" s="129">
        <v>3989.02</v>
      </c>
    </row>
    <row r="160" spans="1:7" x14ac:dyDescent="0.2">
      <c r="A160" s="126">
        <v>38410</v>
      </c>
      <c r="B160" s="127" t="s">
        <v>14</v>
      </c>
      <c r="C160" s="127" t="s">
        <v>712</v>
      </c>
      <c r="D160" s="128" t="s">
        <v>722</v>
      </c>
      <c r="E160" s="127" t="s">
        <v>949</v>
      </c>
      <c r="F160" s="129">
        <v>2790.2655</v>
      </c>
      <c r="G160" s="129">
        <v>6200.59</v>
      </c>
    </row>
    <row r="161" spans="1:7" x14ac:dyDescent="0.2">
      <c r="A161" s="130">
        <v>38876</v>
      </c>
      <c r="B161" s="128" t="s">
        <v>711</v>
      </c>
      <c r="C161" s="128" t="s">
        <v>712</v>
      </c>
      <c r="D161" s="128" t="s">
        <v>713</v>
      </c>
      <c r="E161" s="128" t="s">
        <v>962</v>
      </c>
      <c r="F161" s="131">
        <v>4295.7172</v>
      </c>
      <c r="G161" s="131">
        <v>9990.0400000000009</v>
      </c>
    </row>
    <row r="162" spans="1:7" x14ac:dyDescent="0.2">
      <c r="A162" s="126">
        <v>38337</v>
      </c>
      <c r="B162" s="127" t="s">
        <v>720</v>
      </c>
      <c r="C162" s="127" t="s">
        <v>712</v>
      </c>
      <c r="D162" s="128" t="s">
        <v>727</v>
      </c>
      <c r="E162" s="127" t="s">
        <v>963</v>
      </c>
      <c r="F162" s="129">
        <v>4145.5819000000001</v>
      </c>
      <c r="G162" s="129">
        <v>7026.41</v>
      </c>
    </row>
    <row r="163" spans="1:7" x14ac:dyDescent="0.2">
      <c r="A163" s="126">
        <v>38589</v>
      </c>
      <c r="B163" s="127" t="s">
        <v>14</v>
      </c>
      <c r="C163" s="127" t="s">
        <v>712</v>
      </c>
      <c r="D163" s="128" t="s">
        <v>724</v>
      </c>
      <c r="E163" s="127" t="s">
        <v>986</v>
      </c>
      <c r="F163" s="129">
        <v>4355.7929999999997</v>
      </c>
      <c r="G163" s="129">
        <v>7382.7</v>
      </c>
    </row>
    <row r="164" spans="1:7" x14ac:dyDescent="0.2">
      <c r="A164" s="130">
        <v>38543</v>
      </c>
      <c r="B164" s="128" t="s">
        <v>720</v>
      </c>
      <c r="C164" s="128" t="s">
        <v>712</v>
      </c>
      <c r="D164" s="128" t="s">
        <v>724</v>
      </c>
      <c r="E164" s="128" t="s">
        <v>987</v>
      </c>
      <c r="F164" s="131">
        <v>3381.0748000000003</v>
      </c>
      <c r="G164" s="131">
        <v>9138.0400000000009</v>
      </c>
    </row>
    <row r="165" spans="1:7" x14ac:dyDescent="0.2">
      <c r="A165" s="126">
        <v>38736</v>
      </c>
      <c r="B165" s="127" t="s">
        <v>717</v>
      </c>
      <c r="C165" s="127" t="s">
        <v>712</v>
      </c>
      <c r="D165" s="128" t="s">
        <v>764</v>
      </c>
      <c r="E165" s="127" t="s">
        <v>991</v>
      </c>
      <c r="F165" s="129">
        <v>3345.5524000000005</v>
      </c>
      <c r="G165" s="129">
        <v>4919.93</v>
      </c>
    </row>
    <row r="166" spans="1:7" x14ac:dyDescent="0.2">
      <c r="A166" s="130">
        <v>38535</v>
      </c>
      <c r="B166" s="128" t="s">
        <v>14</v>
      </c>
      <c r="C166" s="128" t="s">
        <v>712</v>
      </c>
      <c r="D166" s="128" t="s">
        <v>745</v>
      </c>
      <c r="E166" s="128" t="s">
        <v>992</v>
      </c>
      <c r="F166" s="131">
        <v>2727.48</v>
      </c>
      <c r="G166" s="131">
        <v>3636.64</v>
      </c>
    </row>
    <row r="167" spans="1:7" x14ac:dyDescent="0.2">
      <c r="A167" s="130">
        <v>38531</v>
      </c>
      <c r="B167" s="128" t="s">
        <v>711</v>
      </c>
      <c r="C167" s="128" t="s">
        <v>712</v>
      </c>
      <c r="D167" s="128" t="s">
        <v>752</v>
      </c>
      <c r="E167" s="128" t="s">
        <v>993</v>
      </c>
      <c r="F167" s="131">
        <v>3354.5776000000001</v>
      </c>
      <c r="G167" s="131">
        <v>3812.02</v>
      </c>
    </row>
    <row r="168" spans="1:7" x14ac:dyDescent="0.2">
      <c r="A168" s="130">
        <v>38754</v>
      </c>
      <c r="B168" s="128" t="s">
        <v>14</v>
      </c>
      <c r="C168" s="128" t="s">
        <v>712</v>
      </c>
      <c r="D168" s="128" t="s">
        <v>727</v>
      </c>
      <c r="E168" s="128" t="s">
        <v>995</v>
      </c>
      <c r="F168" s="131">
        <v>3138.5097999999998</v>
      </c>
      <c r="G168" s="131">
        <v>7298.86</v>
      </c>
    </row>
    <row r="169" spans="1:7" x14ac:dyDescent="0.2">
      <c r="A169" s="126">
        <v>38197</v>
      </c>
      <c r="B169" s="127" t="s">
        <v>14</v>
      </c>
      <c r="C169" s="127" t="s">
        <v>712</v>
      </c>
      <c r="D169" s="128" t="s">
        <v>727</v>
      </c>
      <c r="E169" s="127" t="s">
        <v>996</v>
      </c>
      <c r="F169" s="129">
        <v>4675.335500000001</v>
      </c>
      <c r="G169" s="129">
        <v>8500.61</v>
      </c>
    </row>
    <row r="170" spans="1:7" x14ac:dyDescent="0.2">
      <c r="A170" s="130">
        <v>38331</v>
      </c>
      <c r="B170" s="128" t="s">
        <v>14</v>
      </c>
      <c r="C170" s="128" t="s">
        <v>712</v>
      </c>
      <c r="D170" s="128" t="s">
        <v>766</v>
      </c>
      <c r="E170" s="128" t="s">
        <v>997</v>
      </c>
      <c r="F170" s="131">
        <v>3043.75225</v>
      </c>
      <c r="G170" s="131">
        <v>3255.35</v>
      </c>
    </row>
    <row r="171" spans="1:7" x14ac:dyDescent="0.2">
      <c r="A171" s="130">
        <v>38559</v>
      </c>
      <c r="B171" s="128" t="s">
        <v>711</v>
      </c>
      <c r="C171" s="128" t="s">
        <v>712</v>
      </c>
      <c r="D171" s="128" t="s">
        <v>740</v>
      </c>
      <c r="E171" s="128" t="s">
        <v>999</v>
      </c>
      <c r="F171" s="131">
        <v>6050.4088000000002</v>
      </c>
      <c r="G171" s="131">
        <v>8897.66</v>
      </c>
    </row>
    <row r="172" spans="1:7" x14ac:dyDescent="0.2">
      <c r="A172" s="130">
        <v>38652</v>
      </c>
      <c r="B172" s="128" t="s">
        <v>720</v>
      </c>
      <c r="C172" s="128" t="s">
        <v>712</v>
      </c>
      <c r="D172" s="128" t="s">
        <v>734</v>
      </c>
      <c r="E172" s="128" t="s">
        <v>1005</v>
      </c>
      <c r="F172" s="131">
        <v>6349.5871999999999</v>
      </c>
      <c r="G172" s="131">
        <v>7215.44</v>
      </c>
    </row>
    <row r="173" spans="1:7" x14ac:dyDescent="0.2">
      <c r="A173" s="130">
        <v>38530</v>
      </c>
      <c r="B173" s="128" t="s">
        <v>720</v>
      </c>
      <c r="C173" s="128" t="s">
        <v>712</v>
      </c>
      <c r="D173" s="128" t="s">
        <v>766</v>
      </c>
      <c r="E173" s="128" t="s">
        <v>1009</v>
      </c>
      <c r="F173" s="131">
        <v>1074.6909000000001</v>
      </c>
      <c r="G173" s="131">
        <v>2904.57</v>
      </c>
    </row>
    <row r="174" spans="1:7" x14ac:dyDescent="0.2">
      <c r="A174" s="126">
        <v>38474</v>
      </c>
      <c r="B174" s="127" t="s">
        <v>711</v>
      </c>
      <c r="C174" s="127" t="s">
        <v>712</v>
      </c>
      <c r="D174" s="128" t="s">
        <v>766</v>
      </c>
      <c r="E174" s="127" t="s">
        <v>1010</v>
      </c>
      <c r="F174" s="129">
        <v>4384.4174999999996</v>
      </c>
      <c r="G174" s="129">
        <v>9743.15</v>
      </c>
    </row>
    <row r="175" spans="1:7" x14ac:dyDescent="0.2">
      <c r="A175" s="130">
        <v>38286</v>
      </c>
      <c r="B175" s="128" t="s">
        <v>711</v>
      </c>
      <c r="C175" s="128" t="s">
        <v>712</v>
      </c>
      <c r="D175" s="128" t="s">
        <v>715</v>
      </c>
      <c r="E175" s="128" t="s">
        <v>1017</v>
      </c>
      <c r="F175" s="131">
        <v>5841.5896000000002</v>
      </c>
      <c r="G175" s="131">
        <v>6638.17</v>
      </c>
    </row>
    <row r="176" spans="1:7" x14ac:dyDescent="0.2">
      <c r="A176" s="126">
        <v>38184</v>
      </c>
      <c r="B176" s="127" t="s">
        <v>711</v>
      </c>
      <c r="C176" s="127" t="s">
        <v>712</v>
      </c>
      <c r="D176" s="128" t="s">
        <v>730</v>
      </c>
      <c r="E176" s="127" t="s">
        <v>1020</v>
      </c>
      <c r="F176" s="129">
        <v>5269.9459999999999</v>
      </c>
      <c r="G176" s="129">
        <v>9581.7199999999993</v>
      </c>
    </row>
    <row r="177" spans="1:7" x14ac:dyDescent="0.2">
      <c r="A177" s="126">
        <v>38592</v>
      </c>
      <c r="B177" s="127" t="s">
        <v>720</v>
      </c>
      <c r="C177" s="127" t="s">
        <v>742</v>
      </c>
      <c r="D177" s="128" t="s">
        <v>734</v>
      </c>
      <c r="E177" s="127" t="s">
        <v>743</v>
      </c>
      <c r="F177" s="129">
        <v>5349.4444000000003</v>
      </c>
      <c r="G177" s="129">
        <v>7866.83</v>
      </c>
    </row>
    <row r="178" spans="1:7" x14ac:dyDescent="0.2">
      <c r="A178" s="126">
        <v>38492</v>
      </c>
      <c r="B178" s="127" t="s">
        <v>18</v>
      </c>
      <c r="C178" s="127" t="s">
        <v>742</v>
      </c>
      <c r="D178" s="128" t="s">
        <v>766</v>
      </c>
      <c r="E178" s="127" t="s">
        <v>767</v>
      </c>
      <c r="F178" s="129">
        <v>3636.0837999999994</v>
      </c>
      <c r="G178" s="129">
        <v>6269.11</v>
      </c>
    </row>
    <row r="179" spans="1:7" x14ac:dyDescent="0.2">
      <c r="A179" s="126">
        <v>38554</v>
      </c>
      <c r="B179" s="127" t="s">
        <v>711</v>
      </c>
      <c r="C179" s="127" t="s">
        <v>742</v>
      </c>
      <c r="D179" s="128" t="s">
        <v>740</v>
      </c>
      <c r="E179" s="127" t="s">
        <v>771</v>
      </c>
      <c r="F179" s="129">
        <v>1641.6136000000001</v>
      </c>
      <c r="G179" s="129">
        <v>1865.47</v>
      </c>
    </row>
    <row r="180" spans="1:7" x14ac:dyDescent="0.2">
      <c r="A180" s="126">
        <v>38693</v>
      </c>
      <c r="B180" s="127" t="s">
        <v>711</v>
      </c>
      <c r="C180" s="127" t="s">
        <v>742</v>
      </c>
      <c r="D180" s="128" t="s">
        <v>715</v>
      </c>
      <c r="E180" s="127" t="s">
        <v>776</v>
      </c>
      <c r="F180" s="129">
        <v>4257.4391999999998</v>
      </c>
      <c r="G180" s="129">
        <v>6260.94</v>
      </c>
    </row>
    <row r="181" spans="1:7" x14ac:dyDescent="0.2">
      <c r="A181" s="130">
        <v>38853</v>
      </c>
      <c r="B181" s="128" t="s">
        <v>711</v>
      </c>
      <c r="C181" s="128" t="s">
        <v>742</v>
      </c>
      <c r="D181" s="128" t="s">
        <v>713</v>
      </c>
      <c r="E181" s="128" t="s">
        <v>784</v>
      </c>
      <c r="F181" s="131">
        <v>272.13300000000004</v>
      </c>
      <c r="G181" s="131">
        <v>604.74</v>
      </c>
    </row>
    <row r="182" spans="1:7" x14ac:dyDescent="0.2">
      <c r="A182" s="130">
        <v>38630</v>
      </c>
      <c r="B182" s="128" t="s">
        <v>711</v>
      </c>
      <c r="C182" s="128" t="s">
        <v>742</v>
      </c>
      <c r="D182" s="128" t="s">
        <v>722</v>
      </c>
      <c r="E182" s="128" t="s">
        <v>787</v>
      </c>
      <c r="F182" s="131">
        <v>1365.32</v>
      </c>
      <c r="G182" s="131">
        <v>1551.5</v>
      </c>
    </row>
    <row r="183" spans="1:7" x14ac:dyDescent="0.2">
      <c r="A183" s="130">
        <v>38445</v>
      </c>
      <c r="B183" s="128" t="s">
        <v>14</v>
      </c>
      <c r="C183" s="128" t="s">
        <v>742</v>
      </c>
      <c r="D183" s="128" t="s">
        <v>752</v>
      </c>
      <c r="E183" s="128" t="s">
        <v>795</v>
      </c>
      <c r="F183" s="131">
        <v>1174.9770000000001</v>
      </c>
      <c r="G183" s="131">
        <v>2611.06</v>
      </c>
    </row>
    <row r="184" spans="1:7" x14ac:dyDescent="0.2">
      <c r="A184" s="130">
        <v>38548</v>
      </c>
      <c r="B184" s="128" t="s">
        <v>18</v>
      </c>
      <c r="C184" s="128" t="s">
        <v>742</v>
      </c>
      <c r="D184" s="128" t="s">
        <v>745</v>
      </c>
      <c r="E184" s="128" t="s">
        <v>796</v>
      </c>
      <c r="F184" s="131">
        <v>1908.5475000000001</v>
      </c>
      <c r="G184" s="131">
        <v>2544.73</v>
      </c>
    </row>
    <row r="185" spans="1:7" x14ac:dyDescent="0.2">
      <c r="A185" s="126">
        <v>38522</v>
      </c>
      <c r="B185" s="127" t="s">
        <v>711</v>
      </c>
      <c r="C185" s="127" t="s">
        <v>742</v>
      </c>
      <c r="D185" s="128" t="s">
        <v>713</v>
      </c>
      <c r="E185" s="127" t="s">
        <v>812</v>
      </c>
      <c r="F185" s="129">
        <v>3281.5376000000001</v>
      </c>
      <c r="G185" s="129">
        <v>3729.02</v>
      </c>
    </row>
    <row r="186" spans="1:7" x14ac:dyDescent="0.2">
      <c r="A186" s="130">
        <v>38399</v>
      </c>
      <c r="B186" s="128" t="s">
        <v>711</v>
      </c>
      <c r="C186" s="128" t="s">
        <v>742</v>
      </c>
      <c r="D186" s="128" t="s">
        <v>713</v>
      </c>
      <c r="E186" s="128" t="s">
        <v>820</v>
      </c>
      <c r="F186" s="131">
        <v>6575.61</v>
      </c>
      <c r="G186" s="131">
        <v>8767.48</v>
      </c>
    </row>
    <row r="187" spans="1:7" x14ac:dyDescent="0.2">
      <c r="A187" s="130">
        <v>38307</v>
      </c>
      <c r="B187" s="128" t="s">
        <v>717</v>
      </c>
      <c r="C187" s="128" t="s">
        <v>742</v>
      </c>
      <c r="D187" s="128" t="s">
        <v>734</v>
      </c>
      <c r="E187" s="128" t="s">
        <v>833</v>
      </c>
      <c r="F187" s="131">
        <v>5399.0169999999998</v>
      </c>
      <c r="G187" s="131">
        <v>9308.65</v>
      </c>
    </row>
    <row r="188" spans="1:7" x14ac:dyDescent="0.2">
      <c r="A188" s="130">
        <v>38572</v>
      </c>
      <c r="B188" s="128" t="s">
        <v>711</v>
      </c>
      <c r="C188" s="128" t="s">
        <v>742</v>
      </c>
      <c r="D188" s="128" t="s">
        <v>727</v>
      </c>
      <c r="E188" s="128" t="s">
        <v>847</v>
      </c>
      <c r="F188" s="131">
        <v>2237.4629</v>
      </c>
      <c r="G188" s="131">
        <v>3792.31</v>
      </c>
    </row>
    <row r="189" spans="1:7" x14ac:dyDescent="0.2">
      <c r="A189" s="126">
        <v>38754</v>
      </c>
      <c r="B189" s="127" t="s">
        <v>711</v>
      </c>
      <c r="C189" s="127" t="s">
        <v>742</v>
      </c>
      <c r="D189" s="128" t="s">
        <v>736</v>
      </c>
      <c r="E189" s="127" t="s">
        <v>849</v>
      </c>
      <c r="F189" s="129">
        <v>3446.4241999999999</v>
      </c>
      <c r="G189" s="129">
        <v>8014.94</v>
      </c>
    </row>
    <row r="190" spans="1:7" x14ac:dyDescent="0.2">
      <c r="A190" s="130">
        <v>38357</v>
      </c>
      <c r="B190" s="128" t="s">
        <v>14</v>
      </c>
      <c r="C190" s="128" t="s">
        <v>742</v>
      </c>
      <c r="D190" s="128" t="s">
        <v>740</v>
      </c>
      <c r="E190" s="128" t="s">
        <v>856</v>
      </c>
      <c r="F190" s="131">
        <v>644.46879999999987</v>
      </c>
      <c r="G190" s="131">
        <v>1092.32</v>
      </c>
    </row>
    <row r="191" spans="1:7" x14ac:dyDescent="0.2">
      <c r="A191" s="126">
        <v>38346</v>
      </c>
      <c r="B191" s="127" t="s">
        <v>720</v>
      </c>
      <c r="C191" s="127" t="s">
        <v>742</v>
      </c>
      <c r="D191" s="128" t="s">
        <v>730</v>
      </c>
      <c r="E191" s="127" t="s">
        <v>858</v>
      </c>
      <c r="F191" s="129">
        <v>3343.9950000000003</v>
      </c>
      <c r="G191" s="129">
        <v>7431.1</v>
      </c>
    </row>
    <row r="192" spans="1:7" x14ac:dyDescent="0.2">
      <c r="A192" s="126">
        <v>38649</v>
      </c>
      <c r="B192" s="127" t="s">
        <v>14</v>
      </c>
      <c r="C192" s="127" t="s">
        <v>742</v>
      </c>
      <c r="D192" s="128" t="s">
        <v>764</v>
      </c>
      <c r="E192" s="127" t="s">
        <v>868</v>
      </c>
      <c r="F192" s="129">
        <v>7137.5550000000003</v>
      </c>
      <c r="G192" s="129">
        <v>9516.74</v>
      </c>
    </row>
    <row r="193" spans="1:7" x14ac:dyDescent="0.2">
      <c r="A193" s="126">
        <v>38284</v>
      </c>
      <c r="B193" s="127" t="s">
        <v>711</v>
      </c>
      <c r="C193" s="127" t="s">
        <v>742</v>
      </c>
      <c r="D193" s="128" t="s">
        <v>713</v>
      </c>
      <c r="E193" s="127" t="s">
        <v>871</v>
      </c>
      <c r="F193" s="129">
        <v>5011.1716000000006</v>
      </c>
      <c r="G193" s="129">
        <v>7369.37</v>
      </c>
    </row>
    <row r="194" spans="1:7" x14ac:dyDescent="0.2">
      <c r="A194" s="126">
        <v>38614</v>
      </c>
      <c r="B194" s="127" t="s">
        <v>14</v>
      </c>
      <c r="C194" s="127" t="s">
        <v>742</v>
      </c>
      <c r="D194" s="128" t="s">
        <v>734</v>
      </c>
      <c r="E194" s="127" t="s">
        <v>879</v>
      </c>
      <c r="F194" s="129">
        <v>1622.2909</v>
      </c>
      <c r="G194" s="129">
        <v>4384.57</v>
      </c>
    </row>
    <row r="195" spans="1:7" x14ac:dyDescent="0.2">
      <c r="A195" s="130">
        <v>38322</v>
      </c>
      <c r="B195" s="128" t="s">
        <v>18</v>
      </c>
      <c r="C195" s="128" t="s">
        <v>742</v>
      </c>
      <c r="D195" s="128" t="s">
        <v>766</v>
      </c>
      <c r="E195" s="128" t="s">
        <v>885</v>
      </c>
      <c r="F195" s="131">
        <v>730.53800000000001</v>
      </c>
      <c r="G195" s="131">
        <v>1238.2</v>
      </c>
    </row>
    <row r="196" spans="1:7" x14ac:dyDescent="0.2">
      <c r="A196" s="126">
        <v>38364</v>
      </c>
      <c r="B196" s="127" t="s">
        <v>711</v>
      </c>
      <c r="C196" s="127" t="s">
        <v>742</v>
      </c>
      <c r="D196" s="128" t="s">
        <v>727</v>
      </c>
      <c r="E196" s="127" t="s">
        <v>886</v>
      </c>
      <c r="F196" s="129">
        <v>2647.8405000000002</v>
      </c>
      <c r="G196" s="129">
        <v>5884.09</v>
      </c>
    </row>
    <row r="197" spans="1:7" x14ac:dyDescent="0.2">
      <c r="A197" s="130">
        <v>38430</v>
      </c>
      <c r="B197" s="128" t="s">
        <v>717</v>
      </c>
      <c r="C197" s="128" t="s">
        <v>742</v>
      </c>
      <c r="D197" s="128" t="s">
        <v>752</v>
      </c>
      <c r="E197" s="128" t="s">
        <v>731</v>
      </c>
      <c r="F197" s="131">
        <v>4351.8045999999995</v>
      </c>
      <c r="G197" s="131">
        <v>7375.94</v>
      </c>
    </row>
    <row r="198" spans="1:7" x14ac:dyDescent="0.2">
      <c r="A198" s="126">
        <v>38669</v>
      </c>
      <c r="B198" s="127" t="s">
        <v>711</v>
      </c>
      <c r="C198" s="127" t="s">
        <v>742</v>
      </c>
      <c r="D198" s="128" t="s">
        <v>752</v>
      </c>
      <c r="E198" s="127" t="s">
        <v>889</v>
      </c>
      <c r="F198" s="129">
        <v>4231.4634999999998</v>
      </c>
      <c r="G198" s="129">
        <v>7693.57</v>
      </c>
    </row>
    <row r="199" spans="1:7" x14ac:dyDescent="0.2">
      <c r="A199" s="130">
        <v>38363</v>
      </c>
      <c r="B199" s="128" t="s">
        <v>711</v>
      </c>
      <c r="C199" s="128" t="s">
        <v>742</v>
      </c>
      <c r="D199" s="128" t="s">
        <v>730</v>
      </c>
      <c r="E199" s="128" t="s">
        <v>890</v>
      </c>
      <c r="F199" s="131">
        <v>5217.1855999999998</v>
      </c>
      <c r="G199" s="131">
        <v>5928.62</v>
      </c>
    </row>
    <row r="200" spans="1:7" x14ac:dyDescent="0.2">
      <c r="A200" s="130">
        <v>38516</v>
      </c>
      <c r="B200" s="128" t="s">
        <v>711</v>
      </c>
      <c r="C200" s="128" t="s">
        <v>742</v>
      </c>
      <c r="D200" s="128" t="s">
        <v>736</v>
      </c>
      <c r="E200" s="128" t="s">
        <v>892</v>
      </c>
      <c r="F200" s="131">
        <v>5643.7452999999996</v>
      </c>
      <c r="G200" s="131">
        <v>9565.67</v>
      </c>
    </row>
    <row r="201" spans="1:7" x14ac:dyDescent="0.2">
      <c r="A201" s="126">
        <v>38237</v>
      </c>
      <c r="B201" s="127" t="s">
        <v>18</v>
      </c>
      <c r="C201" s="127" t="s">
        <v>742</v>
      </c>
      <c r="D201" s="128" t="s">
        <v>730</v>
      </c>
      <c r="E201" s="127" t="s">
        <v>902</v>
      </c>
      <c r="F201" s="129">
        <v>5047.3450499999999</v>
      </c>
      <c r="G201" s="129">
        <v>5398.23</v>
      </c>
    </row>
    <row r="202" spans="1:7" x14ac:dyDescent="0.2">
      <c r="A202" s="133">
        <v>38166</v>
      </c>
      <c r="B202" s="127" t="s">
        <v>720</v>
      </c>
      <c r="C202" s="127" t="s">
        <v>742</v>
      </c>
      <c r="D202" s="128" t="s">
        <v>727</v>
      </c>
      <c r="E202" s="127" t="s">
        <v>910</v>
      </c>
      <c r="F202" s="129">
        <v>844.62290000000007</v>
      </c>
      <c r="G202" s="129">
        <v>903.34</v>
      </c>
    </row>
    <row r="203" spans="1:7" x14ac:dyDescent="0.2">
      <c r="A203" s="126">
        <v>38544</v>
      </c>
      <c r="B203" s="127" t="s">
        <v>14</v>
      </c>
      <c r="C203" s="127" t="s">
        <v>742</v>
      </c>
      <c r="D203" s="128" t="s">
        <v>740</v>
      </c>
      <c r="E203" s="127" t="s">
        <v>936</v>
      </c>
      <c r="F203" s="129">
        <v>3107.2788999999998</v>
      </c>
      <c r="G203" s="129">
        <v>7226.23</v>
      </c>
    </row>
    <row r="204" spans="1:7" x14ac:dyDescent="0.2">
      <c r="A204" s="126">
        <v>38462</v>
      </c>
      <c r="B204" s="127" t="s">
        <v>720</v>
      </c>
      <c r="C204" s="127" t="s">
        <v>742</v>
      </c>
      <c r="D204" s="128" t="s">
        <v>722</v>
      </c>
      <c r="E204" s="127" t="s">
        <v>938</v>
      </c>
      <c r="F204" s="129">
        <v>3970.2932000000001</v>
      </c>
      <c r="G204" s="129">
        <v>9233.24</v>
      </c>
    </row>
    <row r="205" spans="1:7" x14ac:dyDescent="0.2">
      <c r="A205" s="130">
        <v>38703</v>
      </c>
      <c r="B205" s="128" t="s">
        <v>711</v>
      </c>
      <c r="C205" s="128" t="s">
        <v>742</v>
      </c>
      <c r="D205" s="128" t="s">
        <v>722</v>
      </c>
      <c r="E205" s="128" t="s">
        <v>952</v>
      </c>
      <c r="F205" s="131">
        <v>1528.835</v>
      </c>
      <c r="G205" s="131">
        <v>2779.7</v>
      </c>
    </row>
    <row r="206" spans="1:7" x14ac:dyDescent="0.2">
      <c r="A206" s="126">
        <v>38320</v>
      </c>
      <c r="B206" s="127" t="s">
        <v>18</v>
      </c>
      <c r="C206" s="127" t="s">
        <v>742</v>
      </c>
      <c r="D206" s="128" t="s">
        <v>730</v>
      </c>
      <c r="E206" s="127" t="s">
        <v>960</v>
      </c>
      <c r="F206" s="129">
        <v>4756.4436000000005</v>
      </c>
      <c r="G206" s="129">
        <v>6994.77</v>
      </c>
    </row>
    <row r="207" spans="1:7" x14ac:dyDescent="0.2">
      <c r="A207" s="130">
        <v>38778</v>
      </c>
      <c r="B207" s="128" t="s">
        <v>18</v>
      </c>
      <c r="C207" s="128" t="s">
        <v>742</v>
      </c>
      <c r="D207" s="128" t="s">
        <v>764</v>
      </c>
      <c r="E207" s="128" t="s">
        <v>964</v>
      </c>
      <c r="F207" s="131">
        <v>3827.0385000000006</v>
      </c>
      <c r="G207" s="131">
        <v>8504.5300000000007</v>
      </c>
    </row>
    <row r="208" spans="1:7" x14ac:dyDescent="0.2">
      <c r="A208" s="130">
        <v>38713</v>
      </c>
      <c r="B208" s="128" t="s">
        <v>14</v>
      </c>
      <c r="C208" s="128" t="s">
        <v>742</v>
      </c>
      <c r="D208" s="128" t="s">
        <v>730</v>
      </c>
      <c r="E208" s="128" t="s">
        <v>965</v>
      </c>
      <c r="F208" s="131">
        <v>1390.5881000000002</v>
      </c>
      <c r="G208" s="131">
        <v>1487.26</v>
      </c>
    </row>
    <row r="209" spans="1:7" x14ac:dyDescent="0.2">
      <c r="A209" s="126">
        <v>38386</v>
      </c>
      <c r="B209" s="127" t="s">
        <v>717</v>
      </c>
      <c r="C209" s="127" t="s">
        <v>742</v>
      </c>
      <c r="D209" s="128" t="s">
        <v>745</v>
      </c>
      <c r="E209" s="127" t="s">
        <v>972</v>
      </c>
      <c r="F209" s="129">
        <v>862.85950000000003</v>
      </c>
      <c r="G209" s="129">
        <v>2006.65</v>
      </c>
    </row>
    <row r="210" spans="1:7" x14ac:dyDescent="0.2">
      <c r="A210" s="130">
        <v>38200</v>
      </c>
      <c r="B210" s="128" t="s">
        <v>711</v>
      </c>
      <c r="C210" s="128" t="s">
        <v>742</v>
      </c>
      <c r="D210" s="128" t="s">
        <v>715</v>
      </c>
      <c r="E210" s="128" t="s">
        <v>975</v>
      </c>
      <c r="F210" s="131">
        <v>3565.9298000000003</v>
      </c>
      <c r="G210" s="131">
        <v>8292.86</v>
      </c>
    </row>
    <row r="211" spans="1:7" x14ac:dyDescent="0.2">
      <c r="A211" s="126">
        <v>38530</v>
      </c>
      <c r="B211" s="127" t="s">
        <v>720</v>
      </c>
      <c r="C211" s="127" t="s">
        <v>742</v>
      </c>
      <c r="D211" s="128" t="s">
        <v>715</v>
      </c>
      <c r="E211" s="127" t="s">
        <v>984</v>
      </c>
      <c r="F211" s="129">
        <v>3976.5967999999998</v>
      </c>
      <c r="G211" s="129">
        <v>4518.8599999999997</v>
      </c>
    </row>
    <row r="212" spans="1:7" x14ac:dyDescent="0.2">
      <c r="A212" s="126">
        <v>38348</v>
      </c>
      <c r="B212" s="127" t="s">
        <v>711</v>
      </c>
      <c r="C212" s="127" t="s">
        <v>742</v>
      </c>
      <c r="D212" s="128" t="s">
        <v>766</v>
      </c>
      <c r="E212" s="127" t="s">
        <v>1002</v>
      </c>
      <c r="F212" s="129">
        <v>4638.9192000000003</v>
      </c>
      <c r="G212" s="129">
        <v>6821.94</v>
      </c>
    </row>
    <row r="213" spans="1:7" x14ac:dyDescent="0.2">
      <c r="A213" s="130">
        <v>38658</v>
      </c>
      <c r="B213" s="128" t="s">
        <v>720</v>
      </c>
      <c r="C213" s="128" t="s">
        <v>742</v>
      </c>
      <c r="D213" s="128" t="s">
        <v>740</v>
      </c>
      <c r="E213" s="128" t="s">
        <v>1013</v>
      </c>
      <c r="F213" s="131">
        <v>5180.1380000000008</v>
      </c>
      <c r="G213" s="131">
        <v>7617.85</v>
      </c>
    </row>
    <row r="214" spans="1:7" x14ac:dyDescent="0.2">
      <c r="A214" s="126">
        <v>38608</v>
      </c>
      <c r="B214" s="127" t="s">
        <v>711</v>
      </c>
      <c r="C214" s="127" t="s">
        <v>742</v>
      </c>
      <c r="D214" s="128" t="s">
        <v>740</v>
      </c>
      <c r="E214" s="127" t="s">
        <v>1016</v>
      </c>
      <c r="F214" s="129">
        <v>2306.5689000000002</v>
      </c>
      <c r="G214" s="129">
        <v>6233.97</v>
      </c>
    </row>
    <row r="215" spans="1:7" x14ac:dyDescent="0.2">
      <c r="A215" s="130">
        <v>38496</v>
      </c>
      <c r="B215" s="128" t="s">
        <v>717</v>
      </c>
      <c r="C215" s="128" t="s">
        <v>718</v>
      </c>
      <c r="D215" s="128" t="s">
        <v>713</v>
      </c>
      <c r="E215" s="128" t="s">
        <v>719</v>
      </c>
      <c r="F215" s="131">
        <v>6515.34</v>
      </c>
      <c r="G215" s="131">
        <v>765</v>
      </c>
    </row>
    <row r="216" spans="1:7" x14ac:dyDescent="0.2">
      <c r="A216" s="130">
        <v>38864</v>
      </c>
      <c r="B216" s="128" t="s">
        <v>18</v>
      </c>
      <c r="C216" s="128" t="s">
        <v>718</v>
      </c>
      <c r="D216" s="128" t="s">
        <v>727</v>
      </c>
      <c r="E216" s="128" t="s">
        <v>728</v>
      </c>
      <c r="F216" s="131">
        <v>87.245999999999995</v>
      </c>
      <c r="G216" s="131">
        <v>193.88</v>
      </c>
    </row>
    <row r="217" spans="1:7" x14ac:dyDescent="0.2">
      <c r="A217" s="130">
        <v>38228</v>
      </c>
      <c r="B217" s="128" t="s">
        <v>711</v>
      </c>
      <c r="C217" s="128" t="s">
        <v>718</v>
      </c>
      <c r="D217" s="128" t="s">
        <v>740</v>
      </c>
      <c r="E217" s="128" t="s">
        <v>741</v>
      </c>
      <c r="F217" s="131">
        <v>3729.2025000000003</v>
      </c>
      <c r="G217" s="131">
        <v>4972.2700000000004</v>
      </c>
    </row>
    <row r="218" spans="1:7" x14ac:dyDescent="0.2">
      <c r="A218" s="126">
        <v>38473</v>
      </c>
      <c r="B218" s="127" t="s">
        <v>18</v>
      </c>
      <c r="C218" s="127" t="s">
        <v>718</v>
      </c>
      <c r="D218" s="128" t="s">
        <v>713</v>
      </c>
      <c r="E218" s="127" t="s">
        <v>744</v>
      </c>
      <c r="F218" s="129">
        <v>2952.3647999999998</v>
      </c>
      <c r="G218" s="129">
        <v>3354.96</v>
      </c>
    </row>
    <row r="219" spans="1:7" x14ac:dyDescent="0.2">
      <c r="A219" s="126">
        <v>38715</v>
      </c>
      <c r="B219" s="127" t="s">
        <v>711</v>
      </c>
      <c r="C219" s="127" t="s">
        <v>718</v>
      </c>
      <c r="D219" s="128" t="s">
        <v>752</v>
      </c>
      <c r="E219" s="127" t="s">
        <v>753</v>
      </c>
      <c r="F219" s="129">
        <v>359.26359999999994</v>
      </c>
      <c r="G219" s="129">
        <v>619.41999999999996</v>
      </c>
    </row>
    <row r="220" spans="1:7" x14ac:dyDescent="0.2">
      <c r="A220" s="126">
        <v>38269</v>
      </c>
      <c r="B220" s="127" t="s">
        <v>711</v>
      </c>
      <c r="C220" s="127" t="s">
        <v>718</v>
      </c>
      <c r="D220" s="128" t="s">
        <v>727</v>
      </c>
      <c r="E220" s="127" t="s">
        <v>757</v>
      </c>
      <c r="F220" s="129">
        <v>5385.81</v>
      </c>
      <c r="G220" s="129">
        <v>7181.08</v>
      </c>
    </row>
    <row r="221" spans="1:7" x14ac:dyDescent="0.2">
      <c r="A221" s="130">
        <v>38344</v>
      </c>
      <c r="B221" s="128" t="s">
        <v>711</v>
      </c>
      <c r="C221" s="128" t="s">
        <v>718</v>
      </c>
      <c r="D221" s="128" t="s">
        <v>727</v>
      </c>
      <c r="E221" s="128" t="s">
        <v>759</v>
      </c>
      <c r="F221" s="131">
        <v>4064.72</v>
      </c>
      <c r="G221" s="131">
        <v>7390.4</v>
      </c>
    </row>
    <row r="222" spans="1:7" x14ac:dyDescent="0.2">
      <c r="A222" s="130">
        <v>38568</v>
      </c>
      <c r="B222" s="128" t="s">
        <v>711</v>
      </c>
      <c r="C222" s="128" t="s">
        <v>718</v>
      </c>
      <c r="D222" s="128" t="s">
        <v>752</v>
      </c>
      <c r="E222" s="128" t="s">
        <v>761</v>
      </c>
      <c r="F222" s="131">
        <v>2881.4256999999998</v>
      </c>
      <c r="G222" s="131">
        <v>6700.99</v>
      </c>
    </row>
    <row r="223" spans="1:7" x14ac:dyDescent="0.2">
      <c r="A223" s="130">
        <v>38793</v>
      </c>
      <c r="B223" s="128" t="s">
        <v>711</v>
      </c>
      <c r="C223" s="128" t="s">
        <v>718</v>
      </c>
      <c r="D223" s="128" t="s">
        <v>713</v>
      </c>
      <c r="E223" s="128" t="s">
        <v>772</v>
      </c>
      <c r="F223" s="131">
        <v>3308.4067999999997</v>
      </c>
      <c r="G223" s="131">
        <v>8941.64</v>
      </c>
    </row>
    <row r="224" spans="1:7" x14ac:dyDescent="0.2">
      <c r="A224" s="130">
        <v>38542</v>
      </c>
      <c r="B224" s="128" t="s">
        <v>720</v>
      </c>
      <c r="C224" s="128" t="s">
        <v>718</v>
      </c>
      <c r="D224" s="128" t="s">
        <v>734</v>
      </c>
      <c r="E224" s="128" t="s">
        <v>777</v>
      </c>
      <c r="F224" s="131">
        <v>3730.9585500000003</v>
      </c>
      <c r="G224" s="131">
        <v>3990.33</v>
      </c>
    </row>
    <row r="225" spans="1:7" x14ac:dyDescent="0.2">
      <c r="A225" s="126">
        <v>38380</v>
      </c>
      <c r="B225" s="127" t="s">
        <v>711</v>
      </c>
      <c r="C225" s="127" t="s">
        <v>718</v>
      </c>
      <c r="D225" s="128" t="s">
        <v>764</v>
      </c>
      <c r="E225" s="127" t="s">
        <v>779</v>
      </c>
      <c r="F225" s="129">
        <v>4035.8835999999997</v>
      </c>
      <c r="G225" s="129">
        <v>6958.42</v>
      </c>
    </row>
    <row r="226" spans="1:7" x14ac:dyDescent="0.2">
      <c r="A226" s="126">
        <v>38400</v>
      </c>
      <c r="B226" s="127" t="s">
        <v>717</v>
      </c>
      <c r="C226" s="127" t="s">
        <v>718</v>
      </c>
      <c r="D226" s="128" t="s">
        <v>766</v>
      </c>
      <c r="E226" s="127" t="s">
        <v>783</v>
      </c>
      <c r="F226" s="129">
        <v>2266.7966000000001</v>
      </c>
      <c r="G226" s="129">
        <v>5271.62</v>
      </c>
    </row>
    <row r="227" spans="1:7" x14ac:dyDescent="0.2">
      <c r="A227" s="130">
        <v>38649</v>
      </c>
      <c r="B227" s="128" t="s">
        <v>717</v>
      </c>
      <c r="C227" s="128" t="s">
        <v>718</v>
      </c>
      <c r="D227" s="128" t="s">
        <v>722</v>
      </c>
      <c r="E227" s="128" t="s">
        <v>798</v>
      </c>
      <c r="F227" s="131">
        <v>1798.3416</v>
      </c>
      <c r="G227" s="131">
        <v>2043.57</v>
      </c>
    </row>
    <row r="228" spans="1:7" x14ac:dyDescent="0.2">
      <c r="A228" s="126">
        <v>38591</v>
      </c>
      <c r="B228" s="127" t="s">
        <v>711</v>
      </c>
      <c r="C228" s="127" t="s">
        <v>718</v>
      </c>
      <c r="D228" s="128" t="s">
        <v>734</v>
      </c>
      <c r="E228" s="127" t="s">
        <v>801</v>
      </c>
      <c r="F228" s="129">
        <v>5843.4508000000005</v>
      </c>
      <c r="G228" s="129">
        <v>6249.68</v>
      </c>
    </row>
    <row r="229" spans="1:7" x14ac:dyDescent="0.2">
      <c r="A229" s="130">
        <v>38692</v>
      </c>
      <c r="B229" s="128" t="s">
        <v>18</v>
      </c>
      <c r="C229" s="128" t="s">
        <v>718</v>
      </c>
      <c r="D229" s="128" t="s">
        <v>745</v>
      </c>
      <c r="E229" s="128" t="s">
        <v>802</v>
      </c>
      <c r="F229" s="131">
        <v>1518.2024999999999</v>
      </c>
      <c r="G229" s="131">
        <v>2024.27</v>
      </c>
    </row>
    <row r="230" spans="1:7" x14ac:dyDescent="0.2">
      <c r="A230" s="130">
        <v>38366</v>
      </c>
      <c r="B230" s="128" t="s">
        <v>720</v>
      </c>
      <c r="C230" s="128" t="s">
        <v>718</v>
      </c>
      <c r="D230" s="128" t="s">
        <v>740</v>
      </c>
      <c r="E230" s="128" t="s">
        <v>813</v>
      </c>
      <c r="F230" s="131">
        <v>6385.7321000000002</v>
      </c>
      <c r="G230" s="131">
        <v>6829.66</v>
      </c>
    </row>
    <row r="231" spans="1:7" x14ac:dyDescent="0.2">
      <c r="A231" s="130">
        <v>38352</v>
      </c>
      <c r="B231" s="128" t="s">
        <v>711</v>
      </c>
      <c r="C231" s="128" t="s">
        <v>718</v>
      </c>
      <c r="D231" s="128" t="s">
        <v>727</v>
      </c>
      <c r="E231" s="128" t="s">
        <v>816</v>
      </c>
      <c r="F231" s="131">
        <v>5394.1449999999995</v>
      </c>
      <c r="G231" s="131">
        <v>9300.25</v>
      </c>
    </row>
    <row r="232" spans="1:7" x14ac:dyDescent="0.2">
      <c r="A232" s="130">
        <v>38797</v>
      </c>
      <c r="B232" s="128" t="s">
        <v>18</v>
      </c>
      <c r="C232" s="128" t="s">
        <v>718</v>
      </c>
      <c r="D232" s="128" t="s">
        <v>715</v>
      </c>
      <c r="E232" s="128" t="s">
        <v>836</v>
      </c>
      <c r="F232" s="131">
        <v>2464.9074999999998</v>
      </c>
      <c r="G232" s="131">
        <v>4481.6499999999996</v>
      </c>
    </row>
    <row r="233" spans="1:7" x14ac:dyDescent="0.2">
      <c r="A233" s="126">
        <v>38325</v>
      </c>
      <c r="B233" s="127" t="s">
        <v>18</v>
      </c>
      <c r="C233" s="127" t="s">
        <v>718</v>
      </c>
      <c r="D233" s="128" t="s">
        <v>734</v>
      </c>
      <c r="E233" s="127" t="s">
        <v>837</v>
      </c>
      <c r="F233" s="129">
        <v>1980.135</v>
      </c>
      <c r="G233" s="129">
        <v>2640.18</v>
      </c>
    </row>
    <row r="234" spans="1:7" x14ac:dyDescent="0.2">
      <c r="A234" s="130">
        <v>38673</v>
      </c>
      <c r="B234" s="128" t="s">
        <v>711</v>
      </c>
      <c r="C234" s="128" t="s">
        <v>718</v>
      </c>
      <c r="D234" s="128" t="s">
        <v>722</v>
      </c>
      <c r="E234" s="128" t="s">
        <v>840</v>
      </c>
      <c r="F234" s="131">
        <v>4276.9175999999998</v>
      </c>
      <c r="G234" s="131">
        <v>9946.32</v>
      </c>
    </row>
    <row r="235" spans="1:7" x14ac:dyDescent="0.2">
      <c r="A235" s="126">
        <v>38618</v>
      </c>
      <c r="B235" s="127" t="s">
        <v>711</v>
      </c>
      <c r="C235" s="127" t="s">
        <v>718</v>
      </c>
      <c r="D235" s="128" t="s">
        <v>754</v>
      </c>
      <c r="E235" s="127" t="s">
        <v>846</v>
      </c>
      <c r="F235" s="129">
        <v>2280.1692000000003</v>
      </c>
      <c r="G235" s="129">
        <v>3353.19</v>
      </c>
    </row>
    <row r="236" spans="1:7" x14ac:dyDescent="0.2">
      <c r="A236" s="126">
        <v>38568</v>
      </c>
      <c r="B236" s="127" t="s">
        <v>18</v>
      </c>
      <c r="C236" s="127" t="s">
        <v>718</v>
      </c>
      <c r="D236" s="128" t="s">
        <v>724</v>
      </c>
      <c r="E236" s="127" t="s">
        <v>853</v>
      </c>
      <c r="F236" s="129">
        <v>4911.2464500000006</v>
      </c>
      <c r="G236" s="129">
        <v>5252.67</v>
      </c>
    </row>
    <row r="237" spans="1:7" x14ac:dyDescent="0.2">
      <c r="A237" s="130">
        <v>38237</v>
      </c>
      <c r="B237" s="128" t="s">
        <v>711</v>
      </c>
      <c r="C237" s="128" t="s">
        <v>718</v>
      </c>
      <c r="D237" s="128" t="s">
        <v>730</v>
      </c>
      <c r="E237" s="128" t="s">
        <v>854</v>
      </c>
      <c r="F237" s="131">
        <v>1864.6688000000001</v>
      </c>
      <c r="G237" s="131">
        <v>2742.16</v>
      </c>
    </row>
    <row r="238" spans="1:7" x14ac:dyDescent="0.2">
      <c r="A238" s="126">
        <v>38833</v>
      </c>
      <c r="B238" s="127" t="s">
        <v>717</v>
      </c>
      <c r="C238" s="127" t="s">
        <v>718</v>
      </c>
      <c r="D238" s="128" t="s">
        <v>766</v>
      </c>
      <c r="E238" s="127" t="s">
        <v>860</v>
      </c>
      <c r="F238" s="129">
        <v>7054.7752</v>
      </c>
      <c r="G238" s="129">
        <v>8016.79</v>
      </c>
    </row>
    <row r="239" spans="1:7" x14ac:dyDescent="0.2">
      <c r="A239" s="130">
        <v>38577</v>
      </c>
      <c r="B239" s="128" t="s">
        <v>720</v>
      </c>
      <c r="C239" s="128" t="s">
        <v>718</v>
      </c>
      <c r="D239" s="128" t="s">
        <v>764</v>
      </c>
      <c r="E239" s="128" t="s">
        <v>893</v>
      </c>
      <c r="F239" s="131">
        <v>2645.0640000000003</v>
      </c>
      <c r="G239" s="131">
        <v>5877.92</v>
      </c>
    </row>
    <row r="240" spans="1:7" x14ac:dyDescent="0.2">
      <c r="A240" s="130">
        <v>38661</v>
      </c>
      <c r="B240" s="128" t="s">
        <v>18</v>
      </c>
      <c r="C240" s="128" t="s">
        <v>718</v>
      </c>
      <c r="D240" s="128" t="s">
        <v>734</v>
      </c>
      <c r="E240" s="128" t="s">
        <v>909</v>
      </c>
      <c r="F240" s="131">
        <v>2510.1938</v>
      </c>
      <c r="G240" s="131">
        <v>5837.66</v>
      </c>
    </row>
    <row r="241" spans="1:7" x14ac:dyDescent="0.2">
      <c r="A241" s="126">
        <v>38566</v>
      </c>
      <c r="B241" s="127" t="s">
        <v>14</v>
      </c>
      <c r="C241" s="127" t="s">
        <v>718</v>
      </c>
      <c r="D241" s="128" t="s">
        <v>766</v>
      </c>
      <c r="E241" s="127" t="s">
        <v>917</v>
      </c>
      <c r="F241" s="129">
        <v>3695.7671999999998</v>
      </c>
      <c r="G241" s="129">
        <v>9988.56</v>
      </c>
    </row>
    <row r="242" spans="1:7" x14ac:dyDescent="0.2">
      <c r="A242" s="130">
        <v>38508</v>
      </c>
      <c r="B242" s="128" t="s">
        <v>717</v>
      </c>
      <c r="C242" s="128" t="s">
        <v>718</v>
      </c>
      <c r="D242" s="128" t="s">
        <v>745</v>
      </c>
      <c r="E242" s="128" t="s">
        <v>924</v>
      </c>
      <c r="F242" s="131">
        <v>246.18359999999998</v>
      </c>
      <c r="G242" s="131">
        <v>572.52</v>
      </c>
    </row>
    <row r="243" spans="1:7" x14ac:dyDescent="0.2">
      <c r="A243" s="126">
        <v>38525</v>
      </c>
      <c r="B243" s="127" t="s">
        <v>717</v>
      </c>
      <c r="C243" s="127" t="s">
        <v>718</v>
      </c>
      <c r="D243" s="128" t="s">
        <v>754</v>
      </c>
      <c r="E243" s="127" t="s">
        <v>926</v>
      </c>
      <c r="F243" s="129">
        <v>6892.1624999999995</v>
      </c>
      <c r="G243" s="129">
        <v>9189.5499999999993</v>
      </c>
    </row>
    <row r="244" spans="1:7" x14ac:dyDescent="0.2">
      <c r="A244" s="126">
        <v>38745</v>
      </c>
      <c r="B244" s="127" t="s">
        <v>717</v>
      </c>
      <c r="C244" s="127" t="s">
        <v>718</v>
      </c>
      <c r="D244" s="128" t="s">
        <v>740</v>
      </c>
      <c r="E244" s="127" t="s">
        <v>928</v>
      </c>
      <c r="F244" s="129">
        <v>3479.96</v>
      </c>
      <c r="G244" s="129">
        <v>3954.5</v>
      </c>
    </row>
    <row r="245" spans="1:7" x14ac:dyDescent="0.2">
      <c r="A245" s="126">
        <v>38291</v>
      </c>
      <c r="B245" s="127" t="s">
        <v>711</v>
      </c>
      <c r="C245" s="127" t="s">
        <v>718</v>
      </c>
      <c r="D245" s="128" t="s">
        <v>752</v>
      </c>
      <c r="E245" s="127" t="s">
        <v>930</v>
      </c>
      <c r="F245" s="129">
        <v>4549.0356999999995</v>
      </c>
      <c r="G245" s="129">
        <v>7710.23</v>
      </c>
    </row>
    <row r="246" spans="1:7" x14ac:dyDescent="0.2">
      <c r="A246" s="130">
        <v>38270</v>
      </c>
      <c r="B246" s="128" t="s">
        <v>717</v>
      </c>
      <c r="C246" s="128" t="s">
        <v>718</v>
      </c>
      <c r="D246" s="128" t="s">
        <v>715</v>
      </c>
      <c r="E246" s="128" t="s">
        <v>941</v>
      </c>
      <c r="F246" s="131">
        <v>6417.6632</v>
      </c>
      <c r="G246" s="131">
        <v>9437.74</v>
      </c>
    </row>
    <row r="247" spans="1:7" x14ac:dyDescent="0.2">
      <c r="A247" s="126">
        <v>38758</v>
      </c>
      <c r="B247" s="127" t="s">
        <v>18</v>
      </c>
      <c r="C247" s="127" t="s">
        <v>718</v>
      </c>
      <c r="D247" s="128" t="s">
        <v>752</v>
      </c>
      <c r="E247" s="127" t="s">
        <v>944</v>
      </c>
      <c r="F247" s="129">
        <v>2542.4395</v>
      </c>
      <c r="G247" s="129">
        <v>5912.65</v>
      </c>
    </row>
    <row r="248" spans="1:7" x14ac:dyDescent="0.2">
      <c r="A248" s="130">
        <v>38499</v>
      </c>
      <c r="B248" s="128" t="s">
        <v>18</v>
      </c>
      <c r="C248" s="128" t="s">
        <v>718</v>
      </c>
      <c r="D248" s="128" t="s">
        <v>730</v>
      </c>
      <c r="E248" s="128" t="s">
        <v>957</v>
      </c>
      <c r="F248" s="131">
        <v>2116.3997999999997</v>
      </c>
      <c r="G248" s="131">
        <v>4921.8599999999997</v>
      </c>
    </row>
    <row r="249" spans="1:7" x14ac:dyDescent="0.2">
      <c r="A249" s="130">
        <v>38217</v>
      </c>
      <c r="B249" s="128" t="s">
        <v>711</v>
      </c>
      <c r="C249" s="128" t="s">
        <v>718</v>
      </c>
      <c r="D249" s="128" t="s">
        <v>752</v>
      </c>
      <c r="E249" s="128" t="s">
        <v>967</v>
      </c>
      <c r="F249" s="131">
        <v>2420.9618</v>
      </c>
      <c r="G249" s="131">
        <v>6543.14</v>
      </c>
    </row>
    <row r="250" spans="1:7" x14ac:dyDescent="0.2">
      <c r="A250" s="126">
        <v>38338</v>
      </c>
      <c r="B250" s="127" t="s">
        <v>720</v>
      </c>
      <c r="C250" s="127" t="s">
        <v>718</v>
      </c>
      <c r="D250" s="128" t="s">
        <v>727</v>
      </c>
      <c r="E250" s="127" t="s">
        <v>980</v>
      </c>
      <c r="F250" s="129">
        <v>3075.82</v>
      </c>
      <c r="G250" s="129">
        <v>5592.4</v>
      </c>
    </row>
    <row r="251" spans="1:7" x14ac:dyDescent="0.2">
      <c r="A251" s="126">
        <v>38439</v>
      </c>
      <c r="B251" s="127" t="s">
        <v>14</v>
      </c>
      <c r="C251" s="127" t="s">
        <v>718</v>
      </c>
      <c r="D251" s="128" t="s">
        <v>740</v>
      </c>
      <c r="E251" s="127" t="s">
        <v>994</v>
      </c>
      <c r="F251" s="129">
        <v>4341.2245999999996</v>
      </c>
      <c r="G251" s="129">
        <v>7484.87</v>
      </c>
    </row>
    <row r="252" spans="1:7" x14ac:dyDescent="0.2">
      <c r="A252" s="133">
        <v>38492</v>
      </c>
      <c r="B252" s="128" t="s">
        <v>14</v>
      </c>
      <c r="C252" s="128" t="s">
        <v>718</v>
      </c>
      <c r="D252" s="128" t="s">
        <v>727</v>
      </c>
      <c r="E252" s="128" t="s">
        <v>1001</v>
      </c>
      <c r="F252" s="131">
        <v>3266.3488000000002</v>
      </c>
      <c r="G252" s="131">
        <v>3711.76</v>
      </c>
    </row>
    <row r="253" spans="1:7" x14ac:dyDescent="0.2">
      <c r="A253" s="126">
        <v>38628</v>
      </c>
      <c r="B253" s="127" t="s">
        <v>720</v>
      </c>
      <c r="C253" s="127" t="s">
        <v>718</v>
      </c>
      <c r="D253" s="128" t="s">
        <v>713</v>
      </c>
      <c r="E253" s="127" t="s">
        <v>1003</v>
      </c>
      <c r="F253" s="129">
        <v>1461.2336</v>
      </c>
      <c r="G253" s="129">
        <v>3949.28</v>
      </c>
    </row>
    <row r="254" spans="1:7" x14ac:dyDescent="0.2">
      <c r="A254" s="126">
        <v>38625</v>
      </c>
      <c r="B254" s="127" t="s">
        <v>18</v>
      </c>
      <c r="C254" s="127" t="s">
        <v>718</v>
      </c>
      <c r="D254" s="128" t="s">
        <v>745</v>
      </c>
      <c r="E254" s="127" t="s">
        <v>1004</v>
      </c>
      <c r="F254" s="129">
        <v>610.89840000000004</v>
      </c>
      <c r="G254" s="129">
        <v>898.38</v>
      </c>
    </row>
    <row r="255" spans="1:7" x14ac:dyDescent="0.2">
      <c r="A255" s="126">
        <v>38485</v>
      </c>
      <c r="B255" s="127" t="s">
        <v>711</v>
      </c>
      <c r="C255" s="127" t="s">
        <v>718</v>
      </c>
      <c r="D255" s="128" t="s">
        <v>736</v>
      </c>
      <c r="E255" s="127" t="s">
        <v>1007</v>
      </c>
      <c r="F255" s="129">
        <v>4431.1187999999993</v>
      </c>
      <c r="G255" s="129">
        <v>7639.86</v>
      </c>
    </row>
    <row r="256" spans="1:7" x14ac:dyDescent="0.2">
      <c r="A256" s="126">
        <v>38381</v>
      </c>
      <c r="B256" s="127" t="s">
        <v>720</v>
      </c>
      <c r="C256" s="127" t="s">
        <v>718</v>
      </c>
      <c r="D256" s="128" t="s">
        <v>766</v>
      </c>
      <c r="E256" s="127" t="s">
        <v>1018</v>
      </c>
      <c r="F256" s="129">
        <v>7371.4425000000001</v>
      </c>
      <c r="G256" s="129">
        <v>9828.59</v>
      </c>
    </row>
    <row r="257" spans="1:7" x14ac:dyDescent="0.2">
      <c r="A257" s="133">
        <v>38849</v>
      </c>
      <c r="B257" s="128" t="s">
        <v>711</v>
      </c>
      <c r="C257" s="128" t="s">
        <v>718</v>
      </c>
      <c r="D257" s="128" t="s">
        <v>766</v>
      </c>
      <c r="E257" s="128" t="s">
        <v>1019</v>
      </c>
      <c r="F257" s="131">
        <v>4764.9841999999999</v>
      </c>
      <c r="G257" s="131">
        <v>8215.49</v>
      </c>
    </row>
    <row r="258" spans="1:7" x14ac:dyDescent="0.2">
      <c r="A258" s="126">
        <v>38640</v>
      </c>
      <c r="B258" s="127" t="s">
        <v>720</v>
      </c>
      <c r="C258" s="127" t="s">
        <v>721</v>
      </c>
      <c r="D258" s="128" t="s">
        <v>722</v>
      </c>
      <c r="E258" s="127" t="s">
        <v>723</v>
      </c>
      <c r="F258" s="129">
        <v>815.20889999999997</v>
      </c>
      <c r="G258" s="129">
        <v>1381.71</v>
      </c>
    </row>
    <row r="259" spans="1:7" x14ac:dyDescent="0.2">
      <c r="A259" s="126">
        <v>38716</v>
      </c>
      <c r="B259" s="127" t="s">
        <v>717</v>
      </c>
      <c r="C259" s="127" t="s">
        <v>721</v>
      </c>
      <c r="D259" s="128" t="s">
        <v>730</v>
      </c>
      <c r="E259" s="127" t="s">
        <v>750</v>
      </c>
      <c r="F259" s="129">
        <v>5338.44</v>
      </c>
      <c r="G259" s="129">
        <v>7117.92</v>
      </c>
    </row>
    <row r="260" spans="1:7" x14ac:dyDescent="0.2">
      <c r="A260" s="130">
        <v>38717</v>
      </c>
      <c r="B260" s="128" t="s">
        <v>18</v>
      </c>
      <c r="C260" s="128" t="s">
        <v>721</v>
      </c>
      <c r="D260" s="128" t="s">
        <v>722</v>
      </c>
      <c r="E260" s="128" t="s">
        <v>762</v>
      </c>
      <c r="F260" s="131">
        <v>2963.6761999999999</v>
      </c>
      <c r="G260" s="131">
        <v>5023.18</v>
      </c>
    </row>
    <row r="261" spans="1:7" x14ac:dyDescent="0.2">
      <c r="A261" s="130">
        <v>38834</v>
      </c>
      <c r="B261" s="128" t="s">
        <v>717</v>
      </c>
      <c r="C261" s="128" t="s">
        <v>721</v>
      </c>
      <c r="D261" s="128" t="s">
        <v>713</v>
      </c>
      <c r="E261" s="128" t="s">
        <v>770</v>
      </c>
      <c r="F261" s="131">
        <v>1186.6409000000001</v>
      </c>
      <c r="G261" s="131">
        <v>2759.63</v>
      </c>
    </row>
    <row r="262" spans="1:7" x14ac:dyDescent="0.2">
      <c r="A262" s="130">
        <v>38621</v>
      </c>
      <c r="B262" s="128" t="s">
        <v>18</v>
      </c>
      <c r="C262" s="128" t="s">
        <v>721</v>
      </c>
      <c r="D262" s="128" t="s">
        <v>764</v>
      </c>
      <c r="E262" s="128" t="s">
        <v>782</v>
      </c>
      <c r="F262" s="131">
        <v>5590.2749999999996</v>
      </c>
      <c r="G262" s="131">
        <v>7453.7</v>
      </c>
    </row>
    <row r="263" spans="1:7" x14ac:dyDescent="0.2">
      <c r="A263" s="130">
        <v>38267</v>
      </c>
      <c r="B263" s="128" t="s">
        <v>711</v>
      </c>
      <c r="C263" s="128" t="s">
        <v>721</v>
      </c>
      <c r="D263" s="128" t="s">
        <v>727</v>
      </c>
      <c r="E263" s="128" t="s">
        <v>785</v>
      </c>
      <c r="F263" s="131">
        <v>1155.0808</v>
      </c>
      <c r="G263" s="131">
        <v>3121.84</v>
      </c>
    </row>
    <row r="264" spans="1:7" x14ac:dyDescent="0.2">
      <c r="A264" s="130">
        <v>38399</v>
      </c>
      <c r="B264" s="128" t="s">
        <v>711</v>
      </c>
      <c r="C264" s="128" t="s">
        <v>721</v>
      </c>
      <c r="D264" s="128" t="s">
        <v>766</v>
      </c>
      <c r="E264" s="128" t="s">
        <v>794</v>
      </c>
      <c r="F264" s="131">
        <v>5085.1274000000003</v>
      </c>
      <c r="G264" s="131">
        <v>8618.86</v>
      </c>
    </row>
    <row r="265" spans="1:7" x14ac:dyDescent="0.2">
      <c r="A265" s="130">
        <v>38519</v>
      </c>
      <c r="B265" s="128" t="s">
        <v>711</v>
      </c>
      <c r="C265" s="128" t="s">
        <v>721</v>
      </c>
      <c r="D265" s="128" t="s">
        <v>724</v>
      </c>
      <c r="E265" s="128" t="s">
        <v>800</v>
      </c>
      <c r="F265" s="131">
        <v>4949.5349999999999</v>
      </c>
      <c r="G265" s="131">
        <v>6599.38</v>
      </c>
    </row>
    <row r="266" spans="1:7" x14ac:dyDescent="0.2">
      <c r="A266" s="126">
        <v>38596</v>
      </c>
      <c r="B266" s="127" t="s">
        <v>18</v>
      </c>
      <c r="C266" s="127" t="s">
        <v>721</v>
      </c>
      <c r="D266" s="128" t="s">
        <v>745</v>
      </c>
      <c r="E266" s="127" t="s">
        <v>803</v>
      </c>
      <c r="F266" s="129">
        <v>7327.08</v>
      </c>
      <c r="G266" s="129">
        <v>9769.44</v>
      </c>
    </row>
    <row r="267" spans="1:7" x14ac:dyDescent="0.2">
      <c r="A267" s="126">
        <v>38839</v>
      </c>
      <c r="B267" s="127" t="s">
        <v>711</v>
      </c>
      <c r="C267" s="127" t="s">
        <v>721</v>
      </c>
      <c r="D267" s="128" t="s">
        <v>745</v>
      </c>
      <c r="E267" s="127" t="s">
        <v>805</v>
      </c>
      <c r="F267" s="129">
        <v>1775.075</v>
      </c>
      <c r="G267" s="129">
        <v>4797.5</v>
      </c>
    </row>
    <row r="268" spans="1:7" x14ac:dyDescent="0.2">
      <c r="A268" s="126">
        <v>38855</v>
      </c>
      <c r="B268" s="127" t="s">
        <v>720</v>
      </c>
      <c r="C268" s="127" t="s">
        <v>721</v>
      </c>
      <c r="D268" s="128" t="s">
        <v>740</v>
      </c>
      <c r="E268" s="127" t="s">
        <v>807</v>
      </c>
      <c r="F268" s="129">
        <v>2442.518</v>
      </c>
      <c r="G268" s="129">
        <v>6601.4</v>
      </c>
    </row>
    <row r="269" spans="1:7" x14ac:dyDescent="0.2">
      <c r="A269" s="130">
        <v>38557</v>
      </c>
      <c r="B269" s="128" t="s">
        <v>717</v>
      </c>
      <c r="C269" s="128" t="s">
        <v>721</v>
      </c>
      <c r="D269" s="128" t="s">
        <v>752</v>
      </c>
      <c r="E269" s="128" t="s">
        <v>810</v>
      </c>
      <c r="F269" s="131">
        <v>3234.2809999999995</v>
      </c>
      <c r="G269" s="131">
        <v>8741.2999999999993</v>
      </c>
    </row>
    <row r="270" spans="1:7" x14ac:dyDescent="0.2">
      <c r="A270" s="126">
        <v>38587</v>
      </c>
      <c r="B270" s="127" t="s">
        <v>711</v>
      </c>
      <c r="C270" s="127" t="s">
        <v>721</v>
      </c>
      <c r="D270" s="128" t="s">
        <v>715</v>
      </c>
      <c r="E270" s="127" t="s">
        <v>821</v>
      </c>
      <c r="F270" s="129">
        <v>4906.6270000000004</v>
      </c>
      <c r="G270" s="129">
        <v>8921.14</v>
      </c>
    </row>
    <row r="271" spans="1:7" x14ac:dyDescent="0.2">
      <c r="A271" s="130">
        <v>38534</v>
      </c>
      <c r="B271" s="128" t="s">
        <v>711</v>
      </c>
      <c r="C271" s="128" t="s">
        <v>721</v>
      </c>
      <c r="D271" s="128" t="s">
        <v>724</v>
      </c>
      <c r="E271" s="128" t="s">
        <v>845</v>
      </c>
      <c r="F271" s="131">
        <v>5412.7864</v>
      </c>
      <c r="G271" s="131">
        <v>7959.98</v>
      </c>
    </row>
    <row r="272" spans="1:7" x14ac:dyDescent="0.2">
      <c r="A272" s="133">
        <v>38628</v>
      </c>
      <c r="B272" s="127" t="s">
        <v>720</v>
      </c>
      <c r="C272" s="127" t="s">
        <v>721</v>
      </c>
      <c r="D272" s="128" t="s">
        <v>740</v>
      </c>
      <c r="E272" s="127" t="s">
        <v>851</v>
      </c>
      <c r="F272" s="129">
        <v>9189.7783999999992</v>
      </c>
      <c r="G272" s="129">
        <v>9828.64</v>
      </c>
    </row>
    <row r="273" spans="1:7" x14ac:dyDescent="0.2">
      <c r="A273" s="126">
        <v>38589</v>
      </c>
      <c r="B273" s="127" t="s">
        <v>14</v>
      </c>
      <c r="C273" s="127" t="s">
        <v>721</v>
      </c>
      <c r="D273" s="128" t="s">
        <v>764</v>
      </c>
      <c r="E273" s="127" t="s">
        <v>855</v>
      </c>
      <c r="F273" s="129">
        <v>2050.4450000000002</v>
      </c>
      <c r="G273" s="129">
        <v>3535.25</v>
      </c>
    </row>
    <row r="274" spans="1:7" x14ac:dyDescent="0.2">
      <c r="A274" s="126">
        <v>38169</v>
      </c>
      <c r="B274" s="127" t="s">
        <v>711</v>
      </c>
      <c r="C274" s="127" t="s">
        <v>721</v>
      </c>
      <c r="D274" s="128" t="s">
        <v>740</v>
      </c>
      <c r="E274" s="127" t="s">
        <v>857</v>
      </c>
      <c r="F274" s="129">
        <v>105.4019</v>
      </c>
      <c r="G274" s="129">
        <v>284.87</v>
      </c>
    </row>
    <row r="275" spans="1:7" x14ac:dyDescent="0.2">
      <c r="A275" s="130">
        <v>38376</v>
      </c>
      <c r="B275" s="128" t="s">
        <v>711</v>
      </c>
      <c r="C275" s="128" t="s">
        <v>721</v>
      </c>
      <c r="D275" s="128" t="s">
        <v>724</v>
      </c>
      <c r="E275" s="128" t="s">
        <v>863</v>
      </c>
      <c r="F275" s="131">
        <v>331.15370000000001</v>
      </c>
      <c r="G275" s="131">
        <v>895.01</v>
      </c>
    </row>
    <row r="276" spans="1:7" x14ac:dyDescent="0.2">
      <c r="A276" s="130">
        <v>38321</v>
      </c>
      <c r="B276" s="128" t="s">
        <v>14</v>
      </c>
      <c r="C276" s="128" t="s">
        <v>721</v>
      </c>
      <c r="D276" s="128" t="s">
        <v>715</v>
      </c>
      <c r="E276" s="128" t="s">
        <v>865</v>
      </c>
      <c r="F276" s="131">
        <v>4760.7907999999998</v>
      </c>
      <c r="G276" s="131">
        <v>8208.26</v>
      </c>
    </row>
    <row r="277" spans="1:7" x14ac:dyDescent="0.2">
      <c r="A277" s="130">
        <v>38737</v>
      </c>
      <c r="B277" s="128" t="s">
        <v>711</v>
      </c>
      <c r="C277" s="128" t="s">
        <v>721</v>
      </c>
      <c r="D277" s="128" t="s">
        <v>734</v>
      </c>
      <c r="E277" s="128" t="s">
        <v>867</v>
      </c>
      <c r="F277" s="131">
        <v>2705.4448000000002</v>
      </c>
      <c r="G277" s="131">
        <v>4664.5600000000004</v>
      </c>
    </row>
    <row r="278" spans="1:7" x14ac:dyDescent="0.2">
      <c r="A278" s="126">
        <v>38462</v>
      </c>
      <c r="B278" s="127" t="s">
        <v>720</v>
      </c>
      <c r="C278" s="127" t="s">
        <v>721</v>
      </c>
      <c r="D278" s="128" t="s">
        <v>722</v>
      </c>
      <c r="E278" s="127" t="s">
        <v>873</v>
      </c>
      <c r="F278" s="129">
        <v>4501.7550000000001</v>
      </c>
      <c r="G278" s="129">
        <v>6002.34</v>
      </c>
    </row>
    <row r="279" spans="1:7" x14ac:dyDescent="0.2">
      <c r="A279" s="130">
        <v>38209</v>
      </c>
      <c r="B279" s="128" t="s">
        <v>18</v>
      </c>
      <c r="C279" s="128" t="s">
        <v>721</v>
      </c>
      <c r="D279" s="128" t="s">
        <v>722</v>
      </c>
      <c r="E279" s="128" t="s">
        <v>875</v>
      </c>
      <c r="F279" s="131">
        <v>234.08879999999999</v>
      </c>
      <c r="G279" s="131">
        <v>266.01</v>
      </c>
    </row>
    <row r="280" spans="1:7" x14ac:dyDescent="0.2">
      <c r="A280" s="130">
        <v>38339</v>
      </c>
      <c r="B280" s="128" t="s">
        <v>14</v>
      </c>
      <c r="C280" s="128" t="s">
        <v>721</v>
      </c>
      <c r="D280" s="128" t="s">
        <v>754</v>
      </c>
      <c r="E280" s="128" t="s">
        <v>882</v>
      </c>
      <c r="F280" s="131">
        <v>114.453</v>
      </c>
      <c r="G280" s="131">
        <v>254.34</v>
      </c>
    </row>
    <row r="281" spans="1:7" x14ac:dyDescent="0.2">
      <c r="A281" s="130">
        <v>38422</v>
      </c>
      <c r="B281" s="128" t="s">
        <v>711</v>
      </c>
      <c r="C281" s="128" t="s">
        <v>721</v>
      </c>
      <c r="D281" s="128" t="s">
        <v>754</v>
      </c>
      <c r="E281" s="128" t="s">
        <v>895</v>
      </c>
      <c r="F281" s="131">
        <v>4467.8380000000006</v>
      </c>
      <c r="G281" s="131">
        <v>6570.35</v>
      </c>
    </row>
    <row r="282" spans="1:7" x14ac:dyDescent="0.2">
      <c r="A282" s="126">
        <v>38795</v>
      </c>
      <c r="B282" s="127" t="s">
        <v>720</v>
      </c>
      <c r="C282" s="127" t="s">
        <v>721</v>
      </c>
      <c r="D282" s="128" t="s">
        <v>734</v>
      </c>
      <c r="E282" s="127" t="s">
        <v>908</v>
      </c>
      <c r="F282" s="129">
        <v>4976.2782999999999</v>
      </c>
      <c r="G282" s="129">
        <v>8434.3700000000008</v>
      </c>
    </row>
    <row r="283" spans="1:7" x14ac:dyDescent="0.2">
      <c r="A283" s="130">
        <v>38224</v>
      </c>
      <c r="B283" s="128" t="s">
        <v>717</v>
      </c>
      <c r="C283" s="128" t="s">
        <v>721</v>
      </c>
      <c r="D283" s="128" t="s">
        <v>745</v>
      </c>
      <c r="E283" s="128" t="s">
        <v>913</v>
      </c>
      <c r="F283" s="131">
        <v>2637.41995</v>
      </c>
      <c r="G283" s="131">
        <v>2820.77</v>
      </c>
    </row>
    <row r="284" spans="1:7" x14ac:dyDescent="0.2">
      <c r="A284" s="126">
        <v>38584</v>
      </c>
      <c r="B284" s="127" t="s">
        <v>14</v>
      </c>
      <c r="C284" s="127" t="s">
        <v>721</v>
      </c>
      <c r="D284" s="128" t="s">
        <v>740</v>
      </c>
      <c r="E284" s="127" t="s">
        <v>914</v>
      </c>
      <c r="F284" s="129">
        <v>196.45839999999998</v>
      </c>
      <c r="G284" s="129">
        <v>456.88</v>
      </c>
    </row>
    <row r="285" spans="1:7" x14ac:dyDescent="0.2">
      <c r="A285" s="126">
        <v>38823</v>
      </c>
      <c r="B285" s="127" t="s">
        <v>14</v>
      </c>
      <c r="C285" s="127" t="s">
        <v>721</v>
      </c>
      <c r="D285" s="128" t="s">
        <v>715</v>
      </c>
      <c r="E285" s="127" t="s">
        <v>921</v>
      </c>
      <c r="F285" s="129">
        <v>2350.4615999999996</v>
      </c>
      <c r="G285" s="129">
        <v>4052.52</v>
      </c>
    </row>
    <row r="286" spans="1:7" x14ac:dyDescent="0.2">
      <c r="A286" s="130">
        <v>38734</v>
      </c>
      <c r="B286" s="128" t="s">
        <v>711</v>
      </c>
      <c r="C286" s="128" t="s">
        <v>721</v>
      </c>
      <c r="D286" s="128" t="s">
        <v>734</v>
      </c>
      <c r="E286" s="128" t="s">
        <v>922</v>
      </c>
      <c r="F286" s="131">
        <v>345.51579999999996</v>
      </c>
      <c r="G286" s="131">
        <v>585.62</v>
      </c>
    </row>
    <row r="287" spans="1:7" x14ac:dyDescent="0.2">
      <c r="A287" s="126">
        <v>38827</v>
      </c>
      <c r="B287" s="127" t="s">
        <v>711</v>
      </c>
      <c r="C287" s="127" t="s">
        <v>721</v>
      </c>
      <c r="D287" s="128" t="s">
        <v>727</v>
      </c>
      <c r="E287" s="127" t="s">
        <v>923</v>
      </c>
      <c r="F287" s="129">
        <v>5717.9141999999993</v>
      </c>
      <c r="G287" s="129">
        <v>9691.3799999999992</v>
      </c>
    </row>
    <row r="288" spans="1:7" x14ac:dyDescent="0.2">
      <c r="A288" s="126">
        <v>38779</v>
      </c>
      <c r="B288" s="127" t="s">
        <v>14</v>
      </c>
      <c r="C288" s="127" t="s">
        <v>721</v>
      </c>
      <c r="D288" s="128" t="s">
        <v>715</v>
      </c>
      <c r="E288" s="127" t="s">
        <v>934</v>
      </c>
      <c r="F288" s="129">
        <v>426.47829999999999</v>
      </c>
      <c r="G288" s="129">
        <v>991.81</v>
      </c>
    </row>
    <row r="289" spans="1:7" x14ac:dyDescent="0.2">
      <c r="A289" s="126">
        <v>38718</v>
      </c>
      <c r="B289" s="127" t="s">
        <v>711</v>
      </c>
      <c r="C289" s="127" t="s">
        <v>721</v>
      </c>
      <c r="D289" s="128" t="s">
        <v>752</v>
      </c>
      <c r="E289" s="127" t="s">
        <v>954</v>
      </c>
      <c r="F289" s="129">
        <v>1251.6849999999999</v>
      </c>
      <c r="G289" s="129">
        <v>2121.5</v>
      </c>
    </row>
    <row r="290" spans="1:7" x14ac:dyDescent="0.2">
      <c r="A290" s="130">
        <v>38571</v>
      </c>
      <c r="B290" s="128" t="s">
        <v>717</v>
      </c>
      <c r="C290" s="128" t="s">
        <v>721</v>
      </c>
      <c r="D290" s="128" t="s">
        <v>713</v>
      </c>
      <c r="E290" s="128" t="s">
        <v>955</v>
      </c>
      <c r="F290" s="131">
        <v>6549.8713500000003</v>
      </c>
      <c r="G290" s="131">
        <v>7005.21</v>
      </c>
    </row>
    <row r="291" spans="1:7" x14ac:dyDescent="0.2">
      <c r="A291" s="126">
        <v>38878</v>
      </c>
      <c r="B291" s="127" t="s">
        <v>711</v>
      </c>
      <c r="C291" s="127" t="s">
        <v>721</v>
      </c>
      <c r="D291" s="128" t="s">
        <v>745</v>
      </c>
      <c r="E291" s="127" t="s">
        <v>968</v>
      </c>
      <c r="F291" s="129">
        <v>3411.5625500000001</v>
      </c>
      <c r="G291" s="129">
        <v>3648.73</v>
      </c>
    </row>
    <row r="292" spans="1:7" x14ac:dyDescent="0.2">
      <c r="A292" s="126">
        <v>38314</v>
      </c>
      <c r="B292" s="127" t="s">
        <v>18</v>
      </c>
      <c r="C292" s="127" t="s">
        <v>721</v>
      </c>
      <c r="D292" s="128" t="s">
        <v>754</v>
      </c>
      <c r="E292" s="127" t="s">
        <v>971</v>
      </c>
      <c r="F292" s="129">
        <v>682.20900000000006</v>
      </c>
      <c r="G292" s="129">
        <v>1240.3800000000001</v>
      </c>
    </row>
    <row r="293" spans="1:7" x14ac:dyDescent="0.2">
      <c r="A293" s="130">
        <v>38822</v>
      </c>
      <c r="B293" s="128" t="s">
        <v>711</v>
      </c>
      <c r="C293" s="128" t="s">
        <v>721</v>
      </c>
      <c r="D293" s="128" t="s">
        <v>722</v>
      </c>
      <c r="E293" s="128" t="s">
        <v>977</v>
      </c>
      <c r="F293" s="131">
        <v>1182.0463999999999</v>
      </c>
      <c r="G293" s="131">
        <v>3194.72</v>
      </c>
    </row>
    <row r="294" spans="1:7" x14ac:dyDescent="0.2">
      <c r="A294" s="130">
        <v>38327</v>
      </c>
      <c r="B294" s="128" t="s">
        <v>14</v>
      </c>
      <c r="C294" s="128" t="s">
        <v>721</v>
      </c>
      <c r="D294" s="128" t="s">
        <v>715</v>
      </c>
      <c r="E294" s="128" t="s">
        <v>983</v>
      </c>
      <c r="F294" s="131">
        <v>2226.9456</v>
      </c>
      <c r="G294" s="131">
        <v>2530.62</v>
      </c>
    </row>
    <row r="295" spans="1:7" x14ac:dyDescent="0.2">
      <c r="A295" s="126">
        <v>38660</v>
      </c>
      <c r="B295" s="127" t="s">
        <v>14</v>
      </c>
      <c r="C295" s="127" t="s">
        <v>721</v>
      </c>
      <c r="D295" s="128" t="s">
        <v>745</v>
      </c>
      <c r="E295" s="127" t="s">
        <v>988</v>
      </c>
      <c r="F295" s="129">
        <v>2878.6815000000001</v>
      </c>
      <c r="G295" s="129">
        <v>6397.07</v>
      </c>
    </row>
    <row r="296" spans="1:7" x14ac:dyDescent="0.2">
      <c r="A296" s="126">
        <v>38589</v>
      </c>
      <c r="B296" s="127" t="s">
        <v>18</v>
      </c>
      <c r="C296" s="127" t="s">
        <v>721</v>
      </c>
      <c r="D296" s="128" t="s">
        <v>715</v>
      </c>
      <c r="E296" s="127" t="s">
        <v>998</v>
      </c>
      <c r="F296" s="129">
        <v>2596.2075000000004</v>
      </c>
      <c r="G296" s="129">
        <v>5769.35</v>
      </c>
    </row>
    <row r="297" spans="1:7" x14ac:dyDescent="0.2">
      <c r="A297" s="126">
        <v>38640</v>
      </c>
      <c r="B297" s="127" t="s">
        <v>717</v>
      </c>
      <c r="C297" s="127" t="s">
        <v>721</v>
      </c>
      <c r="D297" s="128" t="s">
        <v>724</v>
      </c>
      <c r="E297" s="127" t="s">
        <v>1006</v>
      </c>
      <c r="F297" s="129">
        <v>3219.6067999999996</v>
      </c>
      <c r="G297" s="129">
        <v>8701.64</v>
      </c>
    </row>
    <row r="298" spans="1:7" x14ac:dyDescent="0.2">
      <c r="A298" s="130">
        <v>38384</v>
      </c>
      <c r="B298" s="128" t="s">
        <v>717</v>
      </c>
      <c r="C298" s="128" t="s">
        <v>721</v>
      </c>
      <c r="D298" s="128" t="s">
        <v>722</v>
      </c>
      <c r="E298" s="128" t="s">
        <v>1011</v>
      </c>
      <c r="F298" s="131">
        <v>9318.9580000000005</v>
      </c>
      <c r="G298" s="131">
        <v>9966.7999999999993</v>
      </c>
    </row>
    <row r="299" spans="1:7" x14ac:dyDescent="0.2">
      <c r="A299" s="130">
        <v>38490</v>
      </c>
      <c r="B299" s="128" t="s">
        <v>711</v>
      </c>
      <c r="C299" s="128" t="s">
        <v>721</v>
      </c>
      <c r="D299" s="128" t="s">
        <v>724</v>
      </c>
      <c r="E299" s="128" t="s">
        <v>1023</v>
      </c>
      <c r="F299" s="131">
        <v>3795.6056999999996</v>
      </c>
      <c r="G299" s="131">
        <v>6433.23</v>
      </c>
    </row>
    <row r="300" spans="1:7" x14ac:dyDescent="0.2">
      <c r="A300" s="126">
        <v>38767</v>
      </c>
      <c r="B300" s="127" t="s">
        <v>18</v>
      </c>
      <c r="C300" s="127" t="s">
        <v>721</v>
      </c>
      <c r="D300" s="128" t="s">
        <v>715</v>
      </c>
      <c r="E300" s="127" t="s">
        <v>1024</v>
      </c>
      <c r="F300" s="129">
        <v>7657.5664000000006</v>
      </c>
      <c r="G300" s="129">
        <v>8701.7800000000007</v>
      </c>
    </row>
    <row r="301" spans="1:7" x14ac:dyDescent="0.2">
      <c r="A301" s="126">
        <v>38612</v>
      </c>
      <c r="B301" s="127" t="s">
        <v>711</v>
      </c>
      <c r="C301" s="127" t="s">
        <v>721</v>
      </c>
      <c r="D301" s="128" t="s">
        <v>724</v>
      </c>
      <c r="E301" s="127" t="s">
        <v>1026</v>
      </c>
      <c r="F301" s="129">
        <v>2918.6280000000002</v>
      </c>
      <c r="G301" s="129">
        <v>6485.84</v>
      </c>
    </row>
    <row r="302" spans="1:7" x14ac:dyDescent="0.2">
      <c r="D302" s="75"/>
    </row>
  </sheetData>
  <sheetProtection selectLockedCells="1" selectUnlockedCells="1"/>
  <sortState xmlns:xlrd2="http://schemas.microsoft.com/office/spreadsheetml/2017/richdata2" ref="A2:G351">
    <sortCondition ref="C14"/>
  </sortState>
  <customSheetViews>
    <customSheetView guid="{52489AA2-E3F8-46B2-847E-976E37E4B16B}" scale="130">
      <selection activeCell="D10" sqref="D10"/>
      <pageMargins left="0.7" right="0.7" top="0.75" bottom="0.75" header="0.3" footer="0.3"/>
    </customSheetView>
  </customSheetView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F14"/>
  <sheetViews>
    <sheetView zoomScale="115" zoomScaleNormal="115" workbookViewId="0">
      <selection activeCell="C8" sqref="C8"/>
    </sheetView>
  </sheetViews>
  <sheetFormatPr defaultRowHeight="10.199999999999999" x14ac:dyDescent="0.2"/>
  <cols>
    <col min="1" max="1" width="32.85546875" customWidth="1"/>
    <col min="2" max="2" width="14.140625" bestFit="1" customWidth="1"/>
    <col min="3" max="3" width="15.28515625" bestFit="1" customWidth="1"/>
    <col min="4" max="4" width="9.28515625" bestFit="1" customWidth="1"/>
    <col min="5" max="5" width="14.85546875" bestFit="1" customWidth="1"/>
    <col min="6" max="6" width="11" bestFit="1" customWidth="1"/>
  </cols>
  <sheetData>
    <row r="1" spans="1:6" ht="13.8" x14ac:dyDescent="0.25">
      <c r="A1" s="453" t="s">
        <v>1189</v>
      </c>
      <c r="B1" s="453" t="s">
        <v>1190</v>
      </c>
      <c r="C1" s="453" t="s">
        <v>1191</v>
      </c>
      <c r="D1" s="453" t="s">
        <v>1192</v>
      </c>
      <c r="E1" s="84"/>
      <c r="F1" s="93" t="s">
        <v>1200</v>
      </c>
    </row>
    <row r="2" spans="1:6" ht="13.8" x14ac:dyDescent="0.25">
      <c r="A2" s="452" t="s">
        <v>1193</v>
      </c>
      <c r="B2" s="91">
        <v>43728</v>
      </c>
      <c r="C2" s="91">
        <v>43733</v>
      </c>
      <c r="D2">
        <f t="shared" ref="D2:D7" si="0">C2-B2</f>
        <v>5</v>
      </c>
      <c r="E2" s="91"/>
      <c r="F2" s="91"/>
    </row>
    <row r="3" spans="1:6" ht="13.8" x14ac:dyDescent="0.25">
      <c r="A3" s="452" t="s">
        <v>1194</v>
      </c>
      <c r="B3" s="91">
        <v>43728</v>
      </c>
      <c r="C3" s="91">
        <v>43736</v>
      </c>
      <c r="D3">
        <f t="shared" si="0"/>
        <v>8</v>
      </c>
      <c r="E3" s="91"/>
      <c r="F3" s="91"/>
    </row>
    <row r="4" spans="1:6" ht="13.8" x14ac:dyDescent="0.25">
      <c r="A4" s="452" t="s">
        <v>1195</v>
      </c>
      <c r="B4" s="91">
        <v>43734</v>
      </c>
      <c r="C4" s="91">
        <v>43748</v>
      </c>
      <c r="D4">
        <f t="shared" si="0"/>
        <v>14</v>
      </c>
      <c r="E4" s="91"/>
      <c r="F4" s="91"/>
    </row>
    <row r="5" spans="1:6" ht="13.8" x14ac:dyDescent="0.25">
      <c r="A5" s="452" t="s">
        <v>1196</v>
      </c>
      <c r="B5" s="91">
        <v>43736</v>
      </c>
      <c r="C5" s="91">
        <v>43751</v>
      </c>
      <c r="D5">
        <f t="shared" si="0"/>
        <v>15</v>
      </c>
      <c r="E5" s="91"/>
      <c r="F5" s="91"/>
    </row>
    <row r="6" spans="1:6" ht="13.8" x14ac:dyDescent="0.25">
      <c r="A6" s="452" t="s">
        <v>1197</v>
      </c>
      <c r="B6" s="91">
        <v>43749</v>
      </c>
      <c r="C6" s="91">
        <v>43758</v>
      </c>
      <c r="D6">
        <f t="shared" si="0"/>
        <v>9</v>
      </c>
      <c r="E6" s="91"/>
      <c r="F6" s="91"/>
    </row>
    <row r="7" spans="1:6" ht="13.8" x14ac:dyDescent="0.25">
      <c r="A7" s="452" t="s">
        <v>1198</v>
      </c>
      <c r="B7" s="91">
        <v>43753</v>
      </c>
      <c r="C7" s="91">
        <v>43763</v>
      </c>
      <c r="D7">
        <f t="shared" si="0"/>
        <v>10</v>
      </c>
      <c r="E7" s="91"/>
      <c r="F7" s="91"/>
    </row>
    <row r="8" spans="1:6" x14ac:dyDescent="0.2">
      <c r="B8" s="91"/>
      <c r="C8" s="91"/>
      <c r="E8" s="91"/>
      <c r="F8" s="91"/>
    </row>
    <row r="9" spans="1:6" x14ac:dyDescent="0.2">
      <c r="B9" s="91"/>
      <c r="C9" s="91"/>
      <c r="E9" s="91"/>
      <c r="F9" s="91"/>
    </row>
    <row r="10" spans="1:6" x14ac:dyDescent="0.2">
      <c r="B10" s="91"/>
      <c r="C10" s="91"/>
      <c r="E10" s="91"/>
      <c r="F10" s="91"/>
    </row>
    <row r="11" spans="1:6" x14ac:dyDescent="0.2">
      <c r="B11" s="91"/>
      <c r="C11" s="91"/>
      <c r="E11" s="91"/>
      <c r="F11" s="91"/>
    </row>
    <row r="12" spans="1:6" ht="15" customHeight="1" x14ac:dyDescent="0.2">
      <c r="B12" s="91"/>
      <c r="C12" s="91"/>
      <c r="E12" s="91"/>
      <c r="F12" s="91"/>
    </row>
    <row r="14" spans="1:6" x14ac:dyDescent="0.2">
      <c r="C14" s="84"/>
      <c r="D14" s="90"/>
    </row>
  </sheetData>
  <customSheetViews>
    <customSheetView guid="{52489AA2-E3F8-46B2-847E-976E37E4B16B}" scale="115">
      <selection activeCell="B3" sqref="B3"/>
      <pageMargins left="0.7" right="0.7" top="0.75" bottom="0.75" header="0.3" footer="0.3"/>
    </customSheetView>
  </customSheetViews>
  <hyperlinks>
    <hyperlink ref="F1" location="Index!A1" display="Return" xr:uid="{00000000-0004-0000-0C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1:J16"/>
  <sheetViews>
    <sheetView showGridLines="0" topLeftCell="B1" workbookViewId="0">
      <selection activeCell="H17" sqref="H17"/>
    </sheetView>
  </sheetViews>
  <sheetFormatPr defaultColWidth="9.28515625" defaultRowHeight="14.4" x14ac:dyDescent="0.3"/>
  <cols>
    <col min="1" max="2" width="9.28515625" style="50"/>
    <col min="3" max="3" width="14.42578125" style="50" bestFit="1" customWidth="1"/>
    <col min="4" max="4" width="13.42578125" style="50" bestFit="1" customWidth="1"/>
    <col min="5" max="5" width="9.28515625" style="50"/>
    <col min="6" max="6" width="10.140625" style="50" bestFit="1" customWidth="1"/>
    <col min="7" max="7" width="13.42578125" style="50" bestFit="1" customWidth="1"/>
    <col min="8" max="9" width="9.28515625" style="50"/>
    <col min="10" max="10" width="23.140625" style="50" bestFit="1" customWidth="1"/>
    <col min="11" max="16384" width="9.28515625" style="50"/>
  </cols>
  <sheetData>
    <row r="1" spans="1:10" s="72" customFormat="1" ht="15" x14ac:dyDescent="0.25">
      <c r="A1" s="74" t="s">
        <v>636</v>
      </c>
      <c r="B1" s="73"/>
      <c r="C1" s="73"/>
      <c r="J1" s="93" t="s">
        <v>1200</v>
      </c>
    </row>
    <row r="3" spans="1:10" ht="15" thickBot="1" x14ac:dyDescent="0.35"/>
    <row r="4" spans="1:10" ht="15" customHeight="1" x14ac:dyDescent="0.3">
      <c r="B4" s="551" t="s">
        <v>703</v>
      </c>
      <c r="C4" s="552"/>
      <c r="D4" s="552"/>
      <c r="E4" s="552"/>
      <c r="F4" s="552"/>
      <c r="G4" s="552"/>
      <c r="H4" s="553"/>
    </row>
    <row r="5" spans="1:10" ht="15" thickBot="1" x14ac:dyDescent="0.35">
      <c r="B5" s="554"/>
      <c r="C5" s="555"/>
      <c r="D5" s="555"/>
      <c r="E5" s="555"/>
      <c r="F5" s="555"/>
      <c r="G5" s="555"/>
      <c r="H5" s="556"/>
    </row>
    <row r="6" spans="1:10" ht="15" thickBot="1" x14ac:dyDescent="0.35"/>
    <row r="7" spans="1:10" ht="15" thickBot="1" x14ac:dyDescent="0.35">
      <c r="C7" s="60"/>
      <c r="D7" s="61" t="s">
        <v>704</v>
      </c>
      <c r="E7" s="62" t="s">
        <v>705</v>
      </c>
      <c r="F7" s="62" t="s">
        <v>706</v>
      </c>
      <c r="G7" s="62" t="s">
        <v>707</v>
      </c>
      <c r="H7" s="60"/>
    </row>
    <row r="8" spans="1:10" x14ac:dyDescent="0.3">
      <c r="C8" s="63" t="s">
        <v>631</v>
      </c>
      <c r="D8" s="64">
        <v>10</v>
      </c>
      <c r="E8" s="65">
        <v>11.4</v>
      </c>
      <c r="F8" s="65">
        <v>8.1999999999999993</v>
      </c>
      <c r="G8" s="65">
        <v>5</v>
      </c>
    </row>
    <row r="9" spans="1:10" x14ac:dyDescent="0.3">
      <c r="C9" s="66" t="s">
        <v>632</v>
      </c>
      <c r="D9" s="67">
        <v>2</v>
      </c>
      <c r="E9" s="68">
        <v>3</v>
      </c>
      <c r="F9" s="68">
        <v>3</v>
      </c>
      <c r="G9" s="68">
        <v>5.3</v>
      </c>
    </row>
    <row r="10" spans="1:10" x14ac:dyDescent="0.3">
      <c r="C10" s="66" t="s">
        <v>645</v>
      </c>
      <c r="D10" s="67">
        <v>18</v>
      </c>
      <c r="E10" s="68">
        <v>21.3</v>
      </c>
      <c r="F10" s="68">
        <v>5</v>
      </c>
      <c r="G10" s="68">
        <v>9</v>
      </c>
    </row>
    <row r="11" spans="1:10" x14ac:dyDescent="0.3">
      <c r="C11" s="66" t="s">
        <v>643</v>
      </c>
      <c r="D11" s="67">
        <v>4.3</v>
      </c>
      <c r="E11" s="68">
        <v>8</v>
      </c>
      <c r="F11" s="68">
        <v>1</v>
      </c>
      <c r="G11" s="68">
        <v>22</v>
      </c>
    </row>
    <row r="14" spans="1:10" x14ac:dyDescent="0.3">
      <c r="A14" s="557"/>
      <c r="B14" s="558"/>
      <c r="C14" s="558"/>
      <c r="D14" s="558"/>
      <c r="E14" s="558"/>
      <c r="F14" s="558"/>
      <c r="G14" s="558"/>
      <c r="H14" s="558"/>
      <c r="I14" s="558"/>
      <c r="J14" s="558"/>
    </row>
    <row r="15" spans="1:10" x14ac:dyDescent="0.3">
      <c r="A15" s="558"/>
      <c r="B15" s="558"/>
      <c r="C15" s="558"/>
      <c r="D15" s="558"/>
      <c r="E15" s="558"/>
      <c r="F15" s="558"/>
      <c r="G15" s="558"/>
      <c r="H15" s="558"/>
      <c r="I15" s="558"/>
      <c r="J15" s="558"/>
    </row>
    <row r="16" spans="1:10" x14ac:dyDescent="0.3">
      <c r="A16" s="558"/>
      <c r="B16" s="558"/>
      <c r="C16" s="558"/>
      <c r="D16" s="558"/>
      <c r="E16" s="558"/>
      <c r="F16" s="558"/>
      <c r="G16" s="558"/>
      <c r="H16" s="558"/>
      <c r="I16" s="558"/>
      <c r="J16" s="558"/>
    </row>
  </sheetData>
  <customSheetViews>
    <customSheetView guid="{52489AA2-E3F8-46B2-847E-976E37E4B16B}" showGridLines="0" topLeftCell="B1">
      <selection activeCell="J20" sqref="J20"/>
      <pageMargins left="0.7" right="0.7" top="0.75" bottom="0.75" header="0.3" footer="0.3"/>
      <pageSetup paperSize="9" orientation="portrait" verticalDpi="0" r:id="rId1"/>
    </customSheetView>
  </customSheetViews>
  <mergeCells count="2">
    <mergeCell ref="B4:H5"/>
    <mergeCell ref="A14:J16"/>
  </mergeCells>
  <hyperlinks>
    <hyperlink ref="J1" location="Index!A1" display="Return" xr:uid="{00000000-0004-0000-0F00-000000000000}"/>
  </hyperlinks>
  <pageMargins left="0.7" right="0.7" top="0.75" bottom="0.75" header="0.3" footer="0.3"/>
  <pageSetup paperSize="9" orientation="portrait" verticalDpi="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C32"/>
  <sheetViews>
    <sheetView zoomScale="290" zoomScaleNormal="290" workbookViewId="0">
      <selection activeCell="B1" sqref="B1"/>
    </sheetView>
  </sheetViews>
  <sheetFormatPr defaultRowHeight="10.199999999999999" x14ac:dyDescent="0.2"/>
  <cols>
    <col min="1" max="1" width="16.85546875" bestFit="1" customWidth="1"/>
    <col min="2" max="2" width="15" bestFit="1" customWidth="1"/>
    <col min="3" max="3" width="13.28515625" bestFit="1" customWidth="1"/>
    <col min="4" max="6" width="11.7109375" customWidth="1"/>
    <col min="7" max="7" width="12.85546875" customWidth="1"/>
    <col min="8" max="10" width="10.42578125" customWidth="1"/>
    <col min="11" max="11" width="10.7109375" bestFit="1" customWidth="1"/>
    <col min="12" max="12" width="10.42578125" bestFit="1" customWidth="1"/>
    <col min="13" max="13" width="11.7109375" bestFit="1" customWidth="1"/>
    <col min="14" max="16" width="10.42578125" bestFit="1" customWidth="1"/>
    <col min="17" max="17" width="10.7109375" bestFit="1" customWidth="1"/>
    <col min="18" max="18" width="10.42578125" bestFit="1" customWidth="1"/>
    <col min="19" max="19" width="11.7109375" bestFit="1" customWidth="1"/>
    <col min="20" max="22" width="10.42578125" bestFit="1" customWidth="1"/>
    <col min="23" max="23" width="10.7109375" bestFit="1" customWidth="1"/>
    <col min="24" max="24" width="10.42578125" bestFit="1" customWidth="1"/>
    <col min="25" max="25" width="11.7109375" bestFit="1" customWidth="1"/>
    <col min="26" max="26" width="10.85546875" bestFit="1" customWidth="1"/>
    <col min="27" max="28" width="10.42578125" bestFit="1" customWidth="1"/>
    <col min="29" max="29" width="10.7109375" bestFit="1" customWidth="1"/>
    <col min="30" max="30" width="10.42578125" bestFit="1" customWidth="1"/>
    <col min="31" max="31" width="13.85546875" bestFit="1" customWidth="1"/>
    <col min="32" max="32" width="14" bestFit="1" customWidth="1"/>
    <col min="33" max="34" width="10.42578125" bestFit="1" customWidth="1"/>
    <col min="35" max="35" width="10.7109375" bestFit="1" customWidth="1"/>
    <col min="36" max="36" width="10.42578125" bestFit="1" customWidth="1"/>
    <col min="37" max="37" width="17.42578125" bestFit="1" customWidth="1"/>
    <col min="38" max="39" width="10.42578125" bestFit="1" customWidth="1"/>
    <col min="40" max="40" width="11.7109375" bestFit="1" customWidth="1"/>
    <col min="41" max="41" width="10.7109375" bestFit="1" customWidth="1"/>
    <col min="42" max="42" width="10.42578125" bestFit="1" customWidth="1"/>
    <col min="43" max="43" width="13.28515625" bestFit="1" customWidth="1"/>
    <col min="44" max="46" width="10.42578125" bestFit="1" customWidth="1"/>
    <col min="47" max="47" width="10.7109375" bestFit="1" customWidth="1"/>
    <col min="48" max="48" width="10.42578125" bestFit="1" customWidth="1"/>
    <col min="49" max="49" width="13.28515625" bestFit="1" customWidth="1"/>
    <col min="50" max="50" width="12.85546875" bestFit="1" customWidth="1"/>
  </cols>
  <sheetData>
    <row r="1" spans="1:3" x14ac:dyDescent="0.2">
      <c r="A1" s="84" t="s">
        <v>1038</v>
      </c>
      <c r="B1" s="84" t="s">
        <v>1240</v>
      </c>
      <c r="C1" s="93"/>
    </row>
    <row r="2" spans="1:3" x14ac:dyDescent="0.2">
      <c r="A2" s="84" t="s">
        <v>1231</v>
      </c>
      <c r="B2" s="84">
        <v>2000</v>
      </c>
      <c r="C2" s="93"/>
    </row>
    <row r="3" spans="1:3" x14ac:dyDescent="0.2">
      <c r="A3" s="84" t="s">
        <v>1187</v>
      </c>
      <c r="B3" s="88">
        <v>25000</v>
      </c>
    </row>
    <row r="4" spans="1:3" x14ac:dyDescent="0.2">
      <c r="A4" s="86" t="s">
        <v>708</v>
      </c>
      <c r="B4" s="110">
        <f>B3*B2</f>
        <v>50000000</v>
      </c>
    </row>
    <row r="5" spans="1:3" x14ac:dyDescent="0.2">
      <c r="A5" s="87" t="s">
        <v>1188</v>
      </c>
      <c r="B5" s="111">
        <f>B4*12%</f>
        <v>6000000</v>
      </c>
    </row>
    <row r="6" spans="1:3" x14ac:dyDescent="0.2">
      <c r="A6" s="85"/>
    </row>
    <row r="7" spans="1:3" x14ac:dyDescent="0.2">
      <c r="A7" s="85"/>
    </row>
    <row r="8" spans="1:3" x14ac:dyDescent="0.2">
      <c r="A8" s="85"/>
    </row>
    <row r="9" spans="1:3" x14ac:dyDescent="0.2">
      <c r="A9" s="85"/>
    </row>
    <row r="10" spans="1:3" x14ac:dyDescent="0.2">
      <c r="A10" s="85"/>
    </row>
    <row r="11" spans="1:3" x14ac:dyDescent="0.2">
      <c r="A11" s="85"/>
    </row>
    <row r="12" spans="1:3" x14ac:dyDescent="0.2">
      <c r="A12" s="83"/>
    </row>
    <row r="13" spans="1:3" x14ac:dyDescent="0.2">
      <c r="A13" s="85"/>
    </row>
    <row r="14" spans="1:3" x14ac:dyDescent="0.2">
      <c r="A14" s="85"/>
    </row>
    <row r="15" spans="1:3" x14ac:dyDescent="0.2">
      <c r="A15" s="85"/>
    </row>
    <row r="16" spans="1:3" x14ac:dyDescent="0.2">
      <c r="A16" s="85"/>
    </row>
    <row r="17" spans="1:1" x14ac:dyDescent="0.2">
      <c r="A17" s="85"/>
    </row>
    <row r="18" spans="1:1" x14ac:dyDescent="0.2">
      <c r="A18" s="85"/>
    </row>
    <row r="19" spans="1:1" x14ac:dyDescent="0.2">
      <c r="A19" s="85"/>
    </row>
    <row r="20" spans="1:1" x14ac:dyDescent="0.2">
      <c r="A20" s="85"/>
    </row>
    <row r="21" spans="1:1" x14ac:dyDescent="0.2">
      <c r="A21" s="85"/>
    </row>
    <row r="22" spans="1:1" x14ac:dyDescent="0.2">
      <c r="A22" s="85"/>
    </row>
    <row r="23" spans="1:1" x14ac:dyDescent="0.2">
      <c r="A23" s="85"/>
    </row>
    <row r="24" spans="1:1" x14ac:dyDescent="0.2">
      <c r="A24" s="85"/>
    </row>
    <row r="25" spans="1:1" x14ac:dyDescent="0.2">
      <c r="A25" s="83"/>
    </row>
    <row r="26" spans="1:1" x14ac:dyDescent="0.2">
      <c r="A26" s="85"/>
    </row>
    <row r="27" spans="1:1" x14ac:dyDescent="0.2">
      <c r="A27" s="85"/>
    </row>
    <row r="28" spans="1:1" x14ac:dyDescent="0.2">
      <c r="A28" s="85"/>
    </row>
    <row r="29" spans="1:1" x14ac:dyDescent="0.2">
      <c r="A29" s="85"/>
    </row>
    <row r="30" spans="1:1" x14ac:dyDescent="0.2">
      <c r="A30" s="85"/>
    </row>
    <row r="31" spans="1:1" x14ac:dyDescent="0.2">
      <c r="A31" s="85"/>
    </row>
    <row r="32" spans="1:1" x14ac:dyDescent="0.2">
      <c r="A32" s="83"/>
    </row>
  </sheetData>
  <customSheetViews>
    <customSheetView guid="{52489AA2-E3F8-46B2-847E-976E37E4B16B}" scale="290">
      <selection activeCell="A9" sqref="A9"/>
      <pageMargins left="0.7" right="0.7" top="0.75" bottom="0.75" header="0.3" footer="0.3"/>
    </customSheetView>
  </customSheetView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B1:L14"/>
  <sheetViews>
    <sheetView showGridLines="0" zoomScale="260" zoomScaleNormal="260" workbookViewId="0">
      <selection activeCell="F9" sqref="F9"/>
    </sheetView>
  </sheetViews>
  <sheetFormatPr defaultRowHeight="10.199999999999999" x14ac:dyDescent="0.2"/>
  <cols>
    <col min="2" max="2" width="13.140625" customWidth="1"/>
    <col min="8" max="8" width="11.42578125" bestFit="1" customWidth="1"/>
  </cols>
  <sheetData>
    <row r="1" spans="2:12" x14ac:dyDescent="0.2">
      <c r="H1" s="98" t="s">
        <v>1210</v>
      </c>
      <c r="I1" s="100" t="s">
        <v>1211</v>
      </c>
      <c r="L1" s="84" t="s">
        <v>632</v>
      </c>
    </row>
    <row r="2" spans="2:12" x14ac:dyDescent="0.2">
      <c r="B2" s="565" t="s">
        <v>1201</v>
      </c>
      <c r="C2" s="565"/>
      <c r="D2" s="565"/>
      <c r="E2" s="565"/>
      <c r="H2" s="99">
        <v>1001</v>
      </c>
      <c r="L2" s="84" t="s">
        <v>631</v>
      </c>
    </row>
    <row r="3" spans="2:12" x14ac:dyDescent="0.2">
      <c r="H3" s="99">
        <v>1002</v>
      </c>
      <c r="L3" s="84" t="s">
        <v>643</v>
      </c>
    </row>
    <row r="4" spans="2:12" x14ac:dyDescent="0.2">
      <c r="B4" s="134" t="s">
        <v>1202</v>
      </c>
      <c r="C4" s="566" t="s">
        <v>7832</v>
      </c>
      <c r="D4" s="567"/>
      <c r="E4" s="568"/>
      <c r="H4" s="99">
        <v>1003</v>
      </c>
      <c r="L4" s="84" t="s">
        <v>645</v>
      </c>
    </row>
    <row r="5" spans="2:12" x14ac:dyDescent="0.2">
      <c r="B5" s="134"/>
      <c r="H5" s="99">
        <v>1004</v>
      </c>
      <c r="L5" s="84" t="s">
        <v>649</v>
      </c>
    </row>
    <row r="6" spans="2:12" x14ac:dyDescent="0.2">
      <c r="B6" s="134" t="s">
        <v>1203</v>
      </c>
      <c r="C6" s="562"/>
      <c r="D6" s="563"/>
      <c r="E6" s="564"/>
      <c r="H6" s="99"/>
      <c r="L6" s="84" t="s">
        <v>628</v>
      </c>
    </row>
    <row r="7" spans="2:12" x14ac:dyDescent="0.2">
      <c r="B7" s="134"/>
      <c r="H7" s="99"/>
    </row>
    <row r="8" spans="2:12" x14ac:dyDescent="0.2">
      <c r="B8" s="134" t="s">
        <v>1204</v>
      </c>
      <c r="C8" s="569" t="s">
        <v>645</v>
      </c>
      <c r="D8" s="570"/>
      <c r="E8" s="570"/>
      <c r="H8" s="99"/>
    </row>
    <row r="9" spans="2:12" x14ac:dyDescent="0.2">
      <c r="B9" s="134"/>
      <c r="H9" s="99"/>
    </row>
    <row r="10" spans="2:12" x14ac:dyDescent="0.2">
      <c r="B10" s="134" t="s">
        <v>1205</v>
      </c>
      <c r="C10" s="570"/>
      <c r="D10" s="570"/>
      <c r="E10" s="570"/>
      <c r="H10" s="99"/>
    </row>
    <row r="11" spans="2:12" x14ac:dyDescent="0.2">
      <c r="B11" s="134"/>
      <c r="H11" s="99"/>
    </row>
    <row r="12" spans="2:12" x14ac:dyDescent="0.2">
      <c r="B12" s="134" t="s">
        <v>1206</v>
      </c>
      <c r="C12" s="562"/>
      <c r="D12" s="563"/>
      <c r="E12" s="564"/>
      <c r="H12" s="99"/>
    </row>
    <row r="13" spans="2:12" x14ac:dyDescent="0.2">
      <c r="H13" s="99"/>
    </row>
    <row r="14" spans="2:12" x14ac:dyDescent="0.2">
      <c r="B14" s="134" t="s">
        <v>7785</v>
      </c>
      <c r="C14" s="559"/>
      <c r="D14" s="560"/>
      <c r="E14" s="561"/>
    </row>
  </sheetData>
  <customSheetViews>
    <customSheetView guid="{52489AA2-E3F8-46B2-847E-976E37E4B16B}" scale="190" showGridLines="0">
      <selection activeCell="D16" sqref="D16"/>
      <pageMargins left="0.7" right="0.7" top="0.75" bottom="0.75" header="0.3" footer="0.3"/>
    </customSheetView>
  </customSheetViews>
  <mergeCells count="7">
    <mergeCell ref="C14:E14"/>
    <mergeCell ref="C12:E12"/>
    <mergeCell ref="B2:E2"/>
    <mergeCell ref="C4:E4"/>
    <mergeCell ref="C6:E6"/>
    <mergeCell ref="C8:E8"/>
    <mergeCell ref="C10:E10"/>
  </mergeCells>
  <dataValidations count="4">
    <dataValidation type="custom" allowBlank="1" showInputMessage="1" showErrorMessage="1" errorTitle="Stop" error="Duplicate" sqref="H2:H13" xr:uid="{00000000-0002-0000-1200-000003000000}">
      <formula1>COUNTIF($H$2:$H$13,H2)&lt;=1</formula1>
    </dataValidation>
    <dataValidation type="textLength" operator="lessThanOrEqual" allowBlank="1" showInputMessage="1" showErrorMessage="1" errorTitle="Stop" error="Invalid length, Please enter vendor name less than 35 characters. " promptTitle="Information" prompt="Please enter name less than 35 characters" sqref="C4:E4" xr:uid="{4C775EA8-B690-4ACC-BCDC-4BE201EF25EF}">
      <formula1>35</formula1>
    </dataValidation>
    <dataValidation type="list" allowBlank="1" showInputMessage="1" showErrorMessage="1" errorTitle="Stop" error="Please select city from dropdown " sqref="C8:E8" xr:uid="{2B648653-D4CF-4BF7-A90C-8438853628A6}">
      <formula1>$L$1:$L$6</formula1>
    </dataValidation>
    <dataValidation type="whole" allowBlank="1" showInputMessage="1" showErrorMessage="1" errorTitle="Stop" error="Invalid entry Pin code must be number only and 6 digit long " sqref="C10:E10" xr:uid="{C7046F4E-05BB-4518-A578-22E0184650B2}">
      <formula1>100001</formula1>
      <formula2>999999</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M189"/>
  <sheetViews>
    <sheetView showGridLines="0" zoomScale="85" zoomScaleNormal="85" workbookViewId="0">
      <pane ySplit="4" topLeftCell="A5" activePane="bottomLeft" state="frozen"/>
      <selection activeCell="M23" sqref="M23"/>
      <selection pane="bottomLeft" activeCell="P7" sqref="P7"/>
    </sheetView>
  </sheetViews>
  <sheetFormatPr defaultColWidth="9.28515625" defaultRowHeight="15" outlineLevelRow="1" outlineLevelCol="1" x14ac:dyDescent="0.25"/>
  <cols>
    <col min="1" max="1" width="3.28515625" style="40" customWidth="1"/>
    <col min="2" max="2" width="17.42578125" style="40" customWidth="1"/>
    <col min="3" max="3" width="5.28515625" style="40" customWidth="1"/>
    <col min="4" max="4" width="18.28515625" style="40" customWidth="1"/>
    <col min="5" max="5" width="14.7109375" style="40" customWidth="1" outlineLevel="1"/>
    <col min="6" max="6" width="12.42578125" style="40" customWidth="1" outlineLevel="1"/>
    <col min="7" max="7" width="10.140625" style="40" customWidth="1"/>
    <col min="8" max="8" width="18.28515625" style="40" customWidth="1" outlineLevel="1"/>
    <col min="9" max="9" width="10.7109375" style="40" customWidth="1" outlineLevel="1"/>
    <col min="10" max="10" width="12" style="40" customWidth="1"/>
    <col min="11" max="11" width="15" style="40" customWidth="1" outlineLevel="1"/>
    <col min="12" max="12" width="10.7109375" style="40" customWidth="1" outlineLevel="1"/>
    <col min="13" max="16384" width="9.28515625" style="40"/>
  </cols>
  <sheetData>
    <row r="1" spans="1:13" s="72" customFormat="1" x14ac:dyDescent="0.25">
      <c r="A1" s="157"/>
    </row>
    <row r="3" spans="1:13" ht="20.399999999999999" x14ac:dyDescent="0.35">
      <c r="A3" s="118" t="s">
        <v>664</v>
      </c>
    </row>
    <row r="5" spans="1:13" ht="30" customHeight="1" x14ac:dyDescent="0.55000000000000004">
      <c r="B5" s="135" t="s">
        <v>665</v>
      </c>
      <c r="C5" s="136"/>
      <c r="D5" s="136"/>
      <c r="E5" s="136"/>
      <c r="F5" s="136"/>
      <c r="G5" s="136"/>
      <c r="H5" s="136"/>
      <c r="I5" s="136"/>
      <c r="J5" s="136"/>
      <c r="K5" s="136"/>
      <c r="L5" s="136"/>
      <c r="M5" s="137"/>
    </row>
    <row r="6" spans="1:13" ht="30" customHeight="1" x14ac:dyDescent="0.3">
      <c r="B6" s="138" t="s">
        <v>666</v>
      </c>
      <c r="C6" s="139"/>
      <c r="D6" s="139"/>
      <c r="E6" s="139"/>
      <c r="F6" s="139"/>
      <c r="G6" s="136"/>
      <c r="H6" s="136"/>
      <c r="I6" s="136"/>
      <c r="J6" s="136"/>
      <c r="K6" s="136"/>
      <c r="L6" s="136"/>
      <c r="M6" s="137"/>
    </row>
    <row r="7" spans="1:13" ht="30" customHeight="1" x14ac:dyDescent="0.25">
      <c r="B7" s="140">
        <v>40298.164301504628</v>
      </c>
      <c r="C7" s="139"/>
      <c r="D7" s="139"/>
      <c r="E7" s="139"/>
      <c r="F7" s="139"/>
      <c r="G7" s="136"/>
      <c r="H7" s="136"/>
      <c r="I7" s="136"/>
      <c r="J7" s="136"/>
      <c r="K7" s="136"/>
      <c r="L7" s="136"/>
      <c r="M7" s="137"/>
    </row>
    <row r="8" spans="1:13" ht="30" customHeight="1" x14ac:dyDescent="0.25">
      <c r="B8" s="141"/>
      <c r="C8" s="139"/>
      <c r="D8" s="139"/>
      <c r="E8" s="142">
        <v>2007</v>
      </c>
      <c r="F8" s="142"/>
      <c r="G8" s="139"/>
      <c r="H8" s="142">
        <v>2008</v>
      </c>
      <c r="I8" s="142"/>
      <c r="J8" s="143"/>
      <c r="K8" s="142">
        <v>2009</v>
      </c>
      <c r="L8" s="142"/>
      <c r="M8" s="137"/>
    </row>
    <row r="9" spans="1:13" ht="30" customHeight="1" x14ac:dyDescent="0.25">
      <c r="B9" s="144" t="s">
        <v>667</v>
      </c>
      <c r="C9" s="137"/>
      <c r="D9" s="137"/>
      <c r="E9" s="145" t="s">
        <v>668</v>
      </c>
      <c r="F9" s="145" t="s">
        <v>669</v>
      </c>
      <c r="G9" s="137"/>
      <c r="H9" s="145" t="s">
        <v>668</v>
      </c>
      <c r="I9" s="145" t="s">
        <v>669</v>
      </c>
      <c r="J9" s="137"/>
      <c r="K9" s="145" t="s">
        <v>668</v>
      </c>
      <c r="L9" s="145" t="s">
        <v>669</v>
      </c>
      <c r="M9" s="137"/>
    </row>
    <row r="10" spans="1:13" ht="30" customHeight="1" outlineLevel="1" x14ac:dyDescent="0.25">
      <c r="B10" s="137"/>
      <c r="C10" s="137" t="s">
        <v>670</v>
      </c>
      <c r="D10" s="137"/>
      <c r="E10" s="146">
        <v>70000</v>
      </c>
      <c r="F10" s="147">
        <v>0.05</v>
      </c>
      <c r="G10" s="137"/>
      <c r="H10" s="146">
        <v>90000</v>
      </c>
      <c r="I10" s="147">
        <v>0.06</v>
      </c>
      <c r="J10" s="137"/>
      <c r="K10" s="146">
        <v>90000</v>
      </c>
      <c r="L10" s="147">
        <v>0.06</v>
      </c>
      <c r="M10" s="137"/>
    </row>
    <row r="11" spans="1:13" ht="30" customHeight="1" outlineLevel="1" x14ac:dyDescent="0.25">
      <c r="B11" s="137"/>
      <c r="C11" s="137" t="s">
        <v>671</v>
      </c>
      <c r="D11" s="137"/>
      <c r="E11" s="148">
        <v>454775</v>
      </c>
      <c r="F11" s="147">
        <v>0.31</v>
      </c>
      <c r="G11" s="137"/>
      <c r="H11" s="148">
        <v>454775</v>
      </c>
      <c r="I11" s="147">
        <v>0.31</v>
      </c>
      <c r="J11" s="137"/>
      <c r="K11" s="148">
        <v>454775</v>
      </c>
      <c r="L11" s="147">
        <v>0.31</v>
      </c>
      <c r="M11" s="137"/>
    </row>
    <row r="12" spans="1:13" ht="30" customHeight="1" outlineLevel="1" x14ac:dyDescent="0.25">
      <c r="B12" s="137"/>
      <c r="C12" s="137" t="s">
        <v>672</v>
      </c>
      <c r="D12" s="137"/>
      <c r="E12" s="148">
        <v>520000</v>
      </c>
      <c r="F12" s="147">
        <v>0.36</v>
      </c>
      <c r="G12" s="137"/>
      <c r="H12" s="148">
        <v>520000</v>
      </c>
      <c r="I12" s="147">
        <v>0.35</v>
      </c>
      <c r="J12" s="137"/>
      <c r="K12" s="148">
        <v>520000</v>
      </c>
      <c r="L12" s="147">
        <v>0.35</v>
      </c>
      <c r="M12" s="137"/>
    </row>
    <row r="13" spans="1:13" ht="30" customHeight="1" outlineLevel="1" x14ac:dyDescent="0.25">
      <c r="B13" s="137"/>
      <c r="C13" s="137" t="s">
        <v>673</v>
      </c>
      <c r="D13" s="137"/>
      <c r="E13" s="148">
        <v>130000</v>
      </c>
      <c r="F13" s="147">
        <v>0.09</v>
      </c>
      <c r="G13" s="137"/>
      <c r="H13" s="148">
        <v>130000</v>
      </c>
      <c r="I13" s="147">
        <v>0.09</v>
      </c>
      <c r="J13" s="137"/>
      <c r="K13" s="148">
        <v>130000</v>
      </c>
      <c r="L13" s="147">
        <v>0.09</v>
      </c>
      <c r="M13" s="137"/>
    </row>
    <row r="14" spans="1:13" ht="30" customHeight="1" outlineLevel="1" x14ac:dyDescent="0.25">
      <c r="B14" s="137"/>
      <c r="C14" s="137" t="s">
        <v>674</v>
      </c>
      <c r="D14" s="137"/>
      <c r="E14" s="148">
        <v>160000</v>
      </c>
      <c r="F14" s="147">
        <v>0.11</v>
      </c>
      <c r="G14" s="137"/>
      <c r="H14" s="148">
        <v>160000</v>
      </c>
      <c r="I14" s="147">
        <v>0.11</v>
      </c>
      <c r="J14" s="137"/>
      <c r="K14" s="148">
        <v>160000</v>
      </c>
      <c r="L14" s="147">
        <v>0.11</v>
      </c>
      <c r="M14" s="137"/>
    </row>
    <row r="15" spans="1:13" ht="30" customHeight="1" outlineLevel="1" x14ac:dyDescent="0.25">
      <c r="B15" s="137"/>
      <c r="C15" s="137" t="s">
        <v>675</v>
      </c>
      <c r="D15" s="137"/>
      <c r="E15" s="148">
        <v>122000</v>
      </c>
      <c r="F15" s="147">
        <v>0.08</v>
      </c>
      <c r="G15" s="137"/>
      <c r="H15" s="148">
        <v>122000</v>
      </c>
      <c r="I15" s="147">
        <v>0.08</v>
      </c>
      <c r="J15" s="137"/>
      <c r="K15" s="148">
        <v>122000</v>
      </c>
      <c r="L15" s="147">
        <v>0.08</v>
      </c>
      <c r="M15" s="137"/>
    </row>
    <row r="16" spans="1:13" ht="30" customHeight="1" outlineLevel="1" x14ac:dyDescent="0.25">
      <c r="B16" s="137"/>
      <c r="C16" s="137" t="s">
        <v>676</v>
      </c>
      <c r="D16" s="137"/>
      <c r="E16" s="148"/>
      <c r="F16" s="147" t="s">
        <v>677</v>
      </c>
      <c r="G16" s="137"/>
      <c r="H16" s="148"/>
      <c r="I16" s="147" t="s">
        <v>677</v>
      </c>
      <c r="J16" s="137"/>
      <c r="K16" s="148"/>
      <c r="L16" s="147" t="s">
        <v>677</v>
      </c>
      <c r="M16" s="137"/>
    </row>
    <row r="17" spans="2:13" ht="30" customHeight="1" thickBot="1" x14ac:dyDescent="0.3">
      <c r="B17" s="137" t="s">
        <v>678</v>
      </c>
      <c r="C17" s="137"/>
      <c r="D17" s="137"/>
      <c r="E17" s="149">
        <v>1456775</v>
      </c>
      <c r="F17" s="150">
        <v>1</v>
      </c>
      <c r="G17" s="137"/>
      <c r="H17" s="149">
        <v>1476775</v>
      </c>
      <c r="I17" s="150">
        <v>1</v>
      </c>
      <c r="J17" s="137"/>
      <c r="K17" s="149">
        <v>1476775</v>
      </c>
      <c r="L17" s="150">
        <v>1</v>
      </c>
      <c r="M17" s="137"/>
    </row>
    <row r="18" spans="2:13" ht="30" customHeight="1" thickTop="1" x14ac:dyDescent="0.25">
      <c r="B18" s="137"/>
      <c r="C18" s="137"/>
      <c r="D18" s="137"/>
      <c r="E18" s="137"/>
      <c r="F18" s="137"/>
      <c r="G18" s="137"/>
      <c r="H18" s="137"/>
      <c r="I18" s="137"/>
      <c r="J18" s="151"/>
      <c r="K18" s="137"/>
      <c r="L18" s="137"/>
      <c r="M18" s="137"/>
    </row>
    <row r="19" spans="2:13" ht="30" customHeight="1" x14ac:dyDescent="0.25">
      <c r="B19" s="144" t="s">
        <v>679</v>
      </c>
      <c r="C19" s="137"/>
      <c r="D19" s="137"/>
      <c r="E19" s="145" t="s">
        <v>668</v>
      </c>
      <c r="F19" s="145" t="s">
        <v>669</v>
      </c>
      <c r="G19" s="137"/>
      <c r="H19" s="145" t="s">
        <v>668</v>
      </c>
      <c r="I19" s="145" t="s">
        <v>669</v>
      </c>
      <c r="J19" s="151"/>
      <c r="K19" s="145" t="s">
        <v>668</v>
      </c>
      <c r="L19" s="145" t="s">
        <v>669</v>
      </c>
      <c r="M19" s="137"/>
    </row>
    <row r="20" spans="2:13" ht="30" customHeight="1" outlineLevel="1" x14ac:dyDescent="0.25">
      <c r="B20" s="137"/>
      <c r="C20" s="137" t="s">
        <v>680</v>
      </c>
      <c r="D20" s="137"/>
      <c r="E20" s="146">
        <v>11250</v>
      </c>
      <c r="F20" s="147">
        <v>0.04</v>
      </c>
      <c r="G20" s="137"/>
      <c r="H20" s="146">
        <v>11250</v>
      </c>
      <c r="I20" s="147">
        <v>0.04</v>
      </c>
      <c r="J20" s="151"/>
      <c r="K20" s="146">
        <v>12000</v>
      </c>
      <c r="L20" s="147">
        <v>0.04</v>
      </c>
      <c r="M20" s="137"/>
    </row>
    <row r="21" spans="2:13" ht="30" customHeight="1" outlineLevel="1" x14ac:dyDescent="0.25">
      <c r="B21" s="137"/>
      <c r="C21" s="137" t="s">
        <v>681</v>
      </c>
      <c r="D21" s="137"/>
      <c r="E21" s="148">
        <v>10500</v>
      </c>
      <c r="F21" s="147">
        <v>0.03</v>
      </c>
      <c r="G21" s="137"/>
      <c r="H21" s="148">
        <v>10500</v>
      </c>
      <c r="I21" s="147">
        <v>0.03</v>
      </c>
      <c r="J21" s="151"/>
      <c r="K21" s="148">
        <v>10500</v>
      </c>
      <c r="L21" s="147">
        <v>0.03</v>
      </c>
      <c r="M21" s="137"/>
    </row>
    <row r="22" spans="2:13" ht="30" customHeight="1" outlineLevel="1" x14ac:dyDescent="0.25">
      <c r="B22" s="137"/>
      <c r="C22" s="137" t="s">
        <v>682</v>
      </c>
      <c r="D22" s="137"/>
      <c r="E22" s="148">
        <v>229000</v>
      </c>
      <c r="F22" s="147">
        <v>0.76</v>
      </c>
      <c r="G22" s="137"/>
      <c r="H22" s="148">
        <v>229000</v>
      </c>
      <c r="I22" s="147">
        <v>0.76</v>
      </c>
      <c r="J22" s="151"/>
      <c r="K22" s="148">
        <v>229000</v>
      </c>
      <c r="L22" s="147">
        <v>0.75</v>
      </c>
      <c r="M22" s="137"/>
    </row>
    <row r="23" spans="2:13" ht="30" customHeight="1" outlineLevel="1" x14ac:dyDescent="0.25">
      <c r="B23" s="137"/>
      <c r="C23" s="137" t="s">
        <v>683</v>
      </c>
      <c r="D23" s="137"/>
      <c r="E23" s="148">
        <v>52500</v>
      </c>
      <c r="F23" s="147">
        <v>0.17</v>
      </c>
      <c r="G23" s="137"/>
      <c r="H23" s="148">
        <v>52500</v>
      </c>
      <c r="I23" s="147">
        <v>0.17</v>
      </c>
      <c r="J23" s="151"/>
      <c r="K23" s="148">
        <v>52500</v>
      </c>
      <c r="L23" s="147">
        <v>0.17</v>
      </c>
      <c r="M23" s="137"/>
    </row>
    <row r="24" spans="2:13" ht="30" customHeight="1" outlineLevel="1" x14ac:dyDescent="0.25">
      <c r="B24" s="137"/>
      <c r="C24" s="137"/>
      <c r="D24" s="137"/>
      <c r="E24" s="152"/>
      <c r="F24" s="147" t="s">
        <v>677</v>
      </c>
      <c r="G24" s="137"/>
      <c r="H24" s="152"/>
      <c r="I24" s="137" t="s">
        <v>677</v>
      </c>
      <c r="J24" s="151"/>
      <c r="K24" s="152"/>
      <c r="L24" s="137" t="s">
        <v>677</v>
      </c>
      <c r="M24" s="137"/>
    </row>
    <row r="25" spans="2:13" ht="30" customHeight="1" outlineLevel="1" x14ac:dyDescent="0.25">
      <c r="B25" s="137"/>
      <c r="C25" s="137" t="s">
        <v>684</v>
      </c>
      <c r="D25" s="137"/>
      <c r="E25" s="153">
        <v>303250</v>
      </c>
      <c r="F25" s="154">
        <v>1</v>
      </c>
      <c r="G25" s="137"/>
      <c r="H25" s="153">
        <v>303250</v>
      </c>
      <c r="I25" s="154">
        <v>1</v>
      </c>
      <c r="J25" s="151"/>
      <c r="K25" s="153">
        <v>304000</v>
      </c>
      <c r="L25" s="154">
        <v>1</v>
      </c>
      <c r="M25" s="137"/>
    </row>
    <row r="26" spans="2:13" ht="30" customHeight="1" x14ac:dyDescent="0.25">
      <c r="B26" s="144" t="s">
        <v>685</v>
      </c>
      <c r="C26" s="137"/>
      <c r="D26" s="137"/>
      <c r="E26" s="153">
        <v>1153525</v>
      </c>
      <c r="F26" s="155">
        <v>0.79183470336874262</v>
      </c>
      <c r="G26" s="137"/>
      <c r="H26" s="153">
        <v>1173525</v>
      </c>
      <c r="I26" s="155">
        <v>0.79465389108022544</v>
      </c>
      <c r="J26" s="151"/>
      <c r="K26" s="153">
        <v>1172775</v>
      </c>
      <c r="L26" s="155">
        <v>0.79414602766162756</v>
      </c>
      <c r="M26" s="137"/>
    </row>
    <row r="27" spans="2:13" ht="30" customHeight="1" thickBot="1" x14ac:dyDescent="0.3">
      <c r="B27" s="137" t="s">
        <v>686</v>
      </c>
      <c r="C27" s="137"/>
      <c r="D27" s="137"/>
      <c r="E27" s="149">
        <v>1456775</v>
      </c>
      <c r="F27" s="150">
        <v>1</v>
      </c>
      <c r="G27" s="137"/>
      <c r="H27" s="149">
        <v>1476775</v>
      </c>
      <c r="I27" s="150">
        <v>1</v>
      </c>
      <c r="J27" s="156"/>
      <c r="K27" s="149">
        <v>1476775</v>
      </c>
      <c r="L27" s="150">
        <v>1</v>
      </c>
      <c r="M27" s="137"/>
    </row>
    <row r="28" spans="2:13" ht="30" customHeight="1" thickTop="1" x14ac:dyDescent="0.25"/>
    <row r="29" spans="2:13" ht="30" customHeight="1" x14ac:dyDescent="0.25"/>
    <row r="30" spans="2:13" ht="30" customHeight="1" x14ac:dyDescent="0.25"/>
    <row r="31" spans="2:13" ht="30" customHeight="1" x14ac:dyDescent="0.25"/>
    <row r="32" spans="2:13" ht="30" customHeight="1" x14ac:dyDescent="0.25"/>
    <row r="33" ht="30" customHeight="1" x14ac:dyDescent="0.25"/>
    <row r="34" ht="30" customHeight="1" x14ac:dyDescent="0.25"/>
    <row r="35" ht="30" customHeight="1" x14ac:dyDescent="0.25"/>
    <row r="36" ht="30" customHeight="1" x14ac:dyDescent="0.25"/>
    <row r="37" ht="30" customHeight="1" x14ac:dyDescent="0.25"/>
    <row r="38" ht="30" customHeight="1" x14ac:dyDescent="0.25"/>
    <row r="39" ht="30" customHeight="1" x14ac:dyDescent="0.25"/>
    <row r="40" ht="30" customHeight="1" x14ac:dyDescent="0.25"/>
    <row r="41" ht="30" customHeight="1" x14ac:dyDescent="0.25"/>
    <row r="42" ht="30" customHeight="1" x14ac:dyDescent="0.25"/>
    <row r="43" ht="30" customHeight="1" x14ac:dyDescent="0.25"/>
    <row r="44" ht="30" customHeight="1" x14ac:dyDescent="0.25"/>
    <row r="45" ht="30" customHeight="1" x14ac:dyDescent="0.25"/>
    <row r="46" ht="30" customHeight="1" x14ac:dyDescent="0.25"/>
    <row r="47" ht="30" customHeight="1" x14ac:dyDescent="0.25"/>
    <row r="48"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sheetData>
  <customSheetViews>
    <customSheetView guid="{52489AA2-E3F8-46B2-847E-976E37E4B16B}" scale="85" showGridLines="0">
      <pane ySplit="4" topLeftCell="A5" activePane="bottomLeft" state="frozen"/>
      <selection pane="bottomLeft" activeCell="G20" sqref="G20"/>
      <pageMargins left="0.7" right="0.7" top="0.75" bottom="0.75" header="0.3" footer="0.3"/>
      <pageSetup orientation="portrait" r:id="rId1"/>
    </customSheetView>
  </customSheetView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C36E-9DA4-4E4F-A656-F1202498C6BB}">
  <dimension ref="B1:G15"/>
  <sheetViews>
    <sheetView showGridLines="0" zoomScale="145" zoomScaleNormal="145" workbookViewId="0">
      <selection activeCell="B4" sqref="B4:B12"/>
    </sheetView>
  </sheetViews>
  <sheetFormatPr defaultColWidth="9.28515625" defaultRowHeight="14.4" x14ac:dyDescent="0.3"/>
  <cols>
    <col min="1" max="1" width="2.42578125" style="336" customWidth="1"/>
    <col min="2" max="2" width="32.42578125" style="336" customWidth="1"/>
    <col min="3" max="3" width="24.85546875" style="336" customWidth="1"/>
    <col min="4" max="5" width="9.28515625" style="336"/>
    <col min="6" max="6" width="22.7109375" style="336" bestFit="1" customWidth="1"/>
    <col min="7" max="7" width="21" style="336" customWidth="1"/>
    <col min="8" max="16384" width="9.28515625" style="336"/>
  </cols>
  <sheetData>
    <row r="1" spans="2:7" ht="33.6" x14ac:dyDescent="0.65">
      <c r="F1" s="337"/>
    </row>
    <row r="3" spans="2:7" x14ac:dyDescent="0.3">
      <c r="B3" s="338" t="s">
        <v>7034</v>
      </c>
      <c r="C3" s="339" t="s">
        <v>7035</v>
      </c>
      <c r="F3" s="338" t="s">
        <v>7036</v>
      </c>
      <c r="G3" s="339" t="s">
        <v>7037</v>
      </c>
    </row>
    <row r="4" spans="2:7" x14ac:dyDescent="0.3">
      <c r="B4" s="340" t="s">
        <v>7038</v>
      </c>
      <c r="C4" s="340"/>
      <c r="F4" s="340" t="s">
        <v>7039</v>
      </c>
      <c r="G4" s="455"/>
    </row>
    <row r="5" spans="2:7" x14ac:dyDescent="0.3">
      <c r="B5" s="340" t="s">
        <v>7040</v>
      </c>
      <c r="C5" s="340"/>
      <c r="F5" s="340" t="s">
        <v>7041</v>
      </c>
      <c r="G5" s="455"/>
    </row>
    <row r="6" spans="2:7" x14ac:dyDescent="0.3">
      <c r="B6" s="340" t="s">
        <v>7042</v>
      </c>
      <c r="C6" s="340"/>
      <c r="F6" s="340" t="s">
        <v>7043</v>
      </c>
      <c r="G6" s="455"/>
    </row>
    <row r="7" spans="2:7" x14ac:dyDescent="0.3">
      <c r="B7" s="340" t="s">
        <v>7044</v>
      </c>
      <c r="C7" s="340"/>
      <c r="F7" s="340" t="s">
        <v>7045</v>
      </c>
      <c r="G7" s="455"/>
    </row>
    <row r="8" spans="2:7" x14ac:dyDescent="0.3">
      <c r="B8" s="340" t="s">
        <v>7046</v>
      </c>
      <c r="C8" s="340"/>
      <c r="F8" s="340" t="s">
        <v>7047</v>
      </c>
      <c r="G8" s="455"/>
    </row>
    <row r="9" spans="2:7" x14ac:dyDescent="0.3">
      <c r="B9" s="340" t="s">
        <v>7048</v>
      </c>
      <c r="C9" s="340"/>
      <c r="F9" s="340" t="s">
        <v>7049</v>
      </c>
      <c r="G9" s="455"/>
    </row>
    <row r="10" spans="2:7" x14ac:dyDescent="0.3">
      <c r="B10" s="340" t="s">
        <v>7050</v>
      </c>
      <c r="C10" s="340"/>
      <c r="F10" s="340" t="s">
        <v>7051</v>
      </c>
      <c r="G10" s="455"/>
    </row>
    <row r="11" spans="2:7" x14ac:dyDescent="0.3">
      <c r="B11" s="340" t="s">
        <v>7052</v>
      </c>
      <c r="C11" s="340"/>
    </row>
    <row r="12" spans="2:7" x14ac:dyDescent="0.3">
      <c r="B12" s="340" t="s">
        <v>7053</v>
      </c>
      <c r="C12" s="340"/>
    </row>
    <row r="14" spans="2:7" ht="23.4" x14ac:dyDescent="0.45">
      <c r="B14" s="347" t="s">
        <v>7736</v>
      </c>
      <c r="C14" s="345"/>
      <c r="D14" s="356" t="s">
        <v>7731</v>
      </c>
    </row>
    <row r="15" spans="2:7" x14ac:dyDescent="0.3">
      <c r="C15" s="346"/>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IV142"/>
  <sheetViews>
    <sheetView showGridLines="0" topLeftCell="A7" workbookViewId="0">
      <selection activeCell="B14" sqref="B14"/>
    </sheetView>
  </sheetViews>
  <sheetFormatPr defaultColWidth="9.28515625" defaultRowHeight="13.2" x14ac:dyDescent="0.25"/>
  <cols>
    <col min="1" max="1" width="74.85546875" style="5" customWidth="1"/>
    <col min="2" max="2" width="85" style="6" customWidth="1"/>
    <col min="3" max="16384" width="9.28515625" style="4"/>
  </cols>
  <sheetData>
    <row r="1" spans="1:2" ht="30" x14ac:dyDescent="0.5">
      <c r="A1" s="2" t="s">
        <v>301</v>
      </c>
      <c r="B1" s="3"/>
    </row>
    <row r="2" spans="1:2" ht="12.75" customHeight="1" x14ac:dyDescent="0.5">
      <c r="A2" s="2"/>
      <c r="B2" s="3"/>
    </row>
    <row r="3" spans="1:2" ht="12.75" customHeight="1" x14ac:dyDescent="0.25"/>
    <row r="5" spans="1:2" s="7" customFormat="1" ht="15.6" x14ac:dyDescent="0.3">
      <c r="A5" s="571" t="s">
        <v>302</v>
      </c>
      <c r="B5" s="572"/>
    </row>
    <row r="6" spans="1:2" ht="26.4" x14ac:dyDescent="0.25">
      <c r="A6" s="8" t="s">
        <v>303</v>
      </c>
      <c r="B6" s="9" t="s">
        <v>304</v>
      </c>
    </row>
    <row r="7" spans="1:2" x14ac:dyDescent="0.25">
      <c r="A7" s="8" t="s">
        <v>305</v>
      </c>
      <c r="B7" s="9" t="s">
        <v>306</v>
      </c>
    </row>
    <row r="8" spans="1:2" ht="26.4" x14ac:dyDescent="0.25">
      <c r="A8" s="8" t="s">
        <v>307</v>
      </c>
      <c r="B8" s="9" t="s">
        <v>308</v>
      </c>
    </row>
    <row r="9" spans="1:2" x14ac:dyDescent="0.25">
      <c r="A9" s="8" t="s">
        <v>309</v>
      </c>
      <c r="B9" s="9" t="s">
        <v>310</v>
      </c>
    </row>
    <row r="10" spans="1:2" x14ac:dyDescent="0.25">
      <c r="A10" s="8" t="s">
        <v>311</v>
      </c>
      <c r="B10" s="9" t="s">
        <v>312</v>
      </c>
    </row>
    <row r="11" spans="1:2" ht="26.4" x14ac:dyDescent="0.25">
      <c r="A11" s="8" t="s">
        <v>313</v>
      </c>
      <c r="B11" s="9" t="s">
        <v>314</v>
      </c>
    </row>
    <row r="12" spans="1:2" x14ac:dyDescent="0.25">
      <c r="A12" s="8" t="s">
        <v>315</v>
      </c>
      <c r="B12" s="9" t="s">
        <v>316</v>
      </c>
    </row>
    <row r="13" spans="1:2" x14ac:dyDescent="0.25">
      <c r="A13" s="8" t="s">
        <v>317</v>
      </c>
      <c r="B13" s="9" t="s">
        <v>318</v>
      </c>
    </row>
    <row r="14" spans="1:2" x14ac:dyDescent="0.25">
      <c r="A14" s="8" t="s">
        <v>319</v>
      </c>
      <c r="B14" s="9" t="s">
        <v>320</v>
      </c>
    </row>
    <row r="15" spans="1:2" x14ac:dyDescent="0.25">
      <c r="A15" s="8" t="s">
        <v>321</v>
      </c>
      <c r="B15" s="9" t="s">
        <v>322</v>
      </c>
    </row>
    <row r="16" spans="1:2" x14ac:dyDescent="0.25">
      <c r="A16" s="8" t="s">
        <v>323</v>
      </c>
      <c r="B16" s="9" t="s">
        <v>324</v>
      </c>
    </row>
    <row r="17" spans="1:2" x14ac:dyDescent="0.25">
      <c r="A17" s="8" t="s">
        <v>325</v>
      </c>
      <c r="B17" s="9" t="s">
        <v>326</v>
      </c>
    </row>
    <row r="18" spans="1:2" x14ac:dyDescent="0.25">
      <c r="A18" s="8" t="s">
        <v>327</v>
      </c>
      <c r="B18" s="9" t="s">
        <v>328</v>
      </c>
    </row>
    <row r="19" spans="1:2" ht="26.4" x14ac:dyDescent="0.25">
      <c r="A19" s="8" t="s">
        <v>329</v>
      </c>
      <c r="B19" s="9" t="s">
        <v>330</v>
      </c>
    </row>
    <row r="20" spans="1:2" x14ac:dyDescent="0.25">
      <c r="A20" s="8" t="s">
        <v>331</v>
      </c>
      <c r="B20" s="9" t="s">
        <v>332</v>
      </c>
    </row>
    <row r="21" spans="1:2" x14ac:dyDescent="0.25">
      <c r="A21" s="8" t="s">
        <v>333</v>
      </c>
      <c r="B21" s="9" t="s">
        <v>334</v>
      </c>
    </row>
    <row r="22" spans="1:2" x14ac:dyDescent="0.25">
      <c r="A22" s="8" t="s">
        <v>335</v>
      </c>
      <c r="B22" s="9" t="s">
        <v>336</v>
      </c>
    </row>
    <row r="23" spans="1:2" ht="26.4" x14ac:dyDescent="0.25">
      <c r="A23" s="8" t="s">
        <v>307</v>
      </c>
      <c r="B23" s="9" t="s">
        <v>337</v>
      </c>
    </row>
    <row r="24" spans="1:2" ht="26.4" x14ac:dyDescent="0.25">
      <c r="A24" s="8" t="s">
        <v>313</v>
      </c>
      <c r="B24" s="9" t="s">
        <v>338</v>
      </c>
    </row>
    <row r="25" spans="1:2" ht="39.6" x14ac:dyDescent="0.25">
      <c r="A25" s="8" t="s">
        <v>339</v>
      </c>
      <c r="B25" s="9" t="s">
        <v>340</v>
      </c>
    </row>
    <row r="26" spans="1:2" x14ac:dyDescent="0.25">
      <c r="A26" s="8" t="s">
        <v>341</v>
      </c>
      <c r="B26" s="9" t="s">
        <v>334</v>
      </c>
    </row>
    <row r="27" spans="1:2" x14ac:dyDescent="0.25">
      <c r="A27" s="8" t="s">
        <v>342</v>
      </c>
      <c r="B27" s="9" t="s">
        <v>343</v>
      </c>
    </row>
    <row r="28" spans="1:2" x14ac:dyDescent="0.25">
      <c r="A28" s="8" t="s">
        <v>344</v>
      </c>
      <c r="B28" s="9" t="s">
        <v>345</v>
      </c>
    </row>
    <row r="29" spans="1:2" x14ac:dyDescent="0.25">
      <c r="A29" s="8" t="s">
        <v>346</v>
      </c>
      <c r="B29" s="9" t="s">
        <v>347</v>
      </c>
    </row>
    <row r="30" spans="1:2" x14ac:dyDescent="0.25">
      <c r="A30" s="8" t="s">
        <v>348</v>
      </c>
      <c r="B30" s="9" t="s">
        <v>310</v>
      </c>
    </row>
    <row r="31" spans="1:2" ht="26.4" x14ac:dyDescent="0.25">
      <c r="A31" s="8" t="s">
        <v>349</v>
      </c>
      <c r="B31" s="9" t="s">
        <v>350</v>
      </c>
    </row>
    <row r="32" spans="1:2" x14ac:dyDescent="0.25">
      <c r="A32" s="10"/>
      <c r="B32" s="11"/>
    </row>
    <row r="33" spans="1:256" ht="15.6" x14ac:dyDescent="0.3">
      <c r="A33" s="573" t="s">
        <v>351</v>
      </c>
      <c r="B33" s="574"/>
      <c r="C33" s="575"/>
      <c r="D33" s="575"/>
      <c r="E33" s="575"/>
      <c r="F33" s="575"/>
      <c r="G33" s="575"/>
      <c r="H33" s="575"/>
      <c r="I33" s="575"/>
      <c r="J33" s="575"/>
      <c r="K33" s="575"/>
      <c r="L33" s="575"/>
      <c r="M33" s="575"/>
      <c r="N33" s="575"/>
      <c r="O33" s="575"/>
      <c r="P33" s="575"/>
      <c r="Q33" s="575"/>
      <c r="R33" s="575"/>
      <c r="S33" s="575"/>
      <c r="T33" s="575"/>
      <c r="U33" s="575"/>
      <c r="V33" s="575"/>
      <c r="W33" s="575"/>
      <c r="X33" s="575"/>
      <c r="Y33" s="575"/>
      <c r="Z33" s="575"/>
      <c r="AA33" s="575"/>
      <c r="AB33" s="575"/>
      <c r="AC33" s="575"/>
      <c r="AD33" s="575"/>
      <c r="AE33" s="575"/>
      <c r="AF33" s="575"/>
      <c r="AG33" s="575"/>
      <c r="AH33" s="575"/>
      <c r="AI33" s="575"/>
      <c r="AJ33" s="575"/>
      <c r="AK33" s="575"/>
      <c r="AL33" s="575"/>
      <c r="AM33" s="575"/>
      <c r="AN33" s="575"/>
      <c r="AO33" s="575"/>
      <c r="AP33" s="575"/>
      <c r="AQ33" s="575"/>
      <c r="AR33" s="575"/>
      <c r="AS33" s="575"/>
      <c r="AT33" s="575"/>
      <c r="AU33" s="575"/>
      <c r="AV33" s="575"/>
      <c r="AW33" s="575"/>
      <c r="AX33" s="575"/>
      <c r="AY33" s="575"/>
      <c r="AZ33" s="575"/>
      <c r="BA33" s="575"/>
      <c r="BB33" s="575"/>
      <c r="BC33" s="575"/>
      <c r="BD33" s="575"/>
      <c r="BE33" s="575"/>
      <c r="BF33" s="575"/>
      <c r="BG33" s="575"/>
      <c r="BH33" s="575"/>
      <c r="BI33" s="575"/>
      <c r="BJ33" s="575"/>
      <c r="BK33" s="575"/>
      <c r="BL33" s="575"/>
      <c r="BM33" s="575"/>
      <c r="BN33" s="575"/>
      <c r="BO33" s="575"/>
      <c r="BP33" s="575"/>
      <c r="BQ33" s="575"/>
      <c r="BR33" s="575"/>
      <c r="BS33" s="575"/>
      <c r="BT33" s="575"/>
      <c r="BU33" s="575"/>
      <c r="BV33" s="575"/>
      <c r="BW33" s="575"/>
      <c r="BX33" s="575"/>
      <c r="BY33" s="575"/>
      <c r="BZ33" s="575"/>
      <c r="CA33" s="575"/>
      <c r="CB33" s="575"/>
      <c r="CC33" s="575"/>
      <c r="CD33" s="575"/>
      <c r="CE33" s="575"/>
      <c r="CF33" s="575"/>
      <c r="CG33" s="575"/>
      <c r="CH33" s="575"/>
      <c r="CI33" s="575"/>
      <c r="CJ33" s="575"/>
      <c r="CK33" s="575"/>
      <c r="CL33" s="575"/>
      <c r="CM33" s="575"/>
      <c r="CN33" s="575"/>
      <c r="CO33" s="575"/>
      <c r="CP33" s="575"/>
      <c r="CQ33" s="575"/>
      <c r="CR33" s="575"/>
      <c r="CS33" s="575"/>
      <c r="CT33" s="575"/>
      <c r="CU33" s="575"/>
      <c r="CV33" s="575"/>
      <c r="CW33" s="575"/>
      <c r="CX33" s="575"/>
      <c r="CY33" s="575"/>
      <c r="CZ33" s="575"/>
      <c r="DA33" s="575"/>
      <c r="DB33" s="575"/>
      <c r="DC33" s="575"/>
      <c r="DD33" s="575"/>
      <c r="DE33" s="575"/>
      <c r="DF33" s="575"/>
      <c r="DG33" s="575"/>
      <c r="DH33" s="575"/>
      <c r="DI33" s="575"/>
      <c r="DJ33" s="575"/>
      <c r="DK33" s="575"/>
      <c r="DL33" s="575"/>
      <c r="DM33" s="575"/>
      <c r="DN33" s="575"/>
      <c r="DO33" s="575"/>
      <c r="DP33" s="575"/>
      <c r="DQ33" s="575"/>
      <c r="DR33" s="575"/>
      <c r="DS33" s="575"/>
      <c r="DT33" s="575"/>
      <c r="DU33" s="575"/>
      <c r="DV33" s="575"/>
      <c r="DW33" s="575"/>
      <c r="DX33" s="575"/>
      <c r="DY33" s="575"/>
      <c r="DZ33" s="575"/>
      <c r="EA33" s="575"/>
      <c r="EB33" s="575"/>
      <c r="EC33" s="575"/>
      <c r="ED33" s="575"/>
      <c r="EE33" s="575"/>
      <c r="EF33" s="575"/>
      <c r="EG33" s="575"/>
      <c r="EH33" s="575"/>
      <c r="EI33" s="575"/>
      <c r="EJ33" s="575"/>
      <c r="EK33" s="575"/>
      <c r="EL33" s="575"/>
      <c r="EM33" s="575"/>
      <c r="EN33" s="575"/>
      <c r="EO33" s="575"/>
      <c r="EP33" s="575"/>
      <c r="EQ33" s="575"/>
      <c r="ER33" s="575"/>
      <c r="ES33" s="575"/>
      <c r="ET33" s="575"/>
      <c r="EU33" s="575"/>
      <c r="EV33" s="575"/>
      <c r="EW33" s="575"/>
      <c r="EX33" s="575"/>
      <c r="EY33" s="575"/>
      <c r="EZ33" s="575"/>
      <c r="FA33" s="575"/>
      <c r="FB33" s="575"/>
      <c r="FC33" s="575"/>
      <c r="FD33" s="575"/>
      <c r="FE33" s="575"/>
      <c r="FF33" s="575"/>
      <c r="FG33" s="575"/>
      <c r="FH33" s="575"/>
      <c r="FI33" s="575"/>
      <c r="FJ33" s="575"/>
      <c r="FK33" s="575"/>
      <c r="FL33" s="575"/>
      <c r="FM33" s="575"/>
      <c r="FN33" s="575"/>
      <c r="FO33" s="575"/>
      <c r="FP33" s="575"/>
      <c r="FQ33" s="575"/>
      <c r="FR33" s="575"/>
      <c r="FS33" s="575"/>
      <c r="FT33" s="575"/>
      <c r="FU33" s="575"/>
      <c r="FV33" s="575"/>
      <c r="FW33" s="575"/>
      <c r="FX33" s="575"/>
      <c r="FY33" s="575"/>
      <c r="FZ33" s="575"/>
      <c r="GA33" s="575"/>
      <c r="GB33" s="575"/>
      <c r="GC33" s="575"/>
      <c r="GD33" s="575"/>
      <c r="GE33" s="575"/>
      <c r="GF33" s="575"/>
      <c r="GG33" s="575"/>
      <c r="GH33" s="575"/>
      <c r="GI33" s="575"/>
      <c r="GJ33" s="575"/>
      <c r="GK33" s="575"/>
      <c r="GL33" s="575"/>
      <c r="GM33" s="575"/>
      <c r="GN33" s="575"/>
      <c r="GO33" s="575"/>
      <c r="GP33" s="575"/>
      <c r="GQ33" s="575"/>
      <c r="GR33" s="575"/>
      <c r="GS33" s="575"/>
      <c r="GT33" s="575"/>
      <c r="GU33" s="575"/>
      <c r="GV33" s="575"/>
      <c r="GW33" s="575"/>
      <c r="GX33" s="575"/>
      <c r="GY33" s="575"/>
      <c r="GZ33" s="575"/>
      <c r="HA33" s="575"/>
      <c r="HB33" s="575"/>
      <c r="HC33" s="575"/>
      <c r="HD33" s="575"/>
      <c r="HE33" s="575"/>
      <c r="HF33" s="575"/>
      <c r="HG33" s="575"/>
      <c r="HH33" s="575"/>
      <c r="HI33" s="575"/>
      <c r="HJ33" s="575"/>
      <c r="HK33" s="575"/>
      <c r="HL33" s="575"/>
      <c r="HM33" s="575"/>
      <c r="HN33" s="575"/>
      <c r="HO33" s="575"/>
      <c r="HP33" s="575"/>
      <c r="HQ33" s="575"/>
      <c r="HR33" s="575"/>
      <c r="HS33" s="575"/>
      <c r="HT33" s="575"/>
      <c r="HU33" s="575"/>
      <c r="HV33" s="575"/>
      <c r="HW33" s="575"/>
      <c r="HX33" s="575"/>
      <c r="HY33" s="575"/>
      <c r="HZ33" s="575"/>
      <c r="IA33" s="575"/>
      <c r="IB33" s="575"/>
      <c r="IC33" s="575"/>
      <c r="ID33" s="575"/>
      <c r="IE33" s="575"/>
      <c r="IF33" s="575"/>
      <c r="IG33" s="575"/>
      <c r="IH33" s="575"/>
      <c r="II33" s="575"/>
      <c r="IJ33" s="575"/>
      <c r="IK33" s="575"/>
      <c r="IL33" s="575"/>
      <c r="IM33" s="575"/>
      <c r="IN33" s="575"/>
      <c r="IO33" s="575"/>
      <c r="IP33" s="575"/>
      <c r="IQ33" s="575"/>
      <c r="IR33" s="575"/>
      <c r="IS33" s="575"/>
      <c r="IT33" s="575"/>
      <c r="IU33" s="575"/>
      <c r="IV33" s="575"/>
    </row>
    <row r="34" spans="1:256" ht="26.4" x14ac:dyDescent="0.25">
      <c r="A34" s="12" t="s">
        <v>303</v>
      </c>
      <c r="B34" s="13" t="s">
        <v>304</v>
      </c>
      <c r="C34" s="5"/>
      <c r="D34" s="6"/>
      <c r="E34" s="5"/>
      <c r="F34" s="6"/>
      <c r="G34" s="5"/>
      <c r="H34" s="6"/>
      <c r="I34" s="5"/>
      <c r="J34" s="6"/>
      <c r="K34" s="5"/>
      <c r="L34" s="6"/>
      <c r="M34" s="5"/>
      <c r="N34" s="6"/>
      <c r="O34" s="5"/>
      <c r="P34" s="6"/>
      <c r="Q34" s="5"/>
      <c r="R34" s="6"/>
      <c r="S34" s="5"/>
      <c r="T34" s="6"/>
      <c r="U34" s="5"/>
      <c r="V34" s="6"/>
      <c r="W34" s="5"/>
      <c r="X34" s="6"/>
      <c r="Y34" s="5"/>
      <c r="Z34" s="6"/>
      <c r="AA34" s="5"/>
      <c r="AB34" s="6"/>
      <c r="AC34" s="5"/>
      <c r="AD34" s="6"/>
      <c r="AE34" s="5"/>
      <c r="AF34" s="6"/>
      <c r="AG34" s="5"/>
      <c r="AH34" s="6"/>
      <c r="AI34" s="5"/>
      <c r="AJ34" s="6"/>
      <c r="AK34" s="5"/>
      <c r="AL34" s="6"/>
      <c r="AM34" s="5"/>
      <c r="AN34" s="6"/>
      <c r="AO34" s="5"/>
      <c r="AP34" s="6"/>
      <c r="AQ34" s="5"/>
      <c r="AR34" s="6"/>
      <c r="AS34" s="5"/>
      <c r="AT34" s="6"/>
      <c r="AU34" s="5"/>
      <c r="AV34" s="6"/>
      <c r="AW34" s="5"/>
      <c r="AX34" s="6"/>
      <c r="AY34" s="5"/>
      <c r="AZ34" s="6"/>
      <c r="BA34" s="5"/>
      <c r="BB34" s="6"/>
      <c r="BC34" s="5"/>
      <c r="BD34" s="6"/>
      <c r="BE34" s="5"/>
      <c r="BF34" s="6"/>
      <c r="BG34" s="5"/>
      <c r="BH34" s="6"/>
      <c r="BI34" s="5"/>
      <c r="BJ34" s="6"/>
      <c r="BK34" s="5"/>
      <c r="BL34" s="6"/>
      <c r="BM34" s="5"/>
      <c r="BN34" s="6"/>
      <c r="BO34" s="5"/>
      <c r="BP34" s="6"/>
      <c r="BQ34" s="5"/>
      <c r="BR34" s="6"/>
      <c r="BS34" s="5"/>
      <c r="BT34" s="6"/>
      <c r="BU34" s="5"/>
      <c r="BV34" s="6"/>
      <c r="BW34" s="5"/>
      <c r="BX34" s="6"/>
      <c r="BY34" s="5"/>
      <c r="BZ34" s="6"/>
      <c r="CA34" s="5"/>
      <c r="CB34" s="6"/>
      <c r="CC34" s="5"/>
      <c r="CD34" s="6"/>
      <c r="CE34" s="5"/>
      <c r="CF34" s="6"/>
      <c r="CG34" s="5"/>
      <c r="CH34" s="6"/>
      <c r="CI34" s="5"/>
      <c r="CJ34" s="6"/>
      <c r="CK34" s="5"/>
      <c r="CL34" s="6"/>
      <c r="CM34" s="5"/>
      <c r="CN34" s="6"/>
      <c r="CO34" s="5"/>
      <c r="CP34" s="6"/>
      <c r="CQ34" s="5"/>
      <c r="CR34" s="6"/>
      <c r="CS34" s="5"/>
      <c r="CT34" s="6"/>
      <c r="CU34" s="5"/>
      <c r="CV34" s="6"/>
      <c r="CW34" s="5"/>
      <c r="CX34" s="6"/>
      <c r="CY34" s="5"/>
      <c r="CZ34" s="6"/>
      <c r="DA34" s="5"/>
      <c r="DB34" s="6"/>
      <c r="DC34" s="5"/>
      <c r="DD34" s="6"/>
      <c r="DE34" s="5"/>
      <c r="DF34" s="6"/>
      <c r="DG34" s="5"/>
      <c r="DH34" s="6"/>
      <c r="DI34" s="5"/>
      <c r="DJ34" s="6"/>
      <c r="DK34" s="5"/>
      <c r="DL34" s="6"/>
      <c r="DM34" s="5"/>
      <c r="DN34" s="6"/>
      <c r="DO34" s="5"/>
      <c r="DP34" s="6"/>
      <c r="DQ34" s="5"/>
      <c r="DR34" s="6"/>
      <c r="DS34" s="5"/>
      <c r="DT34" s="6"/>
      <c r="DU34" s="5"/>
      <c r="DV34" s="6"/>
      <c r="DW34" s="5"/>
      <c r="DX34" s="6"/>
      <c r="DY34" s="5"/>
      <c r="DZ34" s="6"/>
      <c r="EA34" s="5"/>
      <c r="EB34" s="6"/>
      <c r="EC34" s="5"/>
      <c r="ED34" s="6"/>
      <c r="EE34" s="5"/>
      <c r="EF34" s="6"/>
      <c r="EG34" s="5"/>
      <c r="EH34" s="6"/>
      <c r="EI34" s="5"/>
      <c r="EJ34" s="6"/>
      <c r="EK34" s="5"/>
      <c r="EL34" s="6"/>
      <c r="EM34" s="5"/>
      <c r="EN34" s="6"/>
      <c r="EO34" s="5"/>
      <c r="EP34" s="6"/>
      <c r="EQ34" s="5"/>
      <c r="ER34" s="6"/>
      <c r="ES34" s="5"/>
      <c r="ET34" s="6"/>
      <c r="EU34" s="5"/>
      <c r="EV34" s="6"/>
      <c r="EW34" s="5"/>
      <c r="EX34" s="6"/>
      <c r="EY34" s="5"/>
      <c r="EZ34" s="6"/>
      <c r="FA34" s="5"/>
      <c r="FB34" s="6"/>
      <c r="FC34" s="5"/>
      <c r="FD34" s="6"/>
      <c r="FE34" s="5"/>
      <c r="FF34" s="6"/>
      <c r="FG34" s="5"/>
      <c r="FH34" s="6"/>
      <c r="FI34" s="5"/>
      <c r="FJ34" s="6"/>
      <c r="FK34" s="5"/>
      <c r="FL34" s="6"/>
      <c r="FM34" s="5"/>
      <c r="FN34" s="6"/>
      <c r="FO34" s="5"/>
      <c r="FP34" s="6"/>
      <c r="FQ34" s="5"/>
      <c r="FR34" s="6"/>
      <c r="FS34" s="5"/>
      <c r="FT34" s="6"/>
      <c r="FU34" s="5"/>
      <c r="FV34" s="6"/>
      <c r="FW34" s="5"/>
      <c r="FX34" s="6"/>
      <c r="FY34" s="5"/>
      <c r="FZ34" s="6"/>
      <c r="GA34" s="5"/>
      <c r="GB34" s="6"/>
      <c r="GC34" s="5"/>
      <c r="GD34" s="6"/>
      <c r="GE34" s="5"/>
      <c r="GF34" s="6"/>
      <c r="GG34" s="5"/>
      <c r="GH34" s="6"/>
      <c r="GI34" s="5"/>
      <c r="GJ34" s="6"/>
      <c r="GK34" s="5"/>
      <c r="GL34" s="6"/>
      <c r="GM34" s="5"/>
      <c r="GN34" s="6"/>
      <c r="GO34" s="5"/>
      <c r="GP34" s="6"/>
      <c r="GQ34" s="5"/>
      <c r="GR34" s="6"/>
      <c r="GS34" s="5"/>
      <c r="GT34" s="6"/>
      <c r="GU34" s="5"/>
      <c r="GV34" s="6"/>
      <c r="GW34" s="5"/>
      <c r="GX34" s="6"/>
      <c r="GY34" s="5"/>
      <c r="GZ34" s="6"/>
      <c r="HA34" s="5"/>
      <c r="HB34" s="6"/>
      <c r="HC34" s="5"/>
      <c r="HD34" s="6"/>
      <c r="HE34" s="5"/>
      <c r="HF34" s="6"/>
      <c r="HG34" s="5"/>
      <c r="HH34" s="6"/>
      <c r="HI34" s="5"/>
      <c r="HJ34" s="6"/>
      <c r="HK34" s="5"/>
      <c r="HL34" s="6"/>
      <c r="HM34" s="5"/>
      <c r="HN34" s="6"/>
      <c r="HO34" s="5"/>
      <c r="HP34" s="6"/>
      <c r="HQ34" s="5"/>
      <c r="HR34" s="6"/>
      <c r="HS34" s="5"/>
      <c r="HT34" s="6"/>
      <c r="HU34" s="5"/>
      <c r="HV34" s="6"/>
      <c r="HW34" s="5"/>
      <c r="HX34" s="6"/>
      <c r="HY34" s="5"/>
      <c r="HZ34" s="6"/>
      <c r="IA34" s="5"/>
      <c r="IB34" s="6"/>
      <c r="IC34" s="5"/>
      <c r="ID34" s="6"/>
      <c r="IE34" s="5"/>
      <c r="IF34" s="6"/>
      <c r="IG34" s="5"/>
      <c r="IH34" s="6"/>
      <c r="II34" s="5"/>
      <c r="IJ34" s="6"/>
      <c r="IK34" s="5"/>
      <c r="IL34" s="6"/>
      <c r="IM34" s="5"/>
      <c r="IN34" s="6"/>
      <c r="IO34" s="5"/>
      <c r="IP34" s="6"/>
      <c r="IQ34" s="5"/>
      <c r="IR34" s="6"/>
      <c r="IS34" s="5"/>
      <c r="IT34" s="6"/>
      <c r="IU34" s="5"/>
      <c r="IV34" s="6"/>
    </row>
    <row r="35" spans="1:256" ht="26.4" x14ac:dyDescent="0.25">
      <c r="A35" s="12" t="s">
        <v>352</v>
      </c>
      <c r="B35" s="13" t="s">
        <v>353</v>
      </c>
      <c r="C35" s="5"/>
      <c r="D35" s="6"/>
      <c r="E35" s="5"/>
      <c r="F35" s="6"/>
      <c r="G35" s="5"/>
      <c r="H35" s="6"/>
      <c r="I35" s="5"/>
      <c r="J35" s="6"/>
      <c r="K35" s="5"/>
      <c r="L35" s="6"/>
      <c r="M35" s="5"/>
      <c r="N35" s="6"/>
      <c r="O35" s="5"/>
      <c r="P35" s="6"/>
      <c r="Q35" s="5"/>
      <c r="R35" s="6"/>
      <c r="S35" s="5"/>
      <c r="T35" s="6"/>
      <c r="U35" s="5"/>
      <c r="V35" s="6"/>
      <c r="W35" s="5"/>
      <c r="X35" s="6"/>
      <c r="Y35" s="5"/>
      <c r="Z35" s="6"/>
      <c r="AA35" s="5"/>
      <c r="AB35" s="6"/>
      <c r="AC35" s="5"/>
      <c r="AD35" s="6"/>
      <c r="AE35" s="5"/>
      <c r="AF35" s="6"/>
      <c r="AG35" s="5"/>
      <c r="AH35" s="6"/>
      <c r="AI35" s="5"/>
      <c r="AJ35" s="6"/>
      <c r="AK35" s="5"/>
      <c r="AL35" s="6"/>
      <c r="AM35" s="5"/>
      <c r="AN35" s="6"/>
      <c r="AO35" s="5"/>
      <c r="AP35" s="6"/>
      <c r="AQ35" s="5"/>
      <c r="AR35" s="6"/>
      <c r="AS35" s="5"/>
      <c r="AT35" s="6"/>
      <c r="AU35" s="5"/>
      <c r="AV35" s="6"/>
      <c r="AW35" s="5"/>
      <c r="AX35" s="6"/>
      <c r="AY35" s="5"/>
      <c r="AZ35" s="6"/>
      <c r="BA35" s="5"/>
      <c r="BB35" s="6"/>
      <c r="BC35" s="5"/>
      <c r="BD35" s="6"/>
      <c r="BE35" s="5"/>
      <c r="BF35" s="6"/>
      <c r="BG35" s="5"/>
      <c r="BH35" s="6"/>
      <c r="BI35" s="5"/>
      <c r="BJ35" s="6"/>
      <c r="BK35" s="5"/>
      <c r="BL35" s="6"/>
      <c r="BM35" s="5"/>
      <c r="BN35" s="6"/>
      <c r="BO35" s="5"/>
      <c r="BP35" s="6"/>
      <c r="BQ35" s="5"/>
      <c r="BR35" s="6"/>
      <c r="BS35" s="5"/>
      <c r="BT35" s="6"/>
      <c r="BU35" s="5"/>
      <c r="BV35" s="6"/>
      <c r="BW35" s="5"/>
      <c r="BX35" s="6"/>
      <c r="BY35" s="5"/>
      <c r="BZ35" s="6"/>
      <c r="CA35" s="5"/>
      <c r="CB35" s="6"/>
      <c r="CC35" s="5"/>
      <c r="CD35" s="6"/>
      <c r="CE35" s="5"/>
      <c r="CF35" s="6"/>
      <c r="CG35" s="5"/>
      <c r="CH35" s="6"/>
      <c r="CI35" s="5"/>
      <c r="CJ35" s="6"/>
      <c r="CK35" s="5"/>
      <c r="CL35" s="6"/>
      <c r="CM35" s="5"/>
      <c r="CN35" s="6"/>
      <c r="CO35" s="5"/>
      <c r="CP35" s="6"/>
      <c r="CQ35" s="5"/>
      <c r="CR35" s="6"/>
      <c r="CS35" s="5"/>
      <c r="CT35" s="6"/>
      <c r="CU35" s="5"/>
      <c r="CV35" s="6"/>
      <c r="CW35" s="5"/>
      <c r="CX35" s="6"/>
      <c r="CY35" s="5"/>
      <c r="CZ35" s="6"/>
      <c r="DA35" s="5"/>
      <c r="DB35" s="6"/>
      <c r="DC35" s="5"/>
      <c r="DD35" s="6"/>
      <c r="DE35" s="5"/>
      <c r="DF35" s="6"/>
      <c r="DG35" s="5"/>
      <c r="DH35" s="6"/>
      <c r="DI35" s="5"/>
      <c r="DJ35" s="6"/>
      <c r="DK35" s="5"/>
      <c r="DL35" s="6"/>
      <c r="DM35" s="5"/>
      <c r="DN35" s="6"/>
      <c r="DO35" s="5"/>
      <c r="DP35" s="6"/>
      <c r="DQ35" s="5"/>
      <c r="DR35" s="6"/>
      <c r="DS35" s="5"/>
      <c r="DT35" s="6"/>
      <c r="DU35" s="5"/>
      <c r="DV35" s="6"/>
      <c r="DW35" s="5"/>
      <c r="DX35" s="6"/>
      <c r="DY35" s="5"/>
      <c r="DZ35" s="6"/>
      <c r="EA35" s="5"/>
      <c r="EB35" s="6"/>
      <c r="EC35" s="5"/>
      <c r="ED35" s="6"/>
      <c r="EE35" s="5"/>
      <c r="EF35" s="6"/>
      <c r="EG35" s="5"/>
      <c r="EH35" s="6"/>
      <c r="EI35" s="5"/>
      <c r="EJ35" s="6"/>
      <c r="EK35" s="5"/>
      <c r="EL35" s="6"/>
      <c r="EM35" s="5"/>
      <c r="EN35" s="6"/>
      <c r="EO35" s="5"/>
      <c r="EP35" s="6"/>
      <c r="EQ35" s="5"/>
      <c r="ER35" s="6"/>
      <c r="ES35" s="5"/>
      <c r="ET35" s="6"/>
      <c r="EU35" s="5"/>
      <c r="EV35" s="6"/>
      <c r="EW35" s="5"/>
      <c r="EX35" s="6"/>
      <c r="EY35" s="5"/>
      <c r="EZ35" s="6"/>
      <c r="FA35" s="5"/>
      <c r="FB35" s="6"/>
      <c r="FC35" s="5"/>
      <c r="FD35" s="6"/>
      <c r="FE35" s="5"/>
      <c r="FF35" s="6"/>
      <c r="FG35" s="5"/>
      <c r="FH35" s="6"/>
      <c r="FI35" s="5"/>
      <c r="FJ35" s="6"/>
      <c r="FK35" s="5"/>
      <c r="FL35" s="6"/>
      <c r="FM35" s="5"/>
      <c r="FN35" s="6"/>
      <c r="FO35" s="5"/>
      <c r="FP35" s="6"/>
      <c r="FQ35" s="5"/>
      <c r="FR35" s="6"/>
      <c r="FS35" s="5"/>
      <c r="FT35" s="6"/>
      <c r="FU35" s="5"/>
      <c r="FV35" s="6"/>
      <c r="FW35" s="5"/>
      <c r="FX35" s="6"/>
      <c r="FY35" s="5"/>
      <c r="FZ35" s="6"/>
      <c r="GA35" s="5"/>
      <c r="GB35" s="6"/>
      <c r="GC35" s="5"/>
      <c r="GD35" s="6"/>
      <c r="GE35" s="5"/>
      <c r="GF35" s="6"/>
      <c r="GG35" s="5"/>
      <c r="GH35" s="6"/>
      <c r="GI35" s="5"/>
      <c r="GJ35" s="6"/>
      <c r="GK35" s="5"/>
      <c r="GL35" s="6"/>
      <c r="GM35" s="5"/>
      <c r="GN35" s="6"/>
      <c r="GO35" s="5"/>
      <c r="GP35" s="6"/>
      <c r="GQ35" s="5"/>
      <c r="GR35" s="6"/>
      <c r="GS35" s="5"/>
      <c r="GT35" s="6"/>
      <c r="GU35" s="5"/>
      <c r="GV35" s="6"/>
      <c r="GW35" s="5"/>
      <c r="GX35" s="6"/>
      <c r="GY35" s="5"/>
      <c r="GZ35" s="6"/>
      <c r="HA35" s="5"/>
      <c r="HB35" s="6"/>
      <c r="HC35" s="5"/>
      <c r="HD35" s="6"/>
      <c r="HE35" s="5"/>
      <c r="HF35" s="6"/>
      <c r="HG35" s="5"/>
      <c r="HH35" s="6"/>
      <c r="HI35" s="5"/>
      <c r="HJ35" s="6"/>
      <c r="HK35" s="5"/>
      <c r="HL35" s="6"/>
      <c r="HM35" s="5"/>
      <c r="HN35" s="6"/>
      <c r="HO35" s="5"/>
      <c r="HP35" s="6"/>
      <c r="HQ35" s="5"/>
      <c r="HR35" s="6"/>
      <c r="HS35" s="5"/>
      <c r="HT35" s="6"/>
      <c r="HU35" s="5"/>
      <c r="HV35" s="6"/>
      <c r="HW35" s="5"/>
      <c r="HX35" s="6"/>
      <c r="HY35" s="5"/>
      <c r="HZ35" s="6"/>
      <c r="IA35" s="5"/>
      <c r="IB35" s="6"/>
      <c r="IC35" s="5"/>
      <c r="ID35" s="6"/>
      <c r="IE35" s="5"/>
      <c r="IF35" s="6"/>
      <c r="IG35" s="5"/>
      <c r="IH35" s="6"/>
      <c r="II35" s="5"/>
      <c r="IJ35" s="6"/>
      <c r="IK35" s="5"/>
      <c r="IL35" s="6"/>
      <c r="IM35" s="5"/>
      <c r="IN35" s="6"/>
      <c r="IO35" s="5"/>
      <c r="IP35" s="6"/>
      <c r="IQ35" s="5"/>
      <c r="IR35" s="6"/>
      <c r="IS35" s="5"/>
      <c r="IT35" s="6"/>
      <c r="IU35" s="5"/>
      <c r="IV35" s="6"/>
    </row>
    <row r="36" spans="1:256" x14ac:dyDescent="0.25">
      <c r="A36" s="12" t="s">
        <v>354</v>
      </c>
      <c r="B36" s="13" t="s">
        <v>355</v>
      </c>
      <c r="C36" s="5"/>
      <c r="D36" s="6"/>
      <c r="E36" s="5"/>
      <c r="F36" s="6"/>
      <c r="G36" s="5"/>
      <c r="H36" s="6"/>
      <c r="I36" s="5"/>
      <c r="J36" s="6"/>
      <c r="K36" s="5"/>
      <c r="L36" s="6"/>
      <c r="M36" s="5"/>
      <c r="N36" s="6"/>
      <c r="O36" s="5"/>
      <c r="P36" s="6"/>
      <c r="Q36" s="5"/>
      <c r="R36" s="6"/>
      <c r="S36" s="5"/>
      <c r="T36" s="6"/>
      <c r="U36" s="5"/>
      <c r="V36" s="6"/>
      <c r="W36" s="5"/>
      <c r="X36" s="6"/>
      <c r="Y36" s="5"/>
      <c r="Z36" s="6"/>
      <c r="AA36" s="5"/>
      <c r="AB36" s="6"/>
      <c r="AC36" s="5"/>
      <c r="AD36" s="6"/>
      <c r="AE36" s="5"/>
      <c r="AF36" s="6"/>
      <c r="AG36" s="5"/>
      <c r="AH36" s="6"/>
      <c r="AI36" s="5"/>
      <c r="AJ36" s="6"/>
      <c r="AK36" s="5"/>
      <c r="AL36" s="6"/>
      <c r="AM36" s="5"/>
      <c r="AN36" s="6"/>
      <c r="AO36" s="5"/>
      <c r="AP36" s="6"/>
      <c r="AQ36" s="5"/>
      <c r="AR36" s="6"/>
      <c r="AS36" s="5"/>
      <c r="AT36" s="6"/>
      <c r="AU36" s="5"/>
      <c r="AV36" s="6"/>
      <c r="AW36" s="5"/>
      <c r="AX36" s="6"/>
      <c r="AY36" s="5"/>
      <c r="AZ36" s="6"/>
      <c r="BA36" s="5"/>
      <c r="BB36" s="6"/>
      <c r="BC36" s="5"/>
      <c r="BD36" s="6"/>
      <c r="BE36" s="5"/>
      <c r="BF36" s="6"/>
      <c r="BG36" s="5"/>
      <c r="BH36" s="6"/>
      <c r="BI36" s="5"/>
      <c r="BJ36" s="6"/>
      <c r="BK36" s="5"/>
      <c r="BL36" s="6"/>
      <c r="BM36" s="5"/>
      <c r="BN36" s="6"/>
      <c r="BO36" s="5"/>
      <c r="BP36" s="6"/>
      <c r="BQ36" s="5"/>
      <c r="BR36" s="6"/>
      <c r="BS36" s="5"/>
      <c r="BT36" s="6"/>
      <c r="BU36" s="5"/>
      <c r="BV36" s="6"/>
      <c r="BW36" s="5"/>
      <c r="BX36" s="6"/>
      <c r="BY36" s="5"/>
      <c r="BZ36" s="6"/>
      <c r="CA36" s="5"/>
      <c r="CB36" s="6"/>
      <c r="CC36" s="5"/>
      <c r="CD36" s="6"/>
      <c r="CE36" s="5"/>
      <c r="CF36" s="6"/>
      <c r="CG36" s="5"/>
      <c r="CH36" s="6"/>
      <c r="CI36" s="5"/>
      <c r="CJ36" s="6"/>
      <c r="CK36" s="5"/>
      <c r="CL36" s="6"/>
      <c r="CM36" s="5"/>
      <c r="CN36" s="6"/>
      <c r="CO36" s="5"/>
      <c r="CP36" s="6"/>
      <c r="CQ36" s="5"/>
      <c r="CR36" s="6"/>
      <c r="CS36" s="5"/>
      <c r="CT36" s="6"/>
      <c r="CU36" s="5"/>
      <c r="CV36" s="6"/>
      <c r="CW36" s="5"/>
      <c r="CX36" s="6"/>
      <c r="CY36" s="5"/>
      <c r="CZ36" s="6"/>
      <c r="DA36" s="5"/>
      <c r="DB36" s="6"/>
      <c r="DC36" s="5"/>
      <c r="DD36" s="6"/>
      <c r="DE36" s="5"/>
      <c r="DF36" s="6"/>
      <c r="DG36" s="5"/>
      <c r="DH36" s="6"/>
      <c r="DI36" s="5"/>
      <c r="DJ36" s="6"/>
      <c r="DK36" s="5"/>
      <c r="DL36" s="6"/>
      <c r="DM36" s="5"/>
      <c r="DN36" s="6"/>
      <c r="DO36" s="5"/>
      <c r="DP36" s="6"/>
      <c r="DQ36" s="5"/>
      <c r="DR36" s="6"/>
      <c r="DS36" s="5"/>
      <c r="DT36" s="6"/>
      <c r="DU36" s="5"/>
      <c r="DV36" s="6"/>
      <c r="DW36" s="5"/>
      <c r="DX36" s="6"/>
      <c r="DY36" s="5"/>
      <c r="DZ36" s="6"/>
      <c r="EA36" s="5"/>
      <c r="EB36" s="6"/>
      <c r="EC36" s="5"/>
      <c r="ED36" s="6"/>
      <c r="EE36" s="5"/>
      <c r="EF36" s="6"/>
      <c r="EG36" s="5"/>
      <c r="EH36" s="6"/>
      <c r="EI36" s="5"/>
      <c r="EJ36" s="6"/>
      <c r="EK36" s="5"/>
      <c r="EL36" s="6"/>
      <c r="EM36" s="5"/>
      <c r="EN36" s="6"/>
      <c r="EO36" s="5"/>
      <c r="EP36" s="6"/>
      <c r="EQ36" s="5"/>
      <c r="ER36" s="6"/>
      <c r="ES36" s="5"/>
      <c r="ET36" s="6"/>
      <c r="EU36" s="5"/>
      <c r="EV36" s="6"/>
      <c r="EW36" s="5"/>
      <c r="EX36" s="6"/>
      <c r="EY36" s="5"/>
      <c r="EZ36" s="6"/>
      <c r="FA36" s="5"/>
      <c r="FB36" s="6"/>
      <c r="FC36" s="5"/>
      <c r="FD36" s="6"/>
      <c r="FE36" s="5"/>
      <c r="FF36" s="6"/>
      <c r="FG36" s="5"/>
      <c r="FH36" s="6"/>
      <c r="FI36" s="5"/>
      <c r="FJ36" s="6"/>
      <c r="FK36" s="5"/>
      <c r="FL36" s="6"/>
      <c r="FM36" s="5"/>
      <c r="FN36" s="6"/>
      <c r="FO36" s="5"/>
      <c r="FP36" s="6"/>
      <c r="FQ36" s="5"/>
      <c r="FR36" s="6"/>
      <c r="FS36" s="5"/>
      <c r="FT36" s="6"/>
      <c r="FU36" s="5"/>
      <c r="FV36" s="6"/>
      <c r="FW36" s="5"/>
      <c r="FX36" s="6"/>
      <c r="FY36" s="5"/>
      <c r="FZ36" s="6"/>
      <c r="GA36" s="5"/>
      <c r="GB36" s="6"/>
      <c r="GC36" s="5"/>
      <c r="GD36" s="6"/>
      <c r="GE36" s="5"/>
      <c r="GF36" s="6"/>
      <c r="GG36" s="5"/>
      <c r="GH36" s="6"/>
      <c r="GI36" s="5"/>
      <c r="GJ36" s="6"/>
      <c r="GK36" s="5"/>
      <c r="GL36" s="6"/>
      <c r="GM36" s="5"/>
      <c r="GN36" s="6"/>
      <c r="GO36" s="5"/>
      <c r="GP36" s="6"/>
      <c r="GQ36" s="5"/>
      <c r="GR36" s="6"/>
      <c r="GS36" s="5"/>
      <c r="GT36" s="6"/>
      <c r="GU36" s="5"/>
      <c r="GV36" s="6"/>
      <c r="GW36" s="5"/>
      <c r="GX36" s="6"/>
      <c r="GY36" s="5"/>
      <c r="GZ36" s="6"/>
      <c r="HA36" s="5"/>
      <c r="HB36" s="6"/>
      <c r="HC36" s="5"/>
      <c r="HD36" s="6"/>
      <c r="HE36" s="5"/>
      <c r="HF36" s="6"/>
      <c r="HG36" s="5"/>
      <c r="HH36" s="6"/>
      <c r="HI36" s="5"/>
      <c r="HJ36" s="6"/>
      <c r="HK36" s="5"/>
      <c r="HL36" s="6"/>
      <c r="HM36" s="5"/>
      <c r="HN36" s="6"/>
      <c r="HO36" s="5"/>
      <c r="HP36" s="6"/>
      <c r="HQ36" s="5"/>
      <c r="HR36" s="6"/>
      <c r="HS36" s="5"/>
      <c r="HT36" s="6"/>
      <c r="HU36" s="5"/>
      <c r="HV36" s="6"/>
      <c r="HW36" s="5"/>
      <c r="HX36" s="6"/>
      <c r="HY36" s="5"/>
      <c r="HZ36" s="6"/>
      <c r="IA36" s="5"/>
      <c r="IB36" s="6"/>
      <c r="IC36" s="5"/>
      <c r="ID36" s="6"/>
      <c r="IE36" s="5"/>
      <c r="IF36" s="6"/>
      <c r="IG36" s="5"/>
      <c r="IH36" s="6"/>
      <c r="II36" s="5"/>
      <c r="IJ36" s="6"/>
      <c r="IK36" s="5"/>
      <c r="IL36" s="6"/>
      <c r="IM36" s="5"/>
      <c r="IN36" s="6"/>
      <c r="IO36" s="5"/>
      <c r="IP36" s="6"/>
      <c r="IQ36" s="5"/>
      <c r="IR36" s="6"/>
      <c r="IS36" s="5"/>
      <c r="IT36" s="6"/>
      <c r="IU36" s="5"/>
      <c r="IV36" s="6"/>
    </row>
    <row r="37" spans="1:256" ht="39.6" x14ac:dyDescent="0.25">
      <c r="A37" s="12" t="s">
        <v>356</v>
      </c>
      <c r="B37" s="13" t="s">
        <v>357</v>
      </c>
      <c r="C37" s="5"/>
      <c r="D37" s="6"/>
      <c r="E37" s="5"/>
      <c r="F37" s="6"/>
      <c r="G37" s="5"/>
      <c r="H37" s="6"/>
      <c r="I37" s="5"/>
      <c r="J37" s="6"/>
      <c r="K37" s="5"/>
      <c r="L37" s="6"/>
      <c r="M37" s="5"/>
      <c r="N37" s="6"/>
      <c r="O37" s="5"/>
      <c r="P37" s="6"/>
      <c r="Q37" s="5"/>
      <c r="R37" s="6"/>
      <c r="S37" s="5"/>
      <c r="T37" s="6"/>
      <c r="U37" s="5"/>
      <c r="V37" s="6"/>
      <c r="W37" s="5"/>
      <c r="X37" s="6"/>
      <c r="Y37" s="5"/>
      <c r="Z37" s="6"/>
      <c r="AA37" s="5"/>
      <c r="AB37" s="6"/>
      <c r="AC37" s="5"/>
      <c r="AD37" s="6"/>
      <c r="AE37" s="5"/>
      <c r="AF37" s="6"/>
      <c r="AG37" s="5"/>
      <c r="AH37" s="6"/>
      <c r="AI37" s="5"/>
      <c r="AJ37" s="6"/>
      <c r="AK37" s="5"/>
      <c r="AL37" s="6"/>
      <c r="AM37" s="5"/>
      <c r="AN37" s="6"/>
      <c r="AO37" s="5"/>
      <c r="AP37" s="6"/>
      <c r="AQ37" s="5"/>
      <c r="AR37" s="6"/>
      <c r="AS37" s="5"/>
      <c r="AT37" s="6"/>
      <c r="AU37" s="5"/>
      <c r="AV37" s="6"/>
      <c r="AW37" s="5"/>
      <c r="AX37" s="6"/>
      <c r="AY37" s="5"/>
      <c r="AZ37" s="6"/>
      <c r="BA37" s="5"/>
      <c r="BB37" s="6"/>
      <c r="BC37" s="5"/>
      <c r="BD37" s="6"/>
      <c r="BE37" s="5"/>
      <c r="BF37" s="6"/>
      <c r="BG37" s="5"/>
      <c r="BH37" s="6"/>
      <c r="BI37" s="5"/>
      <c r="BJ37" s="6"/>
      <c r="BK37" s="5"/>
      <c r="BL37" s="6"/>
      <c r="BM37" s="5"/>
      <c r="BN37" s="6"/>
      <c r="BO37" s="5"/>
      <c r="BP37" s="6"/>
      <c r="BQ37" s="5"/>
      <c r="BR37" s="6"/>
      <c r="BS37" s="5"/>
      <c r="BT37" s="6"/>
      <c r="BU37" s="5"/>
      <c r="BV37" s="6"/>
      <c r="BW37" s="5"/>
      <c r="BX37" s="6"/>
      <c r="BY37" s="5"/>
      <c r="BZ37" s="6"/>
      <c r="CA37" s="5"/>
      <c r="CB37" s="6"/>
      <c r="CC37" s="5"/>
      <c r="CD37" s="6"/>
      <c r="CE37" s="5"/>
      <c r="CF37" s="6"/>
      <c r="CG37" s="5"/>
      <c r="CH37" s="6"/>
      <c r="CI37" s="5"/>
      <c r="CJ37" s="6"/>
      <c r="CK37" s="5"/>
      <c r="CL37" s="6"/>
      <c r="CM37" s="5"/>
      <c r="CN37" s="6"/>
      <c r="CO37" s="5"/>
      <c r="CP37" s="6"/>
      <c r="CQ37" s="5"/>
      <c r="CR37" s="6"/>
      <c r="CS37" s="5"/>
      <c r="CT37" s="6"/>
      <c r="CU37" s="5"/>
      <c r="CV37" s="6"/>
      <c r="CW37" s="5"/>
      <c r="CX37" s="6"/>
      <c r="CY37" s="5"/>
      <c r="CZ37" s="6"/>
      <c r="DA37" s="5"/>
      <c r="DB37" s="6"/>
      <c r="DC37" s="5"/>
      <c r="DD37" s="6"/>
      <c r="DE37" s="5"/>
      <c r="DF37" s="6"/>
      <c r="DG37" s="5"/>
      <c r="DH37" s="6"/>
      <c r="DI37" s="5"/>
      <c r="DJ37" s="6"/>
      <c r="DK37" s="5"/>
      <c r="DL37" s="6"/>
      <c r="DM37" s="5"/>
      <c r="DN37" s="6"/>
      <c r="DO37" s="5"/>
      <c r="DP37" s="6"/>
      <c r="DQ37" s="5"/>
      <c r="DR37" s="6"/>
      <c r="DS37" s="5"/>
      <c r="DT37" s="6"/>
      <c r="DU37" s="5"/>
      <c r="DV37" s="6"/>
      <c r="DW37" s="5"/>
      <c r="DX37" s="6"/>
      <c r="DY37" s="5"/>
      <c r="DZ37" s="6"/>
      <c r="EA37" s="5"/>
      <c r="EB37" s="6"/>
      <c r="EC37" s="5"/>
      <c r="ED37" s="6"/>
      <c r="EE37" s="5"/>
      <c r="EF37" s="6"/>
      <c r="EG37" s="5"/>
      <c r="EH37" s="6"/>
      <c r="EI37" s="5"/>
      <c r="EJ37" s="6"/>
      <c r="EK37" s="5"/>
      <c r="EL37" s="6"/>
      <c r="EM37" s="5"/>
      <c r="EN37" s="6"/>
      <c r="EO37" s="5"/>
      <c r="EP37" s="6"/>
      <c r="EQ37" s="5"/>
      <c r="ER37" s="6"/>
      <c r="ES37" s="5"/>
      <c r="ET37" s="6"/>
      <c r="EU37" s="5"/>
      <c r="EV37" s="6"/>
      <c r="EW37" s="5"/>
      <c r="EX37" s="6"/>
      <c r="EY37" s="5"/>
      <c r="EZ37" s="6"/>
      <c r="FA37" s="5"/>
      <c r="FB37" s="6"/>
      <c r="FC37" s="5"/>
      <c r="FD37" s="6"/>
      <c r="FE37" s="5"/>
      <c r="FF37" s="6"/>
      <c r="FG37" s="5"/>
      <c r="FH37" s="6"/>
      <c r="FI37" s="5"/>
      <c r="FJ37" s="6"/>
      <c r="FK37" s="5"/>
      <c r="FL37" s="6"/>
      <c r="FM37" s="5"/>
      <c r="FN37" s="6"/>
      <c r="FO37" s="5"/>
      <c r="FP37" s="6"/>
      <c r="FQ37" s="5"/>
      <c r="FR37" s="6"/>
      <c r="FS37" s="5"/>
      <c r="FT37" s="6"/>
      <c r="FU37" s="5"/>
      <c r="FV37" s="6"/>
      <c r="FW37" s="5"/>
      <c r="FX37" s="6"/>
      <c r="FY37" s="5"/>
      <c r="FZ37" s="6"/>
      <c r="GA37" s="5"/>
      <c r="GB37" s="6"/>
      <c r="GC37" s="5"/>
      <c r="GD37" s="6"/>
      <c r="GE37" s="5"/>
      <c r="GF37" s="6"/>
      <c r="GG37" s="5"/>
      <c r="GH37" s="6"/>
      <c r="GI37" s="5"/>
      <c r="GJ37" s="6"/>
      <c r="GK37" s="5"/>
      <c r="GL37" s="6"/>
      <c r="GM37" s="5"/>
      <c r="GN37" s="6"/>
      <c r="GO37" s="5"/>
      <c r="GP37" s="6"/>
      <c r="GQ37" s="5"/>
      <c r="GR37" s="6"/>
      <c r="GS37" s="5"/>
      <c r="GT37" s="6"/>
      <c r="GU37" s="5"/>
      <c r="GV37" s="6"/>
      <c r="GW37" s="5"/>
      <c r="GX37" s="6"/>
      <c r="GY37" s="5"/>
      <c r="GZ37" s="6"/>
      <c r="HA37" s="5"/>
      <c r="HB37" s="6"/>
      <c r="HC37" s="5"/>
      <c r="HD37" s="6"/>
      <c r="HE37" s="5"/>
      <c r="HF37" s="6"/>
      <c r="HG37" s="5"/>
      <c r="HH37" s="6"/>
      <c r="HI37" s="5"/>
      <c r="HJ37" s="6"/>
      <c r="HK37" s="5"/>
      <c r="HL37" s="6"/>
      <c r="HM37" s="5"/>
      <c r="HN37" s="6"/>
      <c r="HO37" s="5"/>
      <c r="HP37" s="6"/>
      <c r="HQ37" s="5"/>
      <c r="HR37" s="6"/>
      <c r="HS37" s="5"/>
      <c r="HT37" s="6"/>
      <c r="HU37" s="5"/>
      <c r="HV37" s="6"/>
      <c r="HW37" s="5"/>
      <c r="HX37" s="6"/>
      <c r="HY37" s="5"/>
      <c r="HZ37" s="6"/>
      <c r="IA37" s="5"/>
      <c r="IB37" s="6"/>
      <c r="IC37" s="5"/>
      <c r="ID37" s="6"/>
      <c r="IE37" s="5"/>
      <c r="IF37" s="6"/>
      <c r="IG37" s="5"/>
      <c r="IH37" s="6"/>
      <c r="II37" s="5"/>
      <c r="IJ37" s="6"/>
      <c r="IK37" s="5"/>
      <c r="IL37" s="6"/>
      <c r="IM37" s="5"/>
      <c r="IN37" s="6"/>
      <c r="IO37" s="5"/>
      <c r="IP37" s="6"/>
      <c r="IQ37" s="5"/>
      <c r="IR37" s="6"/>
      <c r="IS37" s="5"/>
      <c r="IT37" s="6"/>
      <c r="IU37" s="5"/>
      <c r="IV37" s="6"/>
    </row>
    <row r="38" spans="1:256" ht="39.6" x14ac:dyDescent="0.25">
      <c r="A38" s="12" t="s">
        <v>358</v>
      </c>
      <c r="B38" s="13" t="s">
        <v>359</v>
      </c>
      <c r="C38" s="5"/>
      <c r="D38" s="6"/>
      <c r="E38" s="5"/>
      <c r="F38" s="6"/>
      <c r="G38" s="5"/>
      <c r="H38" s="6"/>
      <c r="I38" s="5"/>
      <c r="J38" s="6"/>
      <c r="K38" s="5"/>
      <c r="L38" s="6"/>
      <c r="M38" s="5"/>
      <c r="N38" s="6"/>
      <c r="O38" s="5"/>
      <c r="P38" s="6"/>
      <c r="Q38" s="5"/>
      <c r="R38" s="6"/>
      <c r="S38" s="5"/>
      <c r="T38" s="6"/>
      <c r="U38" s="5"/>
      <c r="V38" s="6"/>
      <c r="W38" s="5"/>
      <c r="X38" s="6"/>
      <c r="Y38" s="5"/>
      <c r="Z38" s="6"/>
      <c r="AA38" s="5"/>
      <c r="AB38" s="6"/>
      <c r="AC38" s="5"/>
      <c r="AD38" s="6"/>
      <c r="AE38" s="5"/>
      <c r="AF38" s="6"/>
      <c r="AG38" s="5"/>
      <c r="AH38" s="6"/>
      <c r="AI38" s="5"/>
      <c r="AJ38" s="6"/>
      <c r="AK38" s="5"/>
      <c r="AL38" s="6"/>
      <c r="AM38" s="5"/>
      <c r="AN38" s="6"/>
      <c r="AO38" s="5"/>
      <c r="AP38" s="6"/>
      <c r="AQ38" s="5"/>
      <c r="AR38" s="6"/>
      <c r="AS38" s="5"/>
      <c r="AT38" s="6"/>
      <c r="AU38" s="5"/>
      <c r="AV38" s="6"/>
      <c r="AW38" s="5"/>
      <c r="AX38" s="6"/>
      <c r="AY38" s="5"/>
      <c r="AZ38" s="6"/>
      <c r="BA38" s="5"/>
      <c r="BB38" s="6"/>
      <c r="BC38" s="5"/>
      <c r="BD38" s="6"/>
      <c r="BE38" s="5"/>
      <c r="BF38" s="6"/>
      <c r="BG38" s="5"/>
      <c r="BH38" s="6"/>
      <c r="BI38" s="5"/>
      <c r="BJ38" s="6"/>
      <c r="BK38" s="5"/>
      <c r="BL38" s="6"/>
      <c r="BM38" s="5"/>
      <c r="BN38" s="6"/>
      <c r="BO38" s="5"/>
      <c r="BP38" s="6"/>
      <c r="BQ38" s="5"/>
      <c r="BR38" s="6"/>
      <c r="BS38" s="5"/>
      <c r="BT38" s="6"/>
      <c r="BU38" s="5"/>
      <c r="BV38" s="6"/>
      <c r="BW38" s="5"/>
      <c r="BX38" s="6"/>
      <c r="BY38" s="5"/>
      <c r="BZ38" s="6"/>
      <c r="CA38" s="5"/>
      <c r="CB38" s="6"/>
      <c r="CC38" s="5"/>
      <c r="CD38" s="6"/>
      <c r="CE38" s="5"/>
      <c r="CF38" s="6"/>
      <c r="CG38" s="5"/>
      <c r="CH38" s="6"/>
      <c r="CI38" s="5"/>
      <c r="CJ38" s="6"/>
      <c r="CK38" s="5"/>
      <c r="CL38" s="6"/>
      <c r="CM38" s="5"/>
      <c r="CN38" s="6"/>
      <c r="CO38" s="5"/>
      <c r="CP38" s="6"/>
      <c r="CQ38" s="5"/>
      <c r="CR38" s="6"/>
      <c r="CS38" s="5"/>
      <c r="CT38" s="6"/>
      <c r="CU38" s="5"/>
      <c r="CV38" s="6"/>
      <c r="CW38" s="5"/>
      <c r="CX38" s="6"/>
      <c r="CY38" s="5"/>
      <c r="CZ38" s="6"/>
      <c r="DA38" s="5"/>
      <c r="DB38" s="6"/>
      <c r="DC38" s="5"/>
      <c r="DD38" s="6"/>
      <c r="DE38" s="5"/>
      <c r="DF38" s="6"/>
      <c r="DG38" s="5"/>
      <c r="DH38" s="6"/>
      <c r="DI38" s="5"/>
      <c r="DJ38" s="6"/>
      <c r="DK38" s="5"/>
      <c r="DL38" s="6"/>
      <c r="DM38" s="5"/>
      <c r="DN38" s="6"/>
      <c r="DO38" s="5"/>
      <c r="DP38" s="6"/>
      <c r="DQ38" s="5"/>
      <c r="DR38" s="6"/>
      <c r="DS38" s="5"/>
      <c r="DT38" s="6"/>
      <c r="DU38" s="5"/>
      <c r="DV38" s="6"/>
      <c r="DW38" s="5"/>
      <c r="DX38" s="6"/>
      <c r="DY38" s="5"/>
      <c r="DZ38" s="6"/>
      <c r="EA38" s="5"/>
      <c r="EB38" s="6"/>
      <c r="EC38" s="5"/>
      <c r="ED38" s="6"/>
      <c r="EE38" s="5"/>
      <c r="EF38" s="6"/>
      <c r="EG38" s="5"/>
      <c r="EH38" s="6"/>
      <c r="EI38" s="5"/>
      <c r="EJ38" s="6"/>
      <c r="EK38" s="5"/>
      <c r="EL38" s="6"/>
      <c r="EM38" s="5"/>
      <c r="EN38" s="6"/>
      <c r="EO38" s="5"/>
      <c r="EP38" s="6"/>
      <c r="EQ38" s="5"/>
      <c r="ER38" s="6"/>
      <c r="ES38" s="5"/>
      <c r="ET38" s="6"/>
      <c r="EU38" s="5"/>
      <c r="EV38" s="6"/>
      <c r="EW38" s="5"/>
      <c r="EX38" s="6"/>
      <c r="EY38" s="5"/>
      <c r="EZ38" s="6"/>
      <c r="FA38" s="5"/>
      <c r="FB38" s="6"/>
      <c r="FC38" s="5"/>
      <c r="FD38" s="6"/>
      <c r="FE38" s="5"/>
      <c r="FF38" s="6"/>
      <c r="FG38" s="5"/>
      <c r="FH38" s="6"/>
      <c r="FI38" s="5"/>
      <c r="FJ38" s="6"/>
      <c r="FK38" s="5"/>
      <c r="FL38" s="6"/>
      <c r="FM38" s="5"/>
      <c r="FN38" s="6"/>
      <c r="FO38" s="5"/>
      <c r="FP38" s="6"/>
      <c r="FQ38" s="5"/>
      <c r="FR38" s="6"/>
      <c r="FS38" s="5"/>
      <c r="FT38" s="6"/>
      <c r="FU38" s="5"/>
      <c r="FV38" s="6"/>
      <c r="FW38" s="5"/>
      <c r="FX38" s="6"/>
      <c r="FY38" s="5"/>
      <c r="FZ38" s="6"/>
      <c r="GA38" s="5"/>
      <c r="GB38" s="6"/>
      <c r="GC38" s="5"/>
      <c r="GD38" s="6"/>
      <c r="GE38" s="5"/>
      <c r="GF38" s="6"/>
      <c r="GG38" s="5"/>
      <c r="GH38" s="6"/>
      <c r="GI38" s="5"/>
      <c r="GJ38" s="6"/>
      <c r="GK38" s="5"/>
      <c r="GL38" s="6"/>
      <c r="GM38" s="5"/>
      <c r="GN38" s="6"/>
      <c r="GO38" s="5"/>
      <c r="GP38" s="6"/>
      <c r="GQ38" s="5"/>
      <c r="GR38" s="6"/>
      <c r="GS38" s="5"/>
      <c r="GT38" s="6"/>
      <c r="GU38" s="5"/>
      <c r="GV38" s="6"/>
      <c r="GW38" s="5"/>
      <c r="GX38" s="6"/>
      <c r="GY38" s="5"/>
      <c r="GZ38" s="6"/>
      <c r="HA38" s="5"/>
      <c r="HB38" s="6"/>
      <c r="HC38" s="5"/>
      <c r="HD38" s="6"/>
      <c r="HE38" s="5"/>
      <c r="HF38" s="6"/>
      <c r="HG38" s="5"/>
      <c r="HH38" s="6"/>
      <c r="HI38" s="5"/>
      <c r="HJ38" s="6"/>
      <c r="HK38" s="5"/>
      <c r="HL38" s="6"/>
      <c r="HM38" s="5"/>
      <c r="HN38" s="6"/>
      <c r="HO38" s="5"/>
      <c r="HP38" s="6"/>
      <c r="HQ38" s="5"/>
      <c r="HR38" s="6"/>
      <c r="HS38" s="5"/>
      <c r="HT38" s="6"/>
      <c r="HU38" s="5"/>
      <c r="HV38" s="6"/>
      <c r="HW38" s="5"/>
      <c r="HX38" s="6"/>
      <c r="HY38" s="5"/>
      <c r="HZ38" s="6"/>
      <c r="IA38" s="5"/>
      <c r="IB38" s="6"/>
      <c r="IC38" s="5"/>
      <c r="ID38" s="6"/>
      <c r="IE38" s="5"/>
      <c r="IF38" s="6"/>
      <c r="IG38" s="5"/>
      <c r="IH38" s="6"/>
      <c r="II38" s="5"/>
      <c r="IJ38" s="6"/>
      <c r="IK38" s="5"/>
      <c r="IL38" s="6"/>
      <c r="IM38" s="5"/>
      <c r="IN38" s="6"/>
      <c r="IO38" s="5"/>
      <c r="IP38" s="6"/>
      <c r="IQ38" s="5"/>
      <c r="IR38" s="6"/>
      <c r="IS38" s="5"/>
      <c r="IT38" s="6"/>
      <c r="IU38" s="5"/>
      <c r="IV38" s="6"/>
    </row>
    <row r="39" spans="1:256" ht="26.4" x14ac:dyDescent="0.25">
      <c r="A39" s="12" t="s">
        <v>360</v>
      </c>
      <c r="B39" s="13" t="s">
        <v>361</v>
      </c>
      <c r="C39" s="5"/>
      <c r="D39" s="6"/>
      <c r="E39" s="5"/>
      <c r="F39" s="6"/>
      <c r="G39" s="5"/>
      <c r="H39" s="6"/>
      <c r="I39" s="5"/>
      <c r="J39" s="6"/>
      <c r="K39" s="5"/>
      <c r="L39" s="6"/>
      <c r="M39" s="5"/>
      <c r="N39" s="6"/>
      <c r="O39" s="5"/>
      <c r="P39" s="6"/>
      <c r="Q39" s="5"/>
      <c r="R39" s="6"/>
      <c r="S39" s="5"/>
      <c r="T39" s="6"/>
      <c r="U39" s="5"/>
      <c r="V39" s="6"/>
      <c r="W39" s="5"/>
      <c r="X39" s="6"/>
      <c r="Y39" s="5"/>
      <c r="Z39" s="6"/>
      <c r="AA39" s="5"/>
      <c r="AB39" s="6"/>
      <c r="AC39" s="5"/>
      <c r="AD39" s="6"/>
      <c r="AE39" s="5"/>
      <c r="AF39" s="6"/>
      <c r="AG39" s="5"/>
      <c r="AH39" s="6"/>
      <c r="AI39" s="5"/>
      <c r="AJ39" s="6"/>
      <c r="AK39" s="5"/>
      <c r="AL39" s="6"/>
      <c r="AM39" s="5"/>
      <c r="AN39" s="6"/>
      <c r="AO39" s="5"/>
      <c r="AP39" s="6"/>
      <c r="AQ39" s="5"/>
      <c r="AR39" s="6"/>
      <c r="AS39" s="5"/>
      <c r="AT39" s="6"/>
      <c r="AU39" s="5"/>
      <c r="AV39" s="6"/>
      <c r="AW39" s="5"/>
      <c r="AX39" s="6"/>
      <c r="AY39" s="5"/>
      <c r="AZ39" s="6"/>
      <c r="BA39" s="5"/>
      <c r="BB39" s="6"/>
      <c r="BC39" s="5"/>
      <c r="BD39" s="6"/>
      <c r="BE39" s="5"/>
      <c r="BF39" s="6"/>
      <c r="BG39" s="5"/>
      <c r="BH39" s="6"/>
      <c r="BI39" s="5"/>
      <c r="BJ39" s="6"/>
      <c r="BK39" s="5"/>
      <c r="BL39" s="6"/>
      <c r="BM39" s="5"/>
      <c r="BN39" s="6"/>
      <c r="BO39" s="5"/>
      <c r="BP39" s="6"/>
      <c r="BQ39" s="5"/>
      <c r="BR39" s="6"/>
      <c r="BS39" s="5"/>
      <c r="BT39" s="6"/>
      <c r="BU39" s="5"/>
      <c r="BV39" s="6"/>
      <c r="BW39" s="5"/>
      <c r="BX39" s="6"/>
      <c r="BY39" s="5"/>
      <c r="BZ39" s="6"/>
      <c r="CA39" s="5"/>
      <c r="CB39" s="6"/>
      <c r="CC39" s="5"/>
      <c r="CD39" s="6"/>
      <c r="CE39" s="5"/>
      <c r="CF39" s="6"/>
      <c r="CG39" s="5"/>
      <c r="CH39" s="6"/>
      <c r="CI39" s="5"/>
      <c r="CJ39" s="6"/>
      <c r="CK39" s="5"/>
      <c r="CL39" s="6"/>
      <c r="CM39" s="5"/>
      <c r="CN39" s="6"/>
      <c r="CO39" s="5"/>
      <c r="CP39" s="6"/>
      <c r="CQ39" s="5"/>
      <c r="CR39" s="6"/>
      <c r="CS39" s="5"/>
      <c r="CT39" s="6"/>
      <c r="CU39" s="5"/>
      <c r="CV39" s="6"/>
      <c r="CW39" s="5"/>
      <c r="CX39" s="6"/>
      <c r="CY39" s="5"/>
      <c r="CZ39" s="6"/>
      <c r="DA39" s="5"/>
      <c r="DB39" s="6"/>
      <c r="DC39" s="5"/>
      <c r="DD39" s="6"/>
      <c r="DE39" s="5"/>
      <c r="DF39" s="6"/>
      <c r="DG39" s="5"/>
      <c r="DH39" s="6"/>
      <c r="DI39" s="5"/>
      <c r="DJ39" s="6"/>
      <c r="DK39" s="5"/>
      <c r="DL39" s="6"/>
      <c r="DM39" s="5"/>
      <c r="DN39" s="6"/>
      <c r="DO39" s="5"/>
      <c r="DP39" s="6"/>
      <c r="DQ39" s="5"/>
      <c r="DR39" s="6"/>
      <c r="DS39" s="5"/>
      <c r="DT39" s="6"/>
      <c r="DU39" s="5"/>
      <c r="DV39" s="6"/>
      <c r="DW39" s="5"/>
      <c r="DX39" s="6"/>
      <c r="DY39" s="5"/>
      <c r="DZ39" s="6"/>
      <c r="EA39" s="5"/>
      <c r="EB39" s="6"/>
      <c r="EC39" s="5"/>
      <c r="ED39" s="6"/>
      <c r="EE39" s="5"/>
      <c r="EF39" s="6"/>
      <c r="EG39" s="5"/>
      <c r="EH39" s="6"/>
      <c r="EI39" s="5"/>
      <c r="EJ39" s="6"/>
      <c r="EK39" s="5"/>
      <c r="EL39" s="6"/>
      <c r="EM39" s="5"/>
      <c r="EN39" s="6"/>
      <c r="EO39" s="5"/>
      <c r="EP39" s="6"/>
      <c r="EQ39" s="5"/>
      <c r="ER39" s="6"/>
      <c r="ES39" s="5"/>
      <c r="ET39" s="6"/>
      <c r="EU39" s="5"/>
      <c r="EV39" s="6"/>
      <c r="EW39" s="5"/>
      <c r="EX39" s="6"/>
      <c r="EY39" s="5"/>
      <c r="EZ39" s="6"/>
      <c r="FA39" s="5"/>
      <c r="FB39" s="6"/>
      <c r="FC39" s="5"/>
      <c r="FD39" s="6"/>
      <c r="FE39" s="5"/>
      <c r="FF39" s="6"/>
      <c r="FG39" s="5"/>
      <c r="FH39" s="6"/>
      <c r="FI39" s="5"/>
      <c r="FJ39" s="6"/>
      <c r="FK39" s="5"/>
      <c r="FL39" s="6"/>
      <c r="FM39" s="5"/>
      <c r="FN39" s="6"/>
      <c r="FO39" s="5"/>
      <c r="FP39" s="6"/>
      <c r="FQ39" s="5"/>
      <c r="FR39" s="6"/>
      <c r="FS39" s="5"/>
      <c r="FT39" s="6"/>
      <c r="FU39" s="5"/>
      <c r="FV39" s="6"/>
      <c r="FW39" s="5"/>
      <c r="FX39" s="6"/>
      <c r="FY39" s="5"/>
      <c r="FZ39" s="6"/>
      <c r="GA39" s="5"/>
      <c r="GB39" s="6"/>
      <c r="GC39" s="5"/>
      <c r="GD39" s="6"/>
      <c r="GE39" s="5"/>
      <c r="GF39" s="6"/>
      <c r="GG39" s="5"/>
      <c r="GH39" s="6"/>
      <c r="GI39" s="5"/>
      <c r="GJ39" s="6"/>
      <c r="GK39" s="5"/>
      <c r="GL39" s="6"/>
      <c r="GM39" s="5"/>
      <c r="GN39" s="6"/>
      <c r="GO39" s="5"/>
      <c r="GP39" s="6"/>
      <c r="GQ39" s="5"/>
      <c r="GR39" s="6"/>
      <c r="GS39" s="5"/>
      <c r="GT39" s="6"/>
      <c r="GU39" s="5"/>
      <c r="GV39" s="6"/>
      <c r="GW39" s="5"/>
      <c r="GX39" s="6"/>
      <c r="GY39" s="5"/>
      <c r="GZ39" s="6"/>
      <c r="HA39" s="5"/>
      <c r="HB39" s="6"/>
      <c r="HC39" s="5"/>
      <c r="HD39" s="6"/>
      <c r="HE39" s="5"/>
      <c r="HF39" s="6"/>
      <c r="HG39" s="5"/>
      <c r="HH39" s="6"/>
      <c r="HI39" s="5"/>
      <c r="HJ39" s="6"/>
      <c r="HK39" s="5"/>
      <c r="HL39" s="6"/>
      <c r="HM39" s="5"/>
      <c r="HN39" s="6"/>
      <c r="HO39" s="5"/>
      <c r="HP39" s="6"/>
      <c r="HQ39" s="5"/>
      <c r="HR39" s="6"/>
      <c r="HS39" s="5"/>
      <c r="HT39" s="6"/>
      <c r="HU39" s="5"/>
      <c r="HV39" s="6"/>
      <c r="HW39" s="5"/>
      <c r="HX39" s="6"/>
      <c r="HY39" s="5"/>
      <c r="HZ39" s="6"/>
      <c r="IA39" s="5"/>
      <c r="IB39" s="6"/>
      <c r="IC39" s="5"/>
      <c r="ID39" s="6"/>
      <c r="IE39" s="5"/>
      <c r="IF39" s="6"/>
      <c r="IG39" s="5"/>
      <c r="IH39" s="6"/>
      <c r="II39" s="5"/>
      <c r="IJ39" s="6"/>
      <c r="IK39" s="5"/>
      <c r="IL39" s="6"/>
      <c r="IM39" s="5"/>
      <c r="IN39" s="6"/>
      <c r="IO39" s="5"/>
      <c r="IP39" s="6"/>
      <c r="IQ39" s="5"/>
      <c r="IR39" s="6"/>
      <c r="IS39" s="5"/>
      <c r="IT39" s="6"/>
      <c r="IU39" s="5"/>
      <c r="IV39" s="6"/>
    </row>
    <row r="40" spans="1:256" ht="26.4" x14ac:dyDescent="0.25">
      <c r="A40" s="12" t="s">
        <v>362</v>
      </c>
      <c r="B40" s="13" t="s">
        <v>363</v>
      </c>
      <c r="C40" s="5"/>
      <c r="D40" s="6"/>
      <c r="E40" s="5"/>
      <c r="F40" s="6"/>
      <c r="G40" s="5"/>
      <c r="H40" s="6"/>
      <c r="I40" s="5"/>
      <c r="J40" s="6"/>
      <c r="K40" s="5"/>
      <c r="L40" s="6"/>
      <c r="M40" s="5"/>
      <c r="N40" s="6"/>
      <c r="O40" s="5"/>
      <c r="P40" s="6"/>
      <c r="Q40" s="5"/>
      <c r="R40" s="6"/>
      <c r="S40" s="5"/>
      <c r="T40" s="6"/>
      <c r="U40" s="5"/>
      <c r="V40" s="6"/>
      <c r="W40" s="5"/>
      <c r="X40" s="6"/>
      <c r="Y40" s="5"/>
      <c r="Z40" s="6"/>
      <c r="AA40" s="5"/>
      <c r="AB40" s="6"/>
      <c r="AC40" s="5"/>
      <c r="AD40" s="6"/>
      <c r="AE40" s="5"/>
      <c r="AF40" s="6"/>
      <c r="AG40" s="5"/>
      <c r="AH40" s="6"/>
      <c r="AI40" s="5"/>
      <c r="AJ40" s="6"/>
      <c r="AK40" s="5"/>
      <c r="AL40" s="6"/>
      <c r="AM40" s="5"/>
      <c r="AN40" s="6"/>
      <c r="AO40" s="5"/>
      <c r="AP40" s="6"/>
      <c r="AQ40" s="5"/>
      <c r="AR40" s="6"/>
      <c r="AS40" s="5"/>
      <c r="AT40" s="6"/>
      <c r="AU40" s="5"/>
      <c r="AV40" s="6"/>
      <c r="AW40" s="5"/>
      <c r="AX40" s="6"/>
      <c r="AY40" s="5"/>
      <c r="AZ40" s="6"/>
      <c r="BA40" s="5"/>
      <c r="BB40" s="6"/>
      <c r="BC40" s="5"/>
      <c r="BD40" s="6"/>
      <c r="BE40" s="5"/>
      <c r="BF40" s="6"/>
      <c r="BG40" s="5"/>
      <c r="BH40" s="6"/>
      <c r="BI40" s="5"/>
      <c r="BJ40" s="6"/>
      <c r="BK40" s="5"/>
      <c r="BL40" s="6"/>
      <c r="BM40" s="5"/>
      <c r="BN40" s="6"/>
      <c r="BO40" s="5"/>
      <c r="BP40" s="6"/>
      <c r="BQ40" s="5"/>
      <c r="BR40" s="6"/>
      <c r="BS40" s="5"/>
      <c r="BT40" s="6"/>
      <c r="BU40" s="5"/>
      <c r="BV40" s="6"/>
      <c r="BW40" s="5"/>
      <c r="BX40" s="6"/>
      <c r="BY40" s="5"/>
      <c r="BZ40" s="6"/>
      <c r="CA40" s="5"/>
      <c r="CB40" s="6"/>
      <c r="CC40" s="5"/>
      <c r="CD40" s="6"/>
      <c r="CE40" s="5"/>
      <c r="CF40" s="6"/>
      <c r="CG40" s="5"/>
      <c r="CH40" s="6"/>
      <c r="CI40" s="5"/>
      <c r="CJ40" s="6"/>
      <c r="CK40" s="5"/>
      <c r="CL40" s="6"/>
      <c r="CM40" s="5"/>
      <c r="CN40" s="6"/>
      <c r="CO40" s="5"/>
      <c r="CP40" s="6"/>
      <c r="CQ40" s="5"/>
      <c r="CR40" s="6"/>
      <c r="CS40" s="5"/>
      <c r="CT40" s="6"/>
      <c r="CU40" s="5"/>
      <c r="CV40" s="6"/>
      <c r="CW40" s="5"/>
      <c r="CX40" s="6"/>
      <c r="CY40" s="5"/>
      <c r="CZ40" s="6"/>
      <c r="DA40" s="5"/>
      <c r="DB40" s="6"/>
      <c r="DC40" s="5"/>
      <c r="DD40" s="6"/>
      <c r="DE40" s="5"/>
      <c r="DF40" s="6"/>
      <c r="DG40" s="5"/>
      <c r="DH40" s="6"/>
      <c r="DI40" s="5"/>
      <c r="DJ40" s="6"/>
      <c r="DK40" s="5"/>
      <c r="DL40" s="6"/>
      <c r="DM40" s="5"/>
      <c r="DN40" s="6"/>
      <c r="DO40" s="5"/>
      <c r="DP40" s="6"/>
      <c r="DQ40" s="5"/>
      <c r="DR40" s="6"/>
      <c r="DS40" s="5"/>
      <c r="DT40" s="6"/>
      <c r="DU40" s="5"/>
      <c r="DV40" s="6"/>
      <c r="DW40" s="5"/>
      <c r="DX40" s="6"/>
      <c r="DY40" s="5"/>
      <c r="DZ40" s="6"/>
      <c r="EA40" s="5"/>
      <c r="EB40" s="6"/>
      <c r="EC40" s="5"/>
      <c r="ED40" s="6"/>
      <c r="EE40" s="5"/>
      <c r="EF40" s="6"/>
      <c r="EG40" s="5"/>
      <c r="EH40" s="6"/>
      <c r="EI40" s="5"/>
      <c r="EJ40" s="6"/>
      <c r="EK40" s="5"/>
      <c r="EL40" s="6"/>
      <c r="EM40" s="5"/>
      <c r="EN40" s="6"/>
      <c r="EO40" s="5"/>
      <c r="EP40" s="6"/>
      <c r="EQ40" s="5"/>
      <c r="ER40" s="6"/>
      <c r="ES40" s="5"/>
      <c r="ET40" s="6"/>
      <c r="EU40" s="5"/>
      <c r="EV40" s="6"/>
      <c r="EW40" s="5"/>
      <c r="EX40" s="6"/>
      <c r="EY40" s="5"/>
      <c r="EZ40" s="6"/>
      <c r="FA40" s="5"/>
      <c r="FB40" s="6"/>
      <c r="FC40" s="5"/>
      <c r="FD40" s="6"/>
      <c r="FE40" s="5"/>
      <c r="FF40" s="6"/>
      <c r="FG40" s="5"/>
      <c r="FH40" s="6"/>
      <c r="FI40" s="5"/>
      <c r="FJ40" s="6"/>
      <c r="FK40" s="5"/>
      <c r="FL40" s="6"/>
      <c r="FM40" s="5"/>
      <c r="FN40" s="6"/>
      <c r="FO40" s="5"/>
      <c r="FP40" s="6"/>
      <c r="FQ40" s="5"/>
      <c r="FR40" s="6"/>
      <c r="FS40" s="5"/>
      <c r="FT40" s="6"/>
      <c r="FU40" s="5"/>
      <c r="FV40" s="6"/>
      <c r="FW40" s="5"/>
      <c r="FX40" s="6"/>
      <c r="FY40" s="5"/>
      <c r="FZ40" s="6"/>
      <c r="GA40" s="5"/>
      <c r="GB40" s="6"/>
      <c r="GC40" s="5"/>
      <c r="GD40" s="6"/>
      <c r="GE40" s="5"/>
      <c r="GF40" s="6"/>
      <c r="GG40" s="5"/>
      <c r="GH40" s="6"/>
      <c r="GI40" s="5"/>
      <c r="GJ40" s="6"/>
      <c r="GK40" s="5"/>
      <c r="GL40" s="6"/>
      <c r="GM40" s="5"/>
      <c r="GN40" s="6"/>
      <c r="GO40" s="5"/>
      <c r="GP40" s="6"/>
      <c r="GQ40" s="5"/>
      <c r="GR40" s="6"/>
      <c r="GS40" s="5"/>
      <c r="GT40" s="6"/>
      <c r="GU40" s="5"/>
      <c r="GV40" s="6"/>
      <c r="GW40" s="5"/>
      <c r="GX40" s="6"/>
      <c r="GY40" s="5"/>
      <c r="GZ40" s="6"/>
      <c r="HA40" s="5"/>
      <c r="HB40" s="6"/>
      <c r="HC40" s="5"/>
      <c r="HD40" s="6"/>
      <c r="HE40" s="5"/>
      <c r="HF40" s="6"/>
      <c r="HG40" s="5"/>
      <c r="HH40" s="6"/>
      <c r="HI40" s="5"/>
      <c r="HJ40" s="6"/>
      <c r="HK40" s="5"/>
      <c r="HL40" s="6"/>
      <c r="HM40" s="5"/>
      <c r="HN40" s="6"/>
      <c r="HO40" s="5"/>
      <c r="HP40" s="6"/>
      <c r="HQ40" s="5"/>
      <c r="HR40" s="6"/>
      <c r="HS40" s="5"/>
      <c r="HT40" s="6"/>
      <c r="HU40" s="5"/>
      <c r="HV40" s="6"/>
      <c r="HW40" s="5"/>
      <c r="HX40" s="6"/>
      <c r="HY40" s="5"/>
      <c r="HZ40" s="6"/>
      <c r="IA40" s="5"/>
      <c r="IB40" s="6"/>
      <c r="IC40" s="5"/>
      <c r="ID40" s="6"/>
      <c r="IE40" s="5"/>
      <c r="IF40" s="6"/>
      <c r="IG40" s="5"/>
      <c r="IH40" s="6"/>
      <c r="II40" s="5"/>
      <c r="IJ40" s="6"/>
      <c r="IK40" s="5"/>
      <c r="IL40" s="6"/>
      <c r="IM40" s="5"/>
      <c r="IN40" s="6"/>
      <c r="IO40" s="5"/>
      <c r="IP40" s="6"/>
      <c r="IQ40" s="5"/>
      <c r="IR40" s="6"/>
      <c r="IS40" s="5"/>
      <c r="IT40" s="6"/>
      <c r="IU40" s="5"/>
      <c r="IV40" s="6"/>
    </row>
    <row r="41" spans="1:256" x14ac:dyDescent="0.25">
      <c r="A41" s="12" t="s">
        <v>364</v>
      </c>
      <c r="B41" s="13" t="s">
        <v>365</v>
      </c>
      <c r="C41" s="5"/>
      <c r="D41" s="6"/>
      <c r="E41" s="5"/>
      <c r="F41" s="6"/>
      <c r="G41" s="5"/>
      <c r="H41" s="6"/>
      <c r="I41" s="5"/>
      <c r="J41" s="6"/>
      <c r="K41" s="5"/>
      <c r="L41" s="6"/>
      <c r="M41" s="5"/>
      <c r="N41" s="6"/>
      <c r="O41" s="5"/>
      <c r="P41" s="6"/>
      <c r="Q41" s="5"/>
      <c r="R41" s="6"/>
      <c r="S41" s="5"/>
      <c r="T41" s="6"/>
      <c r="U41" s="5"/>
      <c r="V41" s="6"/>
      <c r="W41" s="5"/>
      <c r="X41" s="6"/>
      <c r="Y41" s="5"/>
      <c r="Z41" s="6"/>
      <c r="AA41" s="5"/>
      <c r="AB41" s="6"/>
      <c r="AC41" s="5"/>
      <c r="AD41" s="6"/>
      <c r="AE41" s="5"/>
      <c r="AF41" s="6"/>
      <c r="AG41" s="5"/>
      <c r="AH41" s="6"/>
      <c r="AI41" s="5"/>
      <c r="AJ41" s="6"/>
      <c r="AK41" s="5"/>
      <c r="AL41" s="6"/>
      <c r="AM41" s="5"/>
      <c r="AN41" s="6"/>
      <c r="AO41" s="5"/>
      <c r="AP41" s="6"/>
      <c r="AQ41" s="5"/>
      <c r="AR41" s="6"/>
      <c r="AS41" s="5"/>
      <c r="AT41" s="6"/>
      <c r="AU41" s="5"/>
      <c r="AV41" s="6"/>
      <c r="AW41" s="5"/>
      <c r="AX41" s="6"/>
      <c r="AY41" s="5"/>
      <c r="AZ41" s="6"/>
      <c r="BA41" s="5"/>
      <c r="BB41" s="6"/>
      <c r="BC41" s="5"/>
      <c r="BD41" s="6"/>
      <c r="BE41" s="5"/>
      <c r="BF41" s="6"/>
      <c r="BG41" s="5"/>
      <c r="BH41" s="6"/>
      <c r="BI41" s="5"/>
      <c r="BJ41" s="6"/>
      <c r="BK41" s="5"/>
      <c r="BL41" s="6"/>
      <c r="BM41" s="5"/>
      <c r="BN41" s="6"/>
      <c r="BO41" s="5"/>
      <c r="BP41" s="6"/>
      <c r="BQ41" s="5"/>
      <c r="BR41" s="6"/>
      <c r="BS41" s="5"/>
      <c r="BT41" s="6"/>
      <c r="BU41" s="5"/>
      <c r="BV41" s="6"/>
      <c r="BW41" s="5"/>
      <c r="BX41" s="6"/>
      <c r="BY41" s="5"/>
      <c r="BZ41" s="6"/>
      <c r="CA41" s="5"/>
      <c r="CB41" s="6"/>
      <c r="CC41" s="5"/>
      <c r="CD41" s="6"/>
      <c r="CE41" s="5"/>
      <c r="CF41" s="6"/>
      <c r="CG41" s="5"/>
      <c r="CH41" s="6"/>
      <c r="CI41" s="5"/>
      <c r="CJ41" s="6"/>
      <c r="CK41" s="5"/>
      <c r="CL41" s="6"/>
      <c r="CM41" s="5"/>
      <c r="CN41" s="6"/>
      <c r="CO41" s="5"/>
      <c r="CP41" s="6"/>
      <c r="CQ41" s="5"/>
      <c r="CR41" s="6"/>
      <c r="CS41" s="5"/>
      <c r="CT41" s="6"/>
      <c r="CU41" s="5"/>
      <c r="CV41" s="6"/>
      <c r="CW41" s="5"/>
      <c r="CX41" s="6"/>
      <c r="CY41" s="5"/>
      <c r="CZ41" s="6"/>
      <c r="DA41" s="5"/>
      <c r="DB41" s="6"/>
      <c r="DC41" s="5"/>
      <c r="DD41" s="6"/>
      <c r="DE41" s="5"/>
      <c r="DF41" s="6"/>
      <c r="DG41" s="5"/>
      <c r="DH41" s="6"/>
      <c r="DI41" s="5"/>
      <c r="DJ41" s="6"/>
      <c r="DK41" s="5"/>
      <c r="DL41" s="6"/>
      <c r="DM41" s="5"/>
      <c r="DN41" s="6"/>
      <c r="DO41" s="5"/>
      <c r="DP41" s="6"/>
      <c r="DQ41" s="5"/>
      <c r="DR41" s="6"/>
      <c r="DS41" s="5"/>
      <c r="DT41" s="6"/>
      <c r="DU41" s="5"/>
      <c r="DV41" s="6"/>
      <c r="DW41" s="5"/>
      <c r="DX41" s="6"/>
      <c r="DY41" s="5"/>
      <c r="DZ41" s="6"/>
      <c r="EA41" s="5"/>
      <c r="EB41" s="6"/>
      <c r="EC41" s="5"/>
      <c r="ED41" s="6"/>
      <c r="EE41" s="5"/>
      <c r="EF41" s="6"/>
      <c r="EG41" s="5"/>
      <c r="EH41" s="6"/>
      <c r="EI41" s="5"/>
      <c r="EJ41" s="6"/>
      <c r="EK41" s="5"/>
      <c r="EL41" s="6"/>
      <c r="EM41" s="5"/>
      <c r="EN41" s="6"/>
      <c r="EO41" s="5"/>
      <c r="EP41" s="6"/>
      <c r="EQ41" s="5"/>
      <c r="ER41" s="6"/>
      <c r="ES41" s="5"/>
      <c r="ET41" s="6"/>
      <c r="EU41" s="5"/>
      <c r="EV41" s="6"/>
      <c r="EW41" s="5"/>
      <c r="EX41" s="6"/>
      <c r="EY41" s="5"/>
      <c r="EZ41" s="6"/>
      <c r="FA41" s="5"/>
      <c r="FB41" s="6"/>
      <c r="FC41" s="5"/>
      <c r="FD41" s="6"/>
      <c r="FE41" s="5"/>
      <c r="FF41" s="6"/>
      <c r="FG41" s="5"/>
      <c r="FH41" s="6"/>
      <c r="FI41" s="5"/>
      <c r="FJ41" s="6"/>
      <c r="FK41" s="5"/>
      <c r="FL41" s="6"/>
      <c r="FM41" s="5"/>
      <c r="FN41" s="6"/>
      <c r="FO41" s="5"/>
      <c r="FP41" s="6"/>
      <c r="FQ41" s="5"/>
      <c r="FR41" s="6"/>
      <c r="FS41" s="5"/>
      <c r="FT41" s="6"/>
      <c r="FU41" s="5"/>
      <c r="FV41" s="6"/>
      <c r="FW41" s="5"/>
      <c r="FX41" s="6"/>
      <c r="FY41" s="5"/>
      <c r="FZ41" s="6"/>
      <c r="GA41" s="5"/>
      <c r="GB41" s="6"/>
      <c r="GC41" s="5"/>
      <c r="GD41" s="6"/>
      <c r="GE41" s="5"/>
      <c r="GF41" s="6"/>
      <c r="GG41" s="5"/>
      <c r="GH41" s="6"/>
      <c r="GI41" s="5"/>
      <c r="GJ41" s="6"/>
      <c r="GK41" s="5"/>
      <c r="GL41" s="6"/>
      <c r="GM41" s="5"/>
      <c r="GN41" s="6"/>
      <c r="GO41" s="5"/>
      <c r="GP41" s="6"/>
      <c r="GQ41" s="5"/>
      <c r="GR41" s="6"/>
      <c r="GS41" s="5"/>
      <c r="GT41" s="6"/>
      <c r="GU41" s="5"/>
      <c r="GV41" s="6"/>
      <c r="GW41" s="5"/>
      <c r="GX41" s="6"/>
      <c r="GY41" s="5"/>
      <c r="GZ41" s="6"/>
      <c r="HA41" s="5"/>
      <c r="HB41" s="6"/>
      <c r="HC41" s="5"/>
      <c r="HD41" s="6"/>
      <c r="HE41" s="5"/>
      <c r="HF41" s="6"/>
      <c r="HG41" s="5"/>
      <c r="HH41" s="6"/>
      <c r="HI41" s="5"/>
      <c r="HJ41" s="6"/>
      <c r="HK41" s="5"/>
      <c r="HL41" s="6"/>
      <c r="HM41" s="5"/>
      <c r="HN41" s="6"/>
      <c r="HO41" s="5"/>
      <c r="HP41" s="6"/>
      <c r="HQ41" s="5"/>
      <c r="HR41" s="6"/>
      <c r="HS41" s="5"/>
      <c r="HT41" s="6"/>
      <c r="HU41" s="5"/>
      <c r="HV41" s="6"/>
      <c r="HW41" s="5"/>
      <c r="HX41" s="6"/>
      <c r="HY41" s="5"/>
      <c r="HZ41" s="6"/>
      <c r="IA41" s="5"/>
      <c r="IB41" s="6"/>
      <c r="IC41" s="5"/>
      <c r="ID41" s="6"/>
      <c r="IE41" s="5"/>
      <c r="IF41" s="6"/>
      <c r="IG41" s="5"/>
      <c r="IH41" s="6"/>
      <c r="II41" s="5"/>
      <c r="IJ41" s="6"/>
      <c r="IK41" s="5"/>
      <c r="IL41" s="6"/>
      <c r="IM41" s="5"/>
      <c r="IN41" s="6"/>
      <c r="IO41" s="5"/>
      <c r="IP41" s="6"/>
      <c r="IQ41" s="5"/>
      <c r="IR41" s="6"/>
      <c r="IS41" s="5"/>
      <c r="IT41" s="6"/>
      <c r="IU41" s="5"/>
      <c r="IV41" s="6"/>
    </row>
    <row r="42" spans="1:256" ht="26.4" x14ac:dyDescent="0.25">
      <c r="A42" s="12" t="s">
        <v>366</v>
      </c>
      <c r="B42" s="13" t="s">
        <v>367</v>
      </c>
      <c r="C42" s="5"/>
      <c r="D42" s="6"/>
      <c r="E42" s="5"/>
      <c r="F42" s="6"/>
      <c r="G42" s="5"/>
      <c r="H42" s="6"/>
      <c r="I42" s="5"/>
      <c r="J42" s="6"/>
      <c r="K42" s="5"/>
      <c r="L42" s="6"/>
      <c r="M42" s="5"/>
      <c r="N42" s="6"/>
      <c r="O42" s="5"/>
      <c r="P42" s="6"/>
      <c r="Q42" s="5"/>
      <c r="R42" s="6"/>
      <c r="S42" s="5"/>
      <c r="T42" s="6"/>
      <c r="U42" s="5"/>
      <c r="V42" s="6"/>
      <c r="W42" s="5"/>
      <c r="X42" s="6"/>
      <c r="Y42" s="5"/>
      <c r="Z42" s="6"/>
      <c r="AA42" s="5"/>
      <c r="AB42" s="6"/>
      <c r="AC42" s="5"/>
      <c r="AD42" s="6"/>
      <c r="AE42" s="5"/>
      <c r="AF42" s="6"/>
      <c r="AG42" s="5"/>
      <c r="AH42" s="6"/>
      <c r="AI42" s="5"/>
      <c r="AJ42" s="6"/>
      <c r="AK42" s="5"/>
      <c r="AL42" s="6"/>
      <c r="AM42" s="5"/>
      <c r="AN42" s="6"/>
      <c r="AO42" s="5"/>
      <c r="AP42" s="6"/>
      <c r="AQ42" s="5"/>
      <c r="AR42" s="6"/>
      <c r="AS42" s="5"/>
      <c r="AT42" s="6"/>
      <c r="AU42" s="5"/>
      <c r="AV42" s="6"/>
      <c r="AW42" s="5"/>
      <c r="AX42" s="6"/>
      <c r="AY42" s="5"/>
      <c r="AZ42" s="6"/>
      <c r="BA42" s="5"/>
      <c r="BB42" s="6"/>
      <c r="BC42" s="5"/>
      <c r="BD42" s="6"/>
      <c r="BE42" s="5"/>
      <c r="BF42" s="6"/>
      <c r="BG42" s="5"/>
      <c r="BH42" s="6"/>
      <c r="BI42" s="5"/>
      <c r="BJ42" s="6"/>
      <c r="BK42" s="5"/>
      <c r="BL42" s="6"/>
      <c r="BM42" s="5"/>
      <c r="BN42" s="6"/>
      <c r="BO42" s="5"/>
      <c r="BP42" s="6"/>
      <c r="BQ42" s="5"/>
      <c r="BR42" s="6"/>
      <c r="BS42" s="5"/>
      <c r="BT42" s="6"/>
      <c r="BU42" s="5"/>
      <c r="BV42" s="6"/>
      <c r="BW42" s="5"/>
      <c r="BX42" s="6"/>
      <c r="BY42" s="5"/>
      <c r="BZ42" s="6"/>
      <c r="CA42" s="5"/>
      <c r="CB42" s="6"/>
      <c r="CC42" s="5"/>
      <c r="CD42" s="6"/>
      <c r="CE42" s="5"/>
      <c r="CF42" s="6"/>
      <c r="CG42" s="5"/>
      <c r="CH42" s="6"/>
      <c r="CI42" s="5"/>
      <c r="CJ42" s="6"/>
      <c r="CK42" s="5"/>
      <c r="CL42" s="6"/>
      <c r="CM42" s="5"/>
      <c r="CN42" s="6"/>
      <c r="CO42" s="5"/>
      <c r="CP42" s="6"/>
      <c r="CQ42" s="5"/>
      <c r="CR42" s="6"/>
      <c r="CS42" s="5"/>
      <c r="CT42" s="6"/>
      <c r="CU42" s="5"/>
      <c r="CV42" s="6"/>
      <c r="CW42" s="5"/>
      <c r="CX42" s="6"/>
      <c r="CY42" s="5"/>
      <c r="CZ42" s="6"/>
      <c r="DA42" s="5"/>
      <c r="DB42" s="6"/>
      <c r="DC42" s="5"/>
      <c r="DD42" s="6"/>
      <c r="DE42" s="5"/>
      <c r="DF42" s="6"/>
      <c r="DG42" s="5"/>
      <c r="DH42" s="6"/>
      <c r="DI42" s="5"/>
      <c r="DJ42" s="6"/>
      <c r="DK42" s="5"/>
      <c r="DL42" s="6"/>
      <c r="DM42" s="5"/>
      <c r="DN42" s="6"/>
      <c r="DO42" s="5"/>
      <c r="DP42" s="6"/>
      <c r="DQ42" s="5"/>
      <c r="DR42" s="6"/>
      <c r="DS42" s="5"/>
      <c r="DT42" s="6"/>
      <c r="DU42" s="5"/>
      <c r="DV42" s="6"/>
      <c r="DW42" s="5"/>
      <c r="DX42" s="6"/>
      <c r="DY42" s="5"/>
      <c r="DZ42" s="6"/>
      <c r="EA42" s="5"/>
      <c r="EB42" s="6"/>
      <c r="EC42" s="5"/>
      <c r="ED42" s="6"/>
      <c r="EE42" s="5"/>
      <c r="EF42" s="6"/>
      <c r="EG42" s="5"/>
      <c r="EH42" s="6"/>
      <c r="EI42" s="5"/>
      <c r="EJ42" s="6"/>
      <c r="EK42" s="5"/>
      <c r="EL42" s="6"/>
      <c r="EM42" s="5"/>
      <c r="EN42" s="6"/>
      <c r="EO42" s="5"/>
      <c r="EP42" s="6"/>
      <c r="EQ42" s="5"/>
      <c r="ER42" s="6"/>
      <c r="ES42" s="5"/>
      <c r="ET42" s="6"/>
      <c r="EU42" s="5"/>
      <c r="EV42" s="6"/>
      <c r="EW42" s="5"/>
      <c r="EX42" s="6"/>
      <c r="EY42" s="5"/>
      <c r="EZ42" s="6"/>
      <c r="FA42" s="5"/>
      <c r="FB42" s="6"/>
      <c r="FC42" s="5"/>
      <c r="FD42" s="6"/>
      <c r="FE42" s="5"/>
      <c r="FF42" s="6"/>
      <c r="FG42" s="5"/>
      <c r="FH42" s="6"/>
      <c r="FI42" s="5"/>
      <c r="FJ42" s="6"/>
      <c r="FK42" s="5"/>
      <c r="FL42" s="6"/>
      <c r="FM42" s="5"/>
      <c r="FN42" s="6"/>
      <c r="FO42" s="5"/>
      <c r="FP42" s="6"/>
      <c r="FQ42" s="5"/>
      <c r="FR42" s="6"/>
      <c r="FS42" s="5"/>
      <c r="FT42" s="6"/>
      <c r="FU42" s="5"/>
      <c r="FV42" s="6"/>
      <c r="FW42" s="5"/>
      <c r="FX42" s="6"/>
      <c r="FY42" s="5"/>
      <c r="FZ42" s="6"/>
      <c r="GA42" s="5"/>
      <c r="GB42" s="6"/>
      <c r="GC42" s="5"/>
      <c r="GD42" s="6"/>
      <c r="GE42" s="5"/>
      <c r="GF42" s="6"/>
      <c r="GG42" s="5"/>
      <c r="GH42" s="6"/>
      <c r="GI42" s="5"/>
      <c r="GJ42" s="6"/>
      <c r="GK42" s="5"/>
      <c r="GL42" s="6"/>
      <c r="GM42" s="5"/>
      <c r="GN42" s="6"/>
      <c r="GO42" s="5"/>
      <c r="GP42" s="6"/>
      <c r="GQ42" s="5"/>
      <c r="GR42" s="6"/>
      <c r="GS42" s="5"/>
      <c r="GT42" s="6"/>
      <c r="GU42" s="5"/>
      <c r="GV42" s="6"/>
      <c r="GW42" s="5"/>
      <c r="GX42" s="6"/>
      <c r="GY42" s="5"/>
      <c r="GZ42" s="6"/>
      <c r="HA42" s="5"/>
      <c r="HB42" s="6"/>
      <c r="HC42" s="5"/>
      <c r="HD42" s="6"/>
      <c r="HE42" s="5"/>
      <c r="HF42" s="6"/>
      <c r="HG42" s="5"/>
      <c r="HH42" s="6"/>
      <c r="HI42" s="5"/>
      <c r="HJ42" s="6"/>
      <c r="HK42" s="5"/>
      <c r="HL42" s="6"/>
      <c r="HM42" s="5"/>
      <c r="HN42" s="6"/>
      <c r="HO42" s="5"/>
      <c r="HP42" s="6"/>
      <c r="HQ42" s="5"/>
      <c r="HR42" s="6"/>
      <c r="HS42" s="5"/>
      <c r="HT42" s="6"/>
      <c r="HU42" s="5"/>
      <c r="HV42" s="6"/>
      <c r="HW42" s="5"/>
      <c r="HX42" s="6"/>
      <c r="HY42" s="5"/>
      <c r="HZ42" s="6"/>
      <c r="IA42" s="5"/>
      <c r="IB42" s="6"/>
      <c r="IC42" s="5"/>
      <c r="ID42" s="6"/>
      <c r="IE42" s="5"/>
      <c r="IF42" s="6"/>
      <c r="IG42" s="5"/>
      <c r="IH42" s="6"/>
      <c r="II42" s="5"/>
      <c r="IJ42" s="6"/>
      <c r="IK42" s="5"/>
      <c r="IL42" s="6"/>
      <c r="IM42" s="5"/>
      <c r="IN42" s="6"/>
      <c r="IO42" s="5"/>
      <c r="IP42" s="6"/>
      <c r="IQ42" s="5"/>
      <c r="IR42" s="6"/>
      <c r="IS42" s="5"/>
      <c r="IT42" s="6"/>
      <c r="IU42" s="5"/>
      <c r="IV42" s="6"/>
    </row>
    <row r="43" spans="1:256" ht="15.75" customHeight="1" x14ac:dyDescent="0.25">
      <c r="A43" s="12" t="s">
        <v>368</v>
      </c>
      <c r="B43" s="13" t="s">
        <v>369</v>
      </c>
      <c r="C43" s="5"/>
      <c r="D43" s="6"/>
      <c r="E43" s="5"/>
      <c r="F43" s="6"/>
      <c r="G43" s="5"/>
      <c r="H43" s="6"/>
      <c r="I43" s="5"/>
      <c r="J43" s="6"/>
      <c r="K43" s="5"/>
      <c r="L43" s="6"/>
      <c r="M43" s="5"/>
      <c r="N43" s="6"/>
      <c r="O43" s="5"/>
      <c r="P43" s="6"/>
      <c r="Q43" s="5"/>
      <c r="R43" s="6"/>
      <c r="S43" s="5"/>
      <c r="T43" s="6"/>
      <c r="U43" s="5"/>
      <c r="V43" s="6"/>
      <c r="W43" s="5"/>
      <c r="X43" s="6"/>
      <c r="Y43" s="5"/>
      <c r="Z43" s="6"/>
      <c r="AA43" s="5"/>
      <c r="AB43" s="6"/>
      <c r="AC43" s="5"/>
      <c r="AD43" s="6"/>
      <c r="AE43" s="5"/>
      <c r="AF43" s="6"/>
      <c r="AG43" s="5"/>
      <c r="AH43" s="6"/>
      <c r="AI43" s="5"/>
      <c r="AJ43" s="6"/>
      <c r="AK43" s="5"/>
      <c r="AL43" s="6"/>
      <c r="AM43" s="5"/>
      <c r="AN43" s="6"/>
      <c r="AO43" s="5"/>
      <c r="AP43" s="6"/>
      <c r="AQ43" s="5"/>
      <c r="AR43" s="6"/>
      <c r="AS43" s="5"/>
      <c r="AT43" s="6"/>
      <c r="AU43" s="5"/>
      <c r="AV43" s="6"/>
      <c r="AW43" s="5"/>
      <c r="AX43" s="6"/>
      <c r="AY43" s="5"/>
      <c r="AZ43" s="6"/>
      <c r="BA43" s="5"/>
      <c r="BB43" s="6"/>
      <c r="BC43" s="5"/>
      <c r="BD43" s="6"/>
      <c r="BE43" s="5"/>
      <c r="BF43" s="6"/>
      <c r="BG43" s="5"/>
      <c r="BH43" s="6"/>
      <c r="BI43" s="5"/>
      <c r="BJ43" s="6"/>
      <c r="BK43" s="5"/>
      <c r="BL43" s="6"/>
      <c r="BM43" s="5"/>
      <c r="BN43" s="6"/>
      <c r="BO43" s="5"/>
      <c r="BP43" s="6"/>
      <c r="BQ43" s="5"/>
      <c r="BR43" s="6"/>
      <c r="BS43" s="5"/>
      <c r="BT43" s="6"/>
      <c r="BU43" s="5"/>
      <c r="BV43" s="6"/>
      <c r="BW43" s="5"/>
      <c r="BX43" s="6"/>
      <c r="BY43" s="5"/>
      <c r="BZ43" s="6"/>
      <c r="CA43" s="5"/>
      <c r="CB43" s="6"/>
      <c r="CC43" s="5"/>
      <c r="CD43" s="6"/>
      <c r="CE43" s="5"/>
      <c r="CF43" s="6"/>
      <c r="CG43" s="5"/>
      <c r="CH43" s="6"/>
      <c r="CI43" s="5"/>
      <c r="CJ43" s="6"/>
      <c r="CK43" s="5"/>
      <c r="CL43" s="6"/>
      <c r="CM43" s="5"/>
      <c r="CN43" s="6"/>
      <c r="CO43" s="5"/>
      <c r="CP43" s="6"/>
      <c r="CQ43" s="5"/>
      <c r="CR43" s="6"/>
      <c r="CS43" s="5"/>
      <c r="CT43" s="6"/>
      <c r="CU43" s="5"/>
      <c r="CV43" s="6"/>
      <c r="CW43" s="5"/>
      <c r="CX43" s="6"/>
      <c r="CY43" s="5"/>
      <c r="CZ43" s="6"/>
      <c r="DA43" s="5"/>
      <c r="DB43" s="6"/>
      <c r="DC43" s="5"/>
      <c r="DD43" s="6"/>
      <c r="DE43" s="5"/>
      <c r="DF43" s="6"/>
      <c r="DG43" s="5"/>
      <c r="DH43" s="6"/>
      <c r="DI43" s="5"/>
      <c r="DJ43" s="6"/>
      <c r="DK43" s="5"/>
      <c r="DL43" s="6"/>
      <c r="DM43" s="5"/>
      <c r="DN43" s="6"/>
      <c r="DO43" s="5"/>
      <c r="DP43" s="6"/>
      <c r="DQ43" s="5"/>
      <c r="DR43" s="6"/>
      <c r="DS43" s="5"/>
      <c r="DT43" s="6"/>
      <c r="DU43" s="5"/>
      <c r="DV43" s="6"/>
      <c r="DW43" s="5"/>
      <c r="DX43" s="6"/>
      <c r="DY43" s="5"/>
      <c r="DZ43" s="6"/>
      <c r="EA43" s="5"/>
      <c r="EB43" s="6"/>
      <c r="EC43" s="5"/>
      <c r="ED43" s="6"/>
      <c r="EE43" s="5"/>
      <c r="EF43" s="6"/>
      <c r="EG43" s="5"/>
      <c r="EH43" s="6"/>
      <c r="EI43" s="5"/>
      <c r="EJ43" s="6"/>
      <c r="EK43" s="5"/>
      <c r="EL43" s="6"/>
      <c r="EM43" s="5"/>
      <c r="EN43" s="6"/>
      <c r="EO43" s="5"/>
      <c r="EP43" s="6"/>
      <c r="EQ43" s="5"/>
      <c r="ER43" s="6"/>
      <c r="ES43" s="5"/>
      <c r="ET43" s="6"/>
      <c r="EU43" s="5"/>
      <c r="EV43" s="6"/>
      <c r="EW43" s="5"/>
      <c r="EX43" s="6"/>
      <c r="EY43" s="5"/>
      <c r="EZ43" s="6"/>
      <c r="FA43" s="5"/>
      <c r="FB43" s="6"/>
      <c r="FC43" s="5"/>
      <c r="FD43" s="6"/>
      <c r="FE43" s="5"/>
      <c r="FF43" s="6"/>
      <c r="FG43" s="5"/>
      <c r="FH43" s="6"/>
      <c r="FI43" s="5"/>
      <c r="FJ43" s="6"/>
      <c r="FK43" s="5"/>
      <c r="FL43" s="6"/>
      <c r="FM43" s="5"/>
      <c r="FN43" s="6"/>
      <c r="FO43" s="5"/>
      <c r="FP43" s="6"/>
      <c r="FQ43" s="5"/>
      <c r="FR43" s="6"/>
      <c r="FS43" s="5"/>
      <c r="FT43" s="6"/>
      <c r="FU43" s="5"/>
      <c r="FV43" s="6"/>
      <c r="FW43" s="5"/>
      <c r="FX43" s="6"/>
      <c r="FY43" s="5"/>
      <c r="FZ43" s="6"/>
      <c r="GA43" s="5"/>
      <c r="GB43" s="6"/>
      <c r="GC43" s="5"/>
      <c r="GD43" s="6"/>
      <c r="GE43" s="5"/>
      <c r="GF43" s="6"/>
      <c r="GG43" s="5"/>
      <c r="GH43" s="6"/>
      <c r="GI43" s="5"/>
      <c r="GJ43" s="6"/>
      <c r="GK43" s="5"/>
      <c r="GL43" s="6"/>
      <c r="GM43" s="5"/>
      <c r="GN43" s="6"/>
      <c r="GO43" s="5"/>
      <c r="GP43" s="6"/>
      <c r="GQ43" s="5"/>
      <c r="GR43" s="6"/>
      <c r="GS43" s="5"/>
      <c r="GT43" s="6"/>
      <c r="GU43" s="5"/>
      <c r="GV43" s="6"/>
      <c r="GW43" s="5"/>
      <c r="GX43" s="6"/>
      <c r="GY43" s="5"/>
      <c r="GZ43" s="6"/>
      <c r="HA43" s="5"/>
      <c r="HB43" s="6"/>
      <c r="HC43" s="5"/>
      <c r="HD43" s="6"/>
      <c r="HE43" s="5"/>
      <c r="HF43" s="6"/>
      <c r="HG43" s="5"/>
      <c r="HH43" s="6"/>
      <c r="HI43" s="5"/>
      <c r="HJ43" s="6"/>
      <c r="HK43" s="5"/>
      <c r="HL43" s="6"/>
      <c r="HM43" s="5"/>
      <c r="HN43" s="6"/>
      <c r="HO43" s="5"/>
      <c r="HP43" s="6"/>
      <c r="HQ43" s="5"/>
      <c r="HR43" s="6"/>
      <c r="HS43" s="5"/>
      <c r="HT43" s="6"/>
      <c r="HU43" s="5"/>
      <c r="HV43" s="6"/>
      <c r="HW43" s="5"/>
      <c r="HX43" s="6"/>
      <c r="HY43" s="5"/>
      <c r="HZ43" s="6"/>
      <c r="IA43" s="5"/>
      <c r="IB43" s="6"/>
      <c r="IC43" s="5"/>
      <c r="ID43" s="6"/>
      <c r="IE43" s="5"/>
      <c r="IF43" s="6"/>
      <c r="IG43" s="5"/>
      <c r="IH43" s="6"/>
      <c r="II43" s="5"/>
      <c r="IJ43" s="6"/>
      <c r="IK43" s="5"/>
      <c r="IL43" s="6"/>
      <c r="IM43" s="5"/>
      <c r="IN43" s="6"/>
      <c r="IO43" s="5"/>
      <c r="IP43" s="6"/>
      <c r="IQ43" s="5"/>
      <c r="IR43" s="6"/>
      <c r="IS43" s="5"/>
      <c r="IT43" s="6"/>
      <c r="IU43" s="5"/>
      <c r="IV43" s="6"/>
    </row>
    <row r="44" spans="1:256" x14ac:dyDescent="0.25">
      <c r="A44" s="10"/>
      <c r="B44" s="11"/>
    </row>
    <row r="45" spans="1:256" ht="15.6" x14ac:dyDescent="0.3">
      <c r="A45" s="573" t="s">
        <v>370</v>
      </c>
      <c r="B45" s="574"/>
    </row>
    <row r="46" spans="1:256" x14ac:dyDescent="0.25">
      <c r="A46" s="12"/>
      <c r="B46" s="12"/>
    </row>
    <row r="47" spans="1:256" x14ac:dyDescent="0.25">
      <c r="A47" s="12" t="s">
        <v>371</v>
      </c>
      <c r="B47" s="12" t="s">
        <v>372</v>
      </c>
    </row>
    <row r="48" spans="1:256" x14ac:dyDescent="0.25">
      <c r="A48" s="12" t="s">
        <v>373</v>
      </c>
      <c r="B48" s="12" t="s">
        <v>374</v>
      </c>
    </row>
    <row r="49" spans="1:2" x14ac:dyDescent="0.25">
      <c r="A49" s="12" t="s">
        <v>375</v>
      </c>
      <c r="B49" s="12" t="s">
        <v>376</v>
      </c>
    </row>
    <row r="50" spans="1:2" x14ac:dyDescent="0.25">
      <c r="A50" s="12" t="s">
        <v>377</v>
      </c>
      <c r="B50" s="12" t="s">
        <v>378</v>
      </c>
    </row>
    <row r="51" spans="1:2" x14ac:dyDescent="0.25">
      <c r="A51" s="12" t="s">
        <v>379</v>
      </c>
      <c r="B51" s="12" t="s">
        <v>380</v>
      </c>
    </row>
    <row r="52" spans="1:2" x14ac:dyDescent="0.25">
      <c r="A52" s="12" t="s">
        <v>381</v>
      </c>
      <c r="B52" s="12" t="s">
        <v>382</v>
      </c>
    </row>
    <row r="53" spans="1:2" x14ac:dyDescent="0.25">
      <c r="A53" s="12" t="s">
        <v>383</v>
      </c>
      <c r="B53" s="12" t="s">
        <v>384</v>
      </c>
    </row>
    <row r="54" spans="1:2" x14ac:dyDescent="0.25">
      <c r="A54" s="12" t="s">
        <v>385</v>
      </c>
      <c r="B54" s="12" t="s">
        <v>386</v>
      </c>
    </row>
    <row r="55" spans="1:2" x14ac:dyDescent="0.25">
      <c r="A55" s="12" t="s">
        <v>387</v>
      </c>
      <c r="B55" s="12" t="s">
        <v>388</v>
      </c>
    </row>
    <row r="56" spans="1:2" x14ac:dyDescent="0.25">
      <c r="A56" s="12" t="s">
        <v>389</v>
      </c>
      <c r="B56" s="12" t="s">
        <v>390</v>
      </c>
    </row>
    <row r="57" spans="1:2" x14ac:dyDescent="0.25">
      <c r="A57" s="12" t="s">
        <v>391</v>
      </c>
      <c r="B57" s="12" t="s">
        <v>392</v>
      </c>
    </row>
    <row r="58" spans="1:2" x14ac:dyDescent="0.25">
      <c r="A58" s="12" t="s">
        <v>393</v>
      </c>
      <c r="B58" s="12" t="s">
        <v>394</v>
      </c>
    </row>
    <row r="59" spans="1:2" x14ac:dyDescent="0.25">
      <c r="A59" s="12" t="s">
        <v>395</v>
      </c>
      <c r="B59" s="12" t="s">
        <v>396</v>
      </c>
    </row>
    <row r="60" spans="1:2" x14ac:dyDescent="0.25">
      <c r="A60" s="12" t="s">
        <v>397</v>
      </c>
      <c r="B60" s="12" t="s">
        <v>398</v>
      </c>
    </row>
    <row r="61" spans="1:2" x14ac:dyDescent="0.25">
      <c r="A61" s="12" t="s">
        <v>399</v>
      </c>
      <c r="B61" s="12" t="s">
        <v>400</v>
      </c>
    </row>
    <row r="62" spans="1:2" x14ac:dyDescent="0.25">
      <c r="A62" s="12" t="s">
        <v>401</v>
      </c>
      <c r="B62" s="12" t="s">
        <v>402</v>
      </c>
    </row>
    <row r="63" spans="1:2" x14ac:dyDescent="0.25">
      <c r="A63" s="12" t="s">
        <v>403</v>
      </c>
      <c r="B63" s="12" t="s">
        <v>404</v>
      </c>
    </row>
    <row r="64" spans="1:2" x14ac:dyDescent="0.25">
      <c r="A64" s="12" t="s">
        <v>333</v>
      </c>
      <c r="B64" s="12" t="s">
        <v>334</v>
      </c>
    </row>
    <row r="65" spans="1:2" x14ac:dyDescent="0.25">
      <c r="A65" s="12" t="s">
        <v>335</v>
      </c>
      <c r="B65" s="12" t="s">
        <v>336</v>
      </c>
    </row>
    <row r="66" spans="1:2" x14ac:dyDescent="0.25">
      <c r="A66" s="12" t="s">
        <v>405</v>
      </c>
      <c r="B66" s="12" t="s">
        <v>406</v>
      </c>
    </row>
    <row r="67" spans="1:2" x14ac:dyDescent="0.25">
      <c r="A67" s="12" t="s">
        <v>381</v>
      </c>
      <c r="B67" s="12" t="s">
        <v>407</v>
      </c>
    </row>
    <row r="68" spans="1:2" x14ac:dyDescent="0.25">
      <c r="A68" s="12" t="s">
        <v>408</v>
      </c>
      <c r="B68" s="12" t="s">
        <v>409</v>
      </c>
    </row>
    <row r="69" spans="1:2" x14ac:dyDescent="0.25">
      <c r="A69" s="12" t="s">
        <v>410</v>
      </c>
      <c r="B69" s="12" t="s">
        <v>334</v>
      </c>
    </row>
    <row r="70" spans="1:2" x14ac:dyDescent="0.25">
      <c r="A70" s="12" t="s">
        <v>342</v>
      </c>
      <c r="B70" s="12" t="s">
        <v>343</v>
      </c>
    </row>
    <row r="71" spans="1:2" x14ac:dyDescent="0.25">
      <c r="A71" s="12" t="s">
        <v>411</v>
      </c>
      <c r="B71" s="12" t="s">
        <v>378</v>
      </c>
    </row>
    <row r="72" spans="1:2" x14ac:dyDescent="0.25">
      <c r="A72" s="12" t="s">
        <v>412</v>
      </c>
      <c r="B72" s="12" t="s">
        <v>336</v>
      </c>
    </row>
    <row r="73" spans="1:2" x14ac:dyDescent="0.25">
      <c r="A73" s="12" t="s">
        <v>413</v>
      </c>
      <c r="B73" s="12" t="s">
        <v>414</v>
      </c>
    </row>
    <row r="74" spans="1:2" x14ac:dyDescent="0.25">
      <c r="A74" s="12" t="s">
        <v>415</v>
      </c>
      <c r="B74" s="12" t="s">
        <v>416</v>
      </c>
    </row>
    <row r="75" spans="1:2" x14ac:dyDescent="0.25">
      <c r="A75" s="14"/>
      <c r="B75" s="15"/>
    </row>
    <row r="76" spans="1:2" ht="15.6" x14ac:dyDescent="0.3">
      <c r="A76" s="573" t="s">
        <v>417</v>
      </c>
      <c r="B76" s="574"/>
    </row>
    <row r="77" spans="1:2" x14ac:dyDescent="0.25">
      <c r="A77" s="12" t="s">
        <v>418</v>
      </c>
      <c r="B77" s="12" t="s">
        <v>419</v>
      </c>
    </row>
    <row r="78" spans="1:2" x14ac:dyDescent="0.25">
      <c r="A78" s="12" t="s">
        <v>420</v>
      </c>
      <c r="B78" s="12" t="s">
        <v>421</v>
      </c>
    </row>
    <row r="79" spans="1:2" x14ac:dyDescent="0.25">
      <c r="A79" s="12" t="s">
        <v>422</v>
      </c>
      <c r="B79" s="12" t="s">
        <v>423</v>
      </c>
    </row>
    <row r="80" spans="1:2" ht="26.4" x14ac:dyDescent="0.25">
      <c r="A80" s="12" t="s">
        <v>424</v>
      </c>
      <c r="B80" s="12" t="s">
        <v>425</v>
      </c>
    </row>
    <row r="81" spans="1:2" x14ac:dyDescent="0.25">
      <c r="A81" s="12" t="s">
        <v>426</v>
      </c>
      <c r="B81" s="12" t="s">
        <v>427</v>
      </c>
    </row>
    <row r="82" spans="1:2" x14ac:dyDescent="0.25">
      <c r="A82" s="12" t="s">
        <v>428</v>
      </c>
      <c r="B82" s="12" t="s">
        <v>429</v>
      </c>
    </row>
    <row r="83" spans="1:2" x14ac:dyDescent="0.25">
      <c r="A83" s="12" t="s">
        <v>430</v>
      </c>
      <c r="B83" s="12" t="s">
        <v>431</v>
      </c>
    </row>
    <row r="84" spans="1:2" ht="26.4" x14ac:dyDescent="0.25">
      <c r="A84" s="12" t="s">
        <v>432</v>
      </c>
      <c r="B84" s="12" t="s">
        <v>433</v>
      </c>
    </row>
    <row r="85" spans="1:2" ht="26.4" x14ac:dyDescent="0.25">
      <c r="A85" s="12" t="s">
        <v>434</v>
      </c>
      <c r="B85" s="12" t="s">
        <v>435</v>
      </c>
    </row>
    <row r="86" spans="1:2" x14ac:dyDescent="0.25">
      <c r="A86" s="12" t="s">
        <v>436</v>
      </c>
      <c r="B86" s="12" t="s">
        <v>437</v>
      </c>
    </row>
    <row r="87" spans="1:2" x14ac:dyDescent="0.25">
      <c r="A87" s="12" t="s">
        <v>438</v>
      </c>
      <c r="B87" s="12" t="s">
        <v>439</v>
      </c>
    </row>
    <row r="88" spans="1:2" x14ac:dyDescent="0.25">
      <c r="A88" s="12" t="s">
        <v>440</v>
      </c>
      <c r="B88" s="12" t="s">
        <v>441</v>
      </c>
    </row>
    <row r="89" spans="1:2" x14ac:dyDescent="0.25">
      <c r="A89" s="12" t="s">
        <v>442</v>
      </c>
      <c r="B89" s="12" t="s">
        <v>443</v>
      </c>
    </row>
    <row r="90" spans="1:2" x14ac:dyDescent="0.25">
      <c r="A90" s="12" t="s">
        <v>444</v>
      </c>
      <c r="B90" s="12" t="s">
        <v>445</v>
      </c>
    </row>
    <row r="91" spans="1:2" x14ac:dyDescent="0.25">
      <c r="A91" s="12" t="s">
        <v>446</v>
      </c>
      <c r="B91" s="12" t="s">
        <v>447</v>
      </c>
    </row>
    <row r="92" spans="1:2" x14ac:dyDescent="0.25">
      <c r="A92" s="12" t="s">
        <v>448</v>
      </c>
      <c r="B92" s="12" t="s">
        <v>449</v>
      </c>
    </row>
    <row r="93" spans="1:2" x14ac:dyDescent="0.25">
      <c r="A93" s="12" t="s">
        <v>450</v>
      </c>
      <c r="B93" s="12" t="s">
        <v>451</v>
      </c>
    </row>
    <row r="94" spans="1:2" x14ac:dyDescent="0.25">
      <c r="A94" s="12" t="s">
        <v>452</v>
      </c>
      <c r="B94" s="12" t="s">
        <v>453</v>
      </c>
    </row>
    <row r="95" spans="1:2" x14ac:dyDescent="0.25">
      <c r="A95" s="12" t="s">
        <v>454</v>
      </c>
      <c r="B95" s="12" t="s">
        <v>455</v>
      </c>
    </row>
    <row r="96" spans="1:2" x14ac:dyDescent="0.25">
      <c r="A96" s="10"/>
      <c r="B96" s="11"/>
    </row>
    <row r="97" spans="1:2" ht="15.6" x14ac:dyDescent="0.3">
      <c r="A97" s="573" t="s">
        <v>456</v>
      </c>
      <c r="B97" s="574"/>
    </row>
    <row r="98" spans="1:2" x14ac:dyDescent="0.25">
      <c r="A98" s="12" t="s">
        <v>457</v>
      </c>
      <c r="B98" s="12" t="s">
        <v>458</v>
      </c>
    </row>
    <row r="99" spans="1:2" x14ac:dyDescent="0.25">
      <c r="A99" s="12" t="s">
        <v>459</v>
      </c>
      <c r="B99" s="12" t="s">
        <v>460</v>
      </c>
    </row>
    <row r="100" spans="1:2" x14ac:dyDescent="0.25">
      <c r="A100" s="12" t="s">
        <v>461</v>
      </c>
      <c r="B100" s="12" t="s">
        <v>462</v>
      </c>
    </row>
    <row r="101" spans="1:2" x14ac:dyDescent="0.25">
      <c r="A101" s="12" t="s">
        <v>463</v>
      </c>
      <c r="B101" s="12" t="s">
        <v>464</v>
      </c>
    </row>
    <row r="102" spans="1:2" x14ac:dyDescent="0.25">
      <c r="A102" s="12" t="s">
        <v>465</v>
      </c>
      <c r="B102" s="12" t="s">
        <v>466</v>
      </c>
    </row>
    <row r="103" spans="1:2" x14ac:dyDescent="0.25">
      <c r="A103" s="10"/>
      <c r="B103" s="11"/>
    </row>
    <row r="104" spans="1:2" x14ac:dyDescent="0.25">
      <c r="A104" s="16"/>
      <c r="B104" s="17"/>
    </row>
    <row r="105" spans="1:2" ht="15.6" x14ac:dyDescent="0.3">
      <c r="A105" s="573" t="s">
        <v>467</v>
      </c>
      <c r="B105" s="574"/>
    </row>
    <row r="106" spans="1:2" x14ac:dyDescent="0.25">
      <c r="A106" s="12" t="s">
        <v>468</v>
      </c>
      <c r="B106" s="12" t="s">
        <v>469</v>
      </c>
    </row>
    <row r="107" spans="1:2" x14ac:dyDescent="0.25">
      <c r="A107" s="12" t="s">
        <v>470</v>
      </c>
      <c r="B107" s="12" t="s">
        <v>471</v>
      </c>
    </row>
    <row r="108" spans="1:2" x14ac:dyDescent="0.25">
      <c r="A108" s="12" t="s">
        <v>472</v>
      </c>
      <c r="B108" s="12" t="s">
        <v>473</v>
      </c>
    </row>
    <row r="109" spans="1:2" x14ac:dyDescent="0.25">
      <c r="A109" s="12" t="s">
        <v>474</v>
      </c>
      <c r="B109" s="12" t="s">
        <v>475</v>
      </c>
    </row>
    <row r="110" spans="1:2" ht="26.4" x14ac:dyDescent="0.25">
      <c r="A110" s="12" t="s">
        <v>476</v>
      </c>
      <c r="B110" s="12" t="s">
        <v>477</v>
      </c>
    </row>
    <row r="111" spans="1:2" x14ac:dyDescent="0.25">
      <c r="A111" s="12" t="s">
        <v>478</v>
      </c>
      <c r="B111" s="12" t="s">
        <v>479</v>
      </c>
    </row>
    <row r="112" spans="1:2" x14ac:dyDescent="0.25">
      <c r="A112" s="12" t="s">
        <v>480</v>
      </c>
      <c r="B112" s="12" t="s">
        <v>481</v>
      </c>
    </row>
    <row r="113" spans="1:2" ht="26.4" x14ac:dyDescent="0.25">
      <c r="A113" s="12" t="s">
        <v>482</v>
      </c>
      <c r="B113" s="12" t="s">
        <v>483</v>
      </c>
    </row>
    <row r="114" spans="1:2" x14ac:dyDescent="0.25">
      <c r="A114" s="14"/>
      <c r="B114" s="15"/>
    </row>
    <row r="115" spans="1:2" ht="15.6" x14ac:dyDescent="0.3">
      <c r="A115" s="573" t="s">
        <v>484</v>
      </c>
      <c r="B115" s="574"/>
    </row>
    <row r="116" spans="1:2" x14ac:dyDescent="0.25">
      <c r="A116" s="12"/>
      <c r="B116" s="12"/>
    </row>
    <row r="117" spans="1:2" x14ac:dyDescent="0.25">
      <c r="A117" s="12" t="s">
        <v>485</v>
      </c>
      <c r="B117" s="12" t="s">
        <v>486</v>
      </c>
    </row>
    <row r="118" spans="1:2" x14ac:dyDescent="0.25">
      <c r="A118" s="12" t="s">
        <v>487</v>
      </c>
      <c r="B118" s="12" t="s">
        <v>483</v>
      </c>
    </row>
    <row r="119" spans="1:2" ht="26.4" x14ac:dyDescent="0.25">
      <c r="A119" s="12" t="s">
        <v>488</v>
      </c>
      <c r="B119" s="12" t="s">
        <v>489</v>
      </c>
    </row>
    <row r="120" spans="1:2" x14ac:dyDescent="0.25">
      <c r="A120" s="12" t="s">
        <v>490</v>
      </c>
      <c r="B120" s="12" t="s">
        <v>491</v>
      </c>
    </row>
    <row r="121" spans="1:2" x14ac:dyDescent="0.25">
      <c r="A121" s="12" t="s">
        <v>492</v>
      </c>
      <c r="B121" s="12" t="s">
        <v>493</v>
      </c>
    </row>
    <row r="122" spans="1:2" ht="26.4" x14ac:dyDescent="0.25">
      <c r="A122" s="12" t="s">
        <v>494</v>
      </c>
      <c r="B122" s="12" t="s">
        <v>320</v>
      </c>
    </row>
    <row r="123" spans="1:2" ht="26.4" x14ac:dyDescent="0.25">
      <c r="A123" s="12" t="s">
        <v>495</v>
      </c>
      <c r="B123" s="12" t="s">
        <v>496</v>
      </c>
    </row>
    <row r="124" spans="1:2" x14ac:dyDescent="0.25">
      <c r="A124" s="10"/>
      <c r="B124" s="11"/>
    </row>
    <row r="125" spans="1:2" x14ac:dyDescent="0.25">
      <c r="A125" s="16"/>
      <c r="B125" s="17"/>
    </row>
    <row r="126" spans="1:2" ht="15.6" x14ac:dyDescent="0.3">
      <c r="A126" s="573" t="s">
        <v>497</v>
      </c>
      <c r="B126" s="574"/>
    </row>
    <row r="127" spans="1:2" x14ac:dyDescent="0.25">
      <c r="A127" s="12" t="s">
        <v>498</v>
      </c>
      <c r="B127" s="12" t="s">
        <v>499</v>
      </c>
    </row>
    <row r="128" spans="1:2" x14ac:dyDescent="0.25">
      <c r="A128" s="12" t="s">
        <v>500</v>
      </c>
      <c r="B128" s="12" t="s">
        <v>501</v>
      </c>
    </row>
    <row r="129" spans="1:2" x14ac:dyDescent="0.25">
      <c r="A129" s="12" t="s">
        <v>502</v>
      </c>
      <c r="B129" s="12" t="s">
        <v>503</v>
      </c>
    </row>
    <row r="130" spans="1:2" x14ac:dyDescent="0.25">
      <c r="A130" s="12" t="s">
        <v>504</v>
      </c>
      <c r="B130" s="12" t="s">
        <v>505</v>
      </c>
    </row>
    <row r="131" spans="1:2" x14ac:dyDescent="0.25">
      <c r="A131" s="12" t="s">
        <v>506</v>
      </c>
      <c r="B131" s="12" t="s">
        <v>507</v>
      </c>
    </row>
    <row r="132" spans="1:2" x14ac:dyDescent="0.25">
      <c r="A132" s="12" t="s">
        <v>508</v>
      </c>
      <c r="B132" s="12" t="s">
        <v>509</v>
      </c>
    </row>
    <row r="133" spans="1:2" x14ac:dyDescent="0.25">
      <c r="A133" s="12" t="s">
        <v>510</v>
      </c>
      <c r="B133" s="12" t="s">
        <v>511</v>
      </c>
    </row>
    <row r="134" spans="1:2" x14ac:dyDescent="0.25">
      <c r="A134" s="14"/>
      <c r="B134" s="15"/>
    </row>
    <row r="135" spans="1:2" ht="15.6" x14ac:dyDescent="0.3">
      <c r="A135" s="573" t="s">
        <v>512</v>
      </c>
      <c r="B135" s="574"/>
    </row>
    <row r="136" spans="1:2" ht="39.6" x14ac:dyDescent="0.25">
      <c r="A136" s="12" t="s">
        <v>513</v>
      </c>
      <c r="B136" s="12" t="s">
        <v>514</v>
      </c>
    </row>
    <row r="137" spans="1:2" ht="39.6" x14ac:dyDescent="0.25">
      <c r="A137" s="12" t="s">
        <v>515</v>
      </c>
      <c r="B137" s="12" t="s">
        <v>516</v>
      </c>
    </row>
    <row r="138" spans="1:2" ht="26.4" x14ac:dyDescent="0.25">
      <c r="A138" s="12" t="s">
        <v>517</v>
      </c>
      <c r="B138" s="12" t="s">
        <v>376</v>
      </c>
    </row>
    <row r="139" spans="1:2" ht="26.4" x14ac:dyDescent="0.25">
      <c r="A139" s="12" t="s">
        <v>518</v>
      </c>
      <c r="B139" s="12" t="s">
        <v>519</v>
      </c>
    </row>
    <row r="140" spans="1:2" x14ac:dyDescent="0.25">
      <c r="A140" s="12" t="s">
        <v>520</v>
      </c>
      <c r="B140" s="12" t="s">
        <v>521</v>
      </c>
    </row>
    <row r="141" spans="1:2" x14ac:dyDescent="0.25">
      <c r="A141" s="12" t="s">
        <v>522</v>
      </c>
      <c r="B141" s="12" t="s">
        <v>523</v>
      </c>
    </row>
    <row r="142" spans="1:2" x14ac:dyDescent="0.25">
      <c r="A142" s="12" t="s">
        <v>524</v>
      </c>
      <c r="B142" s="12" t="s">
        <v>525</v>
      </c>
    </row>
  </sheetData>
  <sheetProtection password="9010" sheet="1" objects="1" scenarios="1"/>
  <customSheetViews>
    <customSheetView guid="{52489AA2-E3F8-46B2-847E-976E37E4B16B}" showGridLines="0">
      <selection activeCell="A12" sqref="A12"/>
      <pageMargins left="0.75" right="0.75" top="1" bottom="1" header="0.5" footer="0.5"/>
      <printOptions horizontalCentered="1"/>
      <pageSetup orientation="portrait" horizontalDpi="300" verticalDpi="300" r:id="rId1"/>
      <headerFooter alignWithMargins="0">
        <oddFooter>Page &amp;P of &amp;N</oddFooter>
      </headerFooter>
    </customSheetView>
    <customSheetView guid="{C2B11029-6FD0-423E-BC6E-A35BAEDC3ACF}" showGridLines="0">
      <selection activeCell="A5" sqref="A5:B5"/>
      <pageMargins left="0.75" right="0.75" top="1" bottom="1" header="0.5" footer="0.5"/>
      <printOptions horizontalCentered="1"/>
      <pageSetup orientation="portrait" horizontalDpi="300" verticalDpi="300" copies="0" r:id="rId2"/>
      <headerFooter alignWithMargins="0">
        <oddFooter>Page &amp;P of &amp;N</oddFooter>
      </headerFooter>
    </customSheetView>
  </customSheetViews>
  <mergeCells count="136">
    <mergeCell ref="A105:B105"/>
    <mergeCell ref="A115:B115"/>
    <mergeCell ref="EQ33:ER33"/>
    <mergeCell ref="ES33:ET33"/>
    <mergeCell ref="EU33:EV33"/>
    <mergeCell ref="EW33:EX33"/>
    <mergeCell ref="A126:B126"/>
    <mergeCell ref="A135:B135"/>
    <mergeCell ref="GI33:GJ33"/>
    <mergeCell ref="FK33:FL33"/>
    <mergeCell ref="FM33:FN33"/>
    <mergeCell ref="FO33:FP33"/>
    <mergeCell ref="FQ33:FR33"/>
    <mergeCell ref="EM33:EN33"/>
    <mergeCell ref="EO33:EP33"/>
    <mergeCell ref="FS33:FT33"/>
    <mergeCell ref="FU33:FV33"/>
    <mergeCell ref="EY33:EZ33"/>
    <mergeCell ref="FA33:FB33"/>
    <mergeCell ref="FC33:FD33"/>
    <mergeCell ref="FE33:FF33"/>
    <mergeCell ref="FG33:FH33"/>
    <mergeCell ref="FI33:FJ33"/>
    <mergeCell ref="DU33:DV33"/>
    <mergeCell ref="IU33:IV33"/>
    <mergeCell ref="A45:B45"/>
    <mergeCell ref="A76:B76"/>
    <mergeCell ref="A97:B97"/>
    <mergeCell ref="IE33:IF33"/>
    <mergeCell ref="IG33:IH33"/>
    <mergeCell ref="II33:IJ33"/>
    <mergeCell ref="IK33:IL33"/>
    <mergeCell ref="GU33:GV33"/>
    <mergeCell ref="GW33:GX33"/>
    <mergeCell ref="IQ33:IR33"/>
    <mergeCell ref="IS33:IT33"/>
    <mergeCell ref="HS33:HT33"/>
    <mergeCell ref="HU33:HV33"/>
    <mergeCell ref="HW33:HX33"/>
    <mergeCell ref="HY33:HZ33"/>
    <mergeCell ref="IA33:IB33"/>
    <mergeCell ref="IC33:ID33"/>
    <mergeCell ref="IM33:IN33"/>
    <mergeCell ref="IO33:IP33"/>
    <mergeCell ref="HO33:HP33"/>
    <mergeCell ref="HQ33:HR33"/>
    <mergeCell ref="GY33:GZ33"/>
    <mergeCell ref="HA33:HB33"/>
    <mergeCell ref="HC33:HD33"/>
    <mergeCell ref="HE33:HF33"/>
    <mergeCell ref="HG33:HH33"/>
    <mergeCell ref="HI33:HJ33"/>
    <mergeCell ref="HK33:HL33"/>
    <mergeCell ref="HM33:HN33"/>
    <mergeCell ref="GQ33:GR33"/>
    <mergeCell ref="GS33:GT33"/>
    <mergeCell ref="FW33:FX33"/>
    <mergeCell ref="FY33:FZ33"/>
    <mergeCell ref="GA33:GB33"/>
    <mergeCell ref="GC33:GD33"/>
    <mergeCell ref="GE33:GF33"/>
    <mergeCell ref="GG33:GH33"/>
    <mergeCell ref="GM33:GN33"/>
    <mergeCell ref="GO33:GP33"/>
    <mergeCell ref="GK33:GL33"/>
    <mergeCell ref="DW33:DX33"/>
    <mergeCell ref="DY33:DZ33"/>
    <mergeCell ref="EA33:EB33"/>
    <mergeCell ref="EC33:ED33"/>
    <mergeCell ref="EE33:EF33"/>
    <mergeCell ref="EG33:EH33"/>
    <mergeCell ref="EI33:EJ33"/>
    <mergeCell ref="EK33:EL33"/>
    <mergeCell ref="DC33:DD33"/>
    <mergeCell ref="DE33:DF33"/>
    <mergeCell ref="DG33:DH33"/>
    <mergeCell ref="DI33:DJ33"/>
    <mergeCell ref="DK33:DL33"/>
    <mergeCell ref="DM33:DN33"/>
    <mergeCell ref="DO33:DP33"/>
    <mergeCell ref="DQ33:DR33"/>
    <mergeCell ref="DS33:DT33"/>
    <mergeCell ref="CK33:CL33"/>
    <mergeCell ref="CM33:CN33"/>
    <mergeCell ref="CO33:CP33"/>
    <mergeCell ref="CQ33:CR33"/>
    <mergeCell ref="CS33:CT33"/>
    <mergeCell ref="CU33:CV33"/>
    <mergeCell ref="CW33:CX33"/>
    <mergeCell ref="CY33:CZ33"/>
    <mergeCell ref="DA33:DB33"/>
    <mergeCell ref="BS33:BT33"/>
    <mergeCell ref="BU33:BV33"/>
    <mergeCell ref="BW33:BX33"/>
    <mergeCell ref="BY33:BZ33"/>
    <mergeCell ref="CA33:CB33"/>
    <mergeCell ref="CC33:CD33"/>
    <mergeCell ref="CE33:CF33"/>
    <mergeCell ref="CG33:CH33"/>
    <mergeCell ref="CI33:CJ33"/>
    <mergeCell ref="BA33:BB33"/>
    <mergeCell ref="BC33:BD33"/>
    <mergeCell ref="BE33:BF33"/>
    <mergeCell ref="BG33:BH33"/>
    <mergeCell ref="BI33:BJ33"/>
    <mergeCell ref="BK33:BL33"/>
    <mergeCell ref="BM33:BN33"/>
    <mergeCell ref="BO33:BP33"/>
    <mergeCell ref="BQ33:BR33"/>
    <mergeCell ref="AI33:AJ33"/>
    <mergeCell ref="AK33:AL33"/>
    <mergeCell ref="AM33:AN33"/>
    <mergeCell ref="AO33:AP33"/>
    <mergeCell ref="AQ33:AR33"/>
    <mergeCell ref="AS33:AT33"/>
    <mergeCell ref="AU33:AV33"/>
    <mergeCell ref="AW33:AX33"/>
    <mergeCell ref="AY33:AZ33"/>
    <mergeCell ref="Q33:R33"/>
    <mergeCell ref="S33:T33"/>
    <mergeCell ref="U33:V33"/>
    <mergeCell ref="W33:X33"/>
    <mergeCell ref="Y33:Z33"/>
    <mergeCell ref="AA33:AB33"/>
    <mergeCell ref="AC33:AD33"/>
    <mergeCell ref="AE33:AF33"/>
    <mergeCell ref="AG33:AH33"/>
    <mergeCell ref="A5:B5"/>
    <mergeCell ref="A33:B33"/>
    <mergeCell ref="C33:D33"/>
    <mergeCell ref="E33:F33"/>
    <mergeCell ref="G33:H33"/>
    <mergeCell ref="I33:J33"/>
    <mergeCell ref="K33:L33"/>
    <mergeCell ref="M33:N33"/>
    <mergeCell ref="O33:P33"/>
  </mergeCells>
  <phoneticPr fontId="0" type="noConversion"/>
  <printOptions horizontalCentered="1"/>
  <pageMargins left="0.75" right="0.75" top="1" bottom="1" header="0.5" footer="0.5"/>
  <pageSetup orientation="portrait" horizontalDpi="300" verticalDpi="300" r:id="rId3"/>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T209"/>
  <sheetViews>
    <sheetView showGridLines="0" zoomScale="95" zoomScaleNormal="95" workbookViewId="0">
      <pane ySplit="4" topLeftCell="A5" activePane="bottomLeft" state="frozen"/>
      <selection pane="bottomLeft" activeCell="J13" sqref="J13"/>
    </sheetView>
  </sheetViews>
  <sheetFormatPr defaultColWidth="9.28515625" defaultRowHeight="15" x14ac:dyDescent="0.25"/>
  <cols>
    <col min="1" max="1" width="5.28515625" style="40" customWidth="1"/>
    <col min="2" max="2" width="25" style="40" customWidth="1"/>
    <col min="3" max="3" width="3.28515625" style="40" customWidth="1"/>
    <col min="4" max="4" width="18.28515625" style="40" customWidth="1"/>
    <col min="5" max="5" width="3.140625" style="40" customWidth="1"/>
    <col min="6" max="6" width="18.28515625" style="40" customWidth="1"/>
    <col min="7" max="7" width="3.140625" style="40" customWidth="1"/>
    <col min="8" max="8" width="18.28515625" style="78" customWidth="1"/>
    <col min="9" max="9" width="9.28515625" style="40"/>
    <col min="10" max="10" width="18.85546875" style="40" customWidth="1"/>
    <col min="11" max="11" width="15" style="40" customWidth="1"/>
    <col min="12" max="15" width="9.28515625" style="40"/>
    <col min="16" max="16" width="16.28515625" style="40" bestFit="1" customWidth="1"/>
    <col min="17" max="18" width="9.28515625" style="40"/>
    <col min="19" max="19" width="15.28515625" style="40" customWidth="1"/>
    <col min="20" max="20" width="14" style="40" customWidth="1"/>
    <col min="21" max="21" width="9.28515625" style="40"/>
    <col min="22" max="22" width="15.42578125" style="40" customWidth="1"/>
    <col min="23" max="16384" width="9.28515625" style="40"/>
  </cols>
  <sheetData>
    <row r="2" spans="1:20" ht="24" customHeight="1" x14ac:dyDescent="0.35">
      <c r="J2" s="119"/>
      <c r="L2" s="256"/>
    </row>
    <row r="3" spans="1:20" x14ac:dyDescent="0.25">
      <c r="A3" s="93"/>
    </row>
    <row r="4" spans="1:20" ht="30" x14ac:dyDescent="0.25">
      <c r="B4" s="116" t="s">
        <v>637</v>
      </c>
      <c r="C4" s="42"/>
      <c r="D4" s="117" t="s">
        <v>638</v>
      </c>
      <c r="E4" s="42"/>
      <c r="F4" s="117" t="s">
        <v>639</v>
      </c>
      <c r="H4" s="117" t="s">
        <v>640</v>
      </c>
    </row>
    <row r="5" spans="1:20" ht="30" customHeight="1" x14ac:dyDescent="0.25">
      <c r="B5" s="115" t="s">
        <v>652</v>
      </c>
      <c r="C5" s="42"/>
      <c r="D5" s="115">
        <v>15000</v>
      </c>
      <c r="E5" s="39"/>
      <c r="F5" s="115">
        <v>15000</v>
      </c>
      <c r="H5" s="115">
        <f>D5-F5</f>
        <v>0</v>
      </c>
      <c r="J5" s="117" t="s">
        <v>642</v>
      </c>
      <c r="K5" s="117"/>
      <c r="P5" s="43"/>
      <c r="S5" s="320" t="s">
        <v>1085</v>
      </c>
      <c r="T5" s="40">
        <v>48</v>
      </c>
    </row>
    <row r="6" spans="1:20" ht="30" customHeight="1" x14ac:dyDescent="0.25">
      <c r="B6" s="115" t="s">
        <v>647</v>
      </c>
      <c r="C6" s="42"/>
      <c r="D6" s="115">
        <v>20000</v>
      </c>
      <c r="E6" s="44"/>
      <c r="F6" s="115">
        <v>22000</v>
      </c>
      <c r="H6" s="115">
        <f t="shared" ref="H6:H21" si="0">D6-F6</f>
        <v>-2000</v>
      </c>
      <c r="J6" s="116" t="s">
        <v>644</v>
      </c>
      <c r="K6" s="45"/>
      <c r="P6" s="43"/>
      <c r="S6" s="320" t="s">
        <v>1074</v>
      </c>
      <c r="T6" s="40">
        <v>61</v>
      </c>
    </row>
    <row r="7" spans="1:20" ht="30" customHeight="1" x14ac:dyDescent="0.25">
      <c r="B7" s="115" t="s">
        <v>653</v>
      </c>
      <c r="C7" s="42"/>
      <c r="D7" s="115">
        <v>20000</v>
      </c>
      <c r="E7" s="39"/>
      <c r="F7" s="115">
        <v>15000</v>
      </c>
      <c r="H7" s="115">
        <f t="shared" si="0"/>
        <v>5000</v>
      </c>
      <c r="J7" s="116" t="s">
        <v>646</v>
      </c>
      <c r="K7" s="46"/>
      <c r="P7" s="43"/>
      <c r="S7" s="320" t="s">
        <v>1162</v>
      </c>
      <c r="T7" s="40">
        <v>89</v>
      </c>
    </row>
    <row r="8" spans="1:20" ht="30" customHeight="1" x14ac:dyDescent="0.25">
      <c r="B8" s="115" t="s">
        <v>655</v>
      </c>
      <c r="C8" s="42"/>
      <c r="D8" s="115">
        <v>19000</v>
      </c>
      <c r="E8" s="39"/>
      <c r="F8" s="115">
        <v>20000</v>
      </c>
      <c r="H8" s="115">
        <f t="shared" si="0"/>
        <v>-1000</v>
      </c>
      <c r="J8" s="116" t="s">
        <v>648</v>
      </c>
      <c r="K8" s="47"/>
      <c r="S8" s="320" t="s">
        <v>1134</v>
      </c>
      <c r="T8" s="40">
        <v>43</v>
      </c>
    </row>
    <row r="9" spans="1:20" ht="30" customHeight="1" x14ac:dyDescent="0.25">
      <c r="B9" s="115" t="s">
        <v>643</v>
      </c>
      <c r="C9" s="42"/>
      <c r="D9" s="115">
        <v>16000</v>
      </c>
      <c r="E9" s="39"/>
      <c r="F9" s="115">
        <v>13000</v>
      </c>
      <c r="H9" s="115">
        <f t="shared" si="0"/>
        <v>3000</v>
      </c>
      <c r="S9" s="320" t="s">
        <v>1149</v>
      </c>
      <c r="T9" s="40">
        <v>66</v>
      </c>
    </row>
    <row r="10" spans="1:20" ht="30" customHeight="1" x14ac:dyDescent="0.25">
      <c r="B10" s="115" t="s">
        <v>657</v>
      </c>
      <c r="C10" s="42"/>
      <c r="D10" s="115">
        <v>13000</v>
      </c>
      <c r="E10" s="39"/>
      <c r="F10" s="115">
        <v>12000</v>
      </c>
      <c r="H10" s="115">
        <f t="shared" si="0"/>
        <v>1000</v>
      </c>
      <c r="S10" s="320" t="s">
        <v>1058</v>
      </c>
      <c r="T10" s="40">
        <v>48</v>
      </c>
    </row>
    <row r="11" spans="1:20" ht="30" customHeight="1" x14ac:dyDescent="0.25">
      <c r="B11" s="115" t="s">
        <v>629</v>
      </c>
      <c r="C11" s="42"/>
      <c r="D11" s="115">
        <v>10000</v>
      </c>
      <c r="E11" s="39"/>
      <c r="F11" s="115">
        <v>12000</v>
      </c>
      <c r="H11" s="115">
        <f t="shared" si="0"/>
        <v>-2000</v>
      </c>
      <c r="S11" s="320" t="s">
        <v>1074</v>
      </c>
      <c r="T11" s="40">
        <v>77</v>
      </c>
    </row>
    <row r="12" spans="1:20" ht="30" customHeight="1" x14ac:dyDescent="0.25">
      <c r="B12" s="115" t="s">
        <v>651</v>
      </c>
      <c r="C12" s="42"/>
      <c r="D12" s="115">
        <v>12000</v>
      </c>
      <c r="E12" s="39"/>
      <c r="F12" s="115">
        <v>12000</v>
      </c>
      <c r="H12" s="115">
        <f t="shared" si="0"/>
        <v>0</v>
      </c>
      <c r="S12" s="320" t="s">
        <v>1153</v>
      </c>
      <c r="T12" s="40">
        <v>82</v>
      </c>
    </row>
    <row r="13" spans="1:20" ht="30" customHeight="1" x14ac:dyDescent="0.25">
      <c r="B13" s="115" t="s">
        <v>654</v>
      </c>
      <c r="C13" s="42"/>
      <c r="D13" s="115">
        <v>11000</v>
      </c>
      <c r="E13" s="44"/>
      <c r="F13" s="115">
        <v>12000</v>
      </c>
      <c r="H13" s="115">
        <f t="shared" si="0"/>
        <v>-1000</v>
      </c>
      <c r="S13" s="320" t="s">
        <v>1092</v>
      </c>
      <c r="T13" s="40">
        <v>100</v>
      </c>
    </row>
    <row r="14" spans="1:20" ht="30" customHeight="1" x14ac:dyDescent="0.25">
      <c r="B14" s="115" t="s">
        <v>645</v>
      </c>
      <c r="C14" s="42"/>
      <c r="D14" s="115">
        <v>14000</v>
      </c>
      <c r="E14" s="44"/>
      <c r="F14" s="115">
        <v>15000</v>
      </c>
      <c r="H14" s="115">
        <f t="shared" si="0"/>
        <v>-1000</v>
      </c>
      <c r="S14" s="320" t="s">
        <v>1137</v>
      </c>
      <c r="T14" s="40">
        <v>70</v>
      </c>
    </row>
    <row r="15" spans="1:20" ht="30" customHeight="1" x14ac:dyDescent="0.25">
      <c r="B15" s="115" t="s">
        <v>656</v>
      </c>
      <c r="C15" s="42"/>
      <c r="D15" s="115">
        <v>12000</v>
      </c>
      <c r="E15" s="39"/>
      <c r="F15" s="115">
        <v>12000</v>
      </c>
      <c r="H15" s="115">
        <f t="shared" si="0"/>
        <v>0</v>
      </c>
      <c r="S15" s="320" t="s">
        <v>1077</v>
      </c>
      <c r="T15" s="40">
        <v>42</v>
      </c>
    </row>
    <row r="16" spans="1:20" ht="30" customHeight="1" x14ac:dyDescent="0.25">
      <c r="B16" s="115" t="s">
        <v>632</v>
      </c>
      <c r="C16" s="42"/>
      <c r="D16" s="115">
        <v>10000</v>
      </c>
      <c r="E16" s="39"/>
      <c r="F16" s="115">
        <v>12000</v>
      </c>
      <c r="H16" s="115">
        <f t="shared" si="0"/>
        <v>-2000</v>
      </c>
      <c r="S16" s="320" t="s">
        <v>1048</v>
      </c>
      <c r="T16" s="40">
        <v>87</v>
      </c>
    </row>
    <row r="17" spans="2:8" ht="30" customHeight="1" x14ac:dyDescent="0.25">
      <c r="B17" s="115" t="s">
        <v>650</v>
      </c>
      <c r="C17" s="42"/>
      <c r="D17" s="115">
        <v>10000</v>
      </c>
      <c r="E17" s="39"/>
      <c r="F17" s="115">
        <v>12000</v>
      </c>
      <c r="H17" s="115">
        <f t="shared" si="0"/>
        <v>-2000</v>
      </c>
    </row>
    <row r="18" spans="2:8" ht="30" customHeight="1" x14ac:dyDescent="0.25">
      <c r="B18" s="115" t="s">
        <v>1034</v>
      </c>
      <c r="C18" s="42"/>
      <c r="D18" s="115">
        <v>10000</v>
      </c>
      <c r="E18" s="39"/>
      <c r="F18" s="115">
        <v>10000</v>
      </c>
      <c r="H18" s="115">
        <f t="shared" si="0"/>
        <v>0</v>
      </c>
    </row>
    <row r="19" spans="2:8" ht="30" customHeight="1" x14ac:dyDescent="0.25">
      <c r="B19" s="115" t="s">
        <v>641</v>
      </c>
      <c r="C19" s="42"/>
      <c r="D19" s="115">
        <v>9000</v>
      </c>
      <c r="E19" s="39"/>
      <c r="F19" s="115">
        <v>10000</v>
      </c>
      <c r="H19" s="115">
        <f t="shared" si="0"/>
        <v>-1000</v>
      </c>
    </row>
    <row r="20" spans="2:8" ht="30" customHeight="1" x14ac:dyDescent="0.25">
      <c r="B20" s="115" t="s">
        <v>649</v>
      </c>
      <c r="C20" s="42"/>
      <c r="D20" s="115">
        <v>8000</v>
      </c>
      <c r="E20" s="39"/>
      <c r="F20" s="115">
        <v>9000</v>
      </c>
      <c r="H20" s="115">
        <f t="shared" si="0"/>
        <v>-1000</v>
      </c>
    </row>
    <row r="21" spans="2:8" ht="30" customHeight="1" x14ac:dyDescent="0.25">
      <c r="B21" s="115" t="s">
        <v>630</v>
      </c>
      <c r="C21" s="42"/>
      <c r="D21" s="115">
        <v>5600</v>
      </c>
      <c r="E21" s="39"/>
      <c r="F21" s="115">
        <v>6000</v>
      </c>
      <c r="H21" s="115">
        <f t="shared" si="0"/>
        <v>-400</v>
      </c>
    </row>
    <row r="22" spans="2:8" ht="30" customHeight="1" x14ac:dyDescent="0.25"/>
    <row r="23" spans="2:8" ht="30" customHeight="1" x14ac:dyDescent="0.25"/>
    <row r="24" spans="2:8" ht="30" customHeight="1" x14ac:dyDescent="0.25">
      <c r="D24" s="48"/>
      <c r="E24" s="48"/>
      <c r="F24" s="48"/>
      <c r="H24" s="79"/>
    </row>
    <row r="25" spans="2:8" ht="30" customHeight="1" x14ac:dyDescent="0.25">
      <c r="D25" s="48"/>
      <c r="E25" s="48"/>
      <c r="F25" s="48"/>
      <c r="H25" s="79"/>
    </row>
    <row r="26" spans="2:8" ht="30" customHeight="1" x14ac:dyDescent="0.25">
      <c r="D26" s="48"/>
      <c r="E26" s="48"/>
      <c r="F26" s="48"/>
      <c r="H26" s="79"/>
    </row>
    <row r="27" spans="2:8" ht="30" customHeight="1" x14ac:dyDescent="0.25">
      <c r="D27" s="48"/>
      <c r="E27" s="48"/>
      <c r="F27" s="48"/>
      <c r="H27" s="79"/>
    </row>
    <row r="28" spans="2:8" ht="30" customHeight="1" x14ac:dyDescent="0.25">
      <c r="D28" s="48"/>
      <c r="E28" s="48"/>
      <c r="F28" s="48"/>
      <c r="H28" s="79"/>
    </row>
    <row r="29" spans="2:8" ht="30" customHeight="1" x14ac:dyDescent="0.25">
      <c r="D29" s="48"/>
      <c r="E29" s="48"/>
      <c r="F29" s="48"/>
      <c r="H29" s="79"/>
    </row>
    <row r="30" spans="2:8" ht="30" customHeight="1" x14ac:dyDescent="0.25">
      <c r="D30" s="48"/>
      <c r="E30" s="48"/>
      <c r="F30" s="48"/>
      <c r="H30" s="79"/>
    </row>
    <row r="31" spans="2:8" ht="30" customHeight="1" x14ac:dyDescent="0.25">
      <c r="D31" s="48"/>
      <c r="E31" s="48"/>
      <c r="F31" s="48"/>
      <c r="H31" s="79"/>
    </row>
    <row r="32" spans="2:8" ht="30" customHeight="1" x14ac:dyDescent="0.25">
      <c r="D32" s="48"/>
      <c r="E32" s="48"/>
    </row>
    <row r="33" spans="4:5" ht="30" customHeight="1" x14ac:dyDescent="0.25">
      <c r="D33" s="48"/>
      <c r="E33" s="48"/>
    </row>
    <row r="34" spans="4:5" ht="30" customHeight="1" x14ac:dyDescent="0.25">
      <c r="D34" s="48"/>
      <c r="E34" s="48"/>
    </row>
    <row r="35" spans="4:5" ht="30" customHeight="1" x14ac:dyDescent="0.25">
      <c r="D35" s="48"/>
      <c r="E35" s="48"/>
    </row>
    <row r="36" spans="4:5" ht="30" customHeight="1" x14ac:dyDescent="0.25"/>
    <row r="37" spans="4:5" ht="30" customHeight="1" x14ac:dyDescent="0.25"/>
    <row r="38" spans="4:5" ht="30" customHeight="1" x14ac:dyDescent="0.25"/>
    <row r="39" spans="4:5" ht="30" customHeight="1" x14ac:dyDescent="0.25"/>
    <row r="40" spans="4:5" ht="30" customHeight="1" x14ac:dyDescent="0.25"/>
    <row r="41" spans="4:5" ht="30" customHeight="1" x14ac:dyDescent="0.25"/>
    <row r="42" spans="4:5" ht="30" customHeight="1" x14ac:dyDescent="0.25"/>
    <row r="43" spans="4:5" ht="30" customHeight="1" x14ac:dyDescent="0.25"/>
    <row r="44" spans="4:5" ht="30" customHeight="1" x14ac:dyDescent="0.25"/>
    <row r="45" spans="4:5" ht="30" customHeight="1" x14ac:dyDescent="0.25"/>
    <row r="46" spans="4:5" ht="30" customHeight="1" x14ac:dyDescent="0.25"/>
    <row r="47" spans="4:5" ht="30" customHeight="1" x14ac:dyDescent="0.25"/>
    <row r="48" spans="4:5" ht="30" customHeight="1" x14ac:dyDescent="0.25"/>
    <row r="49" ht="30" customHeight="1" x14ac:dyDescent="0.25"/>
    <row r="50" ht="30" customHeight="1" x14ac:dyDescent="0.25"/>
    <row r="51" ht="30" customHeight="1" x14ac:dyDescent="0.25"/>
    <row r="52" ht="30" customHeight="1" x14ac:dyDescent="0.25"/>
    <row r="53" ht="30" customHeight="1" x14ac:dyDescent="0.25"/>
    <row r="54" ht="30" customHeight="1" x14ac:dyDescent="0.25"/>
    <row r="55" ht="30" customHeight="1" x14ac:dyDescent="0.25"/>
    <row r="56" ht="30" customHeight="1" x14ac:dyDescent="0.25"/>
    <row r="57" ht="30" customHeight="1" x14ac:dyDescent="0.25"/>
    <row r="58" ht="30" customHeight="1" x14ac:dyDescent="0.25"/>
    <row r="59" ht="30" customHeight="1" x14ac:dyDescent="0.25"/>
    <row r="60" ht="30" customHeight="1" x14ac:dyDescent="0.25"/>
    <row r="61" ht="30" customHeight="1" x14ac:dyDescent="0.25"/>
    <row r="62" ht="30" customHeight="1" x14ac:dyDescent="0.25"/>
    <row r="63" ht="30" customHeight="1" x14ac:dyDescent="0.25"/>
    <row r="64" ht="30" customHeight="1" x14ac:dyDescent="0.25"/>
    <row r="65" ht="30" customHeight="1" x14ac:dyDescent="0.25"/>
    <row r="66" ht="30" customHeight="1" x14ac:dyDescent="0.25"/>
    <row r="67" ht="30" customHeight="1" x14ac:dyDescent="0.25"/>
    <row r="68" ht="30" customHeight="1" x14ac:dyDescent="0.25"/>
    <row r="69" ht="30" customHeight="1" x14ac:dyDescent="0.25"/>
    <row r="70" ht="30" customHeight="1" x14ac:dyDescent="0.25"/>
    <row r="71" ht="30" customHeight="1" x14ac:dyDescent="0.25"/>
    <row r="72" ht="30" customHeight="1" x14ac:dyDescent="0.25"/>
    <row r="73" ht="30" customHeight="1" x14ac:dyDescent="0.25"/>
    <row r="74" ht="30" customHeight="1" x14ac:dyDescent="0.25"/>
    <row r="75" ht="30" customHeight="1" x14ac:dyDescent="0.25"/>
    <row r="76" ht="30" customHeight="1" x14ac:dyDescent="0.25"/>
    <row r="77" ht="30" customHeight="1" x14ac:dyDescent="0.25"/>
    <row r="78" ht="30" customHeight="1" x14ac:dyDescent="0.25"/>
    <row r="79" ht="30" customHeight="1" x14ac:dyDescent="0.25"/>
    <row r="80"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row r="94" ht="30" customHeight="1" x14ac:dyDescent="0.25"/>
    <row r="95" ht="30" customHeight="1" x14ac:dyDescent="0.25"/>
    <row r="96"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row r="168" ht="30" customHeight="1" x14ac:dyDescent="0.25"/>
    <row r="169" ht="30" customHeight="1" x14ac:dyDescent="0.25"/>
    <row r="170" ht="30" customHeight="1" x14ac:dyDescent="0.25"/>
    <row r="171" ht="30" customHeight="1" x14ac:dyDescent="0.25"/>
    <row r="172" ht="30" customHeight="1" x14ac:dyDescent="0.25"/>
    <row r="173" ht="30" customHeight="1" x14ac:dyDescent="0.25"/>
    <row r="174" ht="30" customHeight="1" x14ac:dyDescent="0.25"/>
    <row r="175" ht="30" customHeight="1" x14ac:dyDescent="0.25"/>
    <row r="176" ht="30" customHeight="1" x14ac:dyDescent="0.25"/>
    <row r="177" ht="30" customHeight="1" x14ac:dyDescent="0.25"/>
    <row r="178" ht="30" customHeight="1" x14ac:dyDescent="0.25"/>
    <row r="179" ht="30" customHeight="1" x14ac:dyDescent="0.25"/>
    <row r="180" ht="30" customHeight="1" x14ac:dyDescent="0.25"/>
    <row r="181" ht="30" customHeight="1" x14ac:dyDescent="0.25"/>
    <row r="182" ht="30" customHeight="1" x14ac:dyDescent="0.25"/>
    <row r="183" ht="30" customHeight="1" x14ac:dyDescent="0.25"/>
    <row r="184" ht="30" customHeight="1" x14ac:dyDescent="0.25"/>
    <row r="185" ht="30" customHeight="1" x14ac:dyDescent="0.25"/>
    <row r="186" ht="30" customHeight="1" x14ac:dyDescent="0.25"/>
    <row r="187" ht="30" customHeight="1" x14ac:dyDescent="0.25"/>
    <row r="188" ht="30" customHeight="1" x14ac:dyDescent="0.25"/>
    <row r="189" ht="30" customHeight="1" x14ac:dyDescent="0.25"/>
    <row r="190" ht="30" customHeight="1" x14ac:dyDescent="0.25"/>
    <row r="191" ht="30" customHeight="1" x14ac:dyDescent="0.25"/>
    <row r="192" ht="30" customHeight="1" x14ac:dyDescent="0.25"/>
    <row r="193" ht="30" customHeight="1" x14ac:dyDescent="0.25"/>
    <row r="194" ht="30" customHeight="1" x14ac:dyDescent="0.25"/>
    <row r="195" ht="30" customHeight="1" x14ac:dyDescent="0.25"/>
    <row r="196" ht="30" customHeight="1" x14ac:dyDescent="0.25"/>
    <row r="197" ht="30" customHeight="1" x14ac:dyDescent="0.25"/>
    <row r="198" ht="30" customHeight="1" x14ac:dyDescent="0.25"/>
    <row r="199" ht="30" customHeight="1" x14ac:dyDescent="0.25"/>
    <row r="200" ht="30" customHeight="1" x14ac:dyDescent="0.25"/>
    <row r="201" ht="30" customHeight="1" x14ac:dyDescent="0.25"/>
    <row r="202" ht="30" customHeight="1" x14ac:dyDescent="0.25"/>
    <row r="203" ht="30" customHeight="1" x14ac:dyDescent="0.25"/>
    <row r="204" ht="30" customHeight="1" x14ac:dyDescent="0.25"/>
    <row r="205" ht="30" customHeight="1" x14ac:dyDescent="0.25"/>
    <row r="206" ht="30" customHeight="1" x14ac:dyDescent="0.25"/>
    <row r="207" ht="30" customHeight="1" x14ac:dyDescent="0.25"/>
    <row r="208" ht="30" customHeight="1" x14ac:dyDescent="0.25"/>
    <row r="209" ht="30" customHeight="1" x14ac:dyDescent="0.25"/>
  </sheetData>
  <sortState xmlns:xlrd2="http://schemas.microsoft.com/office/spreadsheetml/2017/richdata2" ref="B5:H21">
    <sortCondition ref="B5:B21"/>
    <sortCondition ref="H5:H21"/>
  </sortState>
  <customSheetViews>
    <customSheetView guid="{52489AA2-E3F8-46B2-847E-976E37E4B16B}" scale="115" showGridLines="0">
      <selection activeCell="D9" sqref="D9"/>
      <pageMargins left="0.7" right="0.7" top="0.75" bottom="0.75" header="0.3" footer="0.3"/>
      <pageSetup orientation="portrait" r:id="rId1"/>
    </customSheetView>
  </customSheetView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I203"/>
  <sheetViews>
    <sheetView showGridLines="0" zoomScaleNormal="100" workbookViewId="0">
      <selection activeCell="C8" sqref="C8"/>
    </sheetView>
  </sheetViews>
  <sheetFormatPr defaultColWidth="9.28515625" defaultRowHeight="14.4" x14ac:dyDescent="0.3"/>
  <cols>
    <col min="1" max="1" width="5.7109375" style="50" customWidth="1"/>
    <col min="2" max="2" width="21.42578125" style="50" customWidth="1"/>
    <col min="3" max="3" width="30" style="50" customWidth="1"/>
    <col min="4" max="4" width="25.28515625" style="50" customWidth="1"/>
    <col min="5" max="5" width="20.85546875" style="50" customWidth="1"/>
    <col min="6" max="6" width="11.42578125" style="50" bestFit="1" customWidth="1"/>
    <col min="7" max="7" width="18.28515625" style="50" customWidth="1"/>
    <col min="8" max="8" width="55" style="50" customWidth="1"/>
    <col min="9" max="9" width="25.7109375" style="50" customWidth="1"/>
    <col min="10" max="10" width="13" style="50" customWidth="1"/>
    <col min="11" max="11" width="9.28515625" style="50"/>
    <col min="12" max="12" width="15.85546875" style="50" customWidth="1"/>
    <col min="13" max="13" width="25" style="50" customWidth="1"/>
    <col min="14" max="18" width="9.28515625" style="50"/>
    <col min="19" max="19" width="13" style="50" customWidth="1"/>
    <col min="20" max="20" width="15.42578125" style="50" customWidth="1"/>
    <col min="21" max="21" width="18.7109375" style="50" customWidth="1"/>
    <col min="22" max="26" width="9.28515625" style="50"/>
    <col min="27" max="27" width="18.28515625" style="50" bestFit="1" customWidth="1"/>
    <col min="28" max="28" width="12.7109375" style="50" bestFit="1" customWidth="1"/>
    <col min="29" max="31" width="9.28515625" style="50"/>
    <col min="32" max="32" width="23.7109375" style="50" customWidth="1"/>
    <col min="33" max="33" width="20.7109375" style="50" customWidth="1"/>
    <col min="34" max="16384" width="9.28515625" style="50"/>
  </cols>
  <sheetData>
    <row r="1" spans="1:35" s="72" customFormat="1" ht="15" x14ac:dyDescent="0.25"/>
    <row r="2" spans="1:35" ht="15" thickBot="1" x14ac:dyDescent="0.35">
      <c r="A2" s="49"/>
      <c r="Q2" s="71"/>
      <c r="V2" s="50">
        <v>100</v>
      </c>
    </row>
    <row r="3" spans="1:35" ht="10.5" customHeight="1" thickBot="1" x14ac:dyDescent="0.35">
      <c r="E3" s="53"/>
      <c r="F3" s="51"/>
      <c r="H3" s="52"/>
      <c r="X3" s="214" t="s">
        <v>6827</v>
      </c>
      <c r="Y3" s="216">
        <v>100</v>
      </c>
      <c r="AA3" s="225" t="s">
        <v>6849</v>
      </c>
      <c r="AB3" s="50">
        <v>3000</v>
      </c>
      <c r="AF3" s="246" t="s">
        <v>6951</v>
      </c>
      <c r="AG3" s="242">
        <v>66220</v>
      </c>
      <c r="AH3" s="242"/>
      <c r="AI3" s="247"/>
    </row>
    <row r="4" spans="1:35" ht="16.2" thickBot="1" x14ac:dyDescent="0.35">
      <c r="B4" s="277" t="s">
        <v>659</v>
      </c>
      <c r="C4" s="277" t="s">
        <v>660</v>
      </c>
      <c r="D4" s="277" t="s">
        <v>658</v>
      </c>
      <c r="E4" s="277" t="s">
        <v>661</v>
      </c>
      <c r="F4" s="51"/>
      <c r="G4" s="237" t="s">
        <v>6936</v>
      </c>
      <c r="H4" s="237" t="s">
        <v>6937</v>
      </c>
      <c r="I4" s="238" t="s">
        <v>6938</v>
      </c>
      <c r="L4" s="237" t="s">
        <v>637</v>
      </c>
      <c r="M4" s="237" t="s">
        <v>1214</v>
      </c>
      <c r="X4" s="215" t="s">
        <v>6829</v>
      </c>
      <c r="Y4" s="216">
        <v>50</v>
      </c>
      <c r="AA4" s="225" t="s">
        <v>6843</v>
      </c>
      <c r="AB4" s="50">
        <v>7000</v>
      </c>
      <c r="AF4" s="248" t="s">
        <v>6852</v>
      </c>
      <c r="AG4" s="243">
        <v>60733</v>
      </c>
      <c r="AH4" s="243"/>
      <c r="AI4" s="249"/>
    </row>
    <row r="5" spans="1:35" ht="24" thickBot="1" x14ac:dyDescent="0.5">
      <c r="B5" s="278" t="s">
        <v>1241</v>
      </c>
      <c r="C5" s="280">
        <v>50</v>
      </c>
      <c r="D5" s="349">
        <v>110</v>
      </c>
      <c r="E5" s="279">
        <f t="shared" ref="E5:E11" si="0">(D5-C5)/C5</f>
        <v>1.2</v>
      </c>
      <c r="F5" s="51"/>
      <c r="G5" s="239" t="s">
        <v>6939</v>
      </c>
      <c r="H5" s="240" t="str">
        <f>IF(I5&gt;=1,"Completed","In Progress")</f>
        <v>Completed</v>
      </c>
      <c r="I5" s="241">
        <v>1</v>
      </c>
      <c r="L5" s="352" t="s">
        <v>641</v>
      </c>
      <c r="M5" s="351">
        <v>40000</v>
      </c>
      <c r="X5" s="214" t="s">
        <v>6828</v>
      </c>
      <c r="Y5" s="216">
        <v>10</v>
      </c>
      <c r="AA5" s="225" t="s">
        <v>6852</v>
      </c>
      <c r="AB5" s="50">
        <v>3456</v>
      </c>
      <c r="AF5" s="246" t="s">
        <v>6952</v>
      </c>
      <c r="AG5" s="242">
        <v>42282</v>
      </c>
      <c r="AH5" s="244"/>
      <c r="AI5" s="247"/>
    </row>
    <row r="6" spans="1:35" ht="24" thickBot="1" x14ac:dyDescent="0.5">
      <c r="B6" s="278" t="s">
        <v>1242</v>
      </c>
      <c r="C6" s="280">
        <v>80</v>
      </c>
      <c r="D6" s="349">
        <v>120</v>
      </c>
      <c r="E6" s="279">
        <f t="shared" si="0"/>
        <v>0.5</v>
      </c>
      <c r="F6" s="51"/>
      <c r="G6" s="239" t="s">
        <v>6940</v>
      </c>
      <c r="H6" s="240" t="str">
        <f t="shared" ref="H6:H11" si="1">IF(I6&gt;=1,"Completed","In Progress")</f>
        <v>Completed</v>
      </c>
      <c r="I6" s="241">
        <v>1</v>
      </c>
      <c r="L6" s="352" t="s">
        <v>649</v>
      </c>
      <c r="M6" s="351">
        <v>71100</v>
      </c>
      <c r="AA6" s="225" t="s">
        <v>6850</v>
      </c>
      <c r="AB6" s="50">
        <v>5432</v>
      </c>
      <c r="AF6" s="248" t="s">
        <v>6953</v>
      </c>
      <c r="AG6" s="243">
        <v>24983</v>
      </c>
      <c r="AH6" s="243"/>
      <c r="AI6" s="249"/>
    </row>
    <row r="7" spans="1:35" ht="24" thickBot="1" x14ac:dyDescent="0.5">
      <c r="B7" s="278" t="s">
        <v>1243</v>
      </c>
      <c r="C7" s="280">
        <v>200</v>
      </c>
      <c r="D7" s="349">
        <v>80</v>
      </c>
      <c r="E7" s="279">
        <f t="shared" si="0"/>
        <v>-0.6</v>
      </c>
      <c r="F7" s="51"/>
      <c r="G7" s="239" t="s">
        <v>6941</v>
      </c>
      <c r="H7" s="240" t="str">
        <f t="shared" si="1"/>
        <v>Completed</v>
      </c>
      <c r="I7" s="241">
        <v>1</v>
      </c>
      <c r="L7" s="352" t="s">
        <v>628</v>
      </c>
      <c r="M7" s="351">
        <v>98452</v>
      </c>
      <c r="AA7" s="225" t="s">
        <v>6851</v>
      </c>
      <c r="AB7" s="50">
        <v>4000</v>
      </c>
      <c r="AF7" s="246" t="s">
        <v>6954</v>
      </c>
      <c r="AG7" s="242">
        <v>24046</v>
      </c>
      <c r="AH7" s="244"/>
      <c r="AI7" s="247"/>
    </row>
    <row r="8" spans="1:35" ht="24" thickBot="1" x14ac:dyDescent="0.5">
      <c r="B8" s="278" t="s">
        <v>1244</v>
      </c>
      <c r="C8" s="280">
        <v>88</v>
      </c>
      <c r="D8" s="349">
        <v>99</v>
      </c>
      <c r="E8" s="279">
        <f t="shared" si="0"/>
        <v>0.125</v>
      </c>
      <c r="F8" s="51"/>
      <c r="G8" s="239" t="s">
        <v>6942</v>
      </c>
      <c r="H8" s="240" t="str">
        <f>IF(I8&gt;=1,"Completed","In Progress")</f>
        <v>Completed</v>
      </c>
      <c r="I8" s="241">
        <v>1</v>
      </c>
      <c r="L8" s="352" t="s">
        <v>632</v>
      </c>
      <c r="M8" s="351">
        <v>21734</v>
      </c>
      <c r="AF8" s="248" t="s">
        <v>6955</v>
      </c>
      <c r="AG8" s="243">
        <v>21762</v>
      </c>
      <c r="AH8" s="243"/>
      <c r="AI8" s="249"/>
    </row>
    <row r="9" spans="1:35" ht="24" thickBot="1" x14ac:dyDescent="0.5">
      <c r="B9" s="278" t="s">
        <v>1245</v>
      </c>
      <c r="C9" s="280">
        <v>80</v>
      </c>
      <c r="D9" s="349">
        <v>120</v>
      </c>
      <c r="E9" s="279">
        <f t="shared" si="0"/>
        <v>0.5</v>
      </c>
      <c r="F9" s="51"/>
      <c r="G9" s="239" t="s">
        <v>6943</v>
      </c>
      <c r="H9" s="240" t="str">
        <f t="shared" si="1"/>
        <v>Completed</v>
      </c>
      <c r="I9" s="241">
        <v>1</v>
      </c>
      <c r="L9" s="352" t="s">
        <v>643</v>
      </c>
      <c r="M9" s="351">
        <v>94425</v>
      </c>
      <c r="AF9" s="246" t="s">
        <v>6956</v>
      </c>
      <c r="AG9" s="242">
        <v>19809</v>
      </c>
      <c r="AH9" s="244"/>
      <c r="AI9" s="247"/>
    </row>
    <row r="10" spans="1:35" ht="24" thickBot="1" x14ac:dyDescent="0.5">
      <c r="B10" s="278" t="s">
        <v>1246</v>
      </c>
      <c r="C10" s="280">
        <v>80</v>
      </c>
      <c r="D10" s="349">
        <v>66</v>
      </c>
      <c r="E10" s="279">
        <f t="shared" si="0"/>
        <v>-0.17499999999999999</v>
      </c>
      <c r="F10" s="51"/>
      <c r="G10" s="239" t="s">
        <v>6944</v>
      </c>
      <c r="H10" s="240" t="str">
        <f t="shared" si="1"/>
        <v>Completed</v>
      </c>
      <c r="I10" s="241">
        <v>1</v>
      </c>
      <c r="K10" s="54"/>
      <c r="L10" s="352" t="s">
        <v>647</v>
      </c>
      <c r="M10" s="351">
        <v>77043</v>
      </c>
      <c r="AF10" s="248" t="s">
        <v>6957</v>
      </c>
      <c r="AG10" s="243">
        <v>16474</v>
      </c>
      <c r="AH10" s="245"/>
      <c r="AI10" s="249"/>
    </row>
    <row r="11" spans="1:35" ht="24" thickBot="1" x14ac:dyDescent="0.5">
      <c r="B11" s="278" t="s">
        <v>1247</v>
      </c>
      <c r="C11" s="280">
        <v>56</v>
      </c>
      <c r="D11" s="349">
        <v>88</v>
      </c>
      <c r="E11" s="279">
        <f t="shared" si="0"/>
        <v>0.5714285714285714</v>
      </c>
      <c r="G11" s="239" t="s">
        <v>6945</v>
      </c>
      <c r="H11" s="240" t="str">
        <f t="shared" si="1"/>
        <v>Completed</v>
      </c>
      <c r="I11" s="241">
        <v>1</v>
      </c>
      <c r="K11" s="54"/>
      <c r="L11" s="352" t="s">
        <v>645</v>
      </c>
      <c r="M11" s="351">
        <v>76950</v>
      </c>
      <c r="AF11" s="246" t="s">
        <v>6958</v>
      </c>
      <c r="AG11" s="242">
        <v>13956</v>
      </c>
      <c r="AH11" s="244"/>
      <c r="AI11" s="247"/>
    </row>
    <row r="12" spans="1:35" ht="16.2" thickBot="1" x14ac:dyDescent="0.35">
      <c r="G12" s="54"/>
      <c r="H12" s="54"/>
      <c r="I12" s="54"/>
      <c r="K12" s="54"/>
      <c r="AF12" s="248" t="s">
        <v>6959</v>
      </c>
      <c r="AG12" s="243">
        <v>13233</v>
      </c>
      <c r="AH12" s="245"/>
      <c r="AI12" s="249"/>
    </row>
    <row r="13" spans="1:35" ht="12" customHeight="1" thickBot="1" x14ac:dyDescent="0.35">
      <c r="G13" s="54"/>
      <c r="H13" s="54"/>
      <c r="I13" s="54"/>
      <c r="K13" s="54"/>
      <c r="AF13" s="246" t="s">
        <v>6961</v>
      </c>
      <c r="AG13" s="242">
        <v>9755</v>
      </c>
      <c r="AH13" s="244"/>
      <c r="AI13" s="247"/>
    </row>
    <row r="14" spans="1:35" ht="16.2" thickBot="1" x14ac:dyDescent="0.35">
      <c r="B14" s="523" t="s">
        <v>7020</v>
      </c>
      <c r="C14" s="524"/>
      <c r="E14" s="237"/>
      <c r="F14" s="237"/>
      <c r="G14" s="237"/>
      <c r="H14" s="237"/>
      <c r="K14" s="54"/>
      <c r="AF14" s="248" t="s">
        <v>6962</v>
      </c>
      <c r="AG14" s="243">
        <v>9141</v>
      </c>
      <c r="AH14" s="245"/>
      <c r="AI14" s="249"/>
    </row>
    <row r="15" spans="1:35" ht="24" thickBot="1" x14ac:dyDescent="0.5">
      <c r="B15" s="510">
        <v>100</v>
      </c>
      <c r="C15" s="511" t="s">
        <v>1248</v>
      </c>
      <c r="E15" s="280"/>
      <c r="F15" s="219"/>
      <c r="G15" s="219"/>
      <c r="H15" s="281"/>
      <c r="AF15" s="246" t="s">
        <v>1215</v>
      </c>
      <c r="AG15" s="242">
        <v>6653</v>
      </c>
      <c r="AH15" s="244"/>
      <c r="AI15" s="247"/>
    </row>
    <row r="16" spans="1:35" ht="24" thickBot="1" x14ac:dyDescent="0.5">
      <c r="B16" s="510">
        <v>50</v>
      </c>
      <c r="C16" s="511" t="s">
        <v>662</v>
      </c>
      <c r="E16" s="280"/>
      <c r="F16" s="219"/>
      <c r="G16" s="219"/>
      <c r="H16" s="281"/>
      <c r="AF16" s="248" t="s">
        <v>6963</v>
      </c>
      <c r="AG16" s="243">
        <v>6160</v>
      </c>
      <c r="AH16" s="245"/>
      <c r="AI16" s="249"/>
    </row>
    <row r="17" spans="2:35" ht="24" thickBot="1" x14ac:dyDescent="0.5">
      <c r="B17" s="510">
        <v>10</v>
      </c>
      <c r="C17" s="511" t="s">
        <v>663</v>
      </c>
      <c r="E17" s="280"/>
      <c r="F17" s="219"/>
      <c r="G17" s="219"/>
      <c r="H17" s="281"/>
      <c r="AF17" s="246" t="s">
        <v>6964</v>
      </c>
      <c r="AG17" s="242">
        <v>6104</v>
      </c>
      <c r="AH17" s="244"/>
      <c r="AI17" s="247"/>
    </row>
    <row r="18" spans="2:35" ht="18.600000000000001" thickBot="1" x14ac:dyDescent="0.4">
      <c r="E18" s="280"/>
      <c r="F18" s="219"/>
      <c r="G18" s="219"/>
      <c r="H18" s="281"/>
      <c r="AF18" s="248" t="s">
        <v>6965</v>
      </c>
      <c r="AG18" s="243">
        <v>6074</v>
      </c>
      <c r="AH18" s="245"/>
      <c r="AI18" s="249"/>
    </row>
    <row r="19" spans="2:35" ht="18.600000000000001" thickBot="1" x14ac:dyDescent="0.4">
      <c r="E19" s="280"/>
      <c r="F19" s="219"/>
      <c r="G19" s="219"/>
      <c r="H19" s="281"/>
      <c r="AF19" s="246" t="s">
        <v>6966</v>
      </c>
      <c r="AG19" s="242">
        <v>5972</v>
      </c>
      <c r="AH19" s="244"/>
      <c r="AI19" s="247"/>
    </row>
    <row r="20" spans="2:35" ht="18.600000000000001" thickBot="1" x14ac:dyDescent="0.4">
      <c r="E20" s="280"/>
      <c r="F20" s="219"/>
      <c r="G20" s="219"/>
      <c r="H20" s="281"/>
      <c r="AF20" s="248" t="s">
        <v>6967</v>
      </c>
      <c r="AG20" s="243">
        <v>5635</v>
      </c>
      <c r="AH20" s="245"/>
      <c r="AI20" s="249"/>
    </row>
    <row r="21" spans="2:35" ht="18.600000000000001" thickBot="1" x14ac:dyDescent="0.4">
      <c r="E21" s="280"/>
      <c r="F21" s="219"/>
      <c r="G21" s="219"/>
      <c r="H21" s="281"/>
      <c r="AF21" s="246" t="s">
        <v>6968</v>
      </c>
      <c r="AG21" s="242">
        <v>5575</v>
      </c>
      <c r="AH21" s="244"/>
      <c r="AI21" s="247"/>
    </row>
    <row r="22" spans="2:35" ht="18.600000000000001" thickBot="1" x14ac:dyDescent="0.4">
      <c r="E22" s="280"/>
      <c r="F22" s="219"/>
      <c r="G22" s="219"/>
      <c r="H22" s="281"/>
      <c r="AF22" s="246" t="s">
        <v>6978</v>
      </c>
      <c r="AG22" s="242">
        <v>5379</v>
      </c>
      <c r="AH22" s="244"/>
      <c r="AI22" s="247"/>
    </row>
    <row r="23" spans="2:35" ht="18.600000000000001" thickBot="1" x14ac:dyDescent="0.4">
      <c r="E23" s="280"/>
      <c r="F23" s="219"/>
      <c r="G23" s="219"/>
      <c r="H23" s="281"/>
      <c r="AF23" s="248" t="s">
        <v>6969</v>
      </c>
      <c r="AG23" s="243">
        <v>5202</v>
      </c>
      <c r="AH23" s="245"/>
      <c r="AI23" s="249"/>
    </row>
    <row r="24" spans="2:35" ht="18.600000000000001" thickBot="1" x14ac:dyDescent="0.4">
      <c r="E24" s="280"/>
      <c r="F24" s="219"/>
      <c r="G24" s="219"/>
      <c r="H24" s="281"/>
      <c r="AF24" s="246" t="s">
        <v>6970</v>
      </c>
      <c r="AG24" s="242">
        <v>4965</v>
      </c>
      <c r="AH24" s="244"/>
      <c r="AI24" s="247"/>
    </row>
    <row r="25" spans="2:35" ht="16.2" thickBot="1" x14ac:dyDescent="0.35">
      <c r="AF25" s="248" t="s">
        <v>6971</v>
      </c>
      <c r="AG25" s="243">
        <v>4489</v>
      </c>
      <c r="AH25" s="245"/>
      <c r="AI25" s="249"/>
    </row>
    <row r="26" spans="2:35" ht="16.2" thickBot="1" x14ac:dyDescent="0.35">
      <c r="F26" s="350" t="s">
        <v>7735</v>
      </c>
      <c r="AF26" s="246" t="s">
        <v>6972</v>
      </c>
      <c r="AG26" s="242">
        <v>4342</v>
      </c>
      <c r="AH26" s="244"/>
      <c r="AI26" s="247"/>
    </row>
    <row r="27" spans="2:35" ht="16.2" thickBot="1" x14ac:dyDescent="0.35">
      <c r="AF27" s="248" t="s">
        <v>6973</v>
      </c>
      <c r="AG27" s="243">
        <v>4228</v>
      </c>
      <c r="AH27" s="245"/>
      <c r="AI27" s="249"/>
    </row>
    <row r="28" spans="2:35" ht="16.2" thickBot="1" x14ac:dyDescent="0.35">
      <c r="AF28" s="246" t="s">
        <v>6974</v>
      </c>
      <c r="AG28" s="242">
        <v>4076</v>
      </c>
      <c r="AH28" s="244"/>
      <c r="AI28" s="247"/>
    </row>
    <row r="29" spans="2:35" ht="16.2" thickBot="1" x14ac:dyDescent="0.35">
      <c r="AF29" s="248" t="s">
        <v>6975</v>
      </c>
      <c r="AG29" s="243">
        <v>3293</v>
      </c>
      <c r="AH29" s="245"/>
      <c r="AI29" s="249"/>
    </row>
    <row r="30" spans="2:35" ht="16.2" thickBot="1" x14ac:dyDescent="0.35">
      <c r="AF30" s="246" t="s">
        <v>6976</v>
      </c>
      <c r="AG30" s="242">
        <v>3287</v>
      </c>
      <c r="AH30" s="244"/>
      <c r="AI30" s="247"/>
    </row>
    <row r="31" spans="2:35" ht="16.2" thickBot="1" x14ac:dyDescent="0.35">
      <c r="AF31" s="248" t="s">
        <v>6977</v>
      </c>
      <c r="AG31" s="243">
        <v>3181</v>
      </c>
      <c r="AH31" s="245"/>
      <c r="AI31" s="249"/>
    </row>
    <row r="32" spans="2:35" ht="16.2" thickBot="1" x14ac:dyDescent="0.35">
      <c r="AF32" s="246"/>
      <c r="AG32" s="242"/>
      <c r="AH32" s="244"/>
      <c r="AI32" s="247"/>
    </row>
    <row r="33" spans="32:35" ht="16.2" thickBot="1" x14ac:dyDescent="0.35">
      <c r="AF33" s="248"/>
      <c r="AG33" s="243"/>
      <c r="AH33" s="245"/>
      <c r="AI33" s="249"/>
    </row>
    <row r="34" spans="32:35" ht="16.2" thickBot="1" x14ac:dyDescent="0.35">
      <c r="AF34" s="246"/>
      <c r="AG34" s="242"/>
      <c r="AH34" s="244"/>
      <c r="AI34" s="247"/>
    </row>
    <row r="35" spans="32:35" ht="16.2" thickBot="1" x14ac:dyDescent="0.35">
      <c r="AF35" s="248"/>
      <c r="AG35" s="243"/>
      <c r="AH35" s="245"/>
      <c r="AI35" s="249"/>
    </row>
    <row r="36" spans="32:35" ht="16.2" thickBot="1" x14ac:dyDescent="0.35">
      <c r="AF36" s="246"/>
      <c r="AG36" s="242"/>
      <c r="AH36" s="244"/>
      <c r="AI36" s="247"/>
    </row>
    <row r="37" spans="32:35" ht="16.2" thickBot="1" x14ac:dyDescent="0.35">
      <c r="AF37" s="248"/>
      <c r="AG37" s="243"/>
      <c r="AH37" s="245"/>
      <c r="AI37" s="249"/>
    </row>
    <row r="38" spans="32:35" ht="16.2" thickBot="1" x14ac:dyDescent="0.35">
      <c r="AF38" s="246"/>
      <c r="AG38" s="242"/>
      <c r="AH38" s="244"/>
      <c r="AI38" s="247"/>
    </row>
    <row r="39" spans="32:35" ht="16.2" thickBot="1" x14ac:dyDescent="0.35">
      <c r="AF39" s="248"/>
      <c r="AG39" s="243"/>
      <c r="AH39" s="245"/>
      <c r="AI39" s="249"/>
    </row>
    <row r="40" spans="32:35" ht="16.2" thickBot="1" x14ac:dyDescent="0.35">
      <c r="AF40" s="246"/>
      <c r="AG40" s="242"/>
      <c r="AH40" s="244"/>
      <c r="AI40" s="247"/>
    </row>
    <row r="41" spans="32:35" ht="16.2" thickBot="1" x14ac:dyDescent="0.35">
      <c r="AF41" s="248"/>
      <c r="AG41" s="243"/>
      <c r="AH41" s="245"/>
      <c r="AI41" s="249"/>
    </row>
    <row r="42" spans="32:35" ht="16.2" thickBot="1" x14ac:dyDescent="0.35">
      <c r="AF42" s="246"/>
      <c r="AG42" s="242"/>
      <c r="AH42" s="244"/>
      <c r="AI42" s="247"/>
    </row>
    <row r="43" spans="32:35" ht="16.2" thickBot="1" x14ac:dyDescent="0.35">
      <c r="AF43" s="248"/>
      <c r="AG43" s="243"/>
      <c r="AH43" s="245"/>
      <c r="AI43" s="249"/>
    </row>
    <row r="44" spans="32:35" ht="16.2" thickBot="1" x14ac:dyDescent="0.35">
      <c r="AF44" s="246"/>
      <c r="AG44" s="242"/>
      <c r="AH44" s="244"/>
      <c r="AI44" s="247"/>
    </row>
    <row r="45" spans="32:35" ht="16.2" thickBot="1" x14ac:dyDescent="0.35">
      <c r="AF45" s="248"/>
      <c r="AG45" s="243"/>
      <c r="AH45" s="245"/>
      <c r="AI45" s="249"/>
    </row>
    <row r="46" spans="32:35" ht="16.2" thickBot="1" x14ac:dyDescent="0.35">
      <c r="AF46" s="246"/>
      <c r="AG46" s="242"/>
      <c r="AH46" s="244"/>
      <c r="AI46" s="247"/>
    </row>
    <row r="47" spans="32:35" ht="16.2" thickBot="1" x14ac:dyDescent="0.35">
      <c r="AF47" s="248"/>
      <c r="AG47" s="243"/>
      <c r="AH47" s="245"/>
      <c r="AI47" s="249"/>
    </row>
    <row r="48" spans="32:35" ht="16.2" thickBot="1" x14ac:dyDescent="0.35">
      <c r="AF48" s="246"/>
      <c r="AG48" s="242"/>
      <c r="AH48" s="244"/>
      <c r="AI48" s="247"/>
    </row>
    <row r="49" spans="32:35" ht="16.2" thickBot="1" x14ac:dyDescent="0.35">
      <c r="AF49" s="248"/>
      <c r="AG49" s="243"/>
      <c r="AH49" s="245"/>
      <c r="AI49" s="249"/>
    </row>
    <row r="50" spans="32:35" ht="16.2" thickBot="1" x14ac:dyDescent="0.35">
      <c r="AF50" s="246"/>
      <c r="AG50" s="242"/>
      <c r="AH50" s="244"/>
      <c r="AI50" s="247"/>
    </row>
    <row r="51" spans="32:35" ht="16.2" thickBot="1" x14ac:dyDescent="0.35">
      <c r="AF51" s="248"/>
      <c r="AG51" s="243"/>
      <c r="AH51" s="245"/>
      <c r="AI51" s="249"/>
    </row>
    <row r="52" spans="32:35" ht="16.2" thickBot="1" x14ac:dyDescent="0.35">
      <c r="AF52" s="246"/>
      <c r="AG52" s="242"/>
      <c r="AH52" s="244"/>
      <c r="AI52" s="247"/>
    </row>
    <row r="53" spans="32:35" ht="16.2" thickBot="1" x14ac:dyDescent="0.35">
      <c r="AF53" s="248"/>
      <c r="AG53" s="243"/>
      <c r="AH53" s="245"/>
      <c r="AI53" s="249"/>
    </row>
    <row r="54" spans="32:35" ht="16.2" thickBot="1" x14ac:dyDescent="0.35">
      <c r="AF54" s="246"/>
      <c r="AG54" s="242"/>
      <c r="AH54" s="244"/>
      <c r="AI54" s="247"/>
    </row>
    <row r="55" spans="32:35" ht="16.2" thickBot="1" x14ac:dyDescent="0.35">
      <c r="AF55" s="248"/>
      <c r="AG55" s="243"/>
      <c r="AH55" s="245"/>
      <c r="AI55" s="249"/>
    </row>
    <row r="56" spans="32:35" ht="16.2" thickBot="1" x14ac:dyDescent="0.35">
      <c r="AF56" s="246"/>
      <c r="AG56" s="242"/>
      <c r="AH56" s="244"/>
      <c r="AI56" s="247"/>
    </row>
    <row r="57" spans="32:35" ht="16.2" thickBot="1" x14ac:dyDescent="0.35">
      <c r="AF57" s="248"/>
      <c r="AG57" s="245"/>
      <c r="AH57" s="245"/>
      <c r="AI57" s="249"/>
    </row>
    <row r="58" spans="32:35" ht="16.2" thickBot="1" x14ac:dyDescent="0.35">
      <c r="AF58" s="246"/>
      <c r="AG58" s="244"/>
      <c r="AH58" s="244"/>
      <c r="AI58" s="247"/>
    </row>
    <row r="59" spans="32:35" ht="16.2" thickBot="1" x14ac:dyDescent="0.35">
      <c r="AF59" s="248"/>
      <c r="AG59" s="245"/>
      <c r="AH59" s="245"/>
      <c r="AI59" s="249"/>
    </row>
    <row r="60" spans="32:35" ht="16.2" thickBot="1" x14ac:dyDescent="0.35">
      <c r="AF60" s="246"/>
      <c r="AG60" s="244"/>
      <c r="AH60" s="244"/>
      <c r="AI60" s="247"/>
    </row>
    <row r="61" spans="32:35" ht="16.2" thickBot="1" x14ac:dyDescent="0.35">
      <c r="AF61" s="248"/>
      <c r="AG61" s="245"/>
      <c r="AH61" s="245"/>
      <c r="AI61" s="249"/>
    </row>
    <row r="62" spans="32:35" ht="16.2" thickBot="1" x14ac:dyDescent="0.35">
      <c r="AF62" s="246"/>
      <c r="AG62" s="244"/>
      <c r="AH62" s="244"/>
      <c r="AI62" s="247"/>
    </row>
    <row r="63" spans="32:35" ht="16.2" thickBot="1" x14ac:dyDescent="0.35">
      <c r="AF63" s="248"/>
      <c r="AG63" s="245"/>
      <c r="AH63" s="245"/>
      <c r="AI63" s="249"/>
    </row>
    <row r="64" spans="32:35" ht="16.2" thickBot="1" x14ac:dyDescent="0.35">
      <c r="AF64" s="246"/>
      <c r="AG64" s="244"/>
      <c r="AH64" s="244"/>
      <c r="AI64" s="247"/>
    </row>
    <row r="65" spans="32:35" ht="16.2" thickBot="1" x14ac:dyDescent="0.35">
      <c r="AF65" s="248"/>
      <c r="AG65" s="245"/>
      <c r="AH65" s="245"/>
      <c r="AI65" s="249"/>
    </row>
    <row r="66" spans="32:35" ht="16.2" thickBot="1" x14ac:dyDescent="0.35">
      <c r="AF66" s="246"/>
      <c r="AG66" s="244"/>
      <c r="AH66" s="244"/>
      <c r="AI66" s="247"/>
    </row>
    <row r="67" spans="32:35" ht="16.2" thickBot="1" x14ac:dyDescent="0.35">
      <c r="AF67" s="248"/>
      <c r="AG67" s="245"/>
      <c r="AH67" s="245"/>
      <c r="AI67" s="249"/>
    </row>
    <row r="68" spans="32:35" ht="16.2" thickBot="1" x14ac:dyDescent="0.35">
      <c r="AF68" s="246"/>
      <c r="AG68" s="244"/>
      <c r="AH68" s="244"/>
      <c r="AI68" s="247"/>
    </row>
    <row r="69" spans="32:35" ht="16.2" thickBot="1" x14ac:dyDescent="0.35">
      <c r="AF69" s="248"/>
      <c r="AG69" s="245"/>
      <c r="AH69" s="245"/>
      <c r="AI69" s="249"/>
    </row>
    <row r="70" spans="32:35" ht="16.2" thickBot="1" x14ac:dyDescent="0.35">
      <c r="AF70" s="246"/>
      <c r="AG70" s="244"/>
      <c r="AH70" s="244"/>
      <c r="AI70" s="247"/>
    </row>
    <row r="71" spans="32:35" ht="16.2" thickBot="1" x14ac:dyDescent="0.35">
      <c r="AF71" s="248"/>
      <c r="AG71" s="245"/>
      <c r="AH71" s="245"/>
      <c r="AI71" s="249"/>
    </row>
    <row r="72" spans="32:35" ht="16.2" thickBot="1" x14ac:dyDescent="0.35">
      <c r="AF72" s="246"/>
      <c r="AG72" s="244"/>
      <c r="AH72" s="244"/>
      <c r="AI72" s="247"/>
    </row>
    <row r="73" spans="32:35" ht="16.2" thickBot="1" x14ac:dyDescent="0.35">
      <c r="AF73" s="248"/>
      <c r="AG73" s="245"/>
      <c r="AH73" s="245"/>
      <c r="AI73" s="249"/>
    </row>
    <row r="74" spans="32:35" ht="16.2" thickBot="1" x14ac:dyDescent="0.35">
      <c r="AF74" s="246"/>
      <c r="AG74" s="244"/>
      <c r="AH74" s="244"/>
      <c r="AI74" s="247"/>
    </row>
    <row r="75" spans="32:35" ht="16.2" thickBot="1" x14ac:dyDescent="0.35">
      <c r="AF75" s="248"/>
      <c r="AG75" s="245"/>
      <c r="AH75" s="245"/>
      <c r="AI75" s="249"/>
    </row>
    <row r="76" spans="32:35" ht="16.2" thickBot="1" x14ac:dyDescent="0.35">
      <c r="AF76" s="246"/>
      <c r="AG76" s="244"/>
      <c r="AH76" s="244"/>
      <c r="AI76" s="247"/>
    </row>
    <row r="77" spans="32:35" ht="16.2" thickBot="1" x14ac:dyDescent="0.35">
      <c r="AF77" s="248"/>
      <c r="AG77" s="245"/>
      <c r="AH77" s="245"/>
      <c r="AI77" s="249"/>
    </row>
    <row r="78" spans="32:35" ht="16.2" thickBot="1" x14ac:dyDescent="0.35">
      <c r="AF78" s="246"/>
      <c r="AG78" s="244"/>
      <c r="AH78" s="244"/>
      <c r="AI78" s="247"/>
    </row>
    <row r="79" spans="32:35" ht="16.2" thickBot="1" x14ac:dyDescent="0.35">
      <c r="AF79" s="248"/>
      <c r="AG79" s="245"/>
      <c r="AH79" s="245"/>
      <c r="AI79" s="249"/>
    </row>
    <row r="80" spans="32:35" ht="16.2" thickBot="1" x14ac:dyDescent="0.35">
      <c r="AF80" s="246"/>
      <c r="AG80" s="244"/>
      <c r="AH80" s="244"/>
      <c r="AI80" s="247"/>
    </row>
    <row r="81" spans="32:35" ht="16.2" thickBot="1" x14ac:dyDescent="0.35">
      <c r="AF81" s="248"/>
      <c r="AG81" s="245"/>
      <c r="AH81" s="245"/>
      <c r="AI81" s="249"/>
    </row>
    <row r="82" spans="32:35" ht="16.2" thickBot="1" x14ac:dyDescent="0.35">
      <c r="AF82" s="246"/>
      <c r="AG82" s="244"/>
      <c r="AH82" s="244"/>
      <c r="AI82" s="247"/>
    </row>
    <row r="83" spans="32:35" ht="16.2" thickBot="1" x14ac:dyDescent="0.35">
      <c r="AF83" s="248"/>
      <c r="AG83" s="245"/>
      <c r="AH83" s="245"/>
      <c r="AI83" s="249"/>
    </row>
    <row r="84" spans="32:35" ht="16.2" thickBot="1" x14ac:dyDescent="0.35">
      <c r="AF84" s="246"/>
      <c r="AG84" s="244"/>
      <c r="AH84" s="244"/>
      <c r="AI84" s="247"/>
    </row>
    <row r="85" spans="32:35" ht="16.2" thickBot="1" x14ac:dyDescent="0.35">
      <c r="AF85" s="248"/>
      <c r="AG85" s="245"/>
      <c r="AH85" s="245"/>
      <c r="AI85" s="249"/>
    </row>
    <row r="86" spans="32:35" ht="16.2" thickBot="1" x14ac:dyDescent="0.35">
      <c r="AF86" s="246"/>
      <c r="AG86" s="244"/>
      <c r="AH86" s="244"/>
      <c r="AI86" s="247"/>
    </row>
    <row r="87" spans="32:35" ht="16.2" thickBot="1" x14ac:dyDescent="0.35">
      <c r="AF87" s="248"/>
      <c r="AG87" s="245"/>
      <c r="AH87" s="245"/>
      <c r="AI87" s="249"/>
    </row>
    <row r="88" spans="32:35" ht="16.2" thickBot="1" x14ac:dyDescent="0.35">
      <c r="AF88" s="246"/>
      <c r="AG88" s="244"/>
      <c r="AH88" s="244"/>
      <c r="AI88" s="247"/>
    </row>
    <row r="89" spans="32:35" ht="16.2" thickBot="1" x14ac:dyDescent="0.35">
      <c r="AF89" s="248"/>
      <c r="AG89" s="245"/>
      <c r="AH89" s="245"/>
      <c r="AI89" s="249"/>
    </row>
    <row r="90" spans="32:35" ht="16.2" thickBot="1" x14ac:dyDescent="0.35">
      <c r="AF90" s="246"/>
      <c r="AG90" s="244"/>
      <c r="AH90" s="244"/>
      <c r="AI90" s="247"/>
    </row>
    <row r="91" spans="32:35" ht="16.2" thickBot="1" x14ac:dyDescent="0.35">
      <c r="AF91" s="248"/>
      <c r="AG91" s="245"/>
      <c r="AH91" s="245"/>
      <c r="AI91" s="249"/>
    </row>
    <row r="92" spans="32:35" ht="16.2" thickBot="1" x14ac:dyDescent="0.35">
      <c r="AF92" s="246"/>
      <c r="AG92" s="244"/>
      <c r="AH92" s="244"/>
      <c r="AI92" s="247"/>
    </row>
    <row r="93" spans="32:35" ht="16.2" thickBot="1" x14ac:dyDescent="0.35">
      <c r="AF93" s="248"/>
      <c r="AG93" s="245"/>
      <c r="AH93" s="245"/>
      <c r="AI93" s="249"/>
    </row>
    <row r="94" spans="32:35" ht="16.2" thickBot="1" x14ac:dyDescent="0.35">
      <c r="AF94" s="246"/>
      <c r="AG94" s="244"/>
      <c r="AH94" s="244"/>
      <c r="AI94" s="247"/>
    </row>
    <row r="95" spans="32:35" ht="16.2" thickBot="1" x14ac:dyDescent="0.35">
      <c r="AF95" s="248"/>
      <c r="AG95" s="245"/>
      <c r="AH95" s="245"/>
      <c r="AI95" s="249"/>
    </row>
    <row r="96" spans="32:35" ht="16.2" thickBot="1" x14ac:dyDescent="0.35">
      <c r="AF96" s="246"/>
      <c r="AG96" s="244"/>
      <c r="AH96" s="244"/>
      <c r="AI96" s="247"/>
    </row>
    <row r="97" spans="32:35" ht="16.2" thickBot="1" x14ac:dyDescent="0.35">
      <c r="AF97" s="248"/>
      <c r="AG97" s="245"/>
      <c r="AH97" s="245"/>
      <c r="AI97" s="249"/>
    </row>
    <row r="98" spans="32:35" ht="16.2" thickBot="1" x14ac:dyDescent="0.35">
      <c r="AF98" s="246"/>
      <c r="AG98" s="244"/>
      <c r="AH98" s="244"/>
      <c r="AI98" s="247"/>
    </row>
    <row r="99" spans="32:35" ht="16.2" thickBot="1" x14ac:dyDescent="0.35">
      <c r="AF99" s="248"/>
      <c r="AG99" s="245"/>
      <c r="AH99" s="245"/>
      <c r="AI99" s="249"/>
    </row>
    <row r="100" spans="32:35" ht="16.2" thickBot="1" x14ac:dyDescent="0.35">
      <c r="AF100" s="246"/>
      <c r="AG100" s="244"/>
      <c r="AH100" s="244"/>
      <c r="AI100" s="247"/>
    </row>
    <row r="101" spans="32:35" ht="16.2" thickBot="1" x14ac:dyDescent="0.35">
      <c r="AF101" s="248"/>
      <c r="AG101" s="245"/>
      <c r="AH101" s="245"/>
      <c r="AI101" s="249"/>
    </row>
    <row r="102" spans="32:35" ht="16.2" thickBot="1" x14ac:dyDescent="0.35">
      <c r="AF102" s="246"/>
      <c r="AG102" s="244"/>
      <c r="AH102" s="244"/>
      <c r="AI102" s="247"/>
    </row>
    <row r="103" spans="32:35" ht="16.2" thickBot="1" x14ac:dyDescent="0.35">
      <c r="AF103" s="248"/>
      <c r="AG103" s="245"/>
      <c r="AH103" s="245"/>
      <c r="AI103" s="249"/>
    </row>
    <row r="104" spans="32:35" ht="16.2" thickBot="1" x14ac:dyDescent="0.35">
      <c r="AF104" s="246"/>
      <c r="AG104" s="244"/>
      <c r="AH104" s="244"/>
      <c r="AI104" s="247"/>
    </row>
    <row r="105" spans="32:35" ht="16.2" thickBot="1" x14ac:dyDescent="0.35">
      <c r="AF105" s="248"/>
      <c r="AG105" s="245"/>
      <c r="AH105" s="245"/>
      <c r="AI105" s="249"/>
    </row>
    <row r="106" spans="32:35" ht="16.2" thickBot="1" x14ac:dyDescent="0.35">
      <c r="AF106" s="246"/>
      <c r="AG106" s="244"/>
      <c r="AH106" s="244"/>
      <c r="AI106" s="247"/>
    </row>
    <row r="107" spans="32:35" ht="16.2" thickBot="1" x14ac:dyDescent="0.35">
      <c r="AF107" s="248"/>
      <c r="AG107" s="245"/>
      <c r="AH107" s="245"/>
      <c r="AI107" s="249"/>
    </row>
    <row r="108" spans="32:35" ht="16.2" thickBot="1" x14ac:dyDescent="0.35">
      <c r="AF108" s="246"/>
      <c r="AG108" s="244"/>
      <c r="AH108" s="244"/>
      <c r="AI108" s="247"/>
    </row>
    <row r="109" spans="32:35" ht="16.2" thickBot="1" x14ac:dyDescent="0.35">
      <c r="AF109" s="248"/>
      <c r="AG109" s="245"/>
      <c r="AH109" s="245"/>
      <c r="AI109" s="249"/>
    </row>
    <row r="110" spans="32:35" ht="16.2" thickBot="1" x14ac:dyDescent="0.35">
      <c r="AF110" s="246"/>
      <c r="AG110" s="244"/>
      <c r="AH110" s="244"/>
      <c r="AI110" s="247"/>
    </row>
    <row r="111" spans="32:35" ht="16.2" thickBot="1" x14ac:dyDescent="0.35">
      <c r="AF111" s="248"/>
      <c r="AG111" s="245"/>
      <c r="AH111" s="245"/>
      <c r="AI111" s="249"/>
    </row>
    <row r="112" spans="32:35" ht="16.2" thickBot="1" x14ac:dyDescent="0.35">
      <c r="AF112" s="246"/>
      <c r="AG112" s="244"/>
      <c r="AH112" s="244"/>
      <c r="AI112" s="247"/>
    </row>
    <row r="113" spans="32:35" ht="16.2" thickBot="1" x14ac:dyDescent="0.35">
      <c r="AF113" s="248"/>
      <c r="AG113" s="245"/>
      <c r="AH113" s="245"/>
      <c r="AI113" s="249"/>
    </row>
    <row r="114" spans="32:35" ht="16.2" thickBot="1" x14ac:dyDescent="0.35">
      <c r="AF114" s="246"/>
      <c r="AG114" s="244"/>
      <c r="AH114" s="244"/>
      <c r="AI114" s="247"/>
    </row>
    <row r="115" spans="32:35" ht="16.2" thickBot="1" x14ac:dyDescent="0.35">
      <c r="AF115" s="248"/>
      <c r="AG115" s="245"/>
      <c r="AH115" s="245"/>
      <c r="AI115" s="249"/>
    </row>
    <row r="116" spans="32:35" ht="16.2" thickBot="1" x14ac:dyDescent="0.35">
      <c r="AF116" s="246"/>
      <c r="AG116" s="244"/>
      <c r="AH116" s="244"/>
      <c r="AI116" s="247"/>
    </row>
    <row r="117" spans="32:35" ht="16.2" thickBot="1" x14ac:dyDescent="0.35">
      <c r="AF117" s="248"/>
      <c r="AG117" s="245"/>
      <c r="AH117" s="245"/>
      <c r="AI117" s="249"/>
    </row>
    <row r="118" spans="32:35" ht="16.2" thickBot="1" x14ac:dyDescent="0.35">
      <c r="AF118" s="246"/>
      <c r="AG118" s="244"/>
      <c r="AH118" s="244"/>
      <c r="AI118" s="247"/>
    </row>
    <row r="119" spans="32:35" ht="16.2" thickBot="1" x14ac:dyDescent="0.35">
      <c r="AF119" s="248"/>
      <c r="AG119" s="245"/>
      <c r="AH119" s="245"/>
      <c r="AI119" s="249"/>
    </row>
    <row r="120" spans="32:35" ht="16.2" thickBot="1" x14ac:dyDescent="0.35">
      <c r="AF120" s="246"/>
      <c r="AG120" s="244"/>
      <c r="AH120" s="244"/>
      <c r="AI120" s="247"/>
    </row>
    <row r="121" spans="32:35" ht="16.2" thickBot="1" x14ac:dyDescent="0.35">
      <c r="AF121" s="248"/>
      <c r="AG121" s="245"/>
      <c r="AH121" s="245"/>
      <c r="AI121" s="249"/>
    </row>
    <row r="122" spans="32:35" ht="16.2" thickBot="1" x14ac:dyDescent="0.35">
      <c r="AF122" s="246"/>
      <c r="AG122" s="244"/>
      <c r="AH122" s="244"/>
      <c r="AI122" s="247"/>
    </row>
    <row r="123" spans="32:35" ht="16.2" thickBot="1" x14ac:dyDescent="0.35">
      <c r="AF123" s="248"/>
      <c r="AG123" s="245"/>
      <c r="AH123" s="245"/>
      <c r="AI123" s="249"/>
    </row>
    <row r="124" spans="32:35" ht="16.2" thickBot="1" x14ac:dyDescent="0.35">
      <c r="AF124" s="246"/>
      <c r="AG124" s="244"/>
      <c r="AH124" s="244"/>
      <c r="AI124" s="247"/>
    </row>
    <row r="125" spans="32:35" ht="16.2" thickBot="1" x14ac:dyDescent="0.35">
      <c r="AF125" s="248"/>
      <c r="AG125" s="245"/>
      <c r="AH125" s="245"/>
      <c r="AI125" s="249"/>
    </row>
    <row r="126" spans="32:35" ht="16.2" thickBot="1" x14ac:dyDescent="0.35">
      <c r="AF126" s="246"/>
      <c r="AG126" s="244"/>
      <c r="AH126" s="244"/>
      <c r="AI126" s="247"/>
    </row>
    <row r="127" spans="32:35" ht="16.2" thickBot="1" x14ac:dyDescent="0.35">
      <c r="AF127" s="248"/>
      <c r="AG127" s="245"/>
      <c r="AH127" s="245"/>
      <c r="AI127" s="249"/>
    </row>
    <row r="128" spans="32:35" ht="16.2" thickBot="1" x14ac:dyDescent="0.35">
      <c r="AF128" s="246"/>
      <c r="AG128" s="244"/>
      <c r="AH128" s="244"/>
      <c r="AI128" s="247"/>
    </row>
    <row r="129" spans="32:35" ht="16.2" thickBot="1" x14ac:dyDescent="0.35">
      <c r="AF129" s="248"/>
      <c r="AG129" s="245"/>
      <c r="AH129" s="245"/>
      <c r="AI129" s="249"/>
    </row>
    <row r="130" spans="32:35" ht="16.2" thickBot="1" x14ac:dyDescent="0.35">
      <c r="AF130" s="246"/>
      <c r="AG130" s="244"/>
      <c r="AH130" s="244"/>
      <c r="AI130" s="247"/>
    </row>
    <row r="131" spans="32:35" ht="16.2" thickBot="1" x14ac:dyDescent="0.35">
      <c r="AF131" s="248"/>
      <c r="AG131" s="245"/>
      <c r="AH131" s="245"/>
      <c r="AI131" s="249"/>
    </row>
    <row r="132" spans="32:35" ht="16.2" thickBot="1" x14ac:dyDescent="0.35">
      <c r="AF132" s="246"/>
      <c r="AG132" s="244"/>
      <c r="AH132" s="244"/>
      <c r="AI132" s="247"/>
    </row>
    <row r="133" spans="32:35" ht="16.2" thickBot="1" x14ac:dyDescent="0.35">
      <c r="AF133" s="248"/>
      <c r="AG133" s="245"/>
      <c r="AH133" s="245"/>
      <c r="AI133" s="249"/>
    </row>
    <row r="134" spans="32:35" ht="16.2" thickBot="1" x14ac:dyDescent="0.35">
      <c r="AF134" s="246"/>
      <c r="AG134" s="244"/>
      <c r="AH134" s="244"/>
      <c r="AI134" s="247"/>
    </row>
    <row r="135" spans="32:35" ht="16.2" thickBot="1" x14ac:dyDescent="0.35">
      <c r="AF135" s="248"/>
      <c r="AG135" s="245"/>
      <c r="AH135" s="245"/>
      <c r="AI135" s="249"/>
    </row>
    <row r="136" spans="32:35" ht="16.2" thickBot="1" x14ac:dyDescent="0.35">
      <c r="AF136" s="246"/>
      <c r="AG136" s="244"/>
      <c r="AH136" s="244"/>
      <c r="AI136" s="247"/>
    </row>
    <row r="137" spans="32:35" ht="16.2" thickBot="1" x14ac:dyDescent="0.35">
      <c r="AF137" s="248"/>
      <c r="AG137" s="245"/>
      <c r="AH137" s="245"/>
      <c r="AI137" s="249"/>
    </row>
    <row r="138" spans="32:35" ht="16.2" thickBot="1" x14ac:dyDescent="0.35">
      <c r="AF138" s="246"/>
      <c r="AG138" s="244"/>
      <c r="AH138" s="244"/>
      <c r="AI138" s="247"/>
    </row>
    <row r="139" spans="32:35" ht="16.2" thickBot="1" x14ac:dyDescent="0.35">
      <c r="AF139" s="248"/>
      <c r="AG139" s="245"/>
      <c r="AH139" s="245"/>
      <c r="AI139" s="249"/>
    </row>
    <row r="140" spans="32:35" ht="16.2" thickBot="1" x14ac:dyDescent="0.35">
      <c r="AF140" s="246"/>
      <c r="AG140" s="244"/>
      <c r="AH140" s="244"/>
      <c r="AI140" s="247"/>
    </row>
    <row r="141" spans="32:35" ht="16.2" thickBot="1" x14ac:dyDescent="0.35">
      <c r="AF141" s="248"/>
      <c r="AG141" s="245"/>
      <c r="AH141" s="245"/>
      <c r="AI141" s="249"/>
    </row>
    <row r="142" spans="32:35" ht="16.2" thickBot="1" x14ac:dyDescent="0.35">
      <c r="AF142" s="246"/>
      <c r="AG142" s="244"/>
      <c r="AH142" s="244"/>
      <c r="AI142" s="247"/>
    </row>
    <row r="143" spans="32:35" ht="16.2" thickBot="1" x14ac:dyDescent="0.35">
      <c r="AF143" s="248"/>
      <c r="AG143" s="245"/>
      <c r="AH143" s="245"/>
      <c r="AI143" s="249"/>
    </row>
    <row r="144" spans="32:35" ht="16.2" thickBot="1" x14ac:dyDescent="0.35">
      <c r="AF144" s="246"/>
      <c r="AG144" s="244"/>
      <c r="AH144" s="244"/>
      <c r="AI144" s="247"/>
    </row>
    <row r="145" spans="32:35" ht="16.2" thickBot="1" x14ac:dyDescent="0.35">
      <c r="AF145" s="248"/>
      <c r="AG145" s="245"/>
      <c r="AH145" s="245"/>
      <c r="AI145" s="249"/>
    </row>
    <row r="146" spans="32:35" ht="16.2" thickBot="1" x14ac:dyDescent="0.35">
      <c r="AF146" s="246"/>
      <c r="AG146" s="244"/>
      <c r="AH146" s="244"/>
      <c r="AI146" s="247"/>
    </row>
    <row r="147" spans="32:35" ht="16.2" thickBot="1" x14ac:dyDescent="0.35">
      <c r="AF147" s="248"/>
      <c r="AG147" s="245"/>
      <c r="AH147" s="245"/>
      <c r="AI147" s="249"/>
    </row>
    <row r="148" spans="32:35" ht="16.2" thickBot="1" x14ac:dyDescent="0.35">
      <c r="AF148" s="246"/>
      <c r="AG148" s="244"/>
      <c r="AH148" s="244"/>
      <c r="AI148" s="247"/>
    </row>
    <row r="149" spans="32:35" ht="16.2" thickBot="1" x14ac:dyDescent="0.35">
      <c r="AF149" s="248"/>
      <c r="AG149" s="245"/>
      <c r="AH149" s="245"/>
      <c r="AI149" s="249"/>
    </row>
    <row r="150" spans="32:35" ht="16.2" thickBot="1" x14ac:dyDescent="0.35">
      <c r="AF150" s="246"/>
      <c r="AG150" s="244"/>
      <c r="AH150" s="244"/>
      <c r="AI150" s="247"/>
    </row>
    <row r="151" spans="32:35" ht="16.2" thickBot="1" x14ac:dyDescent="0.35">
      <c r="AF151" s="248"/>
      <c r="AG151" s="245"/>
      <c r="AH151" s="245"/>
      <c r="AI151" s="249"/>
    </row>
    <row r="152" spans="32:35" ht="16.2" thickBot="1" x14ac:dyDescent="0.35">
      <c r="AF152" s="246"/>
      <c r="AG152" s="244"/>
      <c r="AH152" s="244"/>
      <c r="AI152" s="247"/>
    </row>
    <row r="153" spans="32:35" ht="16.2" thickBot="1" x14ac:dyDescent="0.35">
      <c r="AF153" s="248"/>
      <c r="AG153" s="245"/>
      <c r="AH153" s="245"/>
      <c r="AI153" s="249"/>
    </row>
    <row r="154" spans="32:35" ht="16.2" thickBot="1" x14ac:dyDescent="0.35">
      <c r="AF154" s="246"/>
      <c r="AG154" s="244"/>
      <c r="AH154" s="244"/>
      <c r="AI154" s="247"/>
    </row>
    <row r="155" spans="32:35" ht="16.2" thickBot="1" x14ac:dyDescent="0.35">
      <c r="AF155" s="248"/>
      <c r="AG155" s="245"/>
      <c r="AH155" s="245"/>
      <c r="AI155" s="249"/>
    </row>
    <row r="156" spans="32:35" ht="16.2" thickBot="1" x14ac:dyDescent="0.35">
      <c r="AF156" s="246"/>
      <c r="AG156" s="244"/>
      <c r="AH156" s="244"/>
      <c r="AI156" s="247"/>
    </row>
    <row r="157" spans="32:35" ht="16.2" thickBot="1" x14ac:dyDescent="0.35">
      <c r="AF157" s="248"/>
      <c r="AG157" s="245"/>
      <c r="AH157" s="245"/>
      <c r="AI157" s="249"/>
    </row>
    <row r="158" spans="32:35" ht="16.2" thickBot="1" x14ac:dyDescent="0.35">
      <c r="AF158" s="246"/>
      <c r="AG158" s="244"/>
      <c r="AH158" s="244"/>
      <c r="AI158" s="247"/>
    </row>
    <row r="159" spans="32:35" ht="16.2" thickBot="1" x14ac:dyDescent="0.35">
      <c r="AF159" s="248"/>
      <c r="AG159" s="245"/>
      <c r="AH159" s="245"/>
      <c r="AI159" s="249"/>
    </row>
    <row r="160" spans="32:35" ht="16.2" thickBot="1" x14ac:dyDescent="0.35">
      <c r="AF160" s="246"/>
      <c r="AG160" s="244"/>
      <c r="AH160" s="244"/>
      <c r="AI160" s="247"/>
    </row>
    <row r="161" spans="32:35" ht="16.2" thickBot="1" x14ac:dyDescent="0.35">
      <c r="AF161" s="248"/>
      <c r="AG161" s="245"/>
      <c r="AH161" s="245"/>
      <c r="AI161" s="249"/>
    </row>
    <row r="162" spans="32:35" ht="16.2" thickBot="1" x14ac:dyDescent="0.35">
      <c r="AF162" s="246"/>
      <c r="AG162" s="244"/>
      <c r="AH162" s="244"/>
      <c r="AI162" s="247"/>
    </row>
    <row r="163" spans="32:35" ht="16.2" thickBot="1" x14ac:dyDescent="0.35">
      <c r="AF163" s="248"/>
      <c r="AG163" s="245"/>
      <c r="AH163" s="245"/>
      <c r="AI163" s="249"/>
    </row>
    <row r="164" spans="32:35" ht="16.2" thickBot="1" x14ac:dyDescent="0.35">
      <c r="AF164" s="246"/>
      <c r="AG164" s="244"/>
      <c r="AH164" s="244"/>
      <c r="AI164" s="247"/>
    </row>
    <row r="165" spans="32:35" ht="16.2" thickBot="1" x14ac:dyDescent="0.35">
      <c r="AF165" s="248"/>
      <c r="AG165" s="245"/>
      <c r="AH165" s="245"/>
      <c r="AI165" s="249"/>
    </row>
    <row r="166" spans="32:35" ht="16.2" thickBot="1" x14ac:dyDescent="0.35">
      <c r="AF166" s="246"/>
      <c r="AG166" s="244"/>
      <c r="AH166" s="244"/>
      <c r="AI166" s="247"/>
    </row>
    <row r="167" spans="32:35" ht="16.2" thickBot="1" x14ac:dyDescent="0.35">
      <c r="AF167" s="248"/>
      <c r="AG167" s="245"/>
      <c r="AH167" s="245"/>
      <c r="AI167" s="249"/>
    </row>
    <row r="168" spans="32:35" ht="16.2" thickBot="1" x14ac:dyDescent="0.35">
      <c r="AF168" s="246"/>
      <c r="AG168" s="244"/>
      <c r="AH168" s="244"/>
      <c r="AI168" s="247"/>
    </row>
    <row r="169" spans="32:35" ht="16.2" thickBot="1" x14ac:dyDescent="0.35">
      <c r="AF169" s="248"/>
      <c r="AG169" s="245"/>
      <c r="AH169" s="245"/>
      <c r="AI169" s="249"/>
    </row>
    <row r="170" spans="32:35" ht="16.2" thickBot="1" x14ac:dyDescent="0.35">
      <c r="AF170" s="246"/>
      <c r="AG170" s="244"/>
      <c r="AH170" s="244"/>
      <c r="AI170" s="247"/>
    </row>
    <row r="171" spans="32:35" ht="16.2" thickBot="1" x14ac:dyDescent="0.35">
      <c r="AF171" s="248"/>
      <c r="AG171" s="245"/>
      <c r="AH171" s="245"/>
      <c r="AI171" s="249"/>
    </row>
    <row r="172" spans="32:35" ht="16.2" thickBot="1" x14ac:dyDescent="0.35">
      <c r="AF172" s="246"/>
      <c r="AG172" s="244"/>
      <c r="AH172" s="244"/>
      <c r="AI172" s="247"/>
    </row>
    <row r="173" spans="32:35" ht="16.2" thickBot="1" x14ac:dyDescent="0.35">
      <c r="AF173" s="248"/>
      <c r="AG173" s="245"/>
      <c r="AH173" s="245"/>
      <c r="AI173" s="249"/>
    </row>
    <row r="174" spans="32:35" ht="16.2" thickBot="1" x14ac:dyDescent="0.35">
      <c r="AF174" s="246"/>
      <c r="AG174" s="244"/>
      <c r="AH174" s="244"/>
      <c r="AI174" s="247"/>
    </row>
    <row r="175" spans="32:35" ht="16.2" thickBot="1" x14ac:dyDescent="0.35">
      <c r="AF175" s="248"/>
      <c r="AG175" s="245"/>
      <c r="AH175" s="245"/>
      <c r="AI175" s="249"/>
    </row>
    <row r="176" spans="32:35" ht="16.2" thickBot="1" x14ac:dyDescent="0.35">
      <c r="AF176" s="246"/>
      <c r="AG176" s="244"/>
      <c r="AH176" s="244"/>
      <c r="AI176" s="247"/>
    </row>
    <row r="177" spans="32:35" ht="16.2" thickBot="1" x14ac:dyDescent="0.35">
      <c r="AF177" s="248"/>
      <c r="AG177" s="245"/>
      <c r="AH177" s="245"/>
      <c r="AI177" s="249"/>
    </row>
    <row r="178" spans="32:35" ht="16.2" thickBot="1" x14ac:dyDescent="0.35">
      <c r="AF178" s="246"/>
      <c r="AG178" s="244"/>
      <c r="AH178" s="244"/>
      <c r="AI178" s="247"/>
    </row>
    <row r="179" spans="32:35" ht="16.2" thickBot="1" x14ac:dyDescent="0.35">
      <c r="AF179" s="248"/>
      <c r="AG179" s="245"/>
      <c r="AH179" s="245"/>
      <c r="AI179" s="249"/>
    </row>
    <row r="180" spans="32:35" ht="16.2" thickBot="1" x14ac:dyDescent="0.35">
      <c r="AF180" s="246"/>
      <c r="AG180" s="244"/>
      <c r="AH180" s="244"/>
      <c r="AI180" s="247"/>
    </row>
    <row r="181" spans="32:35" ht="16.2" thickBot="1" x14ac:dyDescent="0.35">
      <c r="AF181" s="248"/>
      <c r="AG181" s="245"/>
      <c r="AH181" s="245"/>
      <c r="AI181" s="249"/>
    </row>
    <row r="182" spans="32:35" ht="16.2" thickBot="1" x14ac:dyDescent="0.35">
      <c r="AF182" s="246"/>
      <c r="AG182" s="244"/>
      <c r="AH182" s="244"/>
      <c r="AI182" s="247"/>
    </row>
    <row r="183" spans="32:35" ht="16.2" thickBot="1" x14ac:dyDescent="0.35">
      <c r="AF183" s="248"/>
      <c r="AG183" s="245"/>
      <c r="AH183" s="245"/>
      <c r="AI183" s="249"/>
    </row>
    <row r="184" spans="32:35" ht="16.2" thickBot="1" x14ac:dyDescent="0.35">
      <c r="AF184" s="246"/>
      <c r="AG184" s="244"/>
      <c r="AH184" s="244"/>
      <c r="AI184" s="247"/>
    </row>
    <row r="185" spans="32:35" ht="16.2" thickBot="1" x14ac:dyDescent="0.35">
      <c r="AF185" s="248"/>
      <c r="AG185" s="245"/>
      <c r="AH185" s="245"/>
      <c r="AI185" s="249"/>
    </row>
    <row r="186" spans="32:35" ht="16.2" thickBot="1" x14ac:dyDescent="0.35">
      <c r="AF186" s="246"/>
      <c r="AG186" s="244"/>
      <c r="AH186" s="244"/>
      <c r="AI186" s="247"/>
    </row>
    <row r="187" spans="32:35" ht="16.2" thickBot="1" x14ac:dyDescent="0.35">
      <c r="AF187" s="248"/>
      <c r="AG187" s="245"/>
      <c r="AH187" s="245"/>
      <c r="AI187" s="249"/>
    </row>
    <row r="188" spans="32:35" ht="16.2" thickBot="1" x14ac:dyDescent="0.35">
      <c r="AF188" s="246"/>
      <c r="AG188" s="244"/>
      <c r="AH188" s="244"/>
      <c r="AI188" s="247"/>
    </row>
    <row r="189" spans="32:35" ht="16.2" thickBot="1" x14ac:dyDescent="0.35">
      <c r="AF189" s="248"/>
      <c r="AG189" s="245"/>
      <c r="AH189" s="245"/>
      <c r="AI189" s="249"/>
    </row>
    <row r="190" spans="32:35" ht="16.2" thickBot="1" x14ac:dyDescent="0.35">
      <c r="AF190" s="246"/>
      <c r="AG190" s="244"/>
      <c r="AH190" s="244"/>
      <c r="AI190" s="247"/>
    </row>
    <row r="191" spans="32:35" ht="16.2" thickBot="1" x14ac:dyDescent="0.35">
      <c r="AF191" s="248"/>
      <c r="AG191" s="245"/>
      <c r="AH191" s="245"/>
      <c r="AI191" s="249"/>
    </row>
    <row r="192" spans="32:35" ht="16.2" thickBot="1" x14ac:dyDescent="0.35">
      <c r="AF192" s="246"/>
      <c r="AG192" s="244"/>
      <c r="AH192" s="244"/>
      <c r="AI192" s="247"/>
    </row>
    <row r="193" spans="32:35" ht="16.2" thickBot="1" x14ac:dyDescent="0.35">
      <c r="AF193" s="248"/>
      <c r="AG193" s="245"/>
      <c r="AH193" s="245"/>
      <c r="AI193" s="249"/>
    </row>
    <row r="194" spans="32:35" ht="16.2" thickBot="1" x14ac:dyDescent="0.35">
      <c r="AF194" s="246"/>
      <c r="AG194" s="244"/>
      <c r="AH194" s="244"/>
      <c r="AI194" s="247"/>
    </row>
    <row r="195" spans="32:35" ht="16.2" thickBot="1" x14ac:dyDescent="0.35">
      <c r="AF195" s="248"/>
      <c r="AG195" s="245"/>
      <c r="AH195" s="245"/>
      <c r="AI195" s="249"/>
    </row>
    <row r="196" spans="32:35" ht="16.2" thickBot="1" x14ac:dyDescent="0.35">
      <c r="AF196" s="246"/>
      <c r="AG196" s="244"/>
      <c r="AH196" s="244"/>
      <c r="AI196" s="247"/>
    </row>
    <row r="197" spans="32:35" ht="16.2" thickBot="1" x14ac:dyDescent="0.35">
      <c r="AF197" s="248"/>
      <c r="AG197" s="245"/>
      <c r="AH197" s="245"/>
      <c r="AI197" s="249"/>
    </row>
    <row r="198" spans="32:35" ht="16.2" thickBot="1" x14ac:dyDescent="0.35">
      <c r="AF198" s="246"/>
      <c r="AG198" s="244"/>
      <c r="AH198" s="244"/>
      <c r="AI198" s="247"/>
    </row>
    <row r="199" spans="32:35" ht="16.2" thickBot="1" x14ac:dyDescent="0.35">
      <c r="AF199" s="248"/>
      <c r="AG199" s="245"/>
      <c r="AH199" s="245"/>
      <c r="AI199" s="249"/>
    </row>
    <row r="200" spans="32:35" ht="16.2" thickBot="1" x14ac:dyDescent="0.35">
      <c r="AF200" s="246"/>
      <c r="AG200" s="244"/>
      <c r="AH200" s="244"/>
      <c r="AI200" s="247"/>
    </row>
    <row r="201" spans="32:35" ht="16.2" thickBot="1" x14ac:dyDescent="0.35">
      <c r="AF201" s="248"/>
      <c r="AG201" s="245"/>
      <c r="AH201" s="245"/>
      <c r="AI201" s="249"/>
    </row>
    <row r="202" spans="32:35" ht="16.2" thickBot="1" x14ac:dyDescent="0.35">
      <c r="AF202" s="246"/>
      <c r="AG202" s="244"/>
      <c r="AH202" s="244"/>
      <c r="AI202" s="247"/>
    </row>
    <row r="203" spans="32:35" ht="16.2" thickBot="1" x14ac:dyDescent="0.35">
      <c r="AF203" s="250"/>
      <c r="AG203" s="251"/>
      <c r="AH203" s="251"/>
      <c r="AI203" s="252"/>
    </row>
  </sheetData>
  <sortState xmlns:xlrd2="http://schemas.microsoft.com/office/spreadsheetml/2017/richdata2" ref="B5:E10">
    <sortCondition sortBy="icon" ref="D5:D10" iconSet="3Arrows" iconId="2"/>
    <sortCondition descending="1" sortBy="icon" ref="D5:D10" iconSet="3Arrows" iconId="0"/>
  </sortState>
  <customSheetViews>
    <customSheetView guid="{52489AA2-E3F8-46B2-847E-976E37E4B16B}" scale="130" topLeftCell="D7">
      <selection activeCell="H23" sqref="H23"/>
      <pageMargins left="0.7" right="0.7" top="0.75" bottom="0.75" header="0.3" footer="0.3"/>
      <pageSetup orientation="portrait" r:id="rId1"/>
    </customSheetView>
  </customSheetViews>
  <mergeCells count="1">
    <mergeCell ref="B14:C14"/>
  </mergeCells>
  <phoneticPr fontId="52" type="noConversion"/>
  <conditionalFormatting sqref="B15:B17">
    <cfRule type="iconSet" priority="11">
      <iconSet iconSet="3Arrows" showValue="0">
        <cfvo type="percent" val="0"/>
        <cfvo type="percent" val="33"/>
        <cfvo type="percent" val="67"/>
      </iconSet>
    </cfRule>
  </conditionalFormatting>
  <conditionalFormatting sqref="C5:C11">
    <cfRule type="dataBar" priority="9">
      <dataBar>
        <cfvo type="min"/>
        <cfvo type="max"/>
        <color rgb="FF008AEF"/>
      </dataBar>
      <extLst>
        <ext xmlns:x14="http://schemas.microsoft.com/office/spreadsheetml/2009/9/main" uri="{B025F937-C7B1-47D3-B67F-A62EFF666E3E}">
          <x14:id>{F1A6E281-3ECE-4A0B-B2B4-1A81285AA65F}</x14:id>
        </ext>
      </extLst>
    </cfRule>
  </conditionalFormatting>
  <conditionalFormatting sqref="D5:D11">
    <cfRule type="iconSet" priority="6">
      <iconSet iconSet="3Arrows">
        <cfvo type="percent" val="0"/>
        <cfvo type="num" val="80"/>
        <cfvo type="num" val="100"/>
      </iconSet>
    </cfRule>
  </conditionalFormatting>
  <conditionalFormatting sqref="E5:E11">
    <cfRule type="iconSet" priority="5">
      <iconSet iconSet="4Rating">
        <cfvo type="percent" val="0"/>
        <cfvo type="percent" val="25"/>
        <cfvo type="percent" val="50"/>
        <cfvo type="percent" val="75"/>
      </iconSet>
    </cfRule>
  </conditionalFormatting>
  <conditionalFormatting sqref="H5:H11">
    <cfRule type="containsText" dxfId="17" priority="3" operator="containsText" text="In Progress">
      <formula>NOT(ISERROR(SEARCH("In Progress",H5)))</formula>
    </cfRule>
    <cfRule type="containsText" dxfId="16" priority="4" operator="containsText" text="Completed">
      <formula>NOT(ISERROR(SEARCH("Completed",H5)))</formula>
    </cfRule>
  </conditionalFormatting>
  <conditionalFormatting sqref="I5:I11">
    <cfRule type="dataBar" priority="2">
      <dataBar>
        <cfvo type="min"/>
        <cfvo type="max"/>
        <color rgb="FF63C384"/>
      </dataBar>
      <extLst>
        <ext xmlns:x14="http://schemas.microsoft.com/office/spreadsheetml/2009/9/main" uri="{B025F937-C7B1-47D3-B67F-A62EFF666E3E}">
          <x14:id>{391929BA-2A6A-41EE-A948-677E60602E97}</x14:id>
        </ext>
      </extLst>
    </cfRule>
  </conditionalFormatting>
  <conditionalFormatting sqref="M5:M11">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dataBar" id="{F1A6E281-3ECE-4A0B-B2B4-1A81285AA65F}">
            <x14:dataBar minLength="0" maxLength="100" border="1" negativeBarBorderColorSameAsPositive="0">
              <x14:cfvo type="autoMin"/>
              <x14:cfvo type="autoMax"/>
              <x14:borderColor rgb="FF008AEF"/>
              <x14:negativeFillColor rgb="FFFF0000"/>
              <x14:negativeBorderColor rgb="FFFF0000"/>
              <x14:axisColor rgb="FF000000"/>
            </x14:dataBar>
          </x14:cfRule>
          <xm:sqref>C5:C11</xm:sqref>
        </x14:conditionalFormatting>
        <x14:conditionalFormatting xmlns:xm="http://schemas.microsoft.com/office/excel/2006/main">
          <x14:cfRule type="dataBar" id="{391929BA-2A6A-41EE-A948-677E60602E97}">
            <x14:dataBar minLength="0" maxLength="100" gradient="0">
              <x14:cfvo type="autoMin"/>
              <x14:cfvo type="autoMax"/>
              <x14:negativeFillColor rgb="FFFF0000"/>
              <x14:axisColor rgb="FF000000"/>
            </x14:dataBar>
          </x14:cfRule>
          <xm:sqref>I5:I11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4:I6"/>
  <sheetViews>
    <sheetView showGridLines="0" zoomScale="145" zoomScaleNormal="145" workbookViewId="0">
      <selection activeCell="A8" sqref="A8"/>
    </sheetView>
  </sheetViews>
  <sheetFormatPr defaultRowHeight="10.199999999999999" x14ac:dyDescent="0.2"/>
  <cols>
    <col min="1" max="1" width="14.140625" customWidth="1"/>
    <col min="2" max="2" width="23.42578125" customWidth="1"/>
    <col min="3" max="3" width="18.7109375" customWidth="1"/>
    <col min="4" max="4" width="17.85546875" customWidth="1"/>
    <col min="5" max="5" width="19" customWidth="1"/>
    <col min="6" max="6" width="21.42578125" customWidth="1"/>
  </cols>
  <sheetData>
    <row r="4" spans="1:9" s="72" customFormat="1" ht="13.5" customHeight="1" x14ac:dyDescent="0.25">
      <c r="A4" s="93"/>
      <c r="C4" s="270" t="s">
        <v>5</v>
      </c>
      <c r="D4" s="270" t="s">
        <v>3</v>
      </c>
      <c r="E4" s="270" t="s">
        <v>624</v>
      </c>
      <c r="F4" s="84"/>
      <c r="G4" s="257"/>
    </row>
    <row r="5" spans="1:9" ht="15" x14ac:dyDescent="0.25">
      <c r="C5" s="217" t="s">
        <v>1217</v>
      </c>
      <c r="D5" s="217" t="s">
        <v>18</v>
      </c>
      <c r="E5" s="218" t="s">
        <v>1207</v>
      </c>
      <c r="F5" s="84"/>
      <c r="G5" s="257"/>
      <c r="H5" s="257"/>
      <c r="I5" s="257"/>
    </row>
    <row r="6" spans="1:9" ht="13.5" customHeight="1" x14ac:dyDescent="0.25">
      <c r="C6" s="217" t="s">
        <v>621</v>
      </c>
      <c r="D6" s="217" t="s">
        <v>10</v>
      </c>
      <c r="E6" s="218" t="s">
        <v>1208</v>
      </c>
      <c r="F6" s="84"/>
      <c r="G6" s="269"/>
    </row>
  </sheetData>
  <customSheetViews>
    <customSheetView guid="{52489AA2-E3F8-46B2-847E-976E37E4B16B}" scale="145">
      <selection activeCell="C19" sqref="C19"/>
      <pageMargins left="0.7" right="0.7" top="0.75" bottom="0.75" header="0.3" footer="0.3"/>
    </customSheetView>
  </customSheetView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J188"/>
  <sheetViews>
    <sheetView workbookViewId="0">
      <selection activeCell="D11" sqref="D11"/>
    </sheetView>
  </sheetViews>
  <sheetFormatPr defaultRowHeight="10.199999999999999" x14ac:dyDescent="0.2"/>
  <cols>
    <col min="1" max="1" width="15.42578125" bestFit="1" customWidth="1"/>
    <col min="2" max="2" width="23" bestFit="1" customWidth="1"/>
    <col min="3" max="3" width="24" bestFit="1" customWidth="1"/>
    <col min="4" max="4" width="23" bestFit="1" customWidth="1"/>
    <col min="5" max="5" width="24" bestFit="1" customWidth="1"/>
    <col min="6" max="6" width="23" bestFit="1" customWidth="1"/>
    <col min="7" max="7" width="24" bestFit="1" customWidth="1"/>
    <col min="8" max="8" width="23" bestFit="1" customWidth="1"/>
  </cols>
  <sheetData>
    <row r="1" spans="1:10" ht="13.2" x14ac:dyDescent="0.25">
      <c r="A1" s="27" t="s">
        <v>617</v>
      </c>
      <c r="B1" s="27" t="s">
        <v>625</v>
      </c>
      <c r="C1" s="27" t="s">
        <v>626</v>
      </c>
      <c r="D1" s="27" t="s">
        <v>1038</v>
      </c>
      <c r="E1" s="27" t="s">
        <v>5</v>
      </c>
      <c r="F1" s="27" t="s">
        <v>3</v>
      </c>
      <c r="G1" s="27" t="s">
        <v>1039</v>
      </c>
      <c r="H1" s="27" t="s">
        <v>624</v>
      </c>
      <c r="J1" s="93" t="s">
        <v>1200</v>
      </c>
    </row>
    <row r="2" spans="1:10" ht="13.2" x14ac:dyDescent="0.25">
      <c r="A2" s="1" t="s">
        <v>200</v>
      </c>
      <c r="B2" s="1" t="s">
        <v>110</v>
      </c>
      <c r="C2" s="1" t="s">
        <v>17</v>
      </c>
      <c r="D2" s="1" t="str">
        <f t="shared" ref="D2:D33" si="0">B2&amp;" "&amp;C2</f>
        <v>Shannon Lee</v>
      </c>
      <c r="E2" s="69" t="s">
        <v>620</v>
      </c>
      <c r="F2" s="69" t="s">
        <v>10</v>
      </c>
      <c r="G2" s="82">
        <v>34000</v>
      </c>
      <c r="H2" s="70">
        <v>37352</v>
      </c>
    </row>
    <row r="3" spans="1:10" ht="13.2" x14ac:dyDescent="0.25">
      <c r="A3" s="1" t="s">
        <v>201</v>
      </c>
      <c r="B3" s="1" t="s">
        <v>112</v>
      </c>
      <c r="C3" s="1" t="s">
        <v>56</v>
      </c>
      <c r="D3" s="1" t="str">
        <f t="shared" si="0"/>
        <v>Melissa James</v>
      </c>
      <c r="E3" s="69" t="s">
        <v>620</v>
      </c>
      <c r="F3" s="69" t="s">
        <v>22</v>
      </c>
      <c r="G3" s="82">
        <v>10000</v>
      </c>
      <c r="H3" s="70">
        <v>32676</v>
      </c>
    </row>
    <row r="4" spans="1:10" ht="13.2" x14ac:dyDescent="0.25">
      <c r="A4" s="1" t="s">
        <v>202</v>
      </c>
      <c r="B4" s="1" t="s">
        <v>39</v>
      </c>
      <c r="C4" s="1" t="s">
        <v>56</v>
      </c>
      <c r="D4" s="1" t="str">
        <f t="shared" si="0"/>
        <v>Kendra James</v>
      </c>
      <c r="E4" s="69" t="s">
        <v>620</v>
      </c>
      <c r="F4" s="69" t="s">
        <v>18</v>
      </c>
      <c r="G4" s="82">
        <v>6000</v>
      </c>
      <c r="H4" s="70">
        <v>37191</v>
      </c>
    </row>
    <row r="5" spans="1:10" ht="13.2" x14ac:dyDescent="0.25">
      <c r="A5" s="1" t="s">
        <v>243</v>
      </c>
      <c r="B5" s="1" t="s">
        <v>204</v>
      </c>
      <c r="C5" s="1" t="s">
        <v>88</v>
      </c>
      <c r="D5" s="1" t="str">
        <f t="shared" si="0"/>
        <v>Pamela Carter</v>
      </c>
      <c r="E5" s="69" t="s">
        <v>620</v>
      </c>
      <c r="F5" s="69" t="s">
        <v>14</v>
      </c>
      <c r="G5" s="82">
        <v>11500</v>
      </c>
      <c r="H5" s="70">
        <v>35824</v>
      </c>
    </row>
    <row r="6" spans="1:10" ht="13.2" x14ac:dyDescent="0.25">
      <c r="A6" s="1" t="s">
        <v>187</v>
      </c>
      <c r="B6" s="1" t="s">
        <v>206</v>
      </c>
      <c r="C6" s="1" t="s">
        <v>158</v>
      </c>
      <c r="D6" s="1" t="str">
        <f t="shared" si="0"/>
        <v>Anna Morris</v>
      </c>
      <c r="E6" s="69" t="s">
        <v>620</v>
      </c>
      <c r="F6" s="69" t="s">
        <v>14</v>
      </c>
      <c r="G6" s="82">
        <v>10000</v>
      </c>
      <c r="H6" s="70">
        <v>38049</v>
      </c>
    </row>
    <row r="7" spans="1:10" ht="13.2" x14ac:dyDescent="0.25">
      <c r="A7" s="1" t="s">
        <v>165</v>
      </c>
      <c r="B7" s="1" t="s">
        <v>8</v>
      </c>
      <c r="C7" s="1" t="s">
        <v>9</v>
      </c>
      <c r="D7" s="1" t="str">
        <f t="shared" si="0"/>
        <v>Mickey Anderson</v>
      </c>
      <c r="E7" s="69" t="s">
        <v>620</v>
      </c>
      <c r="F7" s="69" t="s">
        <v>10</v>
      </c>
      <c r="G7" s="82">
        <v>9900</v>
      </c>
      <c r="H7" s="70">
        <v>36739</v>
      </c>
    </row>
    <row r="8" spans="1:10" ht="13.2" x14ac:dyDescent="0.25">
      <c r="A8" s="1" t="s">
        <v>229</v>
      </c>
      <c r="B8" s="1" t="s">
        <v>12</v>
      </c>
      <c r="C8" s="1" t="s">
        <v>13</v>
      </c>
      <c r="D8" s="1" t="str">
        <f t="shared" si="0"/>
        <v>Kelly Ryan</v>
      </c>
      <c r="E8" s="69" t="s">
        <v>620</v>
      </c>
      <c r="F8" s="69" t="s">
        <v>14</v>
      </c>
      <c r="G8" s="82">
        <v>9000</v>
      </c>
      <c r="H8" s="70">
        <v>36892</v>
      </c>
    </row>
    <row r="9" spans="1:10" ht="13.2" x14ac:dyDescent="0.25">
      <c r="A9" s="1" t="s">
        <v>230</v>
      </c>
      <c r="B9" s="1" t="s">
        <v>16</v>
      </c>
      <c r="C9" s="1" t="s">
        <v>17</v>
      </c>
      <c r="D9" s="1" t="str">
        <f t="shared" si="0"/>
        <v>Donald Lee</v>
      </c>
      <c r="E9" s="69" t="s">
        <v>620</v>
      </c>
      <c r="F9" s="69" t="s">
        <v>18</v>
      </c>
      <c r="G9" s="82">
        <v>9900</v>
      </c>
      <c r="H9" s="70">
        <v>37043</v>
      </c>
    </row>
    <row r="10" spans="1:10" ht="13.2" x14ac:dyDescent="0.25">
      <c r="A10" s="1" t="s">
        <v>232</v>
      </c>
      <c r="B10" s="1" t="s">
        <v>20</v>
      </c>
      <c r="C10" s="1" t="s">
        <v>21</v>
      </c>
      <c r="D10" s="1" t="str">
        <f t="shared" si="0"/>
        <v>Zachary Taylor</v>
      </c>
      <c r="E10" s="69" t="s">
        <v>620</v>
      </c>
      <c r="F10" s="69" t="s">
        <v>22</v>
      </c>
      <c r="G10" s="82">
        <v>4500</v>
      </c>
      <c r="H10" s="70">
        <v>37196</v>
      </c>
    </row>
    <row r="11" spans="1:10" ht="13.2" x14ac:dyDescent="0.25">
      <c r="A11" s="1" t="s">
        <v>234</v>
      </c>
      <c r="B11" s="1" t="s">
        <v>24</v>
      </c>
      <c r="C11" s="1" t="s">
        <v>25</v>
      </c>
      <c r="D11" s="1" t="str">
        <f t="shared" si="0"/>
        <v>Mark Fulkerson</v>
      </c>
      <c r="E11" s="69" t="s">
        <v>620</v>
      </c>
      <c r="F11" s="69" t="s">
        <v>10</v>
      </c>
      <c r="G11" s="82">
        <v>12500</v>
      </c>
      <c r="H11" s="70">
        <v>37347</v>
      </c>
    </row>
    <row r="12" spans="1:10" ht="13.2" x14ac:dyDescent="0.25">
      <c r="A12" s="1" t="s">
        <v>236</v>
      </c>
      <c r="B12" s="1" t="s">
        <v>30</v>
      </c>
      <c r="C12" s="1" t="s">
        <v>31</v>
      </c>
      <c r="D12" s="1" t="str">
        <f t="shared" si="0"/>
        <v>Debbie Marks</v>
      </c>
      <c r="E12" s="69" t="s">
        <v>620</v>
      </c>
      <c r="F12" s="69" t="s">
        <v>18</v>
      </c>
      <c r="G12" s="82">
        <v>4000</v>
      </c>
      <c r="H12" s="70">
        <v>37653</v>
      </c>
    </row>
    <row r="13" spans="1:10" ht="13.2" x14ac:dyDescent="0.25">
      <c r="A13" s="1" t="s">
        <v>237</v>
      </c>
      <c r="B13" s="1" t="s">
        <v>34</v>
      </c>
      <c r="C13" s="1" t="s">
        <v>25</v>
      </c>
      <c r="D13" s="1" t="str">
        <f t="shared" si="0"/>
        <v>Mary Fulkerson</v>
      </c>
      <c r="E13" s="69" t="s">
        <v>620</v>
      </c>
      <c r="F13" s="69" t="s">
        <v>10</v>
      </c>
      <c r="G13" s="82">
        <v>9000</v>
      </c>
      <c r="H13" s="70">
        <v>37956</v>
      </c>
    </row>
    <row r="14" spans="1:10" ht="13.2" x14ac:dyDescent="0.25">
      <c r="A14" s="1" t="s">
        <v>113</v>
      </c>
      <c r="B14" s="1" t="s">
        <v>79</v>
      </c>
      <c r="C14" s="1" t="s">
        <v>28</v>
      </c>
      <c r="D14" s="1" t="str">
        <f t="shared" si="0"/>
        <v>Cynthia Tate</v>
      </c>
      <c r="E14" s="69" t="s">
        <v>620</v>
      </c>
      <c r="F14" s="69" t="s">
        <v>14</v>
      </c>
      <c r="G14" s="82">
        <v>4500</v>
      </c>
      <c r="H14" s="70">
        <v>38108</v>
      </c>
    </row>
    <row r="15" spans="1:10" ht="13.2" x14ac:dyDescent="0.25">
      <c r="A15" s="1" t="s">
        <v>38</v>
      </c>
      <c r="B15" s="1" t="s">
        <v>151</v>
      </c>
      <c r="C15" s="1" t="s">
        <v>31</v>
      </c>
      <c r="D15" s="1" t="str">
        <f t="shared" si="0"/>
        <v>Adam Marks</v>
      </c>
      <c r="E15" s="69" t="s">
        <v>620</v>
      </c>
      <c r="F15" s="69" t="s">
        <v>18</v>
      </c>
      <c r="G15" s="82">
        <v>9000</v>
      </c>
      <c r="H15" s="70">
        <v>38261</v>
      </c>
    </row>
    <row r="16" spans="1:10" ht="13.2" x14ac:dyDescent="0.25">
      <c r="A16" s="1" t="s">
        <v>83</v>
      </c>
      <c r="B16" s="1" t="s">
        <v>105</v>
      </c>
      <c r="C16" s="1" t="s">
        <v>121</v>
      </c>
      <c r="D16" s="1" t="str">
        <f t="shared" si="0"/>
        <v>Luke Long</v>
      </c>
      <c r="E16" s="69" t="s">
        <v>620</v>
      </c>
      <c r="F16" s="69" t="s">
        <v>22</v>
      </c>
      <c r="G16" s="82">
        <v>7900</v>
      </c>
      <c r="H16" s="70">
        <v>38412</v>
      </c>
    </row>
    <row r="17" spans="1:8" ht="13.2" x14ac:dyDescent="0.25">
      <c r="A17" s="1" t="s">
        <v>155</v>
      </c>
      <c r="B17" s="1" t="s">
        <v>47</v>
      </c>
      <c r="C17" s="1" t="s">
        <v>48</v>
      </c>
      <c r="D17" s="1" t="str">
        <f t="shared" si="0"/>
        <v>Aiden Owens</v>
      </c>
      <c r="E17" s="69" t="s">
        <v>620</v>
      </c>
      <c r="F17" s="69" t="s">
        <v>10</v>
      </c>
      <c r="G17" s="82">
        <v>8000</v>
      </c>
      <c r="H17" s="70">
        <v>38565</v>
      </c>
    </row>
    <row r="18" spans="1:8" ht="13.2" x14ac:dyDescent="0.25">
      <c r="A18" s="1" t="s">
        <v>125</v>
      </c>
      <c r="B18" s="1" t="s">
        <v>90</v>
      </c>
      <c r="C18" s="1" t="s">
        <v>9</v>
      </c>
      <c r="D18" s="1" t="str">
        <f t="shared" si="0"/>
        <v>Carla Anderson</v>
      </c>
      <c r="E18" s="69" t="s">
        <v>620</v>
      </c>
      <c r="F18" s="69" t="s">
        <v>14</v>
      </c>
      <c r="G18" s="82">
        <v>9000</v>
      </c>
      <c r="H18" s="70">
        <v>35805</v>
      </c>
    </row>
    <row r="19" spans="1:8" ht="13.2" x14ac:dyDescent="0.25">
      <c r="A19" s="1" t="s">
        <v>52</v>
      </c>
      <c r="B19" s="1" t="s">
        <v>110</v>
      </c>
      <c r="C19" s="1" t="s">
        <v>13</v>
      </c>
      <c r="D19" s="1" t="str">
        <f t="shared" si="0"/>
        <v>Shannon Ryan</v>
      </c>
      <c r="E19" s="69" t="s">
        <v>620</v>
      </c>
      <c r="F19" s="69" t="s">
        <v>18</v>
      </c>
      <c r="G19" s="82">
        <v>7600</v>
      </c>
      <c r="H19" s="70">
        <v>35956</v>
      </c>
    </row>
    <row r="20" spans="1:8" ht="13.2" x14ac:dyDescent="0.25">
      <c r="A20" s="1" t="s">
        <v>93</v>
      </c>
      <c r="B20" s="1" t="s">
        <v>112</v>
      </c>
      <c r="C20" s="1" t="s">
        <v>17</v>
      </c>
      <c r="D20" s="1" t="str">
        <f t="shared" si="0"/>
        <v>Melissa Lee</v>
      </c>
      <c r="E20" s="69" t="s">
        <v>620</v>
      </c>
      <c r="F20" s="69" t="s">
        <v>22</v>
      </c>
      <c r="G20" s="82">
        <v>4500</v>
      </c>
      <c r="H20" s="70">
        <v>36109</v>
      </c>
    </row>
    <row r="21" spans="1:8" ht="13.2" x14ac:dyDescent="0.25">
      <c r="A21" s="1" t="s">
        <v>163</v>
      </c>
      <c r="B21" s="1" t="s">
        <v>36</v>
      </c>
      <c r="C21" s="1" t="s">
        <v>21</v>
      </c>
      <c r="D21" s="1" t="str">
        <f t="shared" si="0"/>
        <v>Rebecca Taylor</v>
      </c>
      <c r="E21" s="69" t="s">
        <v>620</v>
      </c>
      <c r="F21" s="69" t="s">
        <v>10</v>
      </c>
      <c r="G21" s="82">
        <v>6000</v>
      </c>
      <c r="H21" s="70">
        <v>36260</v>
      </c>
    </row>
    <row r="22" spans="1:8" ht="13.2" x14ac:dyDescent="0.25">
      <c r="A22" s="1" t="s">
        <v>188</v>
      </c>
      <c r="B22" s="1" t="s">
        <v>81</v>
      </c>
      <c r="C22" s="1" t="s">
        <v>46</v>
      </c>
      <c r="D22" s="1" t="str">
        <f t="shared" si="0"/>
        <v>Kevin Morrison</v>
      </c>
      <c r="E22" s="69" t="s">
        <v>620</v>
      </c>
      <c r="F22" s="69" t="s">
        <v>14</v>
      </c>
      <c r="G22" s="82">
        <v>10000</v>
      </c>
      <c r="H22" s="70">
        <v>36413</v>
      </c>
    </row>
    <row r="23" spans="1:8" ht="13.2" x14ac:dyDescent="0.25">
      <c r="A23" s="1" t="s">
        <v>172</v>
      </c>
      <c r="B23" s="1" t="s">
        <v>153</v>
      </c>
      <c r="C23" s="1" t="s">
        <v>88</v>
      </c>
      <c r="D23" s="1" t="str">
        <f t="shared" si="0"/>
        <v>Jesse Carter</v>
      </c>
      <c r="E23" s="69" t="s">
        <v>620</v>
      </c>
      <c r="F23" s="69" t="s">
        <v>18</v>
      </c>
      <c r="G23" s="82">
        <v>6700</v>
      </c>
      <c r="H23" s="70">
        <v>37739</v>
      </c>
    </row>
    <row r="24" spans="1:8" ht="13.2" x14ac:dyDescent="0.25">
      <c r="A24" s="1" t="s">
        <v>290</v>
      </c>
      <c r="B24" s="1" t="s">
        <v>94</v>
      </c>
      <c r="C24" s="1" t="s">
        <v>48</v>
      </c>
      <c r="D24" s="1" t="str">
        <f t="shared" si="0"/>
        <v>Roger Owens</v>
      </c>
      <c r="E24" s="69" t="s">
        <v>620</v>
      </c>
      <c r="F24" s="69" t="s">
        <v>22</v>
      </c>
      <c r="G24" s="82">
        <v>15000</v>
      </c>
      <c r="H24" s="70">
        <v>37809</v>
      </c>
    </row>
    <row r="25" spans="1:8" ht="13.2" x14ac:dyDescent="0.25">
      <c r="A25" s="1" t="s">
        <v>211</v>
      </c>
      <c r="B25" s="1" t="s">
        <v>148</v>
      </c>
      <c r="C25" s="1" t="s">
        <v>13</v>
      </c>
      <c r="D25" s="1" t="str">
        <f t="shared" si="0"/>
        <v>Trevor Ryan</v>
      </c>
      <c r="E25" s="69" t="s">
        <v>620</v>
      </c>
      <c r="F25" s="69" t="s">
        <v>10</v>
      </c>
      <c r="G25" s="82">
        <v>7500</v>
      </c>
      <c r="H25" s="70">
        <v>37879</v>
      </c>
    </row>
    <row r="26" spans="1:8" ht="13.2" x14ac:dyDescent="0.25">
      <c r="A26" s="1" t="s">
        <v>212</v>
      </c>
      <c r="B26" s="1" t="s">
        <v>116</v>
      </c>
      <c r="C26" s="1" t="s">
        <v>58</v>
      </c>
      <c r="D26" s="1" t="str">
        <f t="shared" si="0"/>
        <v>Sandra Goldstein</v>
      </c>
      <c r="E26" s="69" t="s">
        <v>620</v>
      </c>
      <c r="F26" s="69" t="s">
        <v>14</v>
      </c>
      <c r="G26" s="82">
        <v>10000</v>
      </c>
      <c r="H26" s="70">
        <v>37949</v>
      </c>
    </row>
    <row r="27" spans="1:8" ht="13.2" x14ac:dyDescent="0.25">
      <c r="A27" s="1" t="s">
        <v>253</v>
      </c>
      <c r="B27" s="1" t="s">
        <v>43</v>
      </c>
      <c r="C27" s="1" t="s">
        <v>67</v>
      </c>
      <c r="D27" s="1" t="str">
        <f t="shared" si="0"/>
        <v>Maureen Adams</v>
      </c>
      <c r="E27" s="69" t="s">
        <v>620</v>
      </c>
      <c r="F27" s="69" t="s">
        <v>18</v>
      </c>
      <c r="G27" s="82">
        <v>8500</v>
      </c>
      <c r="H27" s="70">
        <v>38019</v>
      </c>
    </row>
    <row r="28" spans="1:8" ht="13.2" x14ac:dyDescent="0.25">
      <c r="A28" s="1" t="s">
        <v>174</v>
      </c>
      <c r="B28" s="1" t="s">
        <v>206</v>
      </c>
      <c r="C28" s="1" t="s">
        <v>262</v>
      </c>
      <c r="D28" s="1" t="str">
        <f t="shared" si="0"/>
        <v>Anna McGregor</v>
      </c>
      <c r="E28" s="69" t="s">
        <v>620</v>
      </c>
      <c r="F28" s="69" t="s">
        <v>22</v>
      </c>
      <c r="G28" s="82">
        <v>14000</v>
      </c>
      <c r="H28" s="70">
        <v>38089</v>
      </c>
    </row>
    <row r="29" spans="1:8" ht="13.2" x14ac:dyDescent="0.25">
      <c r="A29" s="1" t="s">
        <v>293</v>
      </c>
      <c r="B29" s="1" t="s">
        <v>133</v>
      </c>
      <c r="C29" s="1" t="s">
        <v>264</v>
      </c>
      <c r="D29" s="1" t="str">
        <f t="shared" si="0"/>
        <v>Eleonora Smith</v>
      </c>
      <c r="E29" s="69" t="s">
        <v>620</v>
      </c>
      <c r="F29" s="69" t="s">
        <v>10</v>
      </c>
      <c r="G29" s="82">
        <v>4000</v>
      </c>
      <c r="H29" s="70">
        <v>38159</v>
      </c>
    </row>
    <row r="30" spans="1:8" ht="13.2" x14ac:dyDescent="0.25">
      <c r="A30" s="1" t="s">
        <v>276</v>
      </c>
      <c r="B30" s="1" t="s">
        <v>135</v>
      </c>
      <c r="C30" s="1" t="s">
        <v>104</v>
      </c>
      <c r="D30" s="1" t="str">
        <f t="shared" si="0"/>
        <v>Carol Roberts</v>
      </c>
      <c r="E30" s="69" t="s">
        <v>620</v>
      </c>
      <c r="F30" s="69" t="s">
        <v>14</v>
      </c>
      <c r="G30" s="82">
        <v>5000</v>
      </c>
      <c r="H30" s="70">
        <v>38229</v>
      </c>
    </row>
    <row r="31" spans="1:8" ht="13.2" x14ac:dyDescent="0.25">
      <c r="A31" s="1" t="s">
        <v>277</v>
      </c>
      <c r="B31" s="1" t="s">
        <v>137</v>
      </c>
      <c r="C31" s="1" t="s">
        <v>121</v>
      </c>
      <c r="D31" s="1" t="str">
        <f t="shared" si="0"/>
        <v>Jacob Long</v>
      </c>
      <c r="E31" s="69" t="s">
        <v>620</v>
      </c>
      <c r="F31" s="69" t="s">
        <v>18</v>
      </c>
      <c r="G31" s="82">
        <v>8000</v>
      </c>
      <c r="H31" s="70">
        <v>38299</v>
      </c>
    </row>
    <row r="32" spans="1:8" ht="13.2" x14ac:dyDescent="0.25">
      <c r="A32" s="1" t="s">
        <v>195</v>
      </c>
      <c r="B32" s="1" t="s">
        <v>140</v>
      </c>
      <c r="C32" s="1" t="s">
        <v>48</v>
      </c>
      <c r="D32" s="1" t="str">
        <f t="shared" si="0"/>
        <v>Jackie Owens</v>
      </c>
      <c r="E32" s="69" t="s">
        <v>620</v>
      </c>
      <c r="F32" s="69" t="s">
        <v>22</v>
      </c>
      <c r="G32" s="82">
        <v>12000</v>
      </c>
      <c r="H32" s="70">
        <v>38369</v>
      </c>
    </row>
    <row r="33" spans="1:8" ht="13.2" x14ac:dyDescent="0.25">
      <c r="A33" s="1" t="s">
        <v>179</v>
      </c>
      <c r="B33" s="1" t="s">
        <v>142</v>
      </c>
      <c r="C33" s="1" t="s">
        <v>9</v>
      </c>
      <c r="D33" s="1" t="str">
        <f t="shared" si="0"/>
        <v>Jim Anderson</v>
      </c>
      <c r="E33" s="69" t="s">
        <v>620</v>
      </c>
      <c r="F33" s="69" t="s">
        <v>10</v>
      </c>
      <c r="G33" s="82">
        <v>9000</v>
      </c>
      <c r="H33" s="70">
        <v>38439</v>
      </c>
    </row>
    <row r="34" spans="1:8" ht="13.2" x14ac:dyDescent="0.25">
      <c r="A34" s="1" t="s">
        <v>297</v>
      </c>
      <c r="B34" s="1" t="s">
        <v>126</v>
      </c>
      <c r="C34" s="1" t="s">
        <v>13</v>
      </c>
      <c r="D34" s="1" t="str">
        <f t="shared" ref="D34:D65" si="1">B34&amp;" "&amp;C34</f>
        <v>Minnie Ryan</v>
      </c>
      <c r="E34" s="69" t="s">
        <v>620</v>
      </c>
      <c r="F34" s="69" t="s">
        <v>14</v>
      </c>
      <c r="G34" s="82">
        <v>8500</v>
      </c>
      <c r="H34" s="70">
        <v>38509</v>
      </c>
    </row>
    <row r="35" spans="1:8" ht="13.2" x14ac:dyDescent="0.25">
      <c r="A35" s="1" t="s">
        <v>281</v>
      </c>
      <c r="B35" s="1" t="s">
        <v>53</v>
      </c>
      <c r="C35" s="1" t="s">
        <v>17</v>
      </c>
      <c r="D35" s="1" t="str">
        <f t="shared" si="1"/>
        <v>Thomas Lee</v>
      </c>
      <c r="E35" s="69" t="s">
        <v>620</v>
      </c>
      <c r="F35" s="69" t="s">
        <v>18</v>
      </c>
      <c r="G35" s="82">
        <v>8500</v>
      </c>
      <c r="H35" s="70">
        <v>35512</v>
      </c>
    </row>
    <row r="36" spans="1:8" ht="13.2" x14ac:dyDescent="0.25">
      <c r="A36" s="1" t="s">
        <v>282</v>
      </c>
      <c r="B36" s="1" t="s">
        <v>94</v>
      </c>
      <c r="C36" s="1" t="s">
        <v>619</v>
      </c>
      <c r="D36" s="1" t="str">
        <f t="shared" si="1"/>
        <v>Roger JAMES</v>
      </c>
      <c r="E36" s="69" t="s">
        <v>620</v>
      </c>
      <c r="F36" s="69" t="s">
        <v>22</v>
      </c>
      <c r="G36" s="82">
        <v>14000</v>
      </c>
      <c r="H36" s="70">
        <v>35665</v>
      </c>
    </row>
    <row r="37" spans="1:8" ht="13.2" x14ac:dyDescent="0.25">
      <c r="A37" s="1" t="s">
        <v>198</v>
      </c>
      <c r="B37" s="1" t="s">
        <v>148</v>
      </c>
      <c r="C37" s="1" t="s">
        <v>25</v>
      </c>
      <c r="D37" s="1" t="str">
        <f t="shared" si="1"/>
        <v>Trevor Fulkerson</v>
      </c>
      <c r="E37" s="69" t="s">
        <v>620</v>
      </c>
      <c r="F37" s="69" t="s">
        <v>10</v>
      </c>
      <c r="G37" s="82">
        <v>4500</v>
      </c>
      <c r="H37" s="70">
        <v>35818</v>
      </c>
    </row>
    <row r="38" spans="1:8" ht="13.2" x14ac:dyDescent="0.25">
      <c r="A38" s="1" t="s">
        <v>227</v>
      </c>
      <c r="B38" s="1" t="s">
        <v>116</v>
      </c>
      <c r="C38" s="1" t="s">
        <v>28</v>
      </c>
      <c r="D38" s="1" t="str">
        <f t="shared" si="1"/>
        <v>Sandra Tate</v>
      </c>
      <c r="E38" s="69" t="s">
        <v>620</v>
      </c>
      <c r="F38" s="69" t="s">
        <v>14</v>
      </c>
      <c r="G38" s="82">
        <v>56000</v>
      </c>
      <c r="H38" s="70">
        <v>35969</v>
      </c>
    </row>
    <row r="39" spans="1:8" ht="13.2" x14ac:dyDescent="0.25">
      <c r="A39" s="1" t="s">
        <v>228</v>
      </c>
      <c r="B39" s="1" t="s">
        <v>43</v>
      </c>
      <c r="C39" s="1" t="s">
        <v>31</v>
      </c>
      <c r="D39" s="1" t="str">
        <f t="shared" si="1"/>
        <v>Maureen Marks</v>
      </c>
      <c r="E39" s="69" t="s">
        <v>620</v>
      </c>
      <c r="F39" s="69" t="s">
        <v>18</v>
      </c>
      <c r="G39" s="82">
        <v>13000</v>
      </c>
      <c r="H39" s="70">
        <v>36122</v>
      </c>
    </row>
    <row r="40" spans="1:8" ht="13.2" x14ac:dyDescent="0.25">
      <c r="A40" s="1" t="s">
        <v>261</v>
      </c>
      <c r="B40" s="1" t="s">
        <v>33</v>
      </c>
      <c r="C40" s="1" t="s">
        <v>262</v>
      </c>
      <c r="D40" s="1" t="str">
        <f t="shared" si="1"/>
        <v>Melinda McGregor</v>
      </c>
      <c r="E40" s="69" t="s">
        <v>621</v>
      </c>
      <c r="F40" s="69" t="s">
        <v>10</v>
      </c>
      <c r="G40" s="82">
        <v>10000</v>
      </c>
      <c r="H40" s="70">
        <v>36360</v>
      </c>
    </row>
    <row r="41" spans="1:8" ht="13.2" x14ac:dyDescent="0.25">
      <c r="A41" s="1" t="s">
        <v>248</v>
      </c>
      <c r="B41" s="1" t="s">
        <v>56</v>
      </c>
      <c r="C41" s="1" t="s">
        <v>249</v>
      </c>
      <c r="D41" s="1" t="str">
        <f t="shared" si="1"/>
        <v>James Overmire</v>
      </c>
      <c r="E41" s="69" t="s">
        <v>621</v>
      </c>
      <c r="F41" s="69" t="s">
        <v>10</v>
      </c>
      <c r="G41" s="82">
        <v>4500</v>
      </c>
      <c r="H41" s="70">
        <v>35705</v>
      </c>
    </row>
    <row r="42" spans="1:8" ht="13.2" x14ac:dyDescent="0.25">
      <c r="A42" s="1" t="s">
        <v>263</v>
      </c>
      <c r="B42" s="1" t="s">
        <v>34</v>
      </c>
      <c r="C42" s="1" t="s">
        <v>264</v>
      </c>
      <c r="D42" s="1" t="str">
        <f t="shared" si="1"/>
        <v>Mary Smith</v>
      </c>
      <c r="E42" s="69" t="s">
        <v>621</v>
      </c>
      <c r="F42" s="69" t="s">
        <v>18</v>
      </c>
      <c r="G42" s="82">
        <v>8500</v>
      </c>
      <c r="H42" s="70">
        <v>36209</v>
      </c>
    </row>
    <row r="43" spans="1:8" ht="13.2" x14ac:dyDescent="0.25">
      <c r="A43" s="1" t="s">
        <v>265</v>
      </c>
      <c r="B43" s="1" t="s">
        <v>81</v>
      </c>
      <c r="C43" s="1" t="s">
        <v>178</v>
      </c>
      <c r="D43" s="1" t="str">
        <f t="shared" si="1"/>
        <v>Kevin Mayers</v>
      </c>
      <c r="E43" s="69" t="s">
        <v>621</v>
      </c>
      <c r="F43" s="69" t="s">
        <v>18</v>
      </c>
      <c r="G43" s="82">
        <v>13000</v>
      </c>
      <c r="H43" s="70">
        <v>36504</v>
      </c>
    </row>
    <row r="44" spans="1:8" ht="13.2" x14ac:dyDescent="0.25">
      <c r="A44" s="1" t="s">
        <v>266</v>
      </c>
      <c r="B44" s="1" t="s">
        <v>151</v>
      </c>
      <c r="C44" s="1" t="s">
        <v>121</v>
      </c>
      <c r="D44" s="1" t="str">
        <f t="shared" si="1"/>
        <v>Adam Long</v>
      </c>
      <c r="E44" s="69" t="s">
        <v>621</v>
      </c>
      <c r="F44" s="69" t="s">
        <v>18</v>
      </c>
      <c r="G44" s="82">
        <v>9900</v>
      </c>
      <c r="H44" s="70">
        <v>37045</v>
      </c>
    </row>
    <row r="45" spans="1:8" ht="13.2" x14ac:dyDescent="0.25">
      <c r="A45" s="1" t="s">
        <v>98</v>
      </c>
      <c r="B45" s="1" t="s">
        <v>60</v>
      </c>
      <c r="C45" s="1" t="s">
        <v>48</v>
      </c>
      <c r="D45" s="1" t="str">
        <f t="shared" si="1"/>
        <v>Lila Owens</v>
      </c>
      <c r="E45" s="69" t="s">
        <v>621</v>
      </c>
      <c r="F45" s="69" t="s">
        <v>14</v>
      </c>
      <c r="G45" s="82">
        <v>6000</v>
      </c>
      <c r="H45" s="70">
        <v>36770</v>
      </c>
    </row>
    <row r="46" spans="1:8" ht="13.2" x14ac:dyDescent="0.25">
      <c r="A46" s="1" t="s">
        <v>100</v>
      </c>
      <c r="B46" s="1" t="s">
        <v>62</v>
      </c>
      <c r="C46" s="1" t="s">
        <v>13</v>
      </c>
      <c r="D46" s="1" t="str">
        <f t="shared" si="1"/>
        <v>Lisa Ryan</v>
      </c>
      <c r="E46" s="69" t="s">
        <v>621</v>
      </c>
      <c r="F46" s="69" t="s">
        <v>18</v>
      </c>
      <c r="G46" s="82">
        <v>9900</v>
      </c>
      <c r="H46" s="70">
        <v>36923</v>
      </c>
    </row>
    <row r="47" spans="1:8" ht="13.2" x14ac:dyDescent="0.25">
      <c r="A47" s="1" t="s">
        <v>101</v>
      </c>
      <c r="B47" s="1" t="s">
        <v>64</v>
      </c>
      <c r="C47" s="1" t="s">
        <v>58</v>
      </c>
      <c r="D47" s="1" t="str">
        <f t="shared" si="1"/>
        <v>Simon Goldstein</v>
      </c>
      <c r="E47" s="69" t="s">
        <v>621</v>
      </c>
      <c r="F47" s="69" t="s">
        <v>22</v>
      </c>
      <c r="G47" s="82">
        <v>4500</v>
      </c>
      <c r="H47" s="70">
        <v>37073</v>
      </c>
    </row>
    <row r="48" spans="1:8" ht="13.2" x14ac:dyDescent="0.25">
      <c r="A48" s="1" t="s">
        <v>102</v>
      </c>
      <c r="B48" s="1" t="s">
        <v>66</v>
      </c>
      <c r="C48" s="1" t="s">
        <v>67</v>
      </c>
      <c r="D48" s="1" t="str">
        <f t="shared" si="1"/>
        <v>Tina Adams</v>
      </c>
      <c r="E48" s="69" t="s">
        <v>621</v>
      </c>
      <c r="F48" s="69" t="s">
        <v>10</v>
      </c>
      <c r="G48" s="82">
        <v>12000</v>
      </c>
      <c r="H48" s="70">
        <v>37226</v>
      </c>
    </row>
    <row r="49" spans="1:8" ht="13.2" x14ac:dyDescent="0.25">
      <c r="A49" s="1" t="s">
        <v>107</v>
      </c>
      <c r="B49" s="1" t="s">
        <v>72</v>
      </c>
      <c r="C49" s="1" t="s">
        <v>73</v>
      </c>
      <c r="D49" s="1" t="str">
        <f t="shared" si="1"/>
        <v>Spencer Morgan</v>
      </c>
      <c r="E49" s="69" t="s">
        <v>621</v>
      </c>
      <c r="F49" s="69" t="s">
        <v>18</v>
      </c>
      <c r="G49" s="82">
        <v>12500</v>
      </c>
      <c r="H49" s="70">
        <v>37530</v>
      </c>
    </row>
    <row r="50" spans="1:8" ht="13.2" x14ac:dyDescent="0.25">
      <c r="A50" s="1" t="s">
        <v>108</v>
      </c>
      <c r="B50" s="1" t="s">
        <v>74</v>
      </c>
      <c r="C50" s="1" t="s">
        <v>13</v>
      </c>
      <c r="D50" s="1" t="str">
        <f t="shared" si="1"/>
        <v>Denise Ryan</v>
      </c>
      <c r="E50" s="69" t="s">
        <v>621</v>
      </c>
      <c r="F50" s="69" t="s">
        <v>22</v>
      </c>
      <c r="G50" s="82">
        <v>8500</v>
      </c>
      <c r="H50" s="70">
        <v>37681</v>
      </c>
    </row>
    <row r="51" spans="1:8" ht="13.2" x14ac:dyDescent="0.25">
      <c r="A51" s="1" t="s">
        <v>109</v>
      </c>
      <c r="B51" s="1" t="s">
        <v>56</v>
      </c>
      <c r="C51" s="1" t="s">
        <v>67</v>
      </c>
      <c r="D51" s="1" t="str">
        <f t="shared" si="1"/>
        <v>James Adams</v>
      </c>
      <c r="E51" s="69" t="s">
        <v>621</v>
      </c>
      <c r="F51" s="69" t="s">
        <v>10</v>
      </c>
      <c r="G51" s="82">
        <v>7900</v>
      </c>
      <c r="H51" s="70">
        <v>37834</v>
      </c>
    </row>
    <row r="52" spans="1:8" ht="13.2" x14ac:dyDescent="0.25">
      <c r="A52" s="1" t="s">
        <v>111</v>
      </c>
      <c r="B52" s="1" t="s">
        <v>77</v>
      </c>
      <c r="C52" s="1" t="s">
        <v>70</v>
      </c>
      <c r="D52" s="1" t="str">
        <f t="shared" si="1"/>
        <v>Rita Knapp</v>
      </c>
      <c r="E52" s="69" t="s">
        <v>621</v>
      </c>
      <c r="F52" s="69" t="s">
        <v>14</v>
      </c>
      <c r="G52" s="82">
        <v>9900</v>
      </c>
      <c r="H52" s="70">
        <v>37987</v>
      </c>
    </row>
    <row r="53" spans="1:8" ht="13.2" x14ac:dyDescent="0.25">
      <c r="A53" s="1" t="s">
        <v>35</v>
      </c>
      <c r="B53" s="1" t="s">
        <v>99</v>
      </c>
      <c r="C53" s="1" t="s">
        <v>73</v>
      </c>
      <c r="D53" s="1" t="str">
        <f t="shared" si="1"/>
        <v>Michael Morgan</v>
      </c>
      <c r="E53" s="69" t="s">
        <v>621</v>
      </c>
      <c r="F53" s="69" t="s">
        <v>18</v>
      </c>
      <c r="G53" s="82">
        <v>9000</v>
      </c>
      <c r="H53" s="70">
        <v>38139</v>
      </c>
    </row>
    <row r="54" spans="1:8" ht="13.2" x14ac:dyDescent="0.25">
      <c r="A54" s="1" t="s">
        <v>80</v>
      </c>
      <c r="B54" s="1" t="s">
        <v>119</v>
      </c>
      <c r="C54" s="1" t="s">
        <v>13</v>
      </c>
      <c r="D54" s="1" t="str">
        <f t="shared" si="1"/>
        <v>Jamie Ryan</v>
      </c>
      <c r="E54" s="69" t="s">
        <v>621</v>
      </c>
      <c r="F54" s="69" t="s">
        <v>22</v>
      </c>
      <c r="G54" s="82">
        <v>10000</v>
      </c>
      <c r="H54" s="70">
        <v>38292</v>
      </c>
    </row>
    <row r="55" spans="1:8" ht="13.2" x14ac:dyDescent="0.25">
      <c r="A55" s="1" t="s">
        <v>152</v>
      </c>
      <c r="B55" s="1" t="s">
        <v>24</v>
      </c>
      <c r="C55" s="1" t="s">
        <v>46</v>
      </c>
      <c r="D55" s="1" t="str">
        <f t="shared" si="1"/>
        <v>Mark Morrison</v>
      </c>
      <c r="E55" s="69" t="s">
        <v>621</v>
      </c>
      <c r="F55" s="69" t="s">
        <v>10</v>
      </c>
      <c r="G55" s="82">
        <v>4500</v>
      </c>
      <c r="H55" s="70">
        <v>38443</v>
      </c>
    </row>
    <row r="56" spans="1:8" ht="13.2" x14ac:dyDescent="0.25">
      <c r="A56" s="1" t="s">
        <v>122</v>
      </c>
      <c r="B56" s="1" t="s">
        <v>27</v>
      </c>
      <c r="C56" s="1" t="s">
        <v>88</v>
      </c>
      <c r="D56" s="1" t="str">
        <f t="shared" si="1"/>
        <v>William Carter</v>
      </c>
      <c r="E56" s="69" t="s">
        <v>621</v>
      </c>
      <c r="F56" s="69" t="s">
        <v>14</v>
      </c>
      <c r="G56" s="82">
        <v>4000</v>
      </c>
      <c r="H56" s="70">
        <v>38596</v>
      </c>
    </row>
    <row r="57" spans="1:8" ht="13.2" x14ac:dyDescent="0.25">
      <c r="A57" s="1" t="s">
        <v>49</v>
      </c>
      <c r="B57" s="1" t="s">
        <v>30</v>
      </c>
      <c r="C57" s="1" t="s">
        <v>48</v>
      </c>
      <c r="D57" s="1" t="str">
        <f t="shared" si="1"/>
        <v>Debbie Owens</v>
      </c>
      <c r="E57" s="69" t="s">
        <v>621</v>
      </c>
      <c r="F57" s="69" t="s">
        <v>18</v>
      </c>
      <c r="G57" s="82">
        <v>8000</v>
      </c>
      <c r="H57" s="70">
        <v>35836</v>
      </c>
    </row>
    <row r="58" spans="1:8" ht="13.2" x14ac:dyDescent="0.25">
      <c r="A58" s="1" t="s">
        <v>91</v>
      </c>
      <c r="B58" s="1" t="s">
        <v>33</v>
      </c>
      <c r="C58" s="1" t="s">
        <v>13</v>
      </c>
      <c r="D58" s="1" t="str">
        <f t="shared" si="1"/>
        <v>Melinda Ryan</v>
      </c>
      <c r="E58" s="69" t="s">
        <v>621</v>
      </c>
      <c r="F58" s="69" t="s">
        <v>22</v>
      </c>
      <c r="G58" s="82">
        <v>10000</v>
      </c>
      <c r="H58" s="70">
        <v>35986</v>
      </c>
    </row>
    <row r="59" spans="1:8" ht="13.2" x14ac:dyDescent="0.25">
      <c r="A59" s="1" t="s">
        <v>161</v>
      </c>
      <c r="B59" s="1" t="s">
        <v>34</v>
      </c>
      <c r="C59" s="1" t="s">
        <v>58</v>
      </c>
      <c r="D59" s="1" t="str">
        <f t="shared" si="1"/>
        <v>Mary Goldstein</v>
      </c>
      <c r="E59" s="69" t="s">
        <v>621</v>
      </c>
      <c r="F59" s="69" t="s">
        <v>10</v>
      </c>
      <c r="G59" s="82">
        <v>78000</v>
      </c>
      <c r="H59" s="70">
        <v>36139</v>
      </c>
    </row>
    <row r="60" spans="1:8" ht="13.2" x14ac:dyDescent="0.25">
      <c r="A60" s="1" t="s">
        <v>171</v>
      </c>
      <c r="B60" s="1" t="s">
        <v>79</v>
      </c>
      <c r="C60" s="1" t="s">
        <v>67</v>
      </c>
      <c r="D60" s="1" t="str">
        <f t="shared" si="1"/>
        <v>Cynthia Adams</v>
      </c>
      <c r="E60" s="69" t="s">
        <v>621</v>
      </c>
      <c r="F60" s="69" t="s">
        <v>14</v>
      </c>
      <c r="G60" s="82">
        <v>9000</v>
      </c>
      <c r="H60" s="70">
        <v>36290</v>
      </c>
    </row>
    <row r="61" spans="1:8" ht="13.2" x14ac:dyDescent="0.25">
      <c r="A61" s="1" t="s">
        <v>289</v>
      </c>
      <c r="B61" s="1" t="s">
        <v>151</v>
      </c>
      <c r="C61" s="1" t="s">
        <v>86</v>
      </c>
      <c r="D61" s="1" t="str">
        <f t="shared" si="1"/>
        <v>Adam O'Connor</v>
      </c>
      <c r="E61" s="69" t="s">
        <v>621</v>
      </c>
      <c r="F61" s="69" t="s">
        <v>18</v>
      </c>
      <c r="G61" s="82">
        <v>6000</v>
      </c>
      <c r="H61" s="70">
        <v>36443</v>
      </c>
    </row>
    <row r="62" spans="1:8" ht="13.2" x14ac:dyDescent="0.25">
      <c r="A62" s="1" t="s">
        <v>209</v>
      </c>
      <c r="B62" s="1" t="s">
        <v>167</v>
      </c>
      <c r="C62" s="1" t="s">
        <v>158</v>
      </c>
      <c r="D62" s="1" t="str">
        <f t="shared" si="1"/>
        <v>Malcom Morris</v>
      </c>
      <c r="E62" s="69" t="s">
        <v>621</v>
      </c>
      <c r="F62" s="69" t="s">
        <v>22</v>
      </c>
      <c r="G62" s="82">
        <v>8000</v>
      </c>
      <c r="H62" s="70">
        <v>37753</v>
      </c>
    </row>
    <row r="63" spans="1:8" ht="13.2" x14ac:dyDescent="0.25">
      <c r="A63" s="1" t="s">
        <v>210</v>
      </c>
      <c r="B63" s="1" t="s">
        <v>162</v>
      </c>
      <c r="C63" s="1" t="s">
        <v>129</v>
      </c>
      <c r="D63" s="1" t="str">
        <f t="shared" si="1"/>
        <v>Annie Morrell</v>
      </c>
      <c r="E63" s="69" t="s">
        <v>621</v>
      </c>
      <c r="F63" s="69" t="s">
        <v>10</v>
      </c>
      <c r="G63" s="82">
        <v>14000</v>
      </c>
      <c r="H63" s="70">
        <v>37823</v>
      </c>
    </row>
    <row r="64" spans="1:8" ht="13.2" x14ac:dyDescent="0.25">
      <c r="A64" s="1" t="s">
        <v>271</v>
      </c>
      <c r="B64" s="1" t="s">
        <v>114</v>
      </c>
      <c r="C64" s="1" t="s">
        <v>53</v>
      </c>
      <c r="D64" s="1" t="str">
        <f t="shared" si="1"/>
        <v>Paul Thomas</v>
      </c>
      <c r="E64" s="69" t="s">
        <v>621</v>
      </c>
      <c r="F64" s="69" t="s">
        <v>14</v>
      </c>
      <c r="G64" s="82">
        <v>7600</v>
      </c>
      <c r="H64" s="70">
        <v>37893</v>
      </c>
    </row>
    <row r="65" spans="1:8" ht="13.2" x14ac:dyDescent="0.25">
      <c r="A65" s="1" t="s">
        <v>272</v>
      </c>
      <c r="B65" s="1" t="s">
        <v>39</v>
      </c>
      <c r="C65" s="1" t="s">
        <v>138</v>
      </c>
      <c r="D65" s="1" t="str">
        <f t="shared" si="1"/>
        <v>Kendra Schmidt</v>
      </c>
      <c r="E65" s="69" t="s">
        <v>621</v>
      </c>
      <c r="F65" s="69" t="s">
        <v>18</v>
      </c>
      <c r="G65" s="82">
        <v>7500</v>
      </c>
      <c r="H65" s="70">
        <v>37963</v>
      </c>
    </row>
    <row r="66" spans="1:8" ht="13.2" x14ac:dyDescent="0.25">
      <c r="A66" s="1" t="s">
        <v>192</v>
      </c>
      <c r="B66" s="1" t="s">
        <v>84</v>
      </c>
      <c r="C66" s="1" t="s">
        <v>127</v>
      </c>
      <c r="D66" s="1" t="str">
        <f t="shared" ref="D66:D97" si="2">B66&amp;" "&amp;C66</f>
        <v>Stuart Jones</v>
      </c>
      <c r="E66" s="69" t="s">
        <v>621</v>
      </c>
      <c r="F66" s="69" t="s">
        <v>22</v>
      </c>
      <c r="G66" s="82">
        <v>4000</v>
      </c>
      <c r="H66" s="70">
        <v>38033</v>
      </c>
    </row>
    <row r="67" spans="1:8" ht="13.2" x14ac:dyDescent="0.25">
      <c r="A67" s="1" t="s">
        <v>215</v>
      </c>
      <c r="B67" s="1" t="s">
        <v>142</v>
      </c>
      <c r="C67" s="1" t="s">
        <v>249</v>
      </c>
      <c r="D67" s="1" t="str">
        <f t="shared" si="2"/>
        <v>Jim Overmire</v>
      </c>
      <c r="E67" s="69" t="s">
        <v>621</v>
      </c>
      <c r="F67" s="69" t="s">
        <v>10</v>
      </c>
      <c r="G67" s="82">
        <v>12000</v>
      </c>
      <c r="H67" s="70">
        <v>38103</v>
      </c>
    </row>
    <row r="68" spans="1:8" ht="13.2" x14ac:dyDescent="0.25">
      <c r="A68" s="1" t="s">
        <v>216</v>
      </c>
      <c r="B68" s="1" t="s">
        <v>176</v>
      </c>
      <c r="C68" s="1" t="s">
        <v>123</v>
      </c>
      <c r="D68" s="1" t="str">
        <f t="shared" si="2"/>
        <v>Kate Greg</v>
      </c>
      <c r="E68" s="69" t="s">
        <v>621</v>
      </c>
      <c r="F68" s="69" t="s">
        <v>14</v>
      </c>
      <c r="G68" s="82">
        <v>6700</v>
      </c>
      <c r="H68" s="70">
        <v>38173</v>
      </c>
    </row>
    <row r="69" spans="1:8" ht="13.2" x14ac:dyDescent="0.25">
      <c r="A69" s="1" t="s">
        <v>255</v>
      </c>
      <c r="B69" s="1" t="s">
        <v>231</v>
      </c>
      <c r="C69" s="1" t="s">
        <v>17</v>
      </c>
      <c r="D69" s="1" t="str">
        <f t="shared" si="2"/>
        <v>Nancy Lee</v>
      </c>
      <c r="E69" s="69" t="s">
        <v>621</v>
      </c>
      <c r="F69" s="69" t="s">
        <v>18</v>
      </c>
      <c r="G69" s="82">
        <v>4000</v>
      </c>
      <c r="H69" s="70">
        <v>38243</v>
      </c>
    </row>
    <row r="70" spans="1:8" ht="13.2" x14ac:dyDescent="0.25">
      <c r="A70" s="1" t="s">
        <v>177</v>
      </c>
      <c r="B70" s="1" t="s">
        <v>233</v>
      </c>
      <c r="C70" s="1" t="s">
        <v>46</v>
      </c>
      <c r="D70" s="1" t="str">
        <f t="shared" si="2"/>
        <v>Jennifer Morrison</v>
      </c>
      <c r="E70" s="69" t="s">
        <v>621</v>
      </c>
      <c r="F70" s="69" t="s">
        <v>22</v>
      </c>
      <c r="G70" s="82">
        <v>10000</v>
      </c>
      <c r="H70" s="70">
        <v>38313</v>
      </c>
    </row>
    <row r="71" spans="1:8" ht="13.2" x14ac:dyDescent="0.25">
      <c r="A71" s="1" t="s">
        <v>296</v>
      </c>
      <c r="B71" s="1" t="s">
        <v>235</v>
      </c>
      <c r="C71" s="1" t="s">
        <v>88</v>
      </c>
      <c r="D71" s="1" t="str">
        <f t="shared" si="2"/>
        <v>Samuel Carter</v>
      </c>
      <c r="E71" s="69" t="s">
        <v>621</v>
      </c>
      <c r="F71" s="69" t="s">
        <v>10</v>
      </c>
      <c r="G71" s="82">
        <v>14000</v>
      </c>
      <c r="H71" s="70">
        <v>38383</v>
      </c>
    </row>
    <row r="72" spans="1:8" ht="13.2" x14ac:dyDescent="0.25">
      <c r="A72" s="1" t="s">
        <v>222</v>
      </c>
      <c r="B72" s="1" t="s">
        <v>123</v>
      </c>
      <c r="C72" s="1" t="s">
        <v>48</v>
      </c>
      <c r="D72" s="1" t="str">
        <f t="shared" si="2"/>
        <v>Greg Owens</v>
      </c>
      <c r="E72" s="69" t="s">
        <v>621</v>
      </c>
      <c r="F72" s="69" t="s">
        <v>14</v>
      </c>
      <c r="G72" s="82">
        <v>8500</v>
      </c>
      <c r="H72" s="70">
        <v>38453</v>
      </c>
    </row>
    <row r="73" spans="1:8" ht="13.2" x14ac:dyDescent="0.25">
      <c r="A73" s="1" t="s">
        <v>223</v>
      </c>
      <c r="B73" s="1" t="s">
        <v>50</v>
      </c>
      <c r="C73" s="1" t="s">
        <v>13</v>
      </c>
      <c r="D73" s="1" t="str">
        <f t="shared" si="2"/>
        <v>Joe Ryan</v>
      </c>
      <c r="E73" s="69" t="s">
        <v>621</v>
      </c>
      <c r="F73" s="69" t="s">
        <v>18</v>
      </c>
      <c r="G73" s="82">
        <v>9000</v>
      </c>
      <c r="H73" s="70">
        <v>38523</v>
      </c>
    </row>
    <row r="74" spans="1:8" ht="13.2" x14ac:dyDescent="0.25">
      <c r="A74" s="1" t="s">
        <v>258</v>
      </c>
      <c r="B74" s="1" t="s">
        <v>13</v>
      </c>
      <c r="C74" s="1" t="s">
        <v>58</v>
      </c>
      <c r="D74" s="1" t="str">
        <f t="shared" si="2"/>
        <v>Ryan Goldstein</v>
      </c>
      <c r="E74" s="69" t="s">
        <v>621</v>
      </c>
      <c r="F74" s="69" t="s">
        <v>22</v>
      </c>
      <c r="G74" s="82">
        <v>13000</v>
      </c>
      <c r="H74" s="70">
        <v>35543</v>
      </c>
    </row>
    <row r="75" spans="1:8" ht="13.2" x14ac:dyDescent="0.25">
      <c r="A75" s="1" t="s">
        <v>181</v>
      </c>
      <c r="B75" s="1" t="s">
        <v>162</v>
      </c>
      <c r="C75" s="1" t="s">
        <v>67</v>
      </c>
      <c r="D75" s="1" t="str">
        <f t="shared" si="2"/>
        <v>Annie Adams</v>
      </c>
      <c r="E75" s="69" t="s">
        <v>621</v>
      </c>
      <c r="F75" s="69" t="s">
        <v>10</v>
      </c>
      <c r="G75" s="82">
        <v>10000</v>
      </c>
      <c r="H75" s="70">
        <v>35696</v>
      </c>
    </row>
    <row r="76" spans="1:8" ht="13.2" x14ac:dyDescent="0.25">
      <c r="A76" s="1" t="s">
        <v>299</v>
      </c>
      <c r="B76" s="1" t="s">
        <v>114</v>
      </c>
      <c r="C76" s="1" t="s">
        <v>70</v>
      </c>
      <c r="D76" s="1" t="str">
        <f t="shared" si="2"/>
        <v>Paul Knapp</v>
      </c>
      <c r="E76" s="69" t="s">
        <v>621</v>
      </c>
      <c r="F76" s="69" t="s">
        <v>14</v>
      </c>
      <c r="G76" s="82">
        <v>8000</v>
      </c>
      <c r="H76" s="70">
        <v>35849</v>
      </c>
    </row>
    <row r="77" spans="1:8" ht="13.2" x14ac:dyDescent="0.25">
      <c r="A77" s="1" t="s">
        <v>285</v>
      </c>
      <c r="B77" s="1" t="s">
        <v>39</v>
      </c>
      <c r="C77" s="1" t="s">
        <v>73</v>
      </c>
      <c r="D77" s="1" t="str">
        <f t="shared" si="2"/>
        <v>Kendra Morgan</v>
      </c>
      <c r="E77" s="69" t="s">
        <v>621</v>
      </c>
      <c r="F77" s="69" t="s">
        <v>18</v>
      </c>
      <c r="G77" s="82">
        <v>4500</v>
      </c>
      <c r="H77" s="70">
        <v>35999</v>
      </c>
    </row>
    <row r="78" spans="1:8" ht="13.2" x14ac:dyDescent="0.25">
      <c r="A78" s="1" t="s">
        <v>286</v>
      </c>
      <c r="B78" s="1" t="s">
        <v>84</v>
      </c>
      <c r="C78" s="1" t="s">
        <v>13</v>
      </c>
      <c r="D78" s="1" t="str">
        <f t="shared" si="2"/>
        <v>Stuart Ryan</v>
      </c>
      <c r="E78" s="69" t="s">
        <v>621</v>
      </c>
      <c r="F78" s="69" t="s">
        <v>22</v>
      </c>
      <c r="G78" s="82">
        <v>10000</v>
      </c>
      <c r="H78" s="70">
        <v>36152</v>
      </c>
    </row>
    <row r="79" spans="1:8" ht="13.2" x14ac:dyDescent="0.25">
      <c r="A79" s="1" t="s">
        <v>166</v>
      </c>
      <c r="B79" s="1" t="s">
        <v>167</v>
      </c>
      <c r="C79" s="1" t="s">
        <v>168</v>
      </c>
      <c r="D79" s="1" t="str">
        <f t="shared" si="2"/>
        <v>Malcom Pingault</v>
      </c>
      <c r="E79" s="69" t="s">
        <v>622</v>
      </c>
      <c r="F79" s="69" t="s">
        <v>22</v>
      </c>
      <c r="G79" s="82">
        <v>76000</v>
      </c>
      <c r="H79" s="70">
        <v>34719</v>
      </c>
    </row>
    <row r="80" spans="1:8" ht="13.2" x14ac:dyDescent="0.25">
      <c r="A80" s="1" t="s">
        <v>287</v>
      </c>
      <c r="B80" s="1" t="s">
        <v>162</v>
      </c>
      <c r="C80" s="1" t="s">
        <v>288</v>
      </c>
      <c r="D80" s="1" t="str">
        <f t="shared" si="2"/>
        <v>Annie Philips</v>
      </c>
      <c r="E80" s="69" t="s">
        <v>622</v>
      </c>
      <c r="F80" s="69" t="s">
        <v>14</v>
      </c>
      <c r="G80" s="82">
        <v>11000</v>
      </c>
      <c r="H80" s="70">
        <v>37565</v>
      </c>
    </row>
    <row r="81" spans="1:8" ht="13.2" x14ac:dyDescent="0.25">
      <c r="A81" s="1" t="s">
        <v>166</v>
      </c>
      <c r="B81" s="1" t="s">
        <v>77</v>
      </c>
      <c r="C81" s="1" t="s">
        <v>168</v>
      </c>
      <c r="D81" s="1" t="str">
        <f t="shared" si="2"/>
        <v>Rita Pingault</v>
      </c>
      <c r="E81" s="69" t="s">
        <v>622</v>
      </c>
      <c r="F81" s="69" t="s">
        <v>22</v>
      </c>
      <c r="G81" s="82">
        <v>76000</v>
      </c>
      <c r="H81" s="70">
        <v>34719</v>
      </c>
    </row>
    <row r="82" spans="1:8" ht="13.2" x14ac:dyDescent="0.25">
      <c r="A82" s="1" t="s">
        <v>169</v>
      </c>
      <c r="B82" s="1" t="s">
        <v>119</v>
      </c>
      <c r="C82" s="1" t="s">
        <v>46</v>
      </c>
      <c r="D82" s="1" t="str">
        <f t="shared" si="2"/>
        <v>Jamie Morrison</v>
      </c>
      <c r="E82" s="69" t="s">
        <v>622</v>
      </c>
      <c r="F82" s="69" t="s">
        <v>22</v>
      </c>
      <c r="G82" s="82">
        <v>4500</v>
      </c>
      <c r="H82" s="70">
        <v>35022</v>
      </c>
    </row>
    <row r="83" spans="1:8" ht="13.2" x14ac:dyDescent="0.25">
      <c r="A83" s="1" t="s">
        <v>170</v>
      </c>
      <c r="B83" s="1" t="s">
        <v>43</v>
      </c>
      <c r="C83" s="1" t="s">
        <v>86</v>
      </c>
      <c r="D83" s="1" t="str">
        <f t="shared" si="2"/>
        <v>Maureen O'Connor</v>
      </c>
      <c r="E83" s="69" t="s">
        <v>622</v>
      </c>
      <c r="F83" s="69" t="s">
        <v>22</v>
      </c>
      <c r="G83" s="82">
        <v>9000</v>
      </c>
      <c r="H83" s="70">
        <v>37820</v>
      </c>
    </row>
    <row r="84" spans="1:8" ht="13.2" x14ac:dyDescent="0.25">
      <c r="A84" s="1" t="s">
        <v>7</v>
      </c>
      <c r="B84" s="1" t="s">
        <v>133</v>
      </c>
      <c r="C84" s="1" t="s">
        <v>129</v>
      </c>
      <c r="D84" s="1" t="str">
        <f t="shared" si="2"/>
        <v>Eleonora Morrell</v>
      </c>
      <c r="E84" s="69" t="s">
        <v>622</v>
      </c>
      <c r="F84" s="69" t="s">
        <v>18</v>
      </c>
      <c r="G84" s="82">
        <v>9900</v>
      </c>
      <c r="H84" s="70">
        <v>36800</v>
      </c>
    </row>
    <row r="85" spans="1:8" ht="13.2" x14ac:dyDescent="0.25">
      <c r="A85" s="1" t="s">
        <v>11</v>
      </c>
      <c r="B85" s="1" t="s">
        <v>135</v>
      </c>
      <c r="C85" s="1" t="s">
        <v>53</v>
      </c>
      <c r="D85" s="1" t="str">
        <f t="shared" si="2"/>
        <v>Carol Thomas</v>
      </c>
      <c r="E85" s="69" t="s">
        <v>622</v>
      </c>
      <c r="F85" s="69" t="s">
        <v>22</v>
      </c>
      <c r="G85" s="82">
        <v>10000</v>
      </c>
      <c r="H85" s="70">
        <v>36951</v>
      </c>
    </row>
    <row r="86" spans="1:8" ht="13.2" x14ac:dyDescent="0.25">
      <c r="A86" s="1" t="s">
        <v>15</v>
      </c>
      <c r="B86" s="1" t="s">
        <v>137</v>
      </c>
      <c r="C86" s="1" t="s">
        <v>138</v>
      </c>
      <c r="D86" s="1" t="str">
        <f t="shared" si="2"/>
        <v>Jacob Schmidt</v>
      </c>
      <c r="E86" s="69" t="s">
        <v>622</v>
      </c>
      <c r="F86" s="69" t="s">
        <v>10</v>
      </c>
      <c r="G86" s="82">
        <v>7900</v>
      </c>
      <c r="H86" s="70">
        <v>37104</v>
      </c>
    </row>
    <row r="87" spans="1:8" ht="13.2" x14ac:dyDescent="0.25">
      <c r="A87" s="1" t="s">
        <v>19</v>
      </c>
      <c r="B87" s="1" t="s">
        <v>140</v>
      </c>
      <c r="C87" s="1" t="s">
        <v>127</v>
      </c>
      <c r="D87" s="1" t="str">
        <f t="shared" si="2"/>
        <v>Jackie Jones</v>
      </c>
      <c r="E87" s="69" t="s">
        <v>622</v>
      </c>
      <c r="F87" s="69" t="s">
        <v>14</v>
      </c>
      <c r="G87" s="82">
        <v>8100</v>
      </c>
      <c r="H87" s="70">
        <v>37257</v>
      </c>
    </row>
    <row r="88" spans="1:8" ht="13.2" x14ac:dyDescent="0.25">
      <c r="A88" s="1" t="s">
        <v>23</v>
      </c>
      <c r="B88" s="1" t="s">
        <v>142</v>
      </c>
      <c r="C88" s="1" t="s">
        <v>143</v>
      </c>
      <c r="D88" s="1" t="str">
        <f t="shared" si="2"/>
        <v>Jim Motts</v>
      </c>
      <c r="E88" s="69" t="s">
        <v>622</v>
      </c>
      <c r="F88" s="69" t="s">
        <v>18</v>
      </c>
      <c r="G88" s="82">
        <v>11000</v>
      </c>
      <c r="H88" s="70">
        <v>37408</v>
      </c>
    </row>
    <row r="89" spans="1:8" ht="13.2" x14ac:dyDescent="0.25">
      <c r="A89" s="1" t="s">
        <v>26</v>
      </c>
      <c r="B89" s="1" t="s">
        <v>126</v>
      </c>
      <c r="C89" s="1" t="s">
        <v>117</v>
      </c>
      <c r="D89" s="1" t="str">
        <f t="shared" si="2"/>
        <v>Minnie Dungen</v>
      </c>
      <c r="E89" s="69" t="s">
        <v>622</v>
      </c>
      <c r="F89" s="69" t="s">
        <v>22</v>
      </c>
      <c r="G89" s="82">
        <v>7100</v>
      </c>
      <c r="H89" s="70">
        <v>37561</v>
      </c>
    </row>
    <row r="90" spans="1:8" ht="13.2" x14ac:dyDescent="0.25">
      <c r="A90" s="1" t="s">
        <v>29</v>
      </c>
      <c r="B90" s="1" t="s">
        <v>53</v>
      </c>
      <c r="C90" s="1" t="s">
        <v>44</v>
      </c>
      <c r="D90" s="1" t="str">
        <f t="shared" si="2"/>
        <v>Thomas Carroll</v>
      </c>
      <c r="E90" s="69" t="s">
        <v>622</v>
      </c>
      <c r="F90" s="69" t="s">
        <v>10</v>
      </c>
      <c r="G90" s="82">
        <v>11000</v>
      </c>
      <c r="H90" s="70">
        <v>37712</v>
      </c>
    </row>
    <row r="91" spans="1:8" ht="13.2" x14ac:dyDescent="0.25">
      <c r="A91" s="1" t="s">
        <v>32</v>
      </c>
      <c r="B91" s="1" t="s">
        <v>94</v>
      </c>
      <c r="C91" s="1" t="s">
        <v>127</v>
      </c>
      <c r="D91" s="1" t="str">
        <f t="shared" si="2"/>
        <v>Roger Jones</v>
      </c>
      <c r="E91" s="69" t="s">
        <v>622</v>
      </c>
      <c r="F91" s="69" t="s">
        <v>18</v>
      </c>
      <c r="G91" s="82">
        <v>12000</v>
      </c>
      <c r="H91" s="70">
        <v>37865</v>
      </c>
    </row>
    <row r="92" spans="1:8" ht="13.2" x14ac:dyDescent="0.25">
      <c r="A92" s="1" t="s">
        <v>78</v>
      </c>
      <c r="B92" s="1" t="s">
        <v>116</v>
      </c>
      <c r="C92" s="1" t="s">
        <v>117</v>
      </c>
      <c r="D92" s="1" t="str">
        <f t="shared" si="2"/>
        <v>Sandra Dungen</v>
      </c>
      <c r="E92" s="69" t="s">
        <v>622</v>
      </c>
      <c r="F92" s="69" t="s">
        <v>22</v>
      </c>
      <c r="G92" s="82">
        <v>8500</v>
      </c>
      <c r="H92" s="70">
        <v>38169</v>
      </c>
    </row>
    <row r="93" spans="1:8" ht="13.2" x14ac:dyDescent="0.25">
      <c r="A93" s="1" t="s">
        <v>150</v>
      </c>
      <c r="B93" s="1" t="s">
        <v>43</v>
      </c>
      <c r="C93" s="1" t="s">
        <v>44</v>
      </c>
      <c r="D93" s="1" t="str">
        <f t="shared" si="2"/>
        <v>Maureen Carroll</v>
      </c>
      <c r="E93" s="69" t="s">
        <v>622</v>
      </c>
      <c r="F93" s="69" t="s">
        <v>10</v>
      </c>
      <c r="G93" s="82">
        <v>10000</v>
      </c>
      <c r="H93" s="70">
        <v>38322</v>
      </c>
    </row>
    <row r="94" spans="1:8" ht="13.2" x14ac:dyDescent="0.25">
      <c r="A94" s="1" t="s">
        <v>120</v>
      </c>
      <c r="B94" s="1" t="s">
        <v>69</v>
      </c>
      <c r="C94" s="1" t="s">
        <v>86</v>
      </c>
      <c r="D94" s="1" t="str">
        <f t="shared" si="2"/>
        <v>Kaylen O'Connor</v>
      </c>
      <c r="E94" s="69" t="s">
        <v>622</v>
      </c>
      <c r="F94" s="69" t="s">
        <v>14</v>
      </c>
      <c r="G94" s="82">
        <v>9000</v>
      </c>
      <c r="H94" s="70">
        <v>38473</v>
      </c>
    </row>
    <row r="95" spans="1:8" ht="13.2" x14ac:dyDescent="0.25">
      <c r="A95" s="1" t="s">
        <v>89</v>
      </c>
      <c r="B95" s="1" t="s">
        <v>74</v>
      </c>
      <c r="C95" s="1" t="s">
        <v>129</v>
      </c>
      <c r="D95" s="1" t="str">
        <f t="shared" si="2"/>
        <v>Denise Morrell</v>
      </c>
      <c r="E95" s="69" t="s">
        <v>622</v>
      </c>
      <c r="F95" s="69" t="s">
        <v>22</v>
      </c>
      <c r="G95" s="82">
        <v>9900</v>
      </c>
      <c r="H95" s="70">
        <v>35864</v>
      </c>
    </row>
    <row r="96" spans="1:8" ht="13.2" x14ac:dyDescent="0.25">
      <c r="A96" s="1" t="s">
        <v>160</v>
      </c>
      <c r="B96" s="1" t="s">
        <v>56</v>
      </c>
      <c r="C96" s="1" t="s">
        <v>53</v>
      </c>
      <c r="D96" s="1" t="str">
        <f t="shared" si="2"/>
        <v>James Thomas</v>
      </c>
      <c r="E96" s="69" t="s">
        <v>622</v>
      </c>
      <c r="F96" s="69" t="s">
        <v>10</v>
      </c>
      <c r="G96" s="82">
        <v>3400</v>
      </c>
      <c r="H96" s="70">
        <v>36017</v>
      </c>
    </row>
    <row r="97" spans="1:8" ht="13.2" x14ac:dyDescent="0.25">
      <c r="A97" s="1" t="s">
        <v>131</v>
      </c>
      <c r="B97" s="1" t="s">
        <v>77</v>
      </c>
      <c r="C97" s="1" t="s">
        <v>97</v>
      </c>
      <c r="D97" s="1" t="str">
        <f t="shared" si="2"/>
        <v>Rita Perry</v>
      </c>
      <c r="E97" s="69" t="s">
        <v>622</v>
      </c>
      <c r="F97" s="69" t="s">
        <v>14</v>
      </c>
      <c r="G97" s="82">
        <v>9000</v>
      </c>
      <c r="H97" s="70">
        <v>36170</v>
      </c>
    </row>
    <row r="98" spans="1:8" ht="13.2" x14ac:dyDescent="0.25">
      <c r="A98" s="1" t="s">
        <v>207</v>
      </c>
      <c r="B98" s="1" t="s">
        <v>99</v>
      </c>
      <c r="C98" s="1" t="s">
        <v>127</v>
      </c>
      <c r="D98" s="1" t="str">
        <f t="shared" ref="D98:D129" si="3">B98&amp;" "&amp;C98</f>
        <v>Michael Jones</v>
      </c>
      <c r="E98" s="69" t="s">
        <v>622</v>
      </c>
      <c r="F98" s="69" t="s">
        <v>18</v>
      </c>
      <c r="G98" s="82">
        <v>14000</v>
      </c>
      <c r="H98" s="70">
        <v>36321</v>
      </c>
    </row>
    <row r="99" spans="1:8" ht="13.2" x14ac:dyDescent="0.25">
      <c r="A99" s="1" t="s">
        <v>208</v>
      </c>
      <c r="B99" s="1" t="s">
        <v>119</v>
      </c>
      <c r="C99" s="1" t="s">
        <v>156</v>
      </c>
      <c r="D99" s="1" t="str">
        <f t="shared" si="3"/>
        <v>Jamie Young</v>
      </c>
      <c r="E99" s="69" t="s">
        <v>622</v>
      </c>
      <c r="F99" s="69" t="s">
        <v>22</v>
      </c>
      <c r="G99" s="82">
        <v>8500</v>
      </c>
      <c r="H99" s="70">
        <v>36474</v>
      </c>
    </row>
    <row r="100" spans="1:8" ht="13.2" x14ac:dyDescent="0.25">
      <c r="A100" s="1" t="s">
        <v>269</v>
      </c>
      <c r="B100" s="1" t="s">
        <v>110</v>
      </c>
      <c r="C100" s="1" t="s">
        <v>127</v>
      </c>
      <c r="D100" s="1" t="str">
        <f t="shared" si="3"/>
        <v>Shannon Jones</v>
      </c>
      <c r="E100" s="69" t="s">
        <v>622</v>
      </c>
      <c r="F100" s="69" t="s">
        <v>10</v>
      </c>
      <c r="G100" s="82">
        <v>11000</v>
      </c>
      <c r="H100" s="70">
        <v>37767</v>
      </c>
    </row>
    <row r="101" spans="1:8" ht="13.2" x14ac:dyDescent="0.25">
      <c r="A101" s="1" t="s">
        <v>270</v>
      </c>
      <c r="B101" s="1" t="s">
        <v>112</v>
      </c>
      <c r="C101" s="1" t="s">
        <v>54</v>
      </c>
      <c r="D101" s="1" t="str">
        <f t="shared" si="3"/>
        <v>Melissa Gable</v>
      </c>
      <c r="E101" s="69" t="s">
        <v>622</v>
      </c>
      <c r="F101" s="69" t="s">
        <v>14</v>
      </c>
      <c r="G101" s="82">
        <v>11000</v>
      </c>
      <c r="H101" s="70">
        <v>37837</v>
      </c>
    </row>
    <row r="102" spans="1:8" ht="13.2" x14ac:dyDescent="0.25">
      <c r="A102" s="1" t="s">
        <v>252</v>
      </c>
      <c r="B102" s="1" t="s">
        <v>36</v>
      </c>
      <c r="C102" s="1" t="s">
        <v>95</v>
      </c>
      <c r="D102" s="1" t="str">
        <f t="shared" si="3"/>
        <v>Rebecca Van Hof</v>
      </c>
      <c r="E102" s="69" t="s">
        <v>622</v>
      </c>
      <c r="F102" s="69" t="s">
        <v>18</v>
      </c>
      <c r="G102" s="82">
        <v>10000</v>
      </c>
      <c r="H102" s="70">
        <v>37907</v>
      </c>
    </row>
    <row r="103" spans="1:8" ht="13.2" x14ac:dyDescent="0.25">
      <c r="A103" s="1" t="s">
        <v>173</v>
      </c>
      <c r="B103" s="1" t="s">
        <v>81</v>
      </c>
      <c r="C103" s="1" t="s">
        <v>164</v>
      </c>
      <c r="D103" s="1" t="str">
        <f t="shared" si="3"/>
        <v>Kevin Thompson</v>
      </c>
      <c r="E103" s="69" t="s">
        <v>622</v>
      </c>
      <c r="F103" s="69" t="s">
        <v>22</v>
      </c>
      <c r="G103" s="82">
        <v>10000</v>
      </c>
      <c r="H103" s="70">
        <v>37977</v>
      </c>
    </row>
    <row r="104" spans="1:8" ht="13.2" x14ac:dyDescent="0.25">
      <c r="A104" s="1" t="s">
        <v>292</v>
      </c>
      <c r="B104" s="1" t="s">
        <v>153</v>
      </c>
      <c r="C104" s="1" t="s">
        <v>189</v>
      </c>
      <c r="D104" s="1" t="str">
        <f t="shared" si="3"/>
        <v>Jesse Gregory</v>
      </c>
      <c r="E104" s="69" t="s">
        <v>622</v>
      </c>
      <c r="F104" s="69" t="s">
        <v>10</v>
      </c>
      <c r="G104" s="82">
        <v>9000</v>
      </c>
      <c r="H104" s="70">
        <v>38047</v>
      </c>
    </row>
    <row r="105" spans="1:8" ht="13.2" x14ac:dyDescent="0.25">
      <c r="A105" s="1" t="s">
        <v>274</v>
      </c>
      <c r="B105" s="1" t="s">
        <v>99</v>
      </c>
      <c r="C105" s="1" t="s">
        <v>184</v>
      </c>
      <c r="D105" s="1" t="str">
        <f t="shared" si="3"/>
        <v>Michael Williams</v>
      </c>
      <c r="E105" s="69" t="s">
        <v>622</v>
      </c>
      <c r="F105" s="69" t="s">
        <v>14</v>
      </c>
      <c r="G105" s="82">
        <v>5300</v>
      </c>
      <c r="H105" s="70">
        <v>38117</v>
      </c>
    </row>
    <row r="106" spans="1:8" ht="13.2" x14ac:dyDescent="0.25">
      <c r="A106" s="1" t="s">
        <v>275</v>
      </c>
      <c r="B106" s="1" t="s">
        <v>34</v>
      </c>
      <c r="C106" s="1" t="s">
        <v>82</v>
      </c>
      <c r="D106" s="1" t="str">
        <f t="shared" si="3"/>
        <v>Mary Johnson</v>
      </c>
      <c r="E106" s="69" t="s">
        <v>622</v>
      </c>
      <c r="F106" s="69" t="s">
        <v>18</v>
      </c>
      <c r="G106" s="82">
        <v>10000</v>
      </c>
      <c r="H106" s="70">
        <v>38187</v>
      </c>
    </row>
    <row r="107" spans="1:8" ht="13.2" x14ac:dyDescent="0.25">
      <c r="A107" s="1" t="s">
        <v>194</v>
      </c>
      <c r="B107" s="1" t="s">
        <v>8</v>
      </c>
      <c r="C107" s="1" t="s">
        <v>219</v>
      </c>
      <c r="D107" s="1" t="str">
        <f t="shared" si="3"/>
        <v>Mickey Lawrence</v>
      </c>
      <c r="E107" s="69" t="s">
        <v>622</v>
      </c>
      <c r="F107" s="69" t="s">
        <v>22</v>
      </c>
      <c r="G107" s="82">
        <v>8500</v>
      </c>
      <c r="H107" s="70">
        <v>38257</v>
      </c>
    </row>
    <row r="108" spans="1:8" ht="13.2" x14ac:dyDescent="0.25">
      <c r="A108" s="1" t="s">
        <v>220</v>
      </c>
      <c r="B108" s="1" t="s">
        <v>103</v>
      </c>
      <c r="C108" s="1" t="s">
        <v>86</v>
      </c>
      <c r="D108" s="1" t="str">
        <f t="shared" si="3"/>
        <v>Jessica O'Connor</v>
      </c>
      <c r="E108" s="69" t="s">
        <v>622</v>
      </c>
      <c r="F108" s="69" t="s">
        <v>10</v>
      </c>
      <c r="G108" s="82">
        <v>5500</v>
      </c>
      <c r="H108" s="70">
        <v>38327</v>
      </c>
    </row>
    <row r="109" spans="1:8" ht="13.2" x14ac:dyDescent="0.25">
      <c r="A109" s="1" t="s">
        <v>221</v>
      </c>
      <c r="B109" s="1" t="s">
        <v>105</v>
      </c>
      <c r="C109" s="1" t="s">
        <v>158</v>
      </c>
      <c r="D109" s="1" t="str">
        <f t="shared" si="3"/>
        <v>Luke Morris</v>
      </c>
      <c r="E109" s="69" t="s">
        <v>622</v>
      </c>
      <c r="F109" s="69" t="s">
        <v>18</v>
      </c>
      <c r="G109" s="82">
        <v>11000</v>
      </c>
      <c r="H109" s="70">
        <v>38397</v>
      </c>
    </row>
    <row r="110" spans="1:8" ht="13.2" x14ac:dyDescent="0.25">
      <c r="A110" s="1" t="s">
        <v>280</v>
      </c>
      <c r="B110" s="1" t="s">
        <v>90</v>
      </c>
      <c r="C110" s="1" t="s">
        <v>53</v>
      </c>
      <c r="D110" s="1" t="str">
        <f t="shared" si="3"/>
        <v>Carla Thomas</v>
      </c>
      <c r="E110" s="69" t="s">
        <v>622</v>
      </c>
      <c r="F110" s="69" t="s">
        <v>22</v>
      </c>
      <c r="G110" s="82">
        <v>6500</v>
      </c>
      <c r="H110" s="70">
        <v>38537</v>
      </c>
    </row>
    <row r="111" spans="1:8" ht="13.2" x14ac:dyDescent="0.25">
      <c r="A111" s="1" t="s">
        <v>197</v>
      </c>
      <c r="B111" s="1" t="s">
        <v>110</v>
      </c>
      <c r="C111" s="1" t="s">
        <v>138</v>
      </c>
      <c r="D111" s="1" t="str">
        <f t="shared" si="3"/>
        <v>Shannon Schmidt</v>
      </c>
      <c r="E111" s="69" t="s">
        <v>622</v>
      </c>
      <c r="F111" s="69" t="s">
        <v>10</v>
      </c>
      <c r="G111" s="82">
        <v>9900</v>
      </c>
      <c r="H111" s="70">
        <v>35573</v>
      </c>
    </row>
    <row r="112" spans="1:8" ht="13.2" x14ac:dyDescent="0.25">
      <c r="A112" s="1" t="s">
        <v>226</v>
      </c>
      <c r="B112" s="1" t="s">
        <v>112</v>
      </c>
      <c r="C112" s="1" t="s">
        <v>127</v>
      </c>
      <c r="D112" s="1" t="str">
        <f t="shared" si="3"/>
        <v>Melissa Jones</v>
      </c>
      <c r="E112" s="69" t="s">
        <v>622</v>
      </c>
      <c r="F112" s="69" t="s">
        <v>14</v>
      </c>
      <c r="G112" s="82">
        <v>7000</v>
      </c>
      <c r="H112" s="70">
        <v>35726</v>
      </c>
    </row>
    <row r="113" spans="1:8" ht="13.2" x14ac:dyDescent="0.25">
      <c r="A113" s="1" t="s">
        <v>260</v>
      </c>
      <c r="B113" s="1" t="s">
        <v>81</v>
      </c>
      <c r="C113" s="1" t="s">
        <v>117</v>
      </c>
      <c r="D113" s="1" t="str">
        <f t="shared" si="3"/>
        <v>Kevin Dungen</v>
      </c>
      <c r="E113" s="69" t="s">
        <v>622</v>
      </c>
      <c r="F113" s="69" t="s">
        <v>22</v>
      </c>
      <c r="G113" s="82">
        <v>4500</v>
      </c>
      <c r="H113" s="70">
        <v>36030</v>
      </c>
    </row>
    <row r="114" spans="1:8" ht="13.2" x14ac:dyDescent="0.25">
      <c r="A114" s="1" t="s">
        <v>183</v>
      </c>
      <c r="B114" s="1" t="s">
        <v>94</v>
      </c>
      <c r="C114" s="1" t="s">
        <v>184</v>
      </c>
      <c r="D114" s="1" t="str">
        <f t="shared" si="3"/>
        <v>Roger Williams</v>
      </c>
      <c r="E114" s="69" t="s">
        <v>623</v>
      </c>
      <c r="F114" s="69" t="s">
        <v>22</v>
      </c>
      <c r="G114" s="82">
        <v>10000</v>
      </c>
      <c r="H114" s="70">
        <v>38167</v>
      </c>
    </row>
    <row r="115" spans="1:8" ht="13.2" x14ac:dyDescent="0.25">
      <c r="A115" s="1" t="s">
        <v>185</v>
      </c>
      <c r="B115" s="1" t="s">
        <v>36</v>
      </c>
      <c r="C115" s="1" t="s">
        <v>186</v>
      </c>
      <c r="D115" s="1" t="str">
        <f t="shared" si="3"/>
        <v>Rebecca Austin</v>
      </c>
      <c r="E115" s="69" t="s">
        <v>623</v>
      </c>
      <c r="F115" s="69" t="s">
        <v>10</v>
      </c>
      <c r="G115" s="82">
        <v>10000</v>
      </c>
      <c r="H115" s="70">
        <v>37505</v>
      </c>
    </row>
    <row r="116" spans="1:8" ht="13.2" x14ac:dyDescent="0.25">
      <c r="A116" s="1" t="s">
        <v>247</v>
      </c>
      <c r="B116" s="1" t="s">
        <v>56</v>
      </c>
      <c r="C116" s="1" t="s">
        <v>48</v>
      </c>
      <c r="D116" s="1" t="str">
        <f t="shared" si="3"/>
        <v>James Owens</v>
      </c>
      <c r="E116" s="69" t="s">
        <v>623</v>
      </c>
      <c r="F116" s="69" t="s">
        <v>14</v>
      </c>
      <c r="G116" s="82">
        <v>7900</v>
      </c>
      <c r="H116" s="70">
        <v>37104</v>
      </c>
    </row>
    <row r="117" spans="1:8" ht="13.2" x14ac:dyDescent="0.25">
      <c r="A117" s="1" t="s">
        <v>205</v>
      </c>
      <c r="B117" s="1" t="s">
        <v>99</v>
      </c>
      <c r="C117" s="1" t="s">
        <v>51</v>
      </c>
      <c r="D117" s="1" t="str">
        <f t="shared" si="3"/>
        <v>Michael Robertson</v>
      </c>
      <c r="E117" s="69" t="s">
        <v>623</v>
      </c>
      <c r="F117" s="69" t="s">
        <v>22</v>
      </c>
      <c r="G117" s="82">
        <v>11000</v>
      </c>
      <c r="H117" s="70">
        <v>36708</v>
      </c>
    </row>
    <row r="118" spans="1:8" ht="13.2" x14ac:dyDescent="0.25">
      <c r="A118" s="1" t="s">
        <v>132</v>
      </c>
      <c r="B118" s="1" t="s">
        <v>34</v>
      </c>
      <c r="C118" s="1" t="s">
        <v>92</v>
      </c>
      <c r="D118" s="1" t="str">
        <f t="shared" si="3"/>
        <v>Mary Miller</v>
      </c>
      <c r="E118" s="69" t="s">
        <v>623</v>
      </c>
      <c r="F118" s="69" t="s">
        <v>10</v>
      </c>
      <c r="G118" s="82">
        <v>9000</v>
      </c>
      <c r="H118" s="70">
        <v>36861</v>
      </c>
    </row>
    <row r="119" spans="1:8" ht="13.2" x14ac:dyDescent="0.25">
      <c r="A119" s="1" t="s">
        <v>134</v>
      </c>
      <c r="B119" s="1" t="s">
        <v>8</v>
      </c>
      <c r="C119" s="1" t="s">
        <v>53</v>
      </c>
      <c r="D119" s="1" t="str">
        <f t="shared" si="3"/>
        <v>Mickey Thomas</v>
      </c>
      <c r="E119" s="69" t="s">
        <v>623</v>
      </c>
      <c r="F119" s="69" t="s">
        <v>14</v>
      </c>
      <c r="G119" s="82">
        <v>4500</v>
      </c>
      <c r="H119" s="70">
        <v>37012</v>
      </c>
    </row>
    <row r="120" spans="1:8" ht="13.2" x14ac:dyDescent="0.25">
      <c r="A120" s="1" t="s">
        <v>136</v>
      </c>
      <c r="B120" s="1" t="s">
        <v>103</v>
      </c>
      <c r="C120" s="1" t="s">
        <v>104</v>
      </c>
      <c r="D120" s="1" t="str">
        <f t="shared" si="3"/>
        <v>Jessica Roberts</v>
      </c>
      <c r="E120" s="69" t="s">
        <v>623</v>
      </c>
      <c r="F120" s="69" t="s">
        <v>18</v>
      </c>
      <c r="G120" s="82">
        <v>10000</v>
      </c>
      <c r="H120" s="70">
        <v>37165</v>
      </c>
    </row>
    <row r="121" spans="1:8" ht="13.2" x14ac:dyDescent="0.25">
      <c r="A121" s="1" t="s">
        <v>139</v>
      </c>
      <c r="B121" s="1" t="s">
        <v>105</v>
      </c>
      <c r="C121" s="1" t="s">
        <v>106</v>
      </c>
      <c r="D121" s="1" t="str">
        <f t="shared" si="3"/>
        <v>Luke Linden</v>
      </c>
      <c r="E121" s="69" t="s">
        <v>623</v>
      </c>
      <c r="F121" s="69" t="s">
        <v>22</v>
      </c>
      <c r="G121" s="82">
        <v>9000</v>
      </c>
      <c r="H121" s="70">
        <v>37316</v>
      </c>
    </row>
    <row r="122" spans="1:8" ht="13.2" x14ac:dyDescent="0.25">
      <c r="A122" s="1" t="s">
        <v>141</v>
      </c>
      <c r="B122" s="1" t="s">
        <v>47</v>
      </c>
      <c r="C122" s="1" t="s">
        <v>37</v>
      </c>
      <c r="D122" s="1" t="str">
        <f t="shared" si="3"/>
        <v>Aiden Kiln</v>
      </c>
      <c r="E122" s="69" t="s">
        <v>623</v>
      </c>
      <c r="F122" s="69" t="s">
        <v>10</v>
      </c>
      <c r="G122" s="82">
        <v>4500</v>
      </c>
      <c r="H122" s="70">
        <v>37469</v>
      </c>
    </row>
    <row r="123" spans="1:8" ht="13.2" x14ac:dyDescent="0.25">
      <c r="A123" s="1" t="s">
        <v>144</v>
      </c>
      <c r="B123" s="1" t="s">
        <v>90</v>
      </c>
      <c r="C123" s="1" t="s">
        <v>82</v>
      </c>
      <c r="D123" s="1" t="str">
        <f t="shared" si="3"/>
        <v>Carla Johnson</v>
      </c>
      <c r="E123" s="69" t="s">
        <v>623</v>
      </c>
      <c r="F123" s="69" t="s">
        <v>14</v>
      </c>
      <c r="G123" s="82">
        <v>15000</v>
      </c>
      <c r="H123" s="70">
        <v>37622</v>
      </c>
    </row>
    <row r="124" spans="1:8" ht="13.2" x14ac:dyDescent="0.25">
      <c r="A124" s="1" t="s">
        <v>145</v>
      </c>
      <c r="B124" s="1" t="s">
        <v>110</v>
      </c>
      <c r="C124" s="1" t="s">
        <v>12</v>
      </c>
      <c r="D124" s="1" t="str">
        <f t="shared" si="3"/>
        <v>Shannon Kelly</v>
      </c>
      <c r="E124" s="69" t="s">
        <v>623</v>
      </c>
      <c r="F124" s="69" t="s">
        <v>18</v>
      </c>
      <c r="G124" s="82">
        <v>10000</v>
      </c>
      <c r="H124" s="70">
        <v>37773</v>
      </c>
    </row>
    <row r="125" spans="1:8" ht="13.2" x14ac:dyDescent="0.25">
      <c r="A125" s="1" t="s">
        <v>146</v>
      </c>
      <c r="B125" s="1" t="s">
        <v>112</v>
      </c>
      <c r="C125" s="1" t="s">
        <v>106</v>
      </c>
      <c r="D125" s="1" t="str">
        <f t="shared" si="3"/>
        <v>Melissa Linden</v>
      </c>
      <c r="E125" s="69" t="s">
        <v>623</v>
      </c>
      <c r="F125" s="69" t="s">
        <v>22</v>
      </c>
      <c r="G125" s="82">
        <v>10000</v>
      </c>
      <c r="H125" s="70">
        <v>37926</v>
      </c>
    </row>
    <row r="126" spans="1:8" ht="13.2" x14ac:dyDescent="0.25">
      <c r="A126" s="1" t="s">
        <v>147</v>
      </c>
      <c r="B126" s="1" t="s">
        <v>36</v>
      </c>
      <c r="C126" s="1" t="s">
        <v>37</v>
      </c>
      <c r="D126" s="1" t="str">
        <f t="shared" si="3"/>
        <v>Rebecca Kiln</v>
      </c>
      <c r="E126" s="69" t="s">
        <v>623</v>
      </c>
      <c r="F126" s="69" t="s">
        <v>10</v>
      </c>
      <c r="G126" s="82">
        <v>9000</v>
      </c>
      <c r="H126" s="70">
        <v>38078</v>
      </c>
    </row>
    <row r="127" spans="1:8" ht="13.2" x14ac:dyDescent="0.25">
      <c r="A127" s="1" t="s">
        <v>42</v>
      </c>
      <c r="B127" s="1" t="s">
        <v>153</v>
      </c>
      <c r="C127" s="1" t="s">
        <v>154</v>
      </c>
      <c r="D127" s="1" t="str">
        <f t="shared" si="3"/>
        <v>Jesse Light</v>
      </c>
      <c r="E127" s="69" t="s">
        <v>623</v>
      </c>
      <c r="F127" s="69" t="s">
        <v>18</v>
      </c>
      <c r="G127" s="82">
        <v>8000</v>
      </c>
      <c r="H127" s="70">
        <v>38384</v>
      </c>
    </row>
    <row r="128" spans="1:8" ht="13.2" x14ac:dyDescent="0.25">
      <c r="A128" s="1" t="s">
        <v>85</v>
      </c>
      <c r="B128" s="1" t="s">
        <v>123</v>
      </c>
      <c r="C128" s="1" t="s">
        <v>124</v>
      </c>
      <c r="D128" s="1" t="str">
        <f t="shared" si="3"/>
        <v>Greg Bennet</v>
      </c>
      <c r="E128" s="69" t="s">
        <v>623</v>
      </c>
      <c r="F128" s="69" t="s">
        <v>22</v>
      </c>
      <c r="G128" s="82">
        <v>7100</v>
      </c>
      <c r="H128" s="70">
        <v>38534</v>
      </c>
    </row>
    <row r="129" spans="1:8" ht="13.2" x14ac:dyDescent="0.25">
      <c r="A129" s="1" t="s">
        <v>157</v>
      </c>
      <c r="B129" s="1" t="s">
        <v>50</v>
      </c>
      <c r="C129" s="1" t="s">
        <v>51</v>
      </c>
      <c r="D129" s="1" t="str">
        <f t="shared" si="3"/>
        <v>Joe Robertson</v>
      </c>
      <c r="E129" s="69" t="s">
        <v>623</v>
      </c>
      <c r="F129" s="69" t="s">
        <v>10</v>
      </c>
      <c r="G129" s="82">
        <v>10000</v>
      </c>
      <c r="H129" s="70">
        <v>38687</v>
      </c>
    </row>
    <row r="130" spans="1:8" ht="13.2" x14ac:dyDescent="0.25">
      <c r="A130" s="1" t="s">
        <v>128</v>
      </c>
      <c r="B130" s="1" t="s">
        <v>13</v>
      </c>
      <c r="C130" s="1" t="s">
        <v>92</v>
      </c>
      <c r="D130" s="1" t="str">
        <f t="shared" ref="D130:D161" si="4">B130&amp;" "&amp;C130</f>
        <v>Ryan Miller</v>
      </c>
      <c r="E130" s="69" t="s">
        <v>623</v>
      </c>
      <c r="F130" s="69" t="s">
        <v>14</v>
      </c>
      <c r="G130" s="82">
        <v>14000</v>
      </c>
      <c r="H130" s="70">
        <v>35925</v>
      </c>
    </row>
    <row r="131" spans="1:8" ht="13.2" x14ac:dyDescent="0.25">
      <c r="A131" s="1" t="s">
        <v>55</v>
      </c>
      <c r="B131" s="1" t="s">
        <v>162</v>
      </c>
      <c r="C131" s="1" t="s">
        <v>53</v>
      </c>
      <c r="D131" s="1" t="str">
        <f t="shared" si="4"/>
        <v>Annie Thomas</v>
      </c>
      <c r="E131" s="69" t="s">
        <v>623</v>
      </c>
      <c r="F131" s="69" t="s">
        <v>18</v>
      </c>
      <c r="G131" s="82">
        <v>4000</v>
      </c>
      <c r="H131" s="70">
        <v>36078</v>
      </c>
    </row>
    <row r="132" spans="1:8" ht="13.2" x14ac:dyDescent="0.25">
      <c r="A132" s="1" t="s">
        <v>96</v>
      </c>
      <c r="B132" s="1" t="s">
        <v>114</v>
      </c>
      <c r="C132" s="1" t="s">
        <v>104</v>
      </c>
      <c r="D132" s="1" t="str">
        <f t="shared" si="4"/>
        <v>Paul Roberts</v>
      </c>
      <c r="E132" s="69" t="s">
        <v>623</v>
      </c>
      <c r="F132" s="69" t="s">
        <v>22</v>
      </c>
      <c r="G132" s="82">
        <v>9000</v>
      </c>
      <c r="H132" s="70">
        <v>36229</v>
      </c>
    </row>
    <row r="133" spans="1:8" ht="13.2" x14ac:dyDescent="0.25">
      <c r="A133" s="1" t="s">
        <v>250</v>
      </c>
      <c r="B133" s="1" t="s">
        <v>39</v>
      </c>
      <c r="C133" s="1" t="s">
        <v>121</v>
      </c>
      <c r="D133" s="1" t="str">
        <f t="shared" si="4"/>
        <v>Kendra Long</v>
      </c>
      <c r="E133" s="69" t="s">
        <v>623</v>
      </c>
      <c r="F133" s="69" t="s">
        <v>10</v>
      </c>
      <c r="G133" s="82">
        <v>10000</v>
      </c>
      <c r="H133" s="70">
        <v>36382</v>
      </c>
    </row>
    <row r="134" spans="1:8" ht="13.2" x14ac:dyDescent="0.25">
      <c r="A134" s="1" t="s">
        <v>244</v>
      </c>
      <c r="B134" s="1" t="s">
        <v>84</v>
      </c>
      <c r="C134" s="1" t="s">
        <v>48</v>
      </c>
      <c r="D134" s="1" t="str">
        <f t="shared" si="4"/>
        <v>Stuart Owens</v>
      </c>
      <c r="E134" s="69" t="s">
        <v>623</v>
      </c>
      <c r="F134" s="69" t="s">
        <v>14</v>
      </c>
      <c r="G134" s="82">
        <v>12000</v>
      </c>
      <c r="H134" s="70">
        <v>37725</v>
      </c>
    </row>
    <row r="135" spans="1:8" ht="13.2" x14ac:dyDescent="0.25">
      <c r="A135" s="1" t="s">
        <v>190</v>
      </c>
      <c r="B135" s="1" t="s">
        <v>56</v>
      </c>
      <c r="C135" s="1" t="s">
        <v>9</v>
      </c>
      <c r="D135" s="1" t="str">
        <f t="shared" si="4"/>
        <v>James Anderson</v>
      </c>
      <c r="E135" s="69" t="s">
        <v>623</v>
      </c>
      <c r="F135" s="69" t="s">
        <v>18</v>
      </c>
      <c r="G135" s="82">
        <v>10000</v>
      </c>
      <c r="H135" s="70">
        <v>37795</v>
      </c>
    </row>
    <row r="136" spans="1:8" ht="13.2" x14ac:dyDescent="0.25">
      <c r="A136" s="1" t="s">
        <v>291</v>
      </c>
      <c r="B136" s="1" t="s">
        <v>99</v>
      </c>
      <c r="C136" s="1" t="s">
        <v>17</v>
      </c>
      <c r="D136" s="1" t="str">
        <f t="shared" si="4"/>
        <v>Michael Lee</v>
      </c>
      <c r="E136" s="69" t="s">
        <v>623</v>
      </c>
      <c r="F136" s="69" t="s">
        <v>10</v>
      </c>
      <c r="G136" s="82">
        <v>5000</v>
      </c>
      <c r="H136" s="70">
        <v>37935</v>
      </c>
    </row>
    <row r="137" spans="1:8" ht="13.2" x14ac:dyDescent="0.25">
      <c r="A137" s="1" t="s">
        <v>273</v>
      </c>
      <c r="B137" s="1" t="s">
        <v>119</v>
      </c>
      <c r="C137" s="1" t="s">
        <v>21</v>
      </c>
      <c r="D137" s="1" t="str">
        <f t="shared" si="4"/>
        <v>Jamie Taylor</v>
      </c>
      <c r="E137" s="69" t="s">
        <v>623</v>
      </c>
      <c r="F137" s="69" t="s">
        <v>14</v>
      </c>
      <c r="G137" s="82">
        <v>14000</v>
      </c>
      <c r="H137" s="70">
        <v>38005</v>
      </c>
    </row>
    <row r="138" spans="1:8" ht="13.2" x14ac:dyDescent="0.25">
      <c r="A138" s="1" t="s">
        <v>193</v>
      </c>
      <c r="B138" s="1" t="s">
        <v>60</v>
      </c>
      <c r="C138" s="1" t="s">
        <v>56</v>
      </c>
      <c r="D138" s="1" t="str">
        <f t="shared" si="4"/>
        <v>Lila James</v>
      </c>
      <c r="E138" s="69" t="s">
        <v>623</v>
      </c>
      <c r="F138" s="69" t="s">
        <v>22</v>
      </c>
      <c r="G138" s="82">
        <v>10000</v>
      </c>
      <c r="H138" s="70">
        <v>38145</v>
      </c>
    </row>
    <row r="139" spans="1:8" ht="13.2" x14ac:dyDescent="0.25">
      <c r="A139" s="1" t="s">
        <v>217</v>
      </c>
      <c r="B139" s="1" t="s">
        <v>62</v>
      </c>
      <c r="C139" s="1" t="s">
        <v>186</v>
      </c>
      <c r="D139" s="1" t="str">
        <f t="shared" si="4"/>
        <v>Lisa Austin</v>
      </c>
      <c r="E139" s="69" t="s">
        <v>623</v>
      </c>
      <c r="F139" s="69" t="s">
        <v>10</v>
      </c>
      <c r="G139" s="82">
        <v>6000</v>
      </c>
      <c r="H139" s="70">
        <v>38215</v>
      </c>
    </row>
    <row r="140" spans="1:8" ht="13.2" x14ac:dyDescent="0.25">
      <c r="A140" s="1" t="s">
        <v>218</v>
      </c>
      <c r="B140" s="1" t="s">
        <v>64</v>
      </c>
      <c r="C140" s="1" t="s">
        <v>178</v>
      </c>
      <c r="D140" s="1" t="str">
        <f t="shared" si="4"/>
        <v>Simon Mayers</v>
      </c>
      <c r="E140" s="69" t="s">
        <v>623</v>
      </c>
      <c r="F140" s="69" t="s">
        <v>14</v>
      </c>
      <c r="G140" s="82">
        <v>10000</v>
      </c>
      <c r="H140" s="70">
        <v>38285</v>
      </c>
    </row>
    <row r="141" spans="1:8" ht="13.2" x14ac:dyDescent="0.25">
      <c r="A141" s="1" t="s">
        <v>256</v>
      </c>
      <c r="B141" s="1" t="s">
        <v>66</v>
      </c>
      <c r="C141" s="1" t="s">
        <v>124</v>
      </c>
      <c r="D141" s="1" t="str">
        <f t="shared" si="4"/>
        <v>Tina Bennet</v>
      </c>
      <c r="E141" s="69" t="s">
        <v>623</v>
      </c>
      <c r="F141" s="69" t="s">
        <v>18</v>
      </c>
      <c r="G141" s="82">
        <v>10000</v>
      </c>
      <c r="H141" s="70">
        <v>38355</v>
      </c>
    </row>
    <row r="142" spans="1:8" ht="13.2" x14ac:dyDescent="0.25">
      <c r="A142" s="1" t="s">
        <v>246</v>
      </c>
      <c r="B142" s="1" t="s">
        <v>69</v>
      </c>
      <c r="C142" s="1" t="s">
        <v>51</v>
      </c>
      <c r="D142" s="1" t="str">
        <f t="shared" si="4"/>
        <v>Kaylen Robertson</v>
      </c>
      <c r="E142" s="69" t="s">
        <v>623</v>
      </c>
      <c r="F142" s="69" t="s">
        <v>22</v>
      </c>
      <c r="G142" s="82">
        <v>8500</v>
      </c>
      <c r="H142" s="70">
        <v>38425</v>
      </c>
    </row>
    <row r="143" spans="1:8" ht="13.2" x14ac:dyDescent="0.25">
      <c r="A143" s="1" t="s">
        <v>196</v>
      </c>
      <c r="B143" s="1" t="s">
        <v>72</v>
      </c>
      <c r="C143" s="1" t="s">
        <v>92</v>
      </c>
      <c r="D143" s="1" t="str">
        <f t="shared" si="4"/>
        <v>Spencer Miller</v>
      </c>
      <c r="E143" s="69" t="s">
        <v>623</v>
      </c>
      <c r="F143" s="69" t="s">
        <v>10</v>
      </c>
      <c r="G143" s="82">
        <v>8000</v>
      </c>
      <c r="H143" s="70">
        <v>38495</v>
      </c>
    </row>
    <row r="144" spans="1:8" ht="13.2" x14ac:dyDescent="0.25">
      <c r="A144" s="1" t="s">
        <v>224</v>
      </c>
      <c r="B144" s="1" t="s">
        <v>74</v>
      </c>
      <c r="C144" s="1" t="s">
        <v>53</v>
      </c>
      <c r="D144" s="1" t="str">
        <f t="shared" si="4"/>
        <v>Denise Thomas</v>
      </c>
      <c r="E144" s="69" t="s">
        <v>623</v>
      </c>
      <c r="F144" s="69" t="s">
        <v>14</v>
      </c>
      <c r="G144" s="82">
        <v>4500</v>
      </c>
      <c r="H144" s="70">
        <v>35484</v>
      </c>
    </row>
    <row r="145" spans="1:8" ht="13.2" x14ac:dyDescent="0.25">
      <c r="A145" s="1" t="s">
        <v>225</v>
      </c>
      <c r="B145" s="1" t="s">
        <v>56</v>
      </c>
      <c r="C145" s="1" t="s">
        <v>104</v>
      </c>
      <c r="D145" s="1" t="str">
        <f t="shared" si="4"/>
        <v>James Roberts</v>
      </c>
      <c r="E145" s="69" t="s">
        <v>623</v>
      </c>
      <c r="F145" s="69" t="s">
        <v>18</v>
      </c>
      <c r="G145" s="82">
        <v>11500</v>
      </c>
      <c r="H145" s="70">
        <v>35634</v>
      </c>
    </row>
    <row r="146" spans="1:8" ht="13.2" x14ac:dyDescent="0.25">
      <c r="A146" s="1" t="s">
        <v>259</v>
      </c>
      <c r="B146" s="1" t="s">
        <v>77</v>
      </c>
      <c r="C146" s="1" t="s">
        <v>106</v>
      </c>
      <c r="D146" s="1" t="str">
        <f t="shared" si="4"/>
        <v>Rita Linden</v>
      </c>
      <c r="E146" s="69" t="s">
        <v>623</v>
      </c>
      <c r="F146" s="69" t="s">
        <v>22</v>
      </c>
      <c r="G146" s="82">
        <v>10000</v>
      </c>
      <c r="H146" s="70">
        <v>35787</v>
      </c>
    </row>
    <row r="147" spans="1:8" ht="13.2" x14ac:dyDescent="0.25">
      <c r="A147" s="1" t="s">
        <v>182</v>
      </c>
      <c r="B147" s="1" t="s">
        <v>99</v>
      </c>
      <c r="C147" s="1" t="s">
        <v>37</v>
      </c>
      <c r="D147" s="1" t="str">
        <f t="shared" si="4"/>
        <v>Michael Kiln</v>
      </c>
      <c r="E147" s="69" t="s">
        <v>623</v>
      </c>
      <c r="F147" s="69" t="s">
        <v>10</v>
      </c>
      <c r="G147" s="82">
        <v>9000</v>
      </c>
      <c r="H147" s="70">
        <v>35938</v>
      </c>
    </row>
    <row r="148" spans="1:8" ht="13.2" x14ac:dyDescent="0.25">
      <c r="A148" s="1" t="s">
        <v>300</v>
      </c>
      <c r="B148" s="1" t="s">
        <v>119</v>
      </c>
      <c r="C148" s="1" t="s">
        <v>82</v>
      </c>
      <c r="D148" s="1" t="str">
        <f t="shared" si="4"/>
        <v>Jamie Johnson</v>
      </c>
      <c r="E148" s="69" t="s">
        <v>623</v>
      </c>
      <c r="F148" s="69" t="s">
        <v>14</v>
      </c>
      <c r="G148" s="82">
        <v>8500</v>
      </c>
      <c r="H148" s="70">
        <v>36091</v>
      </c>
    </row>
    <row r="149" spans="1:8" ht="13.2" x14ac:dyDescent="0.25">
      <c r="A149" s="1" t="s">
        <v>238</v>
      </c>
      <c r="B149" s="1" t="s">
        <v>77</v>
      </c>
      <c r="C149" s="1" t="s">
        <v>123</v>
      </c>
      <c r="D149" s="1" t="str">
        <f t="shared" si="4"/>
        <v>Rita Greg</v>
      </c>
      <c r="E149" s="69" t="s">
        <v>41</v>
      </c>
      <c r="F149" s="69" t="s">
        <v>22</v>
      </c>
      <c r="G149" s="82">
        <v>9000</v>
      </c>
      <c r="H149" s="70">
        <v>37715</v>
      </c>
    </row>
    <row r="150" spans="1:8" ht="13.2" x14ac:dyDescent="0.25">
      <c r="A150" s="1" t="s">
        <v>239</v>
      </c>
      <c r="B150" s="1" t="s">
        <v>148</v>
      </c>
      <c r="C150" s="1" t="s">
        <v>82</v>
      </c>
      <c r="D150" s="1" t="str">
        <f t="shared" si="4"/>
        <v>Trevor Johnson</v>
      </c>
      <c r="E150" s="69" t="s">
        <v>41</v>
      </c>
      <c r="F150" s="69" t="s">
        <v>18</v>
      </c>
      <c r="G150" s="82">
        <v>11000</v>
      </c>
      <c r="H150" s="70">
        <v>35883</v>
      </c>
    </row>
    <row r="151" spans="1:8" ht="13.2" x14ac:dyDescent="0.25">
      <c r="A151" s="1" t="s">
        <v>240</v>
      </c>
      <c r="B151" s="1" t="s">
        <v>79</v>
      </c>
      <c r="C151" s="1" t="s">
        <v>104</v>
      </c>
      <c r="D151" s="1" t="str">
        <f t="shared" si="4"/>
        <v>Cynthia Roberts</v>
      </c>
      <c r="E151" s="69" t="s">
        <v>41</v>
      </c>
      <c r="F151" s="69" t="s">
        <v>18</v>
      </c>
      <c r="G151" s="82">
        <v>9000</v>
      </c>
      <c r="H151" s="70">
        <v>36654</v>
      </c>
    </row>
    <row r="152" spans="1:8" ht="13.2" x14ac:dyDescent="0.25">
      <c r="A152" s="1" t="s">
        <v>241</v>
      </c>
      <c r="B152" s="1" t="s">
        <v>99</v>
      </c>
      <c r="C152" s="1" t="s">
        <v>17</v>
      </c>
      <c r="D152" s="1" t="str">
        <f t="shared" si="4"/>
        <v>Michael Lee</v>
      </c>
      <c r="E152" s="69" t="s">
        <v>41</v>
      </c>
      <c r="F152" s="69" t="s">
        <v>14</v>
      </c>
      <c r="G152" s="82">
        <v>4000</v>
      </c>
      <c r="H152" s="70">
        <v>38366</v>
      </c>
    </row>
    <row r="153" spans="1:8" ht="13.2" x14ac:dyDescent="0.25">
      <c r="A153" s="1" t="s">
        <v>242</v>
      </c>
      <c r="B153" s="1" t="s">
        <v>116</v>
      </c>
      <c r="C153" s="1" t="s">
        <v>219</v>
      </c>
      <c r="D153" s="1" t="str">
        <f t="shared" si="4"/>
        <v>Sandra Lawrence</v>
      </c>
      <c r="E153" s="69" t="s">
        <v>41</v>
      </c>
      <c r="F153" s="69" t="s">
        <v>18</v>
      </c>
      <c r="G153" s="82">
        <v>10000</v>
      </c>
      <c r="H153" s="70">
        <v>37840</v>
      </c>
    </row>
    <row r="154" spans="1:8" ht="13.2" x14ac:dyDescent="0.25">
      <c r="A154" s="1" t="s">
        <v>616</v>
      </c>
      <c r="B154" s="1" t="s">
        <v>153</v>
      </c>
      <c r="C154" s="1" t="s">
        <v>124</v>
      </c>
      <c r="D154" s="1" t="str">
        <f t="shared" si="4"/>
        <v>Jesse Bennet</v>
      </c>
      <c r="E154" s="69" t="s">
        <v>41</v>
      </c>
      <c r="F154" s="69" t="s">
        <v>10</v>
      </c>
      <c r="G154" s="82">
        <v>9000</v>
      </c>
      <c r="H154" s="70">
        <v>37545</v>
      </c>
    </row>
    <row r="155" spans="1:8" ht="13.2" x14ac:dyDescent="0.25">
      <c r="A155" s="1" t="s">
        <v>203</v>
      </c>
      <c r="B155" s="1" t="s">
        <v>142</v>
      </c>
      <c r="C155" s="1" t="s">
        <v>127</v>
      </c>
      <c r="D155" s="1" t="str">
        <f t="shared" si="4"/>
        <v>Jim Jones</v>
      </c>
      <c r="E155" s="69" t="s">
        <v>41</v>
      </c>
      <c r="F155" s="69" t="s">
        <v>18</v>
      </c>
      <c r="G155" s="82">
        <v>7100</v>
      </c>
      <c r="H155" s="70">
        <v>36678</v>
      </c>
    </row>
    <row r="156" spans="1:8" ht="13.2" x14ac:dyDescent="0.25">
      <c r="A156" s="1" t="s">
        <v>59</v>
      </c>
      <c r="B156" s="1" t="s">
        <v>176</v>
      </c>
      <c r="C156" s="1" t="s">
        <v>54</v>
      </c>
      <c r="D156" s="1" t="str">
        <f t="shared" si="4"/>
        <v>Kate Gable</v>
      </c>
      <c r="E156" s="69" t="s">
        <v>41</v>
      </c>
      <c r="F156" s="69" t="s">
        <v>22</v>
      </c>
      <c r="G156" s="82">
        <v>8000</v>
      </c>
      <c r="H156" s="70">
        <v>36831</v>
      </c>
    </row>
    <row r="157" spans="1:8" ht="13.2" x14ac:dyDescent="0.25">
      <c r="A157" s="1" t="s">
        <v>61</v>
      </c>
      <c r="B157" s="1" t="s">
        <v>231</v>
      </c>
      <c r="C157" s="1" t="s">
        <v>95</v>
      </c>
      <c r="D157" s="1" t="str">
        <f t="shared" si="4"/>
        <v>Nancy Van Hof</v>
      </c>
      <c r="E157" s="69" t="s">
        <v>41</v>
      </c>
      <c r="F157" s="69" t="s">
        <v>10</v>
      </c>
      <c r="G157" s="82">
        <v>7600</v>
      </c>
      <c r="H157" s="70">
        <v>36982</v>
      </c>
    </row>
    <row r="158" spans="1:8" ht="13.2" x14ac:dyDescent="0.25">
      <c r="A158" s="1" t="s">
        <v>63</v>
      </c>
      <c r="B158" s="1" t="s">
        <v>233</v>
      </c>
      <c r="C158" s="1" t="s">
        <v>164</v>
      </c>
      <c r="D158" s="1" t="str">
        <f t="shared" si="4"/>
        <v>Jennifer Thompson</v>
      </c>
      <c r="E158" s="69" t="s">
        <v>41</v>
      </c>
      <c r="F158" s="69" t="s">
        <v>14</v>
      </c>
      <c r="G158" s="82">
        <v>4000</v>
      </c>
      <c r="H158" s="70">
        <v>37135</v>
      </c>
    </row>
    <row r="159" spans="1:8" ht="13.2" x14ac:dyDescent="0.25">
      <c r="A159" s="1" t="s">
        <v>65</v>
      </c>
      <c r="B159" s="1" t="s">
        <v>235</v>
      </c>
      <c r="C159" s="1" t="s">
        <v>189</v>
      </c>
      <c r="D159" s="1" t="str">
        <f t="shared" si="4"/>
        <v>Samuel Gregory</v>
      </c>
      <c r="E159" s="69" t="s">
        <v>41</v>
      </c>
      <c r="F159" s="69" t="s">
        <v>18</v>
      </c>
      <c r="G159" s="82">
        <v>9000</v>
      </c>
      <c r="H159" s="70">
        <v>37288</v>
      </c>
    </row>
    <row r="160" spans="1:8" ht="13.2" x14ac:dyDescent="0.25">
      <c r="A160" s="1" t="s">
        <v>68</v>
      </c>
      <c r="B160" s="1" t="s">
        <v>123</v>
      </c>
      <c r="C160" s="1" t="s">
        <v>115</v>
      </c>
      <c r="D160" s="1" t="str">
        <f t="shared" si="4"/>
        <v>Greg Hope</v>
      </c>
      <c r="E160" s="69" t="s">
        <v>41</v>
      </c>
      <c r="F160" s="69" t="s">
        <v>22</v>
      </c>
      <c r="G160" s="82">
        <v>6000</v>
      </c>
      <c r="H160" s="70">
        <v>37438</v>
      </c>
    </row>
    <row r="161" spans="1:8" ht="13.2" x14ac:dyDescent="0.25">
      <c r="A161" s="1" t="s">
        <v>71</v>
      </c>
      <c r="B161" s="1" t="s">
        <v>50</v>
      </c>
      <c r="C161" s="1" t="s">
        <v>40</v>
      </c>
      <c r="D161" s="1" t="str">
        <f t="shared" si="4"/>
        <v>Joe Pecks</v>
      </c>
      <c r="E161" s="69" t="s">
        <v>41</v>
      </c>
      <c r="F161" s="69" t="s">
        <v>10</v>
      </c>
      <c r="G161" s="82">
        <v>6700</v>
      </c>
      <c r="H161" s="70">
        <v>37591</v>
      </c>
    </row>
    <row r="162" spans="1:8" ht="13.2" x14ac:dyDescent="0.25">
      <c r="A162" s="1" t="s">
        <v>75</v>
      </c>
      <c r="B162" s="1" t="s">
        <v>162</v>
      </c>
      <c r="C162" s="1" t="s">
        <v>189</v>
      </c>
      <c r="D162" s="1" t="str">
        <f t="shared" ref="D162:D188" si="5">B162&amp;" "&amp;C162</f>
        <v>Annie Gregory</v>
      </c>
      <c r="E162" s="69" t="s">
        <v>41</v>
      </c>
      <c r="F162" s="69" t="s">
        <v>18</v>
      </c>
      <c r="G162" s="82">
        <v>13000</v>
      </c>
      <c r="H162" s="70">
        <v>37895</v>
      </c>
    </row>
    <row r="163" spans="1:8" ht="13.2" x14ac:dyDescent="0.25">
      <c r="A163" s="1" t="s">
        <v>76</v>
      </c>
      <c r="B163" s="1" t="s">
        <v>114</v>
      </c>
      <c r="C163" s="1" t="s">
        <v>115</v>
      </c>
      <c r="D163" s="1" t="str">
        <f t="shared" si="5"/>
        <v>Paul Hope</v>
      </c>
      <c r="E163" s="69" t="s">
        <v>41</v>
      </c>
      <c r="F163" s="69" t="s">
        <v>22</v>
      </c>
      <c r="G163" s="82">
        <v>7500</v>
      </c>
      <c r="H163" s="70">
        <v>38047</v>
      </c>
    </row>
    <row r="164" spans="1:8" ht="13.2" x14ac:dyDescent="0.25">
      <c r="A164" s="1" t="s">
        <v>149</v>
      </c>
      <c r="B164" s="1" t="s">
        <v>39</v>
      </c>
      <c r="C164" s="1" t="s">
        <v>40</v>
      </c>
      <c r="D164" s="1" t="str">
        <f t="shared" si="5"/>
        <v>Kendra Pecks</v>
      </c>
      <c r="E164" s="69" t="s">
        <v>41</v>
      </c>
      <c r="F164" s="69" t="s">
        <v>10</v>
      </c>
      <c r="G164" s="82">
        <v>8500</v>
      </c>
      <c r="H164" s="70">
        <v>38200</v>
      </c>
    </row>
    <row r="165" spans="1:8" ht="13.2" x14ac:dyDescent="0.25">
      <c r="A165" s="1" t="s">
        <v>118</v>
      </c>
      <c r="B165" s="1" t="s">
        <v>84</v>
      </c>
      <c r="C165" s="1" t="s">
        <v>56</v>
      </c>
      <c r="D165" s="1" t="str">
        <f t="shared" si="5"/>
        <v>Stuart James</v>
      </c>
      <c r="E165" s="69" t="s">
        <v>41</v>
      </c>
      <c r="F165" s="69" t="s">
        <v>14</v>
      </c>
      <c r="G165" s="82">
        <v>9000</v>
      </c>
      <c r="H165" s="70">
        <v>38353</v>
      </c>
    </row>
    <row r="166" spans="1:8" ht="13.2" x14ac:dyDescent="0.25">
      <c r="A166" s="1" t="s">
        <v>45</v>
      </c>
      <c r="B166" s="1" t="s">
        <v>142</v>
      </c>
      <c r="C166" s="1" t="s">
        <v>156</v>
      </c>
      <c r="D166" s="1" t="str">
        <f t="shared" si="5"/>
        <v>Jim Young</v>
      </c>
      <c r="E166" s="69" t="s">
        <v>41</v>
      </c>
      <c r="F166" s="69" t="s">
        <v>18</v>
      </c>
      <c r="G166" s="82">
        <v>10000</v>
      </c>
      <c r="H166" s="70">
        <v>38504</v>
      </c>
    </row>
    <row r="167" spans="1:8" ht="13.2" x14ac:dyDescent="0.25">
      <c r="A167" s="1" t="s">
        <v>87</v>
      </c>
      <c r="B167" s="1" t="s">
        <v>126</v>
      </c>
      <c r="C167" s="1" t="s">
        <v>127</v>
      </c>
      <c r="D167" s="1" t="str">
        <f t="shared" si="5"/>
        <v>Minnie Jones</v>
      </c>
      <c r="E167" s="69" t="s">
        <v>41</v>
      </c>
      <c r="F167" s="69" t="s">
        <v>22</v>
      </c>
      <c r="G167" s="82">
        <v>4000</v>
      </c>
      <c r="H167" s="70">
        <v>38657</v>
      </c>
    </row>
    <row r="168" spans="1:8" ht="13.2" x14ac:dyDescent="0.25">
      <c r="A168" s="1" t="s">
        <v>159</v>
      </c>
      <c r="B168" s="1" t="s">
        <v>53</v>
      </c>
      <c r="C168" s="1" t="s">
        <v>54</v>
      </c>
      <c r="D168" s="1" t="str">
        <f t="shared" si="5"/>
        <v>Thomas Gable</v>
      </c>
      <c r="E168" s="69" t="s">
        <v>41</v>
      </c>
      <c r="F168" s="69" t="s">
        <v>10</v>
      </c>
      <c r="G168" s="82">
        <v>8000</v>
      </c>
      <c r="H168" s="70">
        <v>35895</v>
      </c>
    </row>
    <row r="169" spans="1:8" ht="13.2" x14ac:dyDescent="0.25">
      <c r="A169" s="1" t="s">
        <v>130</v>
      </c>
      <c r="B169" s="1" t="s">
        <v>94</v>
      </c>
      <c r="C169" s="1" t="s">
        <v>95</v>
      </c>
      <c r="D169" s="1" t="str">
        <f t="shared" si="5"/>
        <v>Roger Van Hof</v>
      </c>
      <c r="E169" s="69" t="s">
        <v>41</v>
      </c>
      <c r="F169" s="69" t="s">
        <v>14</v>
      </c>
      <c r="G169" s="82">
        <v>10000</v>
      </c>
      <c r="H169" s="70">
        <v>36048</v>
      </c>
    </row>
    <row r="170" spans="1:8" ht="13.2" x14ac:dyDescent="0.25">
      <c r="A170" s="1" t="s">
        <v>57</v>
      </c>
      <c r="B170" s="1" t="s">
        <v>148</v>
      </c>
      <c r="C170" s="1" t="s">
        <v>164</v>
      </c>
      <c r="D170" s="1" t="str">
        <f t="shared" si="5"/>
        <v>Trevor Thompson</v>
      </c>
      <c r="E170" s="69" t="s">
        <v>41</v>
      </c>
      <c r="F170" s="69" t="s">
        <v>18</v>
      </c>
      <c r="G170" s="82">
        <v>8500</v>
      </c>
      <c r="H170" s="70">
        <v>36201</v>
      </c>
    </row>
    <row r="171" spans="1:8" ht="13.2" x14ac:dyDescent="0.25">
      <c r="A171" s="1" t="s">
        <v>267</v>
      </c>
      <c r="B171" s="1" t="s">
        <v>116</v>
      </c>
      <c r="C171" s="1" t="s">
        <v>189</v>
      </c>
      <c r="D171" s="1" t="str">
        <f t="shared" si="5"/>
        <v>Sandra Gregory</v>
      </c>
      <c r="E171" s="69" t="s">
        <v>41</v>
      </c>
      <c r="F171" s="69" t="s">
        <v>22</v>
      </c>
      <c r="G171" s="82">
        <v>9000</v>
      </c>
      <c r="H171" s="70">
        <v>36351</v>
      </c>
    </row>
    <row r="172" spans="1:8" ht="13.2" x14ac:dyDescent="0.25">
      <c r="A172" s="1" t="s">
        <v>268</v>
      </c>
      <c r="B172" s="1" t="s">
        <v>43</v>
      </c>
      <c r="C172" s="1" t="s">
        <v>124</v>
      </c>
      <c r="D172" s="1" t="str">
        <f t="shared" si="5"/>
        <v>Maureen Bennet</v>
      </c>
      <c r="E172" s="69" t="s">
        <v>41</v>
      </c>
      <c r="F172" s="69" t="s">
        <v>10</v>
      </c>
      <c r="G172" s="82">
        <v>8500</v>
      </c>
      <c r="H172" s="70">
        <v>36504</v>
      </c>
    </row>
    <row r="173" spans="1:8" ht="13.2" x14ac:dyDescent="0.25">
      <c r="A173" s="1" t="s">
        <v>251</v>
      </c>
      <c r="B173" s="1" t="s">
        <v>33</v>
      </c>
      <c r="C173" s="1" t="s">
        <v>51</v>
      </c>
      <c r="D173" s="1" t="str">
        <f t="shared" si="5"/>
        <v>Melinda Robertson</v>
      </c>
      <c r="E173" s="69" t="s">
        <v>41</v>
      </c>
      <c r="F173" s="69" t="s">
        <v>14</v>
      </c>
      <c r="G173" s="82">
        <v>6000</v>
      </c>
      <c r="H173" s="70">
        <v>37781</v>
      </c>
    </row>
    <row r="174" spans="1:8" ht="13.2" x14ac:dyDescent="0.25">
      <c r="A174" s="1" t="s">
        <v>245</v>
      </c>
      <c r="B174" s="1" t="s">
        <v>34</v>
      </c>
      <c r="C174" s="1" t="s">
        <v>92</v>
      </c>
      <c r="D174" s="1" t="str">
        <f t="shared" si="5"/>
        <v>Mary Miller</v>
      </c>
      <c r="E174" s="69" t="s">
        <v>41</v>
      </c>
      <c r="F174" s="69" t="s">
        <v>18</v>
      </c>
      <c r="G174" s="82">
        <v>10000</v>
      </c>
      <c r="H174" s="70">
        <v>37851</v>
      </c>
    </row>
    <row r="175" spans="1:8" ht="13.2" x14ac:dyDescent="0.25">
      <c r="A175" s="1" t="s">
        <v>191</v>
      </c>
      <c r="B175" s="1" t="s">
        <v>79</v>
      </c>
      <c r="C175" s="1" t="s">
        <v>53</v>
      </c>
      <c r="D175" s="1" t="str">
        <f t="shared" si="5"/>
        <v>Cynthia Thomas</v>
      </c>
      <c r="E175" s="69" t="s">
        <v>41</v>
      </c>
      <c r="F175" s="69" t="s">
        <v>22</v>
      </c>
      <c r="G175" s="82">
        <v>4500</v>
      </c>
      <c r="H175" s="70">
        <v>37921</v>
      </c>
    </row>
    <row r="176" spans="1:8" ht="13.2" x14ac:dyDescent="0.25">
      <c r="A176" s="1" t="s">
        <v>213</v>
      </c>
      <c r="B176" s="1" t="s">
        <v>151</v>
      </c>
      <c r="C176" s="1" t="s">
        <v>104</v>
      </c>
      <c r="D176" s="1" t="str">
        <f t="shared" si="5"/>
        <v>Adam Roberts</v>
      </c>
      <c r="E176" s="69" t="s">
        <v>41</v>
      </c>
      <c r="F176" s="69" t="s">
        <v>10</v>
      </c>
      <c r="G176" s="82">
        <v>13000</v>
      </c>
      <c r="H176" s="70">
        <v>37991</v>
      </c>
    </row>
    <row r="177" spans="1:8" ht="13.2" x14ac:dyDescent="0.25">
      <c r="A177" s="1" t="s">
        <v>214</v>
      </c>
      <c r="B177" s="1" t="s">
        <v>56</v>
      </c>
      <c r="C177" s="1" t="s">
        <v>168</v>
      </c>
      <c r="D177" s="1" t="str">
        <f t="shared" si="5"/>
        <v>James Pingault</v>
      </c>
      <c r="E177" s="69" t="s">
        <v>41</v>
      </c>
      <c r="F177" s="69" t="s">
        <v>14</v>
      </c>
      <c r="G177" s="82">
        <v>8000</v>
      </c>
      <c r="H177" s="70">
        <v>38061</v>
      </c>
    </row>
    <row r="178" spans="1:8" ht="13.2" x14ac:dyDescent="0.25">
      <c r="A178" s="1" t="s">
        <v>254</v>
      </c>
      <c r="B178" s="1" t="s">
        <v>294</v>
      </c>
      <c r="C178" s="1" t="s">
        <v>288</v>
      </c>
      <c r="D178" s="1" t="str">
        <f t="shared" si="5"/>
        <v>Jeffrey Philips</v>
      </c>
      <c r="E178" s="69" t="s">
        <v>41</v>
      </c>
      <c r="F178" s="69" t="s">
        <v>18</v>
      </c>
      <c r="G178" s="82">
        <v>6000</v>
      </c>
      <c r="H178" s="70">
        <v>38131</v>
      </c>
    </row>
    <row r="179" spans="1:8" ht="13.2" x14ac:dyDescent="0.25">
      <c r="A179" s="1" t="s">
        <v>175</v>
      </c>
      <c r="B179" s="1" t="s">
        <v>12</v>
      </c>
      <c r="C179" s="1" t="s">
        <v>9</v>
      </c>
      <c r="D179" s="1" t="str">
        <f t="shared" si="5"/>
        <v>Kelly Anderson</v>
      </c>
      <c r="E179" s="69" t="s">
        <v>41</v>
      </c>
      <c r="F179" s="69" t="s">
        <v>22</v>
      </c>
      <c r="G179" s="82">
        <v>10000</v>
      </c>
      <c r="H179" s="70">
        <v>38201</v>
      </c>
    </row>
    <row r="180" spans="1:8" ht="13.2" x14ac:dyDescent="0.25">
      <c r="A180" s="1" t="s">
        <v>295</v>
      </c>
      <c r="B180" s="1" t="s">
        <v>16</v>
      </c>
      <c r="C180" s="1" t="s">
        <v>56</v>
      </c>
      <c r="D180" s="1" t="str">
        <f t="shared" si="5"/>
        <v>Donald James</v>
      </c>
      <c r="E180" s="69" t="s">
        <v>41</v>
      </c>
      <c r="F180" s="69" t="s">
        <v>10</v>
      </c>
      <c r="G180" s="82">
        <v>57000</v>
      </c>
      <c r="H180" s="70">
        <v>38271</v>
      </c>
    </row>
    <row r="181" spans="1:8" ht="13.2" x14ac:dyDescent="0.25">
      <c r="A181" s="1" t="s">
        <v>278</v>
      </c>
      <c r="B181" s="1" t="s">
        <v>20</v>
      </c>
      <c r="C181" s="1" t="s">
        <v>156</v>
      </c>
      <c r="D181" s="1" t="str">
        <f t="shared" si="5"/>
        <v>Zachary Young</v>
      </c>
      <c r="E181" s="69" t="s">
        <v>41</v>
      </c>
      <c r="F181" s="69" t="s">
        <v>14</v>
      </c>
      <c r="G181" s="82">
        <v>9000</v>
      </c>
      <c r="H181" s="70">
        <v>38341</v>
      </c>
    </row>
    <row r="182" spans="1:8" ht="13.2" x14ac:dyDescent="0.25">
      <c r="A182" s="1" t="s">
        <v>279</v>
      </c>
      <c r="B182" s="1" t="s">
        <v>24</v>
      </c>
      <c r="C182" s="1" t="s">
        <v>127</v>
      </c>
      <c r="D182" s="1" t="str">
        <f t="shared" si="5"/>
        <v>Mark Jones</v>
      </c>
      <c r="E182" s="69" t="s">
        <v>41</v>
      </c>
      <c r="F182" s="69" t="s">
        <v>18</v>
      </c>
      <c r="G182" s="82">
        <v>9900</v>
      </c>
      <c r="H182" s="70">
        <v>38411</v>
      </c>
    </row>
    <row r="183" spans="1:8" ht="13.2" x14ac:dyDescent="0.25">
      <c r="A183" s="1" t="s">
        <v>257</v>
      </c>
      <c r="B183" s="1" t="s">
        <v>27</v>
      </c>
      <c r="C183" s="1" t="s">
        <v>54</v>
      </c>
      <c r="D183" s="1" t="str">
        <f t="shared" si="5"/>
        <v>William Gable</v>
      </c>
      <c r="E183" s="69" t="s">
        <v>41</v>
      </c>
      <c r="F183" s="69" t="s">
        <v>22</v>
      </c>
      <c r="G183" s="82">
        <v>4500</v>
      </c>
      <c r="H183" s="70">
        <v>38481</v>
      </c>
    </row>
    <row r="184" spans="1:8" ht="13.2" x14ac:dyDescent="0.25">
      <c r="A184" s="1" t="s">
        <v>180</v>
      </c>
      <c r="B184" s="1" t="s">
        <v>30</v>
      </c>
      <c r="C184" s="1" t="s">
        <v>95</v>
      </c>
      <c r="D184" s="1" t="str">
        <f t="shared" si="5"/>
        <v>Debbie Van Hof</v>
      </c>
      <c r="E184" s="69" t="s">
        <v>41</v>
      </c>
      <c r="F184" s="69" t="s">
        <v>10</v>
      </c>
      <c r="G184" s="82">
        <v>9900</v>
      </c>
      <c r="H184" s="70">
        <v>38551</v>
      </c>
    </row>
    <row r="185" spans="1:8" ht="13.2" x14ac:dyDescent="0.25">
      <c r="A185" s="1" t="s">
        <v>298</v>
      </c>
      <c r="B185" s="1" t="s">
        <v>33</v>
      </c>
      <c r="C185" s="1" t="s">
        <v>164</v>
      </c>
      <c r="D185" s="1" t="str">
        <f t="shared" si="5"/>
        <v>Melinda Thompson</v>
      </c>
      <c r="E185" s="69" t="s">
        <v>41</v>
      </c>
      <c r="F185" s="69" t="s">
        <v>14</v>
      </c>
      <c r="G185" s="82">
        <v>10000</v>
      </c>
      <c r="H185" s="70">
        <v>35604</v>
      </c>
    </row>
    <row r="186" spans="1:8" ht="13.2" x14ac:dyDescent="0.25">
      <c r="A186" s="1" t="s">
        <v>283</v>
      </c>
      <c r="B186" s="1" t="s">
        <v>34</v>
      </c>
      <c r="C186" s="1" t="s">
        <v>189</v>
      </c>
      <c r="D186" s="1" t="str">
        <f t="shared" si="5"/>
        <v>Mary Gregory</v>
      </c>
      <c r="E186" s="69" t="s">
        <v>41</v>
      </c>
      <c r="F186" s="69" t="s">
        <v>18</v>
      </c>
      <c r="G186" s="82">
        <v>4000</v>
      </c>
      <c r="H186" s="70">
        <v>35757</v>
      </c>
    </row>
    <row r="187" spans="1:8" ht="13.2" x14ac:dyDescent="0.25">
      <c r="A187" s="1" t="s">
        <v>284</v>
      </c>
      <c r="B187" s="1" t="s">
        <v>79</v>
      </c>
      <c r="C187" s="1" t="s">
        <v>115</v>
      </c>
      <c r="D187" s="1" t="str">
        <f t="shared" si="5"/>
        <v>Cynthia Hope</v>
      </c>
      <c r="E187" s="69" t="s">
        <v>41</v>
      </c>
      <c r="F187" s="69" t="s">
        <v>22</v>
      </c>
      <c r="G187" s="82">
        <v>12000</v>
      </c>
      <c r="H187" s="70">
        <v>35908</v>
      </c>
    </row>
    <row r="188" spans="1:8" ht="13.2" x14ac:dyDescent="0.25">
      <c r="A188" s="1" t="s">
        <v>199</v>
      </c>
      <c r="B188" s="1" t="s">
        <v>151</v>
      </c>
      <c r="C188" s="1" t="s">
        <v>40</v>
      </c>
      <c r="D188" s="1" t="str">
        <f t="shared" si="5"/>
        <v>Adam Pecks</v>
      </c>
      <c r="E188" s="69" t="s">
        <v>41</v>
      </c>
      <c r="F188" s="69" t="s">
        <v>10</v>
      </c>
      <c r="G188" s="82">
        <v>12500</v>
      </c>
      <c r="H188" s="70">
        <v>36061</v>
      </c>
    </row>
  </sheetData>
  <sortState xmlns:xlrd2="http://schemas.microsoft.com/office/spreadsheetml/2017/richdata2" ref="A2:H188">
    <sortCondition ref="E2:E188"/>
  </sortState>
  <customSheetViews>
    <customSheetView guid="{52489AA2-E3F8-46B2-847E-976E37E4B16B}" state="hidden">
      <selection activeCell="D11" sqref="D11"/>
      <pageMargins left="0.7" right="0.7" top="0.75" bottom="0.75" header="0.3" footer="0.3"/>
      <pageSetup paperSize="9" orientation="landscape" verticalDpi="0" r:id="rId1"/>
    </customSheetView>
  </customSheetViews>
  <conditionalFormatting sqref="A1:A11 A13:A188">
    <cfRule type="duplicateValues" dxfId="15" priority="2"/>
  </conditionalFormatting>
  <conditionalFormatting sqref="A12">
    <cfRule type="duplicateValues" dxfId="14" priority="1"/>
  </conditionalFormatting>
  <hyperlinks>
    <hyperlink ref="J1" location="Index!A1" display="Return" xr:uid="{00000000-0004-0000-0300-000000000000}"/>
  </hyperlinks>
  <pageMargins left="0.7" right="0.7" top="0.75" bottom="0.75" header="0.3" footer="0.3"/>
  <pageSetup paperSize="9" orientation="landscape"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L353"/>
  <sheetViews>
    <sheetView showGridLines="0" zoomScale="130" zoomScaleNormal="130" workbookViewId="0">
      <selection activeCell="B2" sqref="B2:B18"/>
    </sheetView>
  </sheetViews>
  <sheetFormatPr defaultColWidth="9.28515625" defaultRowHeight="10.199999999999999" x14ac:dyDescent="0.2"/>
  <cols>
    <col min="1" max="1" width="13.28515625" customWidth="1"/>
    <col min="2" max="2" width="23.140625" customWidth="1"/>
    <col min="3" max="3" width="16.28515625" customWidth="1"/>
    <col min="4" max="4" width="11.28515625" customWidth="1"/>
    <col min="5" max="5" width="13.140625" bestFit="1" customWidth="1"/>
    <col min="6" max="6" width="16.42578125" style="226" customWidth="1"/>
    <col min="7" max="7" width="15.140625"/>
  </cols>
  <sheetData>
    <row r="1" spans="1:12" ht="15.75" customHeight="1" x14ac:dyDescent="0.25">
      <c r="A1" s="317" t="s">
        <v>617</v>
      </c>
      <c r="B1" s="318" t="s">
        <v>1209</v>
      </c>
      <c r="C1" s="318" t="s">
        <v>5</v>
      </c>
      <c r="D1" s="317" t="s">
        <v>3</v>
      </c>
      <c r="E1" s="317" t="s">
        <v>1039</v>
      </c>
      <c r="F1" s="319" t="s">
        <v>624</v>
      </c>
    </row>
    <row r="2" spans="1:12" ht="14.25" customHeight="1" x14ac:dyDescent="0.25">
      <c r="A2" s="320" t="s">
        <v>201</v>
      </c>
      <c r="B2" s="320" t="s">
        <v>6857</v>
      </c>
      <c r="C2" s="321" t="s">
        <v>620</v>
      </c>
      <c r="D2" s="321" t="s">
        <v>22</v>
      </c>
      <c r="E2" s="324">
        <v>7600</v>
      </c>
      <c r="F2" s="326">
        <v>32676</v>
      </c>
    </row>
    <row r="3" spans="1:12" ht="15" customHeight="1" x14ac:dyDescent="0.25">
      <c r="A3" s="320" t="s">
        <v>281</v>
      </c>
      <c r="B3" s="320" t="s">
        <v>6862</v>
      </c>
      <c r="C3" s="321" t="s">
        <v>620</v>
      </c>
      <c r="D3" s="321" t="s">
        <v>18</v>
      </c>
      <c r="E3" s="324">
        <v>60000</v>
      </c>
      <c r="F3" s="323">
        <v>35512</v>
      </c>
    </row>
    <row r="4" spans="1:12" ht="15" customHeight="1" x14ac:dyDescent="0.35">
      <c r="A4" s="320" t="s">
        <v>282</v>
      </c>
      <c r="B4" s="320" t="s">
        <v>6854</v>
      </c>
      <c r="C4" s="321" t="s">
        <v>620</v>
      </c>
      <c r="D4" s="321" t="s">
        <v>22</v>
      </c>
      <c r="E4" s="324">
        <v>8500</v>
      </c>
      <c r="F4" s="326">
        <v>35665</v>
      </c>
      <c r="G4" s="94"/>
      <c r="I4" s="454" t="s">
        <v>7806</v>
      </c>
      <c r="L4" s="380" t="s">
        <v>7842</v>
      </c>
    </row>
    <row r="5" spans="1:12" ht="15" customHeight="1" x14ac:dyDescent="0.25">
      <c r="A5" s="320" t="s">
        <v>125</v>
      </c>
      <c r="B5" s="320" t="s">
        <v>1106</v>
      </c>
      <c r="C5" s="321" t="s">
        <v>620</v>
      </c>
      <c r="D5" s="321" t="s">
        <v>14</v>
      </c>
      <c r="E5" s="322">
        <v>9000</v>
      </c>
      <c r="F5" s="323">
        <v>35805</v>
      </c>
    </row>
    <row r="6" spans="1:12" ht="15" customHeight="1" x14ac:dyDescent="0.25">
      <c r="A6" s="320" t="s">
        <v>198</v>
      </c>
      <c r="B6" s="320" t="s">
        <v>1178</v>
      </c>
      <c r="C6" s="321" t="s">
        <v>620</v>
      </c>
      <c r="D6" s="321" t="s">
        <v>10</v>
      </c>
      <c r="E6" s="324">
        <v>4500</v>
      </c>
      <c r="F6" s="323">
        <v>35818</v>
      </c>
      <c r="I6" s="84" t="s">
        <v>7792</v>
      </c>
    </row>
    <row r="7" spans="1:12" ht="15" customHeight="1" x14ac:dyDescent="0.25">
      <c r="A7" s="320" t="s">
        <v>243</v>
      </c>
      <c r="B7" s="320" t="s">
        <v>1053</v>
      </c>
      <c r="C7" s="321" t="s">
        <v>620</v>
      </c>
      <c r="D7" s="321" t="s">
        <v>14</v>
      </c>
      <c r="E7" s="322">
        <v>11500</v>
      </c>
      <c r="F7" s="323">
        <v>35824</v>
      </c>
    </row>
    <row r="8" spans="1:12" ht="15" customHeight="1" x14ac:dyDescent="0.35">
      <c r="A8" s="320" t="s">
        <v>52</v>
      </c>
      <c r="B8" s="320" t="s">
        <v>6865</v>
      </c>
      <c r="C8" s="321" t="s">
        <v>620</v>
      </c>
      <c r="D8" s="321" t="s">
        <v>18</v>
      </c>
      <c r="E8" s="324">
        <v>7600</v>
      </c>
      <c r="F8" s="323">
        <v>35956</v>
      </c>
      <c r="G8" s="84"/>
      <c r="I8" s="454" t="s">
        <v>7841</v>
      </c>
      <c r="L8" s="380" t="s">
        <v>7842</v>
      </c>
    </row>
    <row r="9" spans="1:12" ht="12.75" customHeight="1" x14ac:dyDescent="0.25">
      <c r="A9" s="320" t="s">
        <v>1212</v>
      </c>
      <c r="B9" s="320" t="s">
        <v>1213</v>
      </c>
      <c r="C9" s="321" t="s">
        <v>41</v>
      </c>
      <c r="D9" s="321" t="s">
        <v>14</v>
      </c>
      <c r="E9" s="324">
        <v>88888</v>
      </c>
      <c r="F9" s="323">
        <v>38366</v>
      </c>
    </row>
    <row r="10" spans="1:12" ht="13.2" x14ac:dyDescent="0.25">
      <c r="A10" s="320" t="s">
        <v>93</v>
      </c>
      <c r="B10" s="320" t="s">
        <v>6859</v>
      </c>
      <c r="C10" s="321" t="s">
        <v>620</v>
      </c>
      <c r="D10" s="321" t="s">
        <v>22</v>
      </c>
      <c r="E10" s="324">
        <v>6000</v>
      </c>
      <c r="F10" s="323">
        <v>36109</v>
      </c>
    </row>
    <row r="11" spans="1:12" ht="13.2" x14ac:dyDescent="0.25">
      <c r="A11" s="320" t="s">
        <v>188</v>
      </c>
      <c r="B11" s="320" t="s">
        <v>1122</v>
      </c>
      <c r="C11" s="321" t="s">
        <v>620</v>
      </c>
      <c r="D11" s="321" t="s">
        <v>14</v>
      </c>
      <c r="E11" s="322">
        <v>10000</v>
      </c>
      <c r="F11" s="323">
        <v>36413</v>
      </c>
    </row>
    <row r="12" spans="1:12" ht="13.2" x14ac:dyDescent="0.25">
      <c r="A12" s="320" t="s">
        <v>165</v>
      </c>
      <c r="B12" s="320" t="s">
        <v>6868</v>
      </c>
      <c r="C12" s="321" t="s">
        <v>620</v>
      </c>
      <c r="D12" s="321" t="s">
        <v>18</v>
      </c>
      <c r="E12" s="324">
        <v>55000</v>
      </c>
      <c r="F12" s="323">
        <v>36739</v>
      </c>
    </row>
    <row r="13" spans="1:12" ht="13.2" x14ac:dyDescent="0.25">
      <c r="A13" s="320" t="s">
        <v>229</v>
      </c>
      <c r="B13" s="320" t="s">
        <v>1061</v>
      </c>
      <c r="C13" s="321" t="s">
        <v>620</v>
      </c>
      <c r="D13" s="321" t="s">
        <v>14</v>
      </c>
      <c r="E13" s="322">
        <v>9000</v>
      </c>
      <c r="F13" s="323">
        <v>36892</v>
      </c>
    </row>
    <row r="14" spans="1:12" ht="15" x14ac:dyDescent="0.25">
      <c r="A14" s="320" t="s">
        <v>202</v>
      </c>
      <c r="B14" s="320" t="s">
        <v>6867</v>
      </c>
      <c r="C14" s="321" t="s">
        <v>620</v>
      </c>
      <c r="D14" s="321" t="s">
        <v>18</v>
      </c>
      <c r="E14" s="324">
        <v>6000</v>
      </c>
      <c r="F14" s="323">
        <v>37191</v>
      </c>
      <c r="G14" s="457"/>
    </row>
    <row r="15" spans="1:12" ht="13.2" x14ac:dyDescent="0.25">
      <c r="A15" s="320" t="s">
        <v>172</v>
      </c>
      <c r="B15" s="320" t="s">
        <v>6866</v>
      </c>
      <c r="C15" s="321" t="s">
        <v>620</v>
      </c>
      <c r="D15" s="321" t="s">
        <v>18</v>
      </c>
      <c r="E15" s="324">
        <v>14000</v>
      </c>
      <c r="F15" s="323">
        <v>37739</v>
      </c>
    </row>
    <row r="16" spans="1:12" ht="13.2" x14ac:dyDescent="0.25">
      <c r="A16" s="320" t="s">
        <v>290</v>
      </c>
      <c r="B16" s="320" t="s">
        <v>6853</v>
      </c>
      <c r="C16" s="321" t="s">
        <v>620</v>
      </c>
      <c r="D16" s="321" t="s">
        <v>22</v>
      </c>
      <c r="E16" s="324">
        <v>9000</v>
      </c>
      <c r="F16" s="326">
        <v>37809</v>
      </c>
    </row>
    <row r="17" spans="1:7" ht="17.399999999999999" x14ac:dyDescent="0.3">
      <c r="A17" s="320" t="s">
        <v>211</v>
      </c>
      <c r="B17" s="320" t="s">
        <v>1132</v>
      </c>
      <c r="C17" s="321" t="s">
        <v>620</v>
      </c>
      <c r="D17" s="321" t="s">
        <v>10</v>
      </c>
      <c r="E17" s="324">
        <v>7500</v>
      </c>
      <c r="F17" s="323">
        <v>37879</v>
      </c>
      <c r="G17" s="94"/>
    </row>
    <row r="18" spans="1:7" ht="13.2" x14ac:dyDescent="0.25">
      <c r="A18" s="320" t="s">
        <v>212</v>
      </c>
      <c r="B18" s="320" t="s">
        <v>1136</v>
      </c>
      <c r="C18" s="321" t="s">
        <v>620</v>
      </c>
      <c r="D18" s="321" t="s">
        <v>14</v>
      </c>
      <c r="E18" s="322">
        <v>10000</v>
      </c>
      <c r="F18" s="323">
        <v>37949</v>
      </c>
    </row>
    <row r="19" spans="1:7" ht="13.2" x14ac:dyDescent="0.25">
      <c r="A19" s="320" t="s">
        <v>237</v>
      </c>
      <c r="B19" s="320" t="s">
        <v>6869</v>
      </c>
      <c r="C19" s="321" t="s">
        <v>620</v>
      </c>
      <c r="D19" s="321" t="s">
        <v>10</v>
      </c>
      <c r="E19" s="324">
        <v>9000</v>
      </c>
      <c r="F19" s="323">
        <v>37956</v>
      </c>
    </row>
    <row r="20" spans="1:7" ht="13.2" x14ac:dyDescent="0.25">
      <c r="A20" s="320" t="s">
        <v>253</v>
      </c>
      <c r="B20" s="320" t="s">
        <v>6863</v>
      </c>
      <c r="C20" s="321" t="s">
        <v>620</v>
      </c>
      <c r="D20" s="321" t="s">
        <v>18</v>
      </c>
      <c r="E20" s="324">
        <v>8500</v>
      </c>
      <c r="F20" s="323">
        <v>38019</v>
      </c>
    </row>
    <row r="21" spans="1:7" ht="13.2" x14ac:dyDescent="0.25">
      <c r="A21" s="320" t="s">
        <v>187</v>
      </c>
      <c r="B21" s="320" t="s">
        <v>1054</v>
      </c>
      <c r="C21" s="321" t="s">
        <v>620</v>
      </c>
      <c r="D21" s="321" t="s">
        <v>14</v>
      </c>
      <c r="E21" s="322">
        <v>10000</v>
      </c>
      <c r="F21" s="323">
        <v>38049</v>
      </c>
    </row>
    <row r="22" spans="1:7" ht="17.399999999999999" x14ac:dyDescent="0.3">
      <c r="A22" s="320" t="s">
        <v>174</v>
      </c>
      <c r="B22" s="320" t="s">
        <v>6855</v>
      </c>
      <c r="C22" s="321" t="s">
        <v>620</v>
      </c>
      <c r="D22" s="321" t="s">
        <v>22</v>
      </c>
      <c r="E22" s="324">
        <v>8500</v>
      </c>
      <c r="F22" s="326">
        <v>38089</v>
      </c>
      <c r="G22" s="94"/>
    </row>
    <row r="23" spans="1:7" ht="13.2" x14ac:dyDescent="0.25">
      <c r="A23" s="320" t="s">
        <v>113</v>
      </c>
      <c r="B23" s="320" t="s">
        <v>1091</v>
      </c>
      <c r="C23" s="321" t="s">
        <v>620</v>
      </c>
      <c r="D23" s="321" t="s">
        <v>14</v>
      </c>
      <c r="E23" s="322">
        <v>4500</v>
      </c>
      <c r="F23" s="323">
        <v>38108</v>
      </c>
    </row>
    <row r="24" spans="1:7" ht="13.2" x14ac:dyDescent="0.25">
      <c r="A24" s="320" t="s">
        <v>293</v>
      </c>
      <c r="B24" s="320" t="s">
        <v>1147</v>
      </c>
      <c r="C24" s="321" t="s">
        <v>620</v>
      </c>
      <c r="D24" s="321" t="s">
        <v>10</v>
      </c>
      <c r="E24" s="322">
        <v>4000</v>
      </c>
      <c r="F24" s="323">
        <v>38159</v>
      </c>
    </row>
    <row r="25" spans="1:7" ht="12" customHeight="1" x14ac:dyDescent="0.25">
      <c r="A25" s="320" t="s">
        <v>276</v>
      </c>
      <c r="B25" s="320" t="s">
        <v>1152</v>
      </c>
      <c r="C25" s="321" t="s">
        <v>620</v>
      </c>
      <c r="D25" s="321" t="s">
        <v>14</v>
      </c>
      <c r="E25" s="322">
        <v>5000</v>
      </c>
      <c r="F25" s="323">
        <v>38229</v>
      </c>
    </row>
    <row r="26" spans="1:7" ht="13.2" x14ac:dyDescent="0.25">
      <c r="A26" s="320" t="s">
        <v>38</v>
      </c>
      <c r="B26" s="320" t="s">
        <v>6861</v>
      </c>
      <c r="C26" s="321" t="s">
        <v>620</v>
      </c>
      <c r="D26" s="321" t="s">
        <v>18</v>
      </c>
      <c r="E26" s="324">
        <v>9000</v>
      </c>
      <c r="F26" s="323">
        <v>38261</v>
      </c>
    </row>
    <row r="27" spans="1:7" ht="15" customHeight="1" x14ac:dyDescent="0.25">
      <c r="A27" s="320" t="s">
        <v>277</v>
      </c>
      <c r="B27" s="320" t="s">
        <v>6864</v>
      </c>
      <c r="C27" s="321" t="s">
        <v>620</v>
      </c>
      <c r="D27" s="321" t="s">
        <v>18</v>
      </c>
      <c r="E27" s="324">
        <v>8000</v>
      </c>
      <c r="F27" s="323">
        <v>38299</v>
      </c>
    </row>
    <row r="28" spans="1:7" ht="17.399999999999999" x14ac:dyDescent="0.3">
      <c r="A28" s="320" t="s">
        <v>83</v>
      </c>
      <c r="B28" s="320" t="s">
        <v>6858</v>
      </c>
      <c r="C28" s="321" t="s">
        <v>620</v>
      </c>
      <c r="D28" s="321" t="s">
        <v>22</v>
      </c>
      <c r="E28" s="324">
        <v>6700</v>
      </c>
      <c r="F28" s="326">
        <v>38412</v>
      </c>
      <c r="G28" s="94"/>
    </row>
    <row r="29" spans="1:7" ht="12.75" customHeight="1" x14ac:dyDescent="0.25">
      <c r="A29" s="320" t="s">
        <v>179</v>
      </c>
      <c r="B29" s="320" t="s">
        <v>6870</v>
      </c>
      <c r="C29" s="321" t="s">
        <v>620</v>
      </c>
      <c r="D29" s="321" t="s">
        <v>10</v>
      </c>
      <c r="E29" s="324">
        <v>9000</v>
      </c>
      <c r="F29" s="323">
        <v>38439</v>
      </c>
    </row>
    <row r="30" spans="1:7" ht="12.75" customHeight="1" x14ac:dyDescent="0.25">
      <c r="A30" s="320" t="s">
        <v>297</v>
      </c>
      <c r="B30" s="320" t="s">
        <v>1168</v>
      </c>
      <c r="C30" s="321" t="s">
        <v>620</v>
      </c>
      <c r="D30" s="321" t="s">
        <v>14</v>
      </c>
      <c r="E30" s="322">
        <v>8500</v>
      </c>
      <c r="F30" s="323">
        <v>38509</v>
      </c>
    </row>
    <row r="31" spans="1:7" ht="12.75" customHeight="1" x14ac:dyDescent="0.25">
      <c r="A31" s="320" t="s">
        <v>155</v>
      </c>
      <c r="B31" s="320" t="s">
        <v>6871</v>
      </c>
      <c r="C31" s="321" t="s">
        <v>620</v>
      </c>
      <c r="D31" s="321" t="s">
        <v>10</v>
      </c>
      <c r="E31" s="324">
        <v>8000</v>
      </c>
      <c r="F31" s="323">
        <v>38565</v>
      </c>
    </row>
    <row r="32" spans="1:7" ht="12.75" customHeight="1" x14ac:dyDescent="0.25">
      <c r="A32" s="320" t="s">
        <v>258</v>
      </c>
      <c r="B32" s="320" t="s">
        <v>1172</v>
      </c>
      <c r="C32" s="321" t="s">
        <v>621</v>
      </c>
      <c r="D32" s="321" t="s">
        <v>22</v>
      </c>
      <c r="E32" s="325">
        <v>13000</v>
      </c>
      <c r="F32" s="326">
        <v>35543</v>
      </c>
    </row>
    <row r="33" spans="1:6" ht="12.75" customHeight="1" x14ac:dyDescent="0.25">
      <c r="A33" s="320" t="s">
        <v>181</v>
      </c>
      <c r="B33" s="320" t="s">
        <v>1176</v>
      </c>
      <c r="C33" s="321" t="s">
        <v>621</v>
      </c>
      <c r="D33" s="321" t="s">
        <v>10</v>
      </c>
      <c r="E33" s="322">
        <v>10000</v>
      </c>
      <c r="F33" s="323">
        <v>35696</v>
      </c>
    </row>
    <row r="34" spans="1:6" ht="12.75" customHeight="1" x14ac:dyDescent="0.25">
      <c r="A34" s="320" t="s">
        <v>107</v>
      </c>
      <c r="B34" s="320" t="s">
        <v>1107</v>
      </c>
      <c r="C34" s="321" t="s">
        <v>621</v>
      </c>
      <c r="D34" s="321" t="s">
        <v>18</v>
      </c>
      <c r="E34" s="322">
        <v>8000</v>
      </c>
      <c r="F34" s="323">
        <v>35836</v>
      </c>
    </row>
    <row r="35" spans="1:6" ht="12.75" customHeight="1" x14ac:dyDescent="0.25">
      <c r="A35" s="320" t="s">
        <v>299</v>
      </c>
      <c r="B35" s="320" t="s">
        <v>1179</v>
      </c>
      <c r="C35" s="321" t="s">
        <v>621</v>
      </c>
      <c r="D35" s="321" t="s">
        <v>14</v>
      </c>
      <c r="E35" s="322">
        <v>8000</v>
      </c>
      <c r="F35" s="323">
        <v>35849</v>
      </c>
    </row>
    <row r="36" spans="1:6" ht="13.2" x14ac:dyDescent="0.25">
      <c r="A36" s="320" t="s">
        <v>91</v>
      </c>
      <c r="B36" s="320" t="s">
        <v>1110</v>
      </c>
      <c r="C36" s="321" t="s">
        <v>621</v>
      </c>
      <c r="D36" s="321" t="s">
        <v>22</v>
      </c>
      <c r="E36" s="325">
        <v>10000</v>
      </c>
      <c r="F36" s="326">
        <v>35986</v>
      </c>
    </row>
    <row r="37" spans="1:6" ht="13.2" x14ac:dyDescent="0.25">
      <c r="A37" s="320" t="s">
        <v>285</v>
      </c>
      <c r="B37" s="320" t="s">
        <v>1183</v>
      </c>
      <c r="C37" s="321" t="s">
        <v>621</v>
      </c>
      <c r="D37" s="321" t="s">
        <v>18</v>
      </c>
      <c r="E37" s="322">
        <v>4500</v>
      </c>
      <c r="F37" s="323">
        <v>35999</v>
      </c>
    </row>
    <row r="38" spans="1:6" ht="13.2" x14ac:dyDescent="0.25">
      <c r="A38" s="320" t="s">
        <v>161</v>
      </c>
      <c r="B38" s="320" t="s">
        <v>1114</v>
      </c>
      <c r="C38" s="321" t="s">
        <v>621</v>
      </c>
      <c r="D38" s="321" t="s">
        <v>10</v>
      </c>
      <c r="E38" s="321">
        <v>78000</v>
      </c>
      <c r="F38" s="326">
        <v>36139</v>
      </c>
    </row>
    <row r="39" spans="1:6" ht="13.2" x14ac:dyDescent="0.25">
      <c r="A39" s="320" t="s">
        <v>171</v>
      </c>
      <c r="B39" s="320" t="s">
        <v>1118</v>
      </c>
      <c r="C39" s="321" t="s">
        <v>621</v>
      </c>
      <c r="D39" s="321" t="s">
        <v>14</v>
      </c>
      <c r="E39" s="322">
        <v>9000</v>
      </c>
      <c r="F39" s="323">
        <v>36290</v>
      </c>
    </row>
    <row r="40" spans="1:6" ht="13.2" x14ac:dyDescent="0.25">
      <c r="A40" s="320" t="s">
        <v>261</v>
      </c>
      <c r="B40" s="320" t="s">
        <v>1041</v>
      </c>
      <c r="C40" s="321" t="s">
        <v>621</v>
      </c>
      <c r="D40" s="321" t="s">
        <v>10</v>
      </c>
      <c r="E40" s="322">
        <v>10000</v>
      </c>
      <c r="F40" s="323">
        <v>36360</v>
      </c>
    </row>
    <row r="41" spans="1:6" ht="13.2" x14ac:dyDescent="0.25">
      <c r="A41" s="320" t="s">
        <v>289</v>
      </c>
      <c r="B41" s="320" t="s">
        <v>1048</v>
      </c>
      <c r="C41" s="321" t="s">
        <v>621</v>
      </c>
      <c r="D41" s="321" t="s">
        <v>18</v>
      </c>
      <c r="E41" s="322">
        <v>6000</v>
      </c>
      <c r="F41" s="323">
        <v>36443</v>
      </c>
    </row>
    <row r="42" spans="1:6" ht="13.2" x14ac:dyDescent="0.25">
      <c r="A42" s="320" t="s">
        <v>265</v>
      </c>
      <c r="B42" s="320" t="s">
        <v>1047</v>
      </c>
      <c r="C42" s="321" t="s">
        <v>621</v>
      </c>
      <c r="D42" s="321" t="s">
        <v>18</v>
      </c>
      <c r="E42" s="322">
        <v>13000</v>
      </c>
      <c r="F42" s="323">
        <v>36504</v>
      </c>
    </row>
    <row r="43" spans="1:6" ht="13.2" x14ac:dyDescent="0.25">
      <c r="A43" s="320" t="s">
        <v>98</v>
      </c>
      <c r="B43" s="320" t="s">
        <v>1057</v>
      </c>
      <c r="C43" s="321" t="s">
        <v>621</v>
      </c>
      <c r="D43" s="321" t="s">
        <v>14</v>
      </c>
      <c r="E43" s="322">
        <v>6000</v>
      </c>
      <c r="F43" s="323">
        <v>36770</v>
      </c>
    </row>
    <row r="44" spans="1:6" ht="13.2" x14ac:dyDescent="0.25">
      <c r="A44" s="320" t="s">
        <v>100</v>
      </c>
      <c r="B44" s="320" t="s">
        <v>1062</v>
      </c>
      <c r="C44" s="321" t="s">
        <v>621</v>
      </c>
      <c r="D44" s="321" t="s">
        <v>18</v>
      </c>
      <c r="E44" s="322">
        <v>9900</v>
      </c>
      <c r="F44" s="323">
        <v>36923</v>
      </c>
    </row>
    <row r="45" spans="1:6" ht="12.75" customHeight="1" x14ac:dyDescent="0.25">
      <c r="A45" s="320" t="s">
        <v>266</v>
      </c>
      <c r="B45" s="320" t="s">
        <v>1048</v>
      </c>
      <c r="C45" s="321" t="s">
        <v>621</v>
      </c>
      <c r="D45" s="321" t="s">
        <v>18</v>
      </c>
      <c r="E45" s="322">
        <v>9900</v>
      </c>
      <c r="F45" s="323">
        <v>37045</v>
      </c>
    </row>
    <row r="46" spans="1:6" ht="12.75" customHeight="1" x14ac:dyDescent="0.25">
      <c r="A46" s="320" t="s">
        <v>101</v>
      </c>
      <c r="B46" s="320" t="s">
        <v>1066</v>
      </c>
      <c r="C46" s="321" t="s">
        <v>621</v>
      </c>
      <c r="D46" s="321" t="s">
        <v>22</v>
      </c>
      <c r="E46" s="322">
        <v>4500</v>
      </c>
      <c r="F46" s="323">
        <v>37073</v>
      </c>
    </row>
    <row r="47" spans="1:6" ht="12.75" customHeight="1" x14ac:dyDescent="0.25">
      <c r="A47" s="320" t="s">
        <v>102</v>
      </c>
      <c r="B47" s="320" t="s">
        <v>1070</v>
      </c>
      <c r="C47" s="321" t="s">
        <v>621</v>
      </c>
      <c r="D47" s="321" t="s">
        <v>10</v>
      </c>
      <c r="E47" s="322">
        <v>12000</v>
      </c>
      <c r="F47" s="323">
        <v>37226</v>
      </c>
    </row>
    <row r="48" spans="1:6" ht="12.75" customHeight="1" x14ac:dyDescent="0.25">
      <c r="A48" s="320" t="s">
        <v>108</v>
      </c>
      <c r="B48" s="320" t="s">
        <v>1081</v>
      </c>
      <c r="C48" s="321" t="s">
        <v>621</v>
      </c>
      <c r="D48" s="321" t="s">
        <v>22</v>
      </c>
      <c r="E48" s="325">
        <v>8500</v>
      </c>
      <c r="F48" s="326">
        <v>37681</v>
      </c>
    </row>
    <row r="49" spans="1:6" ht="17.25" customHeight="1" x14ac:dyDescent="0.25">
      <c r="A49" s="320" t="s">
        <v>209</v>
      </c>
      <c r="B49" s="320" t="s">
        <v>1126</v>
      </c>
      <c r="C49" s="321" t="s">
        <v>621</v>
      </c>
      <c r="D49" s="321" t="s">
        <v>22</v>
      </c>
      <c r="E49" s="325">
        <v>8000</v>
      </c>
      <c r="F49" s="326">
        <v>37753</v>
      </c>
    </row>
    <row r="50" spans="1:6" ht="13.2" x14ac:dyDescent="0.25">
      <c r="A50" s="320" t="s">
        <v>166</v>
      </c>
      <c r="B50" s="320" t="s">
        <v>1040</v>
      </c>
      <c r="C50" s="321" t="s">
        <v>622</v>
      </c>
      <c r="D50" s="321" t="s">
        <v>22</v>
      </c>
      <c r="E50" s="324">
        <v>76000</v>
      </c>
      <c r="F50" s="323">
        <v>34719</v>
      </c>
    </row>
    <row r="51" spans="1:6" ht="13.2" x14ac:dyDescent="0.25">
      <c r="A51" s="320" t="s">
        <v>109</v>
      </c>
      <c r="B51" s="320" t="s">
        <v>1084</v>
      </c>
      <c r="C51" s="321" t="s">
        <v>621</v>
      </c>
      <c r="D51" s="321" t="s">
        <v>10</v>
      </c>
      <c r="E51" s="322">
        <v>7900</v>
      </c>
      <c r="F51" s="323">
        <v>37834</v>
      </c>
    </row>
    <row r="52" spans="1:6" ht="13.2" x14ac:dyDescent="0.25">
      <c r="A52" s="320" t="s">
        <v>271</v>
      </c>
      <c r="B52" s="320" t="s">
        <v>1133</v>
      </c>
      <c r="C52" s="321" t="s">
        <v>621</v>
      </c>
      <c r="D52" s="321" t="s">
        <v>14</v>
      </c>
      <c r="E52" s="322">
        <v>7600</v>
      </c>
      <c r="F52" s="323">
        <v>37893</v>
      </c>
    </row>
    <row r="53" spans="1:6" ht="13.2" x14ac:dyDescent="0.25">
      <c r="A53" s="320" t="s">
        <v>272</v>
      </c>
      <c r="B53" s="320" t="s">
        <v>1137</v>
      </c>
      <c r="C53" s="321" t="s">
        <v>621</v>
      </c>
      <c r="D53" s="321" t="s">
        <v>18</v>
      </c>
      <c r="E53" s="322">
        <v>7500</v>
      </c>
      <c r="F53" s="323">
        <v>37963</v>
      </c>
    </row>
    <row r="54" spans="1:6" ht="13.2" x14ac:dyDescent="0.25">
      <c r="A54" s="320" t="s">
        <v>111</v>
      </c>
      <c r="B54" s="320" t="s">
        <v>1088</v>
      </c>
      <c r="C54" s="321" t="s">
        <v>621</v>
      </c>
      <c r="D54" s="321" t="s">
        <v>14</v>
      </c>
      <c r="E54" s="322">
        <v>9900</v>
      </c>
      <c r="F54" s="323">
        <v>37987</v>
      </c>
    </row>
    <row r="55" spans="1:6" ht="13.2" x14ac:dyDescent="0.25">
      <c r="A55" s="320" t="s">
        <v>192</v>
      </c>
      <c r="B55" s="320" t="s">
        <v>1141</v>
      </c>
      <c r="C55" s="321" t="s">
        <v>621</v>
      </c>
      <c r="D55" s="321" t="s">
        <v>22</v>
      </c>
      <c r="E55" s="322">
        <v>4000</v>
      </c>
      <c r="F55" s="323">
        <v>38033</v>
      </c>
    </row>
    <row r="56" spans="1:6" ht="13.2" x14ac:dyDescent="0.25">
      <c r="A56" s="320" t="s">
        <v>215</v>
      </c>
      <c r="B56" s="320" t="s">
        <v>1144</v>
      </c>
      <c r="C56" s="321" t="s">
        <v>621</v>
      </c>
      <c r="D56" s="321" t="s">
        <v>10</v>
      </c>
      <c r="E56" s="322">
        <v>12000</v>
      </c>
      <c r="F56" s="323">
        <v>38103</v>
      </c>
    </row>
    <row r="57" spans="1:6" ht="13.2" x14ac:dyDescent="0.25">
      <c r="A57" s="320" t="s">
        <v>35</v>
      </c>
      <c r="B57" s="320" t="s">
        <v>1092</v>
      </c>
      <c r="C57" s="321" t="s">
        <v>621</v>
      </c>
      <c r="D57" s="321" t="s">
        <v>18</v>
      </c>
      <c r="E57" s="322">
        <v>9000</v>
      </c>
      <c r="F57" s="323">
        <v>38139</v>
      </c>
    </row>
    <row r="58" spans="1:6" ht="13.2" x14ac:dyDescent="0.25">
      <c r="A58" s="320" t="s">
        <v>216</v>
      </c>
      <c r="B58" s="320" t="s">
        <v>1148</v>
      </c>
      <c r="C58" s="321" t="s">
        <v>621</v>
      </c>
      <c r="D58" s="321" t="s">
        <v>14</v>
      </c>
      <c r="E58" s="322">
        <v>6700</v>
      </c>
      <c r="F58" s="323">
        <v>38173</v>
      </c>
    </row>
    <row r="59" spans="1:6" ht="13.2" x14ac:dyDescent="0.25">
      <c r="A59" s="320" t="s">
        <v>255</v>
      </c>
      <c r="B59" s="320" t="s">
        <v>1153</v>
      </c>
      <c r="C59" s="321" t="s">
        <v>621</v>
      </c>
      <c r="D59" s="321" t="s">
        <v>18</v>
      </c>
      <c r="E59" s="322">
        <v>4000</v>
      </c>
      <c r="F59" s="323">
        <v>38243</v>
      </c>
    </row>
    <row r="60" spans="1:6" ht="13.2" x14ac:dyDescent="0.25">
      <c r="A60" s="320" t="s">
        <v>80</v>
      </c>
      <c r="B60" s="320" t="s">
        <v>1095</v>
      </c>
      <c r="C60" s="321" t="s">
        <v>621</v>
      </c>
      <c r="D60" s="321" t="s">
        <v>22</v>
      </c>
      <c r="E60" s="325">
        <v>10000</v>
      </c>
      <c r="F60" s="326">
        <v>38292</v>
      </c>
    </row>
    <row r="61" spans="1:6" ht="13.2" x14ac:dyDescent="0.25">
      <c r="A61" s="320" t="s">
        <v>177</v>
      </c>
      <c r="B61" s="320" t="s">
        <v>1157</v>
      </c>
      <c r="C61" s="321" t="s">
        <v>621</v>
      </c>
      <c r="D61" s="321" t="s">
        <v>22</v>
      </c>
      <c r="E61" s="325">
        <v>10000</v>
      </c>
      <c r="F61" s="326">
        <v>38313</v>
      </c>
    </row>
    <row r="62" spans="1:6" ht="13.2" x14ac:dyDescent="0.25">
      <c r="A62" s="320" t="s">
        <v>295</v>
      </c>
      <c r="B62" s="320" t="s">
        <v>1155</v>
      </c>
      <c r="C62" s="321" t="s">
        <v>41</v>
      </c>
      <c r="D62" s="321" t="s">
        <v>10</v>
      </c>
      <c r="E62" s="324">
        <v>57000</v>
      </c>
      <c r="F62" s="323">
        <v>38271</v>
      </c>
    </row>
    <row r="63" spans="1:6" ht="13.2" x14ac:dyDescent="0.25">
      <c r="A63" s="320" t="s">
        <v>152</v>
      </c>
      <c r="B63" s="320" t="s">
        <v>1099</v>
      </c>
      <c r="C63" s="321" t="s">
        <v>621</v>
      </c>
      <c r="D63" s="321" t="s">
        <v>10</v>
      </c>
      <c r="E63" s="322">
        <v>4500</v>
      </c>
      <c r="F63" s="323">
        <v>38443</v>
      </c>
    </row>
    <row r="64" spans="1:6" ht="13.2" x14ac:dyDescent="0.25">
      <c r="A64" s="320" t="s">
        <v>222</v>
      </c>
      <c r="B64" s="320" t="s">
        <v>1165</v>
      </c>
      <c r="C64" s="321" t="s">
        <v>621</v>
      </c>
      <c r="D64" s="321" t="s">
        <v>14</v>
      </c>
      <c r="E64" s="322">
        <v>8500</v>
      </c>
      <c r="F64" s="323">
        <v>38453</v>
      </c>
    </row>
    <row r="65" spans="1:6" ht="13.2" x14ac:dyDescent="0.25">
      <c r="A65" s="320" t="s">
        <v>223</v>
      </c>
      <c r="B65" s="320" t="s">
        <v>1074</v>
      </c>
      <c r="C65" s="321" t="s">
        <v>621</v>
      </c>
      <c r="D65" s="321" t="s">
        <v>18</v>
      </c>
      <c r="E65" s="322">
        <v>9000</v>
      </c>
      <c r="F65" s="323">
        <v>38523</v>
      </c>
    </row>
    <row r="66" spans="1:6" ht="13.2" x14ac:dyDescent="0.25">
      <c r="A66" s="320" t="s">
        <v>122</v>
      </c>
      <c r="B66" s="320" t="s">
        <v>1103</v>
      </c>
      <c r="C66" s="321" t="s">
        <v>621</v>
      </c>
      <c r="D66" s="321" t="s">
        <v>14</v>
      </c>
      <c r="E66" s="322">
        <v>4000</v>
      </c>
      <c r="F66" s="323">
        <v>38596</v>
      </c>
    </row>
    <row r="67" spans="1:6" ht="13.2" x14ac:dyDescent="0.25">
      <c r="A67" s="320" t="s">
        <v>227</v>
      </c>
      <c r="B67" s="320" t="s">
        <v>1182</v>
      </c>
      <c r="C67" s="321" t="s">
        <v>620</v>
      </c>
      <c r="D67" s="321" t="s">
        <v>14</v>
      </c>
      <c r="E67" s="324">
        <v>56000</v>
      </c>
      <c r="F67" s="323">
        <v>35969</v>
      </c>
    </row>
    <row r="68" spans="1:6" ht="13.2" x14ac:dyDescent="0.25">
      <c r="A68" s="320" t="s">
        <v>169</v>
      </c>
      <c r="B68" s="320" t="s">
        <v>1049</v>
      </c>
      <c r="C68" s="321" t="s">
        <v>622</v>
      </c>
      <c r="D68" s="321" t="s">
        <v>22</v>
      </c>
      <c r="E68" s="325">
        <v>4500</v>
      </c>
      <c r="F68" s="326">
        <v>35022</v>
      </c>
    </row>
    <row r="69" spans="1:6" ht="13.2" x14ac:dyDescent="0.25">
      <c r="A69" s="320" t="s">
        <v>197</v>
      </c>
      <c r="B69" s="320" t="s">
        <v>1173</v>
      </c>
      <c r="C69" s="321" t="s">
        <v>622</v>
      </c>
      <c r="D69" s="321" t="s">
        <v>10</v>
      </c>
      <c r="E69" s="322">
        <v>9900</v>
      </c>
      <c r="F69" s="323">
        <v>35573</v>
      </c>
    </row>
    <row r="70" spans="1:6" ht="13.2" x14ac:dyDescent="0.25">
      <c r="A70" s="320" t="s">
        <v>89</v>
      </c>
      <c r="B70" s="320" t="s">
        <v>1108</v>
      </c>
      <c r="C70" s="321" t="s">
        <v>622</v>
      </c>
      <c r="D70" s="321" t="s">
        <v>22</v>
      </c>
      <c r="E70" s="325">
        <v>9900</v>
      </c>
      <c r="F70" s="326">
        <v>35864</v>
      </c>
    </row>
    <row r="71" spans="1:6" ht="13.2" x14ac:dyDescent="0.25">
      <c r="A71" s="320" t="s">
        <v>160</v>
      </c>
      <c r="B71" s="320" t="s">
        <v>1111</v>
      </c>
      <c r="C71" s="321" t="s">
        <v>622</v>
      </c>
      <c r="D71" s="321" t="s">
        <v>10</v>
      </c>
      <c r="E71" s="322">
        <v>3400</v>
      </c>
      <c r="F71" s="323">
        <v>36017</v>
      </c>
    </row>
    <row r="72" spans="1:6" ht="13.2" x14ac:dyDescent="0.25">
      <c r="A72" s="320" t="s">
        <v>260</v>
      </c>
      <c r="B72" s="320" t="s">
        <v>1184</v>
      </c>
      <c r="C72" s="321" t="s">
        <v>622</v>
      </c>
      <c r="D72" s="321" t="s">
        <v>22</v>
      </c>
      <c r="E72" s="325">
        <v>4500</v>
      </c>
      <c r="F72" s="326">
        <v>36030</v>
      </c>
    </row>
    <row r="73" spans="1:6" ht="13.2" x14ac:dyDescent="0.25">
      <c r="A73" s="320" t="s">
        <v>131</v>
      </c>
      <c r="B73" s="320" t="s">
        <v>1115</v>
      </c>
      <c r="C73" s="321" t="s">
        <v>622</v>
      </c>
      <c r="D73" s="321" t="s">
        <v>14</v>
      </c>
      <c r="E73" s="322">
        <v>9000</v>
      </c>
      <c r="F73" s="323">
        <v>36170</v>
      </c>
    </row>
    <row r="74" spans="1:6" ht="13.2" x14ac:dyDescent="0.25">
      <c r="A74" s="320" t="s">
        <v>144</v>
      </c>
      <c r="B74" s="320" t="s">
        <v>1080</v>
      </c>
      <c r="C74" s="321" t="s">
        <v>623</v>
      </c>
      <c r="D74" s="321" t="s">
        <v>14</v>
      </c>
      <c r="E74" s="324">
        <v>15000</v>
      </c>
      <c r="F74" s="323">
        <v>37622</v>
      </c>
    </row>
    <row r="75" spans="1:6" ht="13.2" x14ac:dyDescent="0.25">
      <c r="A75" s="320" t="s">
        <v>208</v>
      </c>
      <c r="B75" s="320" t="s">
        <v>1123</v>
      </c>
      <c r="C75" s="321" t="s">
        <v>622</v>
      </c>
      <c r="D75" s="321" t="s">
        <v>22</v>
      </c>
      <c r="E75" s="325">
        <v>8500</v>
      </c>
      <c r="F75" s="326">
        <v>36474</v>
      </c>
    </row>
    <row r="76" spans="1:6" ht="13.2" x14ac:dyDescent="0.25">
      <c r="A76" s="320" t="s">
        <v>7</v>
      </c>
      <c r="B76" s="320" t="s">
        <v>1058</v>
      </c>
      <c r="C76" s="321" t="s">
        <v>622</v>
      </c>
      <c r="D76" s="321" t="s">
        <v>18</v>
      </c>
      <c r="E76" s="322">
        <v>9900</v>
      </c>
      <c r="F76" s="323">
        <v>36800</v>
      </c>
    </row>
    <row r="77" spans="1:6" ht="13.2" x14ac:dyDescent="0.25">
      <c r="A77" s="320" t="s">
        <v>11</v>
      </c>
      <c r="B77" s="320" t="s">
        <v>1063</v>
      </c>
      <c r="C77" s="321" t="s">
        <v>622</v>
      </c>
      <c r="D77" s="321" t="s">
        <v>22</v>
      </c>
      <c r="E77" s="325">
        <v>10000</v>
      </c>
      <c r="F77" s="326">
        <v>36951</v>
      </c>
    </row>
    <row r="78" spans="1:6" ht="13.2" x14ac:dyDescent="0.25">
      <c r="A78" s="320" t="s">
        <v>15</v>
      </c>
      <c r="B78" s="320" t="s">
        <v>1067</v>
      </c>
      <c r="C78" s="321" t="s">
        <v>622</v>
      </c>
      <c r="D78" s="321" t="s">
        <v>10</v>
      </c>
      <c r="E78" s="322">
        <v>7900</v>
      </c>
      <c r="F78" s="323">
        <v>37104</v>
      </c>
    </row>
    <row r="79" spans="1:6" ht="13.2" x14ac:dyDescent="0.25">
      <c r="A79" s="320" t="s">
        <v>19</v>
      </c>
      <c r="B79" s="320" t="s">
        <v>1071</v>
      </c>
      <c r="C79" s="321" t="s">
        <v>622</v>
      </c>
      <c r="D79" s="321" t="s">
        <v>14</v>
      </c>
      <c r="E79" s="322">
        <v>8100</v>
      </c>
      <c r="F79" s="323">
        <v>37257</v>
      </c>
    </row>
    <row r="80" spans="1:6" ht="13.2" x14ac:dyDescent="0.25">
      <c r="A80" s="320" t="s">
        <v>23</v>
      </c>
      <c r="B80" s="320" t="s">
        <v>1074</v>
      </c>
      <c r="C80" s="321" t="s">
        <v>622</v>
      </c>
      <c r="D80" s="321" t="s">
        <v>18</v>
      </c>
      <c r="E80" s="322">
        <v>11000</v>
      </c>
      <c r="F80" s="323">
        <v>37408</v>
      </c>
    </row>
    <row r="81" spans="1:6" ht="13.2" x14ac:dyDescent="0.25">
      <c r="A81" s="320" t="s">
        <v>26</v>
      </c>
      <c r="B81" s="320" t="s">
        <v>1078</v>
      </c>
      <c r="C81" s="321" t="s">
        <v>622</v>
      </c>
      <c r="D81" s="321" t="s">
        <v>22</v>
      </c>
      <c r="E81" s="325">
        <v>7100</v>
      </c>
      <c r="F81" s="326">
        <v>37561</v>
      </c>
    </row>
    <row r="82" spans="1:6" ht="13.2" x14ac:dyDescent="0.25">
      <c r="A82" s="320" t="s">
        <v>287</v>
      </c>
      <c r="B82" s="320" t="s">
        <v>1042</v>
      </c>
      <c r="C82" s="321" t="s">
        <v>622</v>
      </c>
      <c r="D82" s="321" t="s">
        <v>14</v>
      </c>
      <c r="E82" s="322">
        <v>11000</v>
      </c>
      <c r="F82" s="323">
        <v>37565</v>
      </c>
    </row>
    <row r="83" spans="1:6" ht="13.2" x14ac:dyDescent="0.25">
      <c r="A83" s="320" t="s">
        <v>29</v>
      </c>
      <c r="B83" s="320" t="s">
        <v>1082</v>
      </c>
      <c r="C83" s="321" t="s">
        <v>622</v>
      </c>
      <c r="D83" s="321" t="s">
        <v>10</v>
      </c>
      <c r="E83" s="322">
        <v>11000</v>
      </c>
      <c r="F83" s="323">
        <v>37712</v>
      </c>
    </row>
    <row r="84" spans="1:6" ht="13.2" x14ac:dyDescent="0.25">
      <c r="A84" s="320" t="s">
        <v>269</v>
      </c>
      <c r="B84" s="320" t="s">
        <v>1127</v>
      </c>
      <c r="C84" s="321" t="s">
        <v>622</v>
      </c>
      <c r="D84" s="321" t="s">
        <v>10</v>
      </c>
      <c r="E84" s="322">
        <v>11000</v>
      </c>
      <c r="F84" s="323">
        <v>37767</v>
      </c>
    </row>
    <row r="85" spans="1:6" ht="13.2" x14ac:dyDescent="0.25">
      <c r="A85" s="320" t="s">
        <v>170</v>
      </c>
      <c r="B85" s="320" t="s">
        <v>1050</v>
      </c>
      <c r="C85" s="321" t="s">
        <v>622</v>
      </c>
      <c r="D85" s="321" t="s">
        <v>22</v>
      </c>
      <c r="E85" s="325">
        <v>9000</v>
      </c>
      <c r="F85" s="326">
        <v>37820</v>
      </c>
    </row>
    <row r="86" spans="1:6" ht="13.2" x14ac:dyDescent="0.25">
      <c r="A86" s="320" t="s">
        <v>270</v>
      </c>
      <c r="B86" s="320" t="s">
        <v>1131</v>
      </c>
      <c r="C86" s="321" t="s">
        <v>622</v>
      </c>
      <c r="D86" s="321" t="s">
        <v>14</v>
      </c>
      <c r="E86" s="322">
        <v>11000</v>
      </c>
      <c r="F86" s="323">
        <v>37837</v>
      </c>
    </row>
    <row r="87" spans="1:6" ht="13.2" x14ac:dyDescent="0.25">
      <c r="A87" s="320" t="s">
        <v>32</v>
      </c>
      <c r="B87" s="320" t="s">
        <v>1085</v>
      </c>
      <c r="C87" s="321" t="s">
        <v>622</v>
      </c>
      <c r="D87" s="321" t="s">
        <v>18</v>
      </c>
      <c r="E87" s="322">
        <v>12000</v>
      </c>
      <c r="F87" s="323">
        <v>37865</v>
      </c>
    </row>
    <row r="88" spans="1:6" ht="13.2" x14ac:dyDescent="0.25">
      <c r="A88" s="320" t="s">
        <v>252</v>
      </c>
      <c r="B88" s="320" t="s">
        <v>1134</v>
      </c>
      <c r="C88" s="321" t="s">
        <v>622</v>
      </c>
      <c r="D88" s="321" t="s">
        <v>18</v>
      </c>
      <c r="E88" s="322">
        <v>10000</v>
      </c>
      <c r="F88" s="323">
        <v>37907</v>
      </c>
    </row>
    <row r="89" spans="1:6" ht="13.2" x14ac:dyDescent="0.25">
      <c r="A89" s="320" t="s">
        <v>173</v>
      </c>
      <c r="B89" s="320" t="s">
        <v>1138</v>
      </c>
      <c r="C89" s="321" t="s">
        <v>622</v>
      </c>
      <c r="D89" s="321" t="s">
        <v>22</v>
      </c>
      <c r="E89" s="325">
        <v>10000</v>
      </c>
      <c r="F89" s="326">
        <v>37977</v>
      </c>
    </row>
    <row r="90" spans="1:6" ht="13.2" x14ac:dyDescent="0.25">
      <c r="A90" s="320" t="s">
        <v>292</v>
      </c>
      <c r="B90" s="320" t="s">
        <v>1142</v>
      </c>
      <c r="C90" s="321" t="s">
        <v>622</v>
      </c>
      <c r="D90" s="321" t="s">
        <v>10</v>
      </c>
      <c r="E90" s="322">
        <v>9000</v>
      </c>
      <c r="F90" s="323">
        <v>38047</v>
      </c>
    </row>
    <row r="91" spans="1:6" ht="13.2" x14ac:dyDescent="0.25">
      <c r="A91" s="320" t="s">
        <v>274</v>
      </c>
      <c r="B91" s="320" t="s">
        <v>1145</v>
      </c>
      <c r="C91" s="321" t="s">
        <v>622</v>
      </c>
      <c r="D91" s="321" t="s">
        <v>14</v>
      </c>
      <c r="E91" s="322">
        <v>5300</v>
      </c>
      <c r="F91" s="323">
        <v>38117</v>
      </c>
    </row>
    <row r="92" spans="1:6" ht="13.2" x14ac:dyDescent="0.25">
      <c r="A92" s="320" t="s">
        <v>78</v>
      </c>
      <c r="B92" s="320" t="s">
        <v>1093</v>
      </c>
      <c r="C92" s="321" t="s">
        <v>622</v>
      </c>
      <c r="D92" s="321" t="s">
        <v>22</v>
      </c>
      <c r="E92" s="325">
        <v>8500</v>
      </c>
      <c r="F92" s="326">
        <v>38169</v>
      </c>
    </row>
    <row r="93" spans="1:6" ht="13.2" x14ac:dyDescent="0.25">
      <c r="A93" s="320" t="s">
        <v>275</v>
      </c>
      <c r="B93" s="320" t="s">
        <v>1149</v>
      </c>
      <c r="C93" s="321" t="s">
        <v>622</v>
      </c>
      <c r="D93" s="321" t="s">
        <v>18</v>
      </c>
      <c r="E93" s="322">
        <v>10000</v>
      </c>
      <c r="F93" s="323">
        <v>38187</v>
      </c>
    </row>
    <row r="94" spans="1:6" ht="13.2" x14ac:dyDescent="0.25">
      <c r="A94" s="320" t="s">
        <v>194</v>
      </c>
      <c r="B94" s="320" t="s">
        <v>1154</v>
      </c>
      <c r="C94" s="321" t="s">
        <v>622</v>
      </c>
      <c r="D94" s="321" t="s">
        <v>22</v>
      </c>
      <c r="E94" s="325">
        <v>8500</v>
      </c>
      <c r="F94" s="326">
        <v>38257</v>
      </c>
    </row>
    <row r="95" spans="1:6" ht="12.75" customHeight="1" x14ac:dyDescent="0.25">
      <c r="A95" s="320" t="s">
        <v>150</v>
      </c>
      <c r="B95" s="320" t="s">
        <v>1096</v>
      </c>
      <c r="C95" s="321" t="s">
        <v>622</v>
      </c>
      <c r="D95" s="321" t="s">
        <v>10</v>
      </c>
      <c r="E95" s="322">
        <v>10000</v>
      </c>
      <c r="F95" s="323">
        <v>38322</v>
      </c>
    </row>
    <row r="96" spans="1:6" ht="12.75" customHeight="1" x14ac:dyDescent="0.25">
      <c r="A96" s="320" t="s">
        <v>220</v>
      </c>
      <c r="B96" s="320" t="s">
        <v>1158</v>
      </c>
      <c r="C96" s="321" t="s">
        <v>622</v>
      </c>
      <c r="D96" s="321" t="s">
        <v>10</v>
      </c>
      <c r="E96" s="322">
        <v>5500</v>
      </c>
      <c r="F96" s="323">
        <v>38327</v>
      </c>
    </row>
    <row r="97" spans="1:6" ht="12.75" customHeight="1" x14ac:dyDescent="0.25">
      <c r="A97" s="320" t="s">
        <v>221</v>
      </c>
      <c r="B97" s="320" t="s">
        <v>1162</v>
      </c>
      <c r="C97" s="321" t="s">
        <v>622</v>
      </c>
      <c r="D97" s="321" t="s">
        <v>18</v>
      </c>
      <c r="E97" s="322">
        <v>11000</v>
      </c>
      <c r="F97" s="323">
        <v>38397</v>
      </c>
    </row>
    <row r="98" spans="1:6" ht="12.75" customHeight="1" x14ac:dyDescent="0.25">
      <c r="A98" s="320" t="s">
        <v>120</v>
      </c>
      <c r="B98" s="320" t="s">
        <v>1100</v>
      </c>
      <c r="C98" s="321" t="s">
        <v>622</v>
      </c>
      <c r="D98" s="321" t="s">
        <v>14</v>
      </c>
      <c r="E98" s="322">
        <v>9000</v>
      </c>
      <c r="F98" s="323">
        <v>38473</v>
      </c>
    </row>
    <row r="99" spans="1:6" ht="12.75" customHeight="1" x14ac:dyDescent="0.25">
      <c r="A99" s="320" t="s">
        <v>280</v>
      </c>
      <c r="B99" s="320" t="s">
        <v>1169</v>
      </c>
      <c r="C99" s="321" t="s">
        <v>622</v>
      </c>
      <c r="D99" s="321" t="s">
        <v>22</v>
      </c>
      <c r="E99" s="325">
        <v>6500</v>
      </c>
      <c r="F99" s="326">
        <v>38537</v>
      </c>
    </row>
    <row r="100" spans="1:6" ht="13.2" x14ac:dyDescent="0.25">
      <c r="A100" s="320" t="s">
        <v>224</v>
      </c>
      <c r="B100" s="320" t="s">
        <v>1171</v>
      </c>
      <c r="C100" s="321" t="s">
        <v>623</v>
      </c>
      <c r="D100" s="321" t="s">
        <v>14</v>
      </c>
      <c r="E100" s="322">
        <v>4500</v>
      </c>
      <c r="F100" s="323">
        <v>35484</v>
      </c>
    </row>
    <row r="101" spans="1:6" ht="13.2" x14ac:dyDescent="0.25">
      <c r="A101" s="320" t="s">
        <v>225</v>
      </c>
      <c r="B101" s="320" t="s">
        <v>1175</v>
      </c>
      <c r="C101" s="321" t="s">
        <v>623</v>
      </c>
      <c r="D101" s="321" t="s">
        <v>18</v>
      </c>
      <c r="E101" s="322">
        <v>11500</v>
      </c>
      <c r="F101" s="323">
        <v>35634</v>
      </c>
    </row>
    <row r="102" spans="1:6" ht="13.2" x14ac:dyDescent="0.25">
      <c r="A102" s="320" t="s">
        <v>182</v>
      </c>
      <c r="B102" s="320" t="s">
        <v>1181</v>
      </c>
      <c r="C102" s="321" t="s">
        <v>623</v>
      </c>
      <c r="D102" s="321" t="s">
        <v>10</v>
      </c>
      <c r="E102" s="322">
        <v>9000</v>
      </c>
      <c r="F102" s="323">
        <v>35938</v>
      </c>
    </row>
    <row r="103" spans="1:6" ht="12.75" customHeight="1" x14ac:dyDescent="0.25">
      <c r="A103" s="320" t="s">
        <v>55</v>
      </c>
      <c r="B103" s="320" t="s">
        <v>1113</v>
      </c>
      <c r="C103" s="321" t="s">
        <v>623</v>
      </c>
      <c r="D103" s="321" t="s">
        <v>18</v>
      </c>
      <c r="E103" s="322">
        <v>4000</v>
      </c>
      <c r="F103" s="323">
        <v>36078</v>
      </c>
    </row>
    <row r="104" spans="1:6" ht="13.2" x14ac:dyDescent="0.25">
      <c r="A104" s="320" t="s">
        <v>300</v>
      </c>
      <c r="B104" s="320" t="s">
        <v>1186</v>
      </c>
      <c r="C104" s="321" t="s">
        <v>623</v>
      </c>
      <c r="D104" s="321" t="s">
        <v>14</v>
      </c>
      <c r="E104" s="322">
        <v>8500</v>
      </c>
      <c r="F104" s="323">
        <v>36091</v>
      </c>
    </row>
    <row r="105" spans="1:6" ht="13.2" x14ac:dyDescent="0.25">
      <c r="A105" s="320" t="s">
        <v>228</v>
      </c>
      <c r="B105" s="320" t="s">
        <v>6860</v>
      </c>
      <c r="C105" s="321" t="s">
        <v>623</v>
      </c>
      <c r="D105" s="321" t="s">
        <v>18</v>
      </c>
      <c r="E105" s="324">
        <v>9900</v>
      </c>
      <c r="F105" s="323">
        <v>36122</v>
      </c>
    </row>
    <row r="106" spans="1:6" ht="13.2" x14ac:dyDescent="0.25">
      <c r="A106" s="320" t="s">
        <v>96</v>
      </c>
      <c r="B106" s="320" t="s">
        <v>1117</v>
      </c>
      <c r="C106" s="321" t="s">
        <v>623</v>
      </c>
      <c r="D106" s="321" t="s">
        <v>22</v>
      </c>
      <c r="E106" s="325">
        <v>9000</v>
      </c>
      <c r="F106" s="326">
        <v>36229</v>
      </c>
    </row>
    <row r="107" spans="1:6" ht="13.2" x14ac:dyDescent="0.25">
      <c r="A107" s="320" t="s">
        <v>250</v>
      </c>
      <c r="B107" s="320" t="s">
        <v>1121</v>
      </c>
      <c r="C107" s="321" t="s">
        <v>623</v>
      </c>
      <c r="D107" s="321" t="s">
        <v>10</v>
      </c>
      <c r="E107" s="322">
        <v>10000</v>
      </c>
      <c r="F107" s="323">
        <v>36382</v>
      </c>
    </row>
    <row r="108" spans="1:6" ht="13.2" x14ac:dyDescent="0.25">
      <c r="A108" s="320" t="s">
        <v>205</v>
      </c>
      <c r="B108" s="320" t="s">
        <v>1056</v>
      </c>
      <c r="C108" s="321" t="s">
        <v>623</v>
      </c>
      <c r="D108" s="321" t="s">
        <v>22</v>
      </c>
      <c r="E108" s="325">
        <v>11000</v>
      </c>
      <c r="F108" s="326">
        <v>36708</v>
      </c>
    </row>
    <row r="109" spans="1:6" ht="13.2" x14ac:dyDescent="0.25">
      <c r="A109" s="320" t="s">
        <v>132</v>
      </c>
      <c r="B109" s="320" t="s">
        <v>1060</v>
      </c>
      <c r="C109" s="321" t="s">
        <v>623</v>
      </c>
      <c r="D109" s="321" t="s">
        <v>10</v>
      </c>
      <c r="E109" s="322">
        <v>9000</v>
      </c>
      <c r="F109" s="323">
        <v>36861</v>
      </c>
    </row>
    <row r="110" spans="1:6" ht="13.2" x14ac:dyDescent="0.25">
      <c r="A110" s="320" t="s">
        <v>134</v>
      </c>
      <c r="B110" s="320" t="s">
        <v>1065</v>
      </c>
      <c r="C110" s="321" t="s">
        <v>623</v>
      </c>
      <c r="D110" s="321" t="s">
        <v>14</v>
      </c>
      <c r="E110" s="322">
        <v>4500</v>
      </c>
      <c r="F110" s="323">
        <v>37012</v>
      </c>
    </row>
    <row r="111" spans="1:6" ht="13.2" x14ac:dyDescent="0.25">
      <c r="A111" s="320" t="s">
        <v>247</v>
      </c>
      <c r="B111" s="320" t="s">
        <v>1052</v>
      </c>
      <c r="C111" s="321" t="s">
        <v>623</v>
      </c>
      <c r="D111" s="321" t="s">
        <v>14</v>
      </c>
      <c r="E111" s="322">
        <v>7900</v>
      </c>
      <c r="F111" s="323">
        <v>37104</v>
      </c>
    </row>
    <row r="112" spans="1:6" ht="13.2" x14ac:dyDescent="0.25">
      <c r="A112" s="320" t="s">
        <v>136</v>
      </c>
      <c r="B112" s="320" t="s">
        <v>1069</v>
      </c>
      <c r="C112" s="321" t="s">
        <v>623</v>
      </c>
      <c r="D112" s="321" t="s">
        <v>18</v>
      </c>
      <c r="E112" s="322">
        <v>10000</v>
      </c>
      <c r="F112" s="323">
        <v>37165</v>
      </c>
    </row>
    <row r="113" spans="1:6" ht="13.2" x14ac:dyDescent="0.25">
      <c r="A113" s="320" t="s">
        <v>139</v>
      </c>
      <c r="B113" s="320" t="s">
        <v>1073</v>
      </c>
      <c r="C113" s="321" t="s">
        <v>623</v>
      </c>
      <c r="D113" s="321" t="s">
        <v>22</v>
      </c>
      <c r="E113" s="325">
        <v>9000</v>
      </c>
      <c r="F113" s="326">
        <v>37316</v>
      </c>
    </row>
    <row r="114" spans="1:6" ht="13.2" x14ac:dyDescent="0.25">
      <c r="A114" s="320" t="s">
        <v>141</v>
      </c>
      <c r="B114" s="320" t="s">
        <v>1076</v>
      </c>
      <c r="C114" s="321" t="s">
        <v>623</v>
      </c>
      <c r="D114" s="321" t="s">
        <v>10</v>
      </c>
      <c r="E114" s="322">
        <v>4500</v>
      </c>
      <c r="F114" s="323">
        <v>37469</v>
      </c>
    </row>
    <row r="115" spans="1:6" ht="13.2" x14ac:dyDescent="0.25">
      <c r="A115" s="320" t="s">
        <v>210</v>
      </c>
      <c r="B115" s="320" t="s">
        <v>1130</v>
      </c>
      <c r="C115" s="321" t="s">
        <v>621</v>
      </c>
      <c r="D115" s="321" t="s">
        <v>10</v>
      </c>
      <c r="E115" s="324">
        <v>14000</v>
      </c>
      <c r="F115" s="323">
        <v>37823</v>
      </c>
    </row>
    <row r="116" spans="1:6" ht="13.2" x14ac:dyDescent="0.25">
      <c r="A116" s="320" t="s">
        <v>244</v>
      </c>
      <c r="B116" s="320" t="s">
        <v>1125</v>
      </c>
      <c r="C116" s="321" t="s">
        <v>623</v>
      </c>
      <c r="D116" s="321" t="s">
        <v>14</v>
      </c>
      <c r="E116" s="322">
        <v>12000</v>
      </c>
      <c r="F116" s="323">
        <v>37725</v>
      </c>
    </row>
    <row r="117" spans="1:6" ht="13.2" x14ac:dyDescent="0.25">
      <c r="A117" s="320" t="s">
        <v>145</v>
      </c>
      <c r="B117" s="320" t="s">
        <v>1083</v>
      </c>
      <c r="C117" s="321" t="s">
        <v>623</v>
      </c>
      <c r="D117" s="321" t="s">
        <v>18</v>
      </c>
      <c r="E117" s="322">
        <v>10000</v>
      </c>
      <c r="F117" s="323">
        <v>37773</v>
      </c>
    </row>
    <row r="118" spans="1:6" ht="13.2" x14ac:dyDescent="0.25">
      <c r="A118" s="320" t="s">
        <v>190</v>
      </c>
      <c r="B118" s="320" t="s">
        <v>1129</v>
      </c>
      <c r="C118" s="321" t="s">
        <v>623</v>
      </c>
      <c r="D118" s="321" t="s">
        <v>18</v>
      </c>
      <c r="E118" s="322">
        <v>10000</v>
      </c>
      <c r="F118" s="323">
        <v>37795</v>
      </c>
    </row>
    <row r="119" spans="1:6" ht="13.2" x14ac:dyDescent="0.25">
      <c r="A119" s="320" t="s">
        <v>146</v>
      </c>
      <c r="B119" s="320" t="s">
        <v>1087</v>
      </c>
      <c r="C119" s="321" t="s">
        <v>623</v>
      </c>
      <c r="D119" s="321" t="s">
        <v>22</v>
      </c>
      <c r="E119" s="325">
        <v>10000</v>
      </c>
      <c r="F119" s="326">
        <v>37926</v>
      </c>
    </row>
    <row r="120" spans="1:6" ht="13.2" x14ac:dyDescent="0.25">
      <c r="A120" s="320" t="s">
        <v>291</v>
      </c>
      <c r="B120" s="320" t="s">
        <v>1045</v>
      </c>
      <c r="C120" s="321" t="s">
        <v>623</v>
      </c>
      <c r="D120" s="321" t="s">
        <v>10</v>
      </c>
      <c r="E120" s="322">
        <v>5000</v>
      </c>
      <c r="F120" s="323">
        <v>37935</v>
      </c>
    </row>
    <row r="121" spans="1:6" ht="13.2" x14ac:dyDescent="0.25">
      <c r="A121" s="320" t="s">
        <v>296</v>
      </c>
      <c r="B121" s="320" t="s">
        <v>1161</v>
      </c>
      <c r="C121" s="321" t="s">
        <v>621</v>
      </c>
      <c r="D121" s="321" t="s">
        <v>10</v>
      </c>
      <c r="E121" s="324">
        <v>14000</v>
      </c>
      <c r="F121" s="323">
        <v>38383</v>
      </c>
    </row>
    <row r="122" spans="1:6" ht="13.2" x14ac:dyDescent="0.25">
      <c r="A122" s="320" t="s">
        <v>147</v>
      </c>
      <c r="B122" s="320" t="s">
        <v>1090</v>
      </c>
      <c r="C122" s="321" t="s">
        <v>623</v>
      </c>
      <c r="D122" s="321" t="s">
        <v>10</v>
      </c>
      <c r="E122" s="322">
        <v>9000</v>
      </c>
      <c r="F122" s="323">
        <v>38078</v>
      </c>
    </row>
    <row r="123" spans="1:6" ht="13.2" x14ac:dyDescent="0.25">
      <c r="A123" s="320" t="s">
        <v>217</v>
      </c>
      <c r="B123" s="320" t="s">
        <v>1151</v>
      </c>
      <c r="C123" s="321" t="s">
        <v>623</v>
      </c>
      <c r="D123" s="321" t="s">
        <v>10</v>
      </c>
      <c r="E123" s="322">
        <v>6000</v>
      </c>
      <c r="F123" s="323">
        <v>38215</v>
      </c>
    </row>
    <row r="124" spans="1:6" ht="13.2" x14ac:dyDescent="0.25">
      <c r="A124" s="320" t="s">
        <v>218</v>
      </c>
      <c r="B124" s="320" t="s">
        <v>1156</v>
      </c>
      <c r="C124" s="321" t="s">
        <v>623</v>
      </c>
      <c r="D124" s="321" t="s">
        <v>14</v>
      </c>
      <c r="E124" s="322">
        <v>10000</v>
      </c>
      <c r="F124" s="323">
        <v>38285</v>
      </c>
    </row>
    <row r="125" spans="1:6" ht="13.2" x14ac:dyDescent="0.25">
      <c r="A125" s="320" t="s">
        <v>256</v>
      </c>
      <c r="B125" s="320" t="s">
        <v>1160</v>
      </c>
      <c r="C125" s="321" t="s">
        <v>623</v>
      </c>
      <c r="D125" s="321" t="s">
        <v>18</v>
      </c>
      <c r="E125" s="322">
        <v>10000</v>
      </c>
      <c r="F125" s="323">
        <v>38355</v>
      </c>
    </row>
    <row r="126" spans="1:6" ht="13.2" x14ac:dyDescent="0.25">
      <c r="A126" s="320" t="s">
        <v>42</v>
      </c>
      <c r="B126" s="320" t="s">
        <v>1098</v>
      </c>
      <c r="C126" s="321" t="s">
        <v>623</v>
      </c>
      <c r="D126" s="321" t="s">
        <v>18</v>
      </c>
      <c r="E126" s="322">
        <v>8000</v>
      </c>
      <c r="F126" s="323">
        <v>38384</v>
      </c>
    </row>
    <row r="127" spans="1:6" ht="13.2" x14ac:dyDescent="0.25">
      <c r="A127" s="320" t="s">
        <v>246</v>
      </c>
      <c r="B127" s="320" t="s">
        <v>1164</v>
      </c>
      <c r="C127" s="321" t="s">
        <v>623</v>
      </c>
      <c r="D127" s="321" t="s">
        <v>22</v>
      </c>
      <c r="E127" s="325">
        <v>8500</v>
      </c>
      <c r="F127" s="326">
        <v>38425</v>
      </c>
    </row>
    <row r="128" spans="1:6" ht="13.2" x14ac:dyDescent="0.25">
      <c r="A128" s="320" t="s">
        <v>196</v>
      </c>
      <c r="B128" s="320" t="s">
        <v>1167</v>
      </c>
      <c r="C128" s="321" t="s">
        <v>623</v>
      </c>
      <c r="D128" s="321" t="s">
        <v>10</v>
      </c>
      <c r="E128" s="322">
        <v>8000</v>
      </c>
      <c r="F128" s="323">
        <v>38495</v>
      </c>
    </row>
    <row r="129" spans="1:6" ht="13.2" x14ac:dyDescent="0.25">
      <c r="A129" s="320" t="s">
        <v>85</v>
      </c>
      <c r="B129" s="320" t="s">
        <v>1102</v>
      </c>
      <c r="C129" s="321" t="s">
        <v>623</v>
      </c>
      <c r="D129" s="321" t="s">
        <v>22</v>
      </c>
      <c r="E129" s="325">
        <v>7100</v>
      </c>
      <c r="F129" s="326">
        <v>38534</v>
      </c>
    </row>
    <row r="130" spans="1:6" ht="13.2" x14ac:dyDescent="0.25">
      <c r="A130" s="320" t="s">
        <v>157</v>
      </c>
      <c r="B130" s="320" t="s">
        <v>1105</v>
      </c>
      <c r="C130" s="321" t="s">
        <v>623</v>
      </c>
      <c r="D130" s="321" t="s">
        <v>10</v>
      </c>
      <c r="E130" s="322">
        <v>10000</v>
      </c>
      <c r="F130" s="323">
        <v>38687</v>
      </c>
    </row>
    <row r="131" spans="1:6" ht="13.2" x14ac:dyDescent="0.25">
      <c r="A131" s="320" t="s">
        <v>195</v>
      </c>
      <c r="B131" s="320" t="s">
        <v>6856</v>
      </c>
      <c r="C131" s="321" t="s">
        <v>623</v>
      </c>
      <c r="D131" s="321" t="s">
        <v>22</v>
      </c>
      <c r="E131" s="324">
        <v>8000</v>
      </c>
      <c r="F131" s="326">
        <v>38369</v>
      </c>
    </row>
    <row r="132" spans="1:6" ht="13.2" x14ac:dyDescent="0.25">
      <c r="A132" s="320" t="s">
        <v>298</v>
      </c>
      <c r="B132" s="320" t="s">
        <v>1174</v>
      </c>
      <c r="C132" s="321" t="s">
        <v>41</v>
      </c>
      <c r="D132" s="321" t="s">
        <v>14</v>
      </c>
      <c r="E132" s="322">
        <v>10000</v>
      </c>
      <c r="F132" s="323">
        <v>35604</v>
      </c>
    </row>
    <row r="133" spans="1:6" ht="13.2" x14ac:dyDescent="0.25">
      <c r="A133" s="320" t="s">
        <v>283</v>
      </c>
      <c r="B133" s="320" t="s">
        <v>1177</v>
      </c>
      <c r="C133" s="321" t="s">
        <v>41</v>
      </c>
      <c r="D133" s="321" t="s">
        <v>18</v>
      </c>
      <c r="E133" s="322">
        <v>4000</v>
      </c>
      <c r="F133" s="323">
        <v>35757</v>
      </c>
    </row>
    <row r="134" spans="1:6" ht="13.2" x14ac:dyDescent="0.25">
      <c r="A134" s="320" t="s">
        <v>159</v>
      </c>
      <c r="B134" s="320" t="s">
        <v>1109</v>
      </c>
      <c r="C134" s="321" t="s">
        <v>41</v>
      </c>
      <c r="D134" s="321" t="s">
        <v>10</v>
      </c>
      <c r="E134" s="322">
        <v>8000</v>
      </c>
      <c r="F134" s="323">
        <v>35895</v>
      </c>
    </row>
    <row r="135" spans="1:6" ht="13.2" x14ac:dyDescent="0.25">
      <c r="A135" s="320" t="s">
        <v>284</v>
      </c>
      <c r="B135" s="320" t="s">
        <v>1180</v>
      </c>
      <c r="C135" s="321" t="s">
        <v>41</v>
      </c>
      <c r="D135" s="321" t="s">
        <v>22</v>
      </c>
      <c r="E135" s="325">
        <v>12000</v>
      </c>
      <c r="F135" s="326">
        <v>35908</v>
      </c>
    </row>
    <row r="136" spans="1:6" ht="13.2" x14ac:dyDescent="0.25">
      <c r="A136" s="320" t="s">
        <v>130</v>
      </c>
      <c r="B136" s="320" t="s">
        <v>1112</v>
      </c>
      <c r="C136" s="321" t="s">
        <v>41</v>
      </c>
      <c r="D136" s="321" t="s">
        <v>14</v>
      </c>
      <c r="E136" s="322">
        <v>10000</v>
      </c>
      <c r="F136" s="323">
        <v>36048</v>
      </c>
    </row>
    <row r="137" spans="1:6" ht="13.2" x14ac:dyDescent="0.25">
      <c r="A137" s="320" t="s">
        <v>199</v>
      </c>
      <c r="B137" s="320" t="s">
        <v>1185</v>
      </c>
      <c r="C137" s="321" t="s">
        <v>41</v>
      </c>
      <c r="D137" s="321" t="s">
        <v>10</v>
      </c>
      <c r="E137" s="322">
        <v>12500</v>
      </c>
      <c r="F137" s="323">
        <v>36061</v>
      </c>
    </row>
    <row r="138" spans="1:6" ht="13.2" x14ac:dyDescent="0.25">
      <c r="A138" s="320" t="s">
        <v>57</v>
      </c>
      <c r="B138" s="320" t="s">
        <v>1116</v>
      </c>
      <c r="C138" s="321" t="s">
        <v>41</v>
      </c>
      <c r="D138" s="321" t="s">
        <v>18</v>
      </c>
      <c r="E138" s="322">
        <v>8500</v>
      </c>
      <c r="F138" s="323">
        <v>36201</v>
      </c>
    </row>
    <row r="139" spans="1:6" ht="13.2" x14ac:dyDescent="0.25">
      <c r="A139" s="320" t="s">
        <v>267</v>
      </c>
      <c r="B139" s="320" t="s">
        <v>1120</v>
      </c>
      <c r="C139" s="321" t="s">
        <v>41</v>
      </c>
      <c r="D139" s="321" t="s">
        <v>22</v>
      </c>
      <c r="E139" s="325">
        <v>9000</v>
      </c>
      <c r="F139" s="326">
        <v>36351</v>
      </c>
    </row>
    <row r="140" spans="1:6" ht="13.2" x14ac:dyDescent="0.25">
      <c r="A140" s="320" t="s">
        <v>268</v>
      </c>
      <c r="B140" s="320" t="s">
        <v>1124</v>
      </c>
      <c r="C140" s="321" t="s">
        <v>41</v>
      </c>
      <c r="D140" s="321" t="s">
        <v>10</v>
      </c>
      <c r="E140" s="322">
        <v>8500</v>
      </c>
      <c r="F140" s="323">
        <v>36504</v>
      </c>
    </row>
    <row r="141" spans="1:6" ht="13.2" x14ac:dyDescent="0.25">
      <c r="A141" s="320" t="s">
        <v>240</v>
      </c>
      <c r="B141" s="320" t="s">
        <v>1044</v>
      </c>
      <c r="C141" s="321" t="s">
        <v>41</v>
      </c>
      <c r="D141" s="321" t="s">
        <v>18</v>
      </c>
      <c r="E141" s="322">
        <v>9000</v>
      </c>
      <c r="F141" s="323">
        <v>36654</v>
      </c>
    </row>
    <row r="142" spans="1:6" ht="13.2" x14ac:dyDescent="0.25">
      <c r="A142" s="320" t="s">
        <v>203</v>
      </c>
      <c r="B142" s="320" t="s">
        <v>1055</v>
      </c>
      <c r="C142" s="321" t="s">
        <v>41</v>
      </c>
      <c r="D142" s="321" t="s">
        <v>18</v>
      </c>
      <c r="E142" s="322">
        <v>7100</v>
      </c>
      <c r="F142" s="323">
        <v>36678</v>
      </c>
    </row>
    <row r="143" spans="1:6" ht="12.75" customHeight="1" x14ac:dyDescent="0.25">
      <c r="A143" s="320" t="s">
        <v>59</v>
      </c>
      <c r="B143" s="320" t="s">
        <v>1059</v>
      </c>
      <c r="C143" s="321" t="s">
        <v>41</v>
      </c>
      <c r="D143" s="321" t="s">
        <v>22</v>
      </c>
      <c r="E143" s="325">
        <v>8000</v>
      </c>
      <c r="F143" s="326">
        <v>36831</v>
      </c>
    </row>
    <row r="144" spans="1:6" ht="12.75" customHeight="1" x14ac:dyDescent="0.25">
      <c r="A144" s="320" t="s">
        <v>61</v>
      </c>
      <c r="B144" s="320" t="s">
        <v>1064</v>
      </c>
      <c r="C144" s="321" t="s">
        <v>41</v>
      </c>
      <c r="D144" s="321" t="s">
        <v>10</v>
      </c>
      <c r="E144" s="322">
        <v>7600</v>
      </c>
      <c r="F144" s="323">
        <v>36982</v>
      </c>
    </row>
    <row r="145" spans="1:6" ht="12.75" customHeight="1" x14ac:dyDescent="0.25">
      <c r="A145" s="320" t="s">
        <v>63</v>
      </c>
      <c r="B145" s="320" t="s">
        <v>1068</v>
      </c>
      <c r="C145" s="321" t="s">
        <v>41</v>
      </c>
      <c r="D145" s="321" t="s">
        <v>14</v>
      </c>
      <c r="E145" s="322">
        <v>4000</v>
      </c>
      <c r="F145" s="323">
        <v>37135</v>
      </c>
    </row>
    <row r="146" spans="1:6" ht="12.75" customHeight="1" x14ac:dyDescent="0.25">
      <c r="A146" s="320" t="s">
        <v>65</v>
      </c>
      <c r="B146" s="320" t="s">
        <v>1072</v>
      </c>
      <c r="C146" s="321" t="s">
        <v>41</v>
      </c>
      <c r="D146" s="321" t="s">
        <v>18</v>
      </c>
      <c r="E146" s="322">
        <v>9000</v>
      </c>
      <c r="F146" s="323">
        <v>37288</v>
      </c>
    </row>
    <row r="147" spans="1:6" ht="12.75" customHeight="1" x14ac:dyDescent="0.25">
      <c r="A147" s="320" t="s">
        <v>68</v>
      </c>
      <c r="B147" s="320" t="s">
        <v>1075</v>
      </c>
      <c r="C147" s="321" t="s">
        <v>41</v>
      </c>
      <c r="D147" s="321" t="s">
        <v>22</v>
      </c>
      <c r="E147" s="325">
        <v>6000</v>
      </c>
      <c r="F147" s="326">
        <v>37438</v>
      </c>
    </row>
    <row r="148" spans="1:6" ht="12.75" customHeight="1" x14ac:dyDescent="0.25">
      <c r="A148" s="320" t="s">
        <v>616</v>
      </c>
      <c r="B148" s="320" t="s">
        <v>1051</v>
      </c>
      <c r="C148" s="321" t="s">
        <v>41</v>
      </c>
      <c r="D148" s="321" t="s">
        <v>10</v>
      </c>
      <c r="E148" s="322">
        <v>9000</v>
      </c>
      <c r="F148" s="323">
        <v>37545</v>
      </c>
    </row>
    <row r="149" spans="1:6" ht="12.75" customHeight="1" x14ac:dyDescent="0.25">
      <c r="A149" s="320" t="s">
        <v>71</v>
      </c>
      <c r="B149" s="320" t="s">
        <v>1079</v>
      </c>
      <c r="C149" s="321" t="s">
        <v>41</v>
      </c>
      <c r="D149" s="321" t="s">
        <v>10</v>
      </c>
      <c r="E149" s="322">
        <v>6700</v>
      </c>
      <c r="F149" s="323">
        <v>37591</v>
      </c>
    </row>
    <row r="150" spans="1:6" ht="12.75" customHeight="1" x14ac:dyDescent="0.25">
      <c r="A150" s="320" t="s">
        <v>238</v>
      </c>
      <c r="B150" s="320" t="s">
        <v>1043</v>
      </c>
      <c r="C150" s="321" t="s">
        <v>41</v>
      </c>
      <c r="D150" s="321" t="s">
        <v>22</v>
      </c>
      <c r="E150" s="325">
        <v>9000</v>
      </c>
      <c r="F150" s="326">
        <v>37715</v>
      </c>
    </row>
    <row r="151" spans="1:6" ht="12.75" customHeight="1" x14ac:dyDescent="0.25">
      <c r="A151" s="320" t="s">
        <v>251</v>
      </c>
      <c r="B151" s="320" t="s">
        <v>1128</v>
      </c>
      <c r="C151" s="321" t="s">
        <v>41</v>
      </c>
      <c r="D151" s="321" t="s">
        <v>14</v>
      </c>
      <c r="E151" s="322">
        <v>6000</v>
      </c>
      <c r="F151" s="323">
        <v>37781</v>
      </c>
    </row>
    <row r="152" spans="1:6" ht="12.75" customHeight="1" x14ac:dyDescent="0.25">
      <c r="A152" s="320" t="s">
        <v>242</v>
      </c>
      <c r="B152" s="320" t="s">
        <v>1046</v>
      </c>
      <c r="C152" s="321" t="s">
        <v>41</v>
      </c>
      <c r="D152" s="321" t="s">
        <v>18</v>
      </c>
      <c r="E152" s="322">
        <v>10000</v>
      </c>
      <c r="F152" s="323">
        <v>37840</v>
      </c>
    </row>
    <row r="153" spans="1:6" ht="13.2" x14ac:dyDescent="0.25">
      <c r="A153" s="320" t="s">
        <v>245</v>
      </c>
      <c r="B153" s="320" t="s">
        <v>1060</v>
      </c>
      <c r="C153" s="321" t="s">
        <v>41</v>
      </c>
      <c r="D153" s="321" t="s">
        <v>18</v>
      </c>
      <c r="E153" s="322">
        <v>10000</v>
      </c>
      <c r="F153" s="323">
        <v>37851</v>
      </c>
    </row>
    <row r="154" spans="1:6" ht="13.2" x14ac:dyDescent="0.25">
      <c r="A154" s="320" t="s">
        <v>75</v>
      </c>
      <c r="B154" s="320" t="s">
        <v>1086</v>
      </c>
      <c r="C154" s="321" t="s">
        <v>41</v>
      </c>
      <c r="D154" s="321" t="s">
        <v>18</v>
      </c>
      <c r="E154" s="322">
        <v>13000</v>
      </c>
      <c r="F154" s="323">
        <v>37895</v>
      </c>
    </row>
    <row r="155" spans="1:6" ht="13.2" x14ac:dyDescent="0.25">
      <c r="A155" s="320" t="s">
        <v>191</v>
      </c>
      <c r="B155" s="320" t="s">
        <v>1135</v>
      </c>
      <c r="C155" s="321" t="s">
        <v>41</v>
      </c>
      <c r="D155" s="321" t="s">
        <v>22</v>
      </c>
      <c r="E155" s="322">
        <v>4500</v>
      </c>
      <c r="F155" s="323">
        <v>37921</v>
      </c>
    </row>
    <row r="156" spans="1:6" ht="12.75" customHeight="1" x14ac:dyDescent="0.25">
      <c r="A156" s="320" t="s">
        <v>213</v>
      </c>
      <c r="B156" s="320" t="s">
        <v>1139</v>
      </c>
      <c r="C156" s="321" t="s">
        <v>41</v>
      </c>
      <c r="D156" s="321" t="s">
        <v>10</v>
      </c>
      <c r="E156" s="322">
        <v>13000</v>
      </c>
      <c r="F156" s="323">
        <v>37991</v>
      </c>
    </row>
    <row r="157" spans="1:6" ht="12.75" customHeight="1" x14ac:dyDescent="0.25">
      <c r="A157" s="320" t="s">
        <v>76</v>
      </c>
      <c r="B157" s="320" t="s">
        <v>1089</v>
      </c>
      <c r="C157" s="321" t="s">
        <v>41</v>
      </c>
      <c r="D157" s="321" t="s">
        <v>22</v>
      </c>
      <c r="E157" s="325">
        <v>7500</v>
      </c>
      <c r="F157" s="326">
        <v>38047</v>
      </c>
    </row>
    <row r="158" spans="1:6" ht="12.75" customHeight="1" x14ac:dyDescent="0.25">
      <c r="A158" s="320" t="s">
        <v>214</v>
      </c>
      <c r="B158" s="320" t="s">
        <v>1143</v>
      </c>
      <c r="C158" s="321" t="s">
        <v>41</v>
      </c>
      <c r="D158" s="321" t="s">
        <v>14</v>
      </c>
      <c r="E158" s="322">
        <v>8000</v>
      </c>
      <c r="F158" s="323">
        <v>38061</v>
      </c>
    </row>
    <row r="159" spans="1:6" ht="13.2" x14ac:dyDescent="0.25">
      <c r="A159" s="320" t="s">
        <v>254</v>
      </c>
      <c r="B159" s="320" t="s">
        <v>1146</v>
      </c>
      <c r="C159" s="321" t="s">
        <v>41</v>
      </c>
      <c r="D159" s="321" t="s">
        <v>18</v>
      </c>
      <c r="E159" s="322">
        <v>6000</v>
      </c>
      <c r="F159" s="323">
        <v>38131</v>
      </c>
    </row>
    <row r="160" spans="1:6" ht="13.2" x14ac:dyDescent="0.25">
      <c r="A160" s="320" t="s">
        <v>149</v>
      </c>
      <c r="B160" s="320" t="s">
        <v>1094</v>
      </c>
      <c r="C160" s="321" t="s">
        <v>41</v>
      </c>
      <c r="D160" s="321" t="s">
        <v>10</v>
      </c>
      <c r="E160" s="322">
        <v>8500</v>
      </c>
      <c r="F160" s="323">
        <v>38200</v>
      </c>
    </row>
    <row r="161" spans="1:6" ht="13.2" x14ac:dyDescent="0.25">
      <c r="A161" s="320" t="s">
        <v>175</v>
      </c>
      <c r="B161" s="320" t="s">
        <v>1150</v>
      </c>
      <c r="C161" s="321" t="s">
        <v>41</v>
      </c>
      <c r="D161" s="321" t="s">
        <v>22</v>
      </c>
      <c r="E161" s="325">
        <v>10000</v>
      </c>
      <c r="F161" s="326">
        <v>38201</v>
      </c>
    </row>
    <row r="162" spans="1:6" ht="13.2" x14ac:dyDescent="0.25">
      <c r="A162" s="320" t="s">
        <v>207</v>
      </c>
      <c r="B162" s="320" t="s">
        <v>1119</v>
      </c>
      <c r="C162" s="321" t="s">
        <v>622</v>
      </c>
      <c r="D162" s="321" t="s">
        <v>18</v>
      </c>
      <c r="E162" s="324">
        <v>14000</v>
      </c>
      <c r="F162" s="323">
        <v>36321</v>
      </c>
    </row>
    <row r="163" spans="1:6" ht="13.2" x14ac:dyDescent="0.25">
      <c r="A163" s="320" t="s">
        <v>278</v>
      </c>
      <c r="B163" s="320" t="s">
        <v>1159</v>
      </c>
      <c r="C163" s="321" t="s">
        <v>41</v>
      </c>
      <c r="D163" s="321" t="s">
        <v>14</v>
      </c>
      <c r="E163" s="322">
        <v>9000</v>
      </c>
      <c r="F163" s="323">
        <v>38341</v>
      </c>
    </row>
    <row r="164" spans="1:6" ht="13.2" x14ac:dyDescent="0.25">
      <c r="A164" s="320" t="s">
        <v>118</v>
      </c>
      <c r="B164" s="320" t="s">
        <v>1097</v>
      </c>
      <c r="C164" s="321" t="s">
        <v>41</v>
      </c>
      <c r="D164" s="321" t="s">
        <v>14</v>
      </c>
      <c r="E164" s="322">
        <v>9000</v>
      </c>
      <c r="F164" s="323">
        <v>38353</v>
      </c>
    </row>
    <row r="165" spans="1:6" ht="13.2" x14ac:dyDescent="0.25">
      <c r="A165" s="320" t="s">
        <v>241</v>
      </c>
      <c r="B165" s="320" t="s">
        <v>1045</v>
      </c>
      <c r="C165" s="321" t="s">
        <v>41</v>
      </c>
      <c r="D165" s="321" t="s">
        <v>14</v>
      </c>
      <c r="E165" s="322">
        <v>4000</v>
      </c>
      <c r="F165" s="323">
        <v>38366</v>
      </c>
    </row>
    <row r="166" spans="1:6" ht="13.2" x14ac:dyDescent="0.25">
      <c r="A166" s="320" t="s">
        <v>279</v>
      </c>
      <c r="B166" s="320" t="s">
        <v>1163</v>
      </c>
      <c r="C166" s="321" t="s">
        <v>41</v>
      </c>
      <c r="D166" s="321" t="s">
        <v>18</v>
      </c>
      <c r="E166" s="322">
        <v>9900</v>
      </c>
      <c r="F166" s="323">
        <v>38411</v>
      </c>
    </row>
    <row r="167" spans="1:6" ht="13.2" x14ac:dyDescent="0.25">
      <c r="A167" s="320" t="s">
        <v>257</v>
      </c>
      <c r="B167" s="320" t="s">
        <v>1166</v>
      </c>
      <c r="C167" s="321" t="s">
        <v>41</v>
      </c>
      <c r="D167" s="321" t="s">
        <v>22</v>
      </c>
      <c r="E167" s="322">
        <v>4500</v>
      </c>
      <c r="F167" s="323">
        <v>38481</v>
      </c>
    </row>
    <row r="168" spans="1:6" ht="13.2" x14ac:dyDescent="0.25">
      <c r="A168" s="320" t="s">
        <v>45</v>
      </c>
      <c r="B168" s="320" t="s">
        <v>1101</v>
      </c>
      <c r="C168" s="321" t="s">
        <v>41</v>
      </c>
      <c r="D168" s="321" t="s">
        <v>18</v>
      </c>
      <c r="E168" s="322">
        <v>10000</v>
      </c>
      <c r="F168" s="323">
        <v>38504</v>
      </c>
    </row>
    <row r="169" spans="1:6" ht="13.2" x14ac:dyDescent="0.25">
      <c r="A169" s="320" t="s">
        <v>180</v>
      </c>
      <c r="B169" s="320" t="s">
        <v>1170</v>
      </c>
      <c r="C169" s="321" t="s">
        <v>41</v>
      </c>
      <c r="D169" s="321" t="s">
        <v>10</v>
      </c>
      <c r="E169" s="322">
        <v>9900</v>
      </c>
      <c r="F169" s="323">
        <v>38551</v>
      </c>
    </row>
    <row r="170" spans="1:6" ht="13.2" x14ac:dyDescent="0.25">
      <c r="A170" s="320" t="s">
        <v>87</v>
      </c>
      <c r="B170" s="320" t="s">
        <v>1104</v>
      </c>
      <c r="C170" s="321" t="s">
        <v>41</v>
      </c>
      <c r="D170" s="321" t="s">
        <v>22</v>
      </c>
      <c r="E170" s="322">
        <v>4000</v>
      </c>
      <c r="F170" s="323">
        <v>38657</v>
      </c>
    </row>
    <row r="171" spans="1:6" ht="13.2" x14ac:dyDescent="0.25">
      <c r="A171" s="320" t="s">
        <v>273</v>
      </c>
      <c r="B171" s="320" t="s">
        <v>1140</v>
      </c>
      <c r="C171" s="321" t="s">
        <v>623</v>
      </c>
      <c r="D171" s="321" t="s">
        <v>14</v>
      </c>
      <c r="E171" s="324">
        <v>14000</v>
      </c>
      <c r="F171" s="323">
        <v>38005</v>
      </c>
    </row>
    <row r="172" spans="1:6" x14ac:dyDescent="0.2">
      <c r="F172"/>
    </row>
    <row r="173" spans="1:6" ht="10.5" customHeight="1" x14ac:dyDescent="0.2"/>
    <row r="197" spans="2:4" ht="13.2" x14ac:dyDescent="0.25">
      <c r="B197" s="96"/>
      <c r="C197" s="95"/>
      <c r="D197" s="97"/>
    </row>
    <row r="324" spans="1:4" ht="30" x14ac:dyDescent="0.25">
      <c r="A324" s="56" t="s">
        <v>687</v>
      </c>
      <c r="B324" s="55" t="s">
        <v>637</v>
      </c>
      <c r="C324" s="57" t="s">
        <v>689</v>
      </c>
      <c r="D324" s="55" t="s">
        <v>688</v>
      </c>
    </row>
    <row r="325" spans="1:4" ht="15" x14ac:dyDescent="0.25">
      <c r="A325" s="58" t="s">
        <v>697</v>
      </c>
      <c r="B325" s="58" t="s">
        <v>649</v>
      </c>
      <c r="C325" s="59">
        <v>10000</v>
      </c>
      <c r="D325" s="58" t="s">
        <v>702</v>
      </c>
    </row>
    <row r="326" spans="1:4" ht="15" x14ac:dyDescent="0.25">
      <c r="A326" s="58" t="s">
        <v>692</v>
      </c>
      <c r="B326" s="58" t="s">
        <v>649</v>
      </c>
      <c r="C326" s="59">
        <v>30000</v>
      </c>
      <c r="D326" s="58" t="s">
        <v>702</v>
      </c>
    </row>
    <row r="327" spans="1:4" ht="15" x14ac:dyDescent="0.25">
      <c r="A327" s="58" t="s">
        <v>693</v>
      </c>
      <c r="B327" s="58" t="s">
        <v>649</v>
      </c>
      <c r="C327" s="59">
        <v>20000</v>
      </c>
      <c r="D327" s="58" t="s">
        <v>702</v>
      </c>
    </row>
    <row r="328" spans="1:4" ht="15" x14ac:dyDescent="0.25">
      <c r="A328" s="58" t="s">
        <v>698</v>
      </c>
      <c r="B328" s="58" t="s">
        <v>631</v>
      </c>
      <c r="C328" s="59">
        <v>10000</v>
      </c>
      <c r="D328" s="58" t="s">
        <v>702</v>
      </c>
    </row>
    <row r="329" spans="1:4" ht="15" x14ac:dyDescent="0.25">
      <c r="A329" s="58" t="s">
        <v>699</v>
      </c>
      <c r="B329" s="58" t="s">
        <v>631</v>
      </c>
      <c r="C329" s="59">
        <v>10000</v>
      </c>
      <c r="D329" s="58" t="s">
        <v>702</v>
      </c>
    </row>
    <row r="330" spans="1:4" ht="15" x14ac:dyDescent="0.25">
      <c r="A330" s="58" t="s">
        <v>700</v>
      </c>
      <c r="B330" s="58" t="s">
        <v>631</v>
      </c>
      <c r="C330" s="59">
        <v>30000</v>
      </c>
      <c r="D330" s="58" t="s">
        <v>702</v>
      </c>
    </row>
    <row r="331" spans="1:4" ht="15" x14ac:dyDescent="0.25">
      <c r="A331" s="58" t="s">
        <v>690</v>
      </c>
      <c r="B331" s="58" t="s">
        <v>631</v>
      </c>
      <c r="C331" s="59">
        <v>30000</v>
      </c>
      <c r="D331" s="58" t="s">
        <v>702</v>
      </c>
    </row>
    <row r="332" spans="1:4" ht="15" x14ac:dyDescent="0.25">
      <c r="A332" s="58" t="s">
        <v>694</v>
      </c>
      <c r="B332" s="58" t="s">
        <v>631</v>
      </c>
      <c r="C332" s="59">
        <v>20000</v>
      </c>
      <c r="D332" s="58" t="s">
        <v>702</v>
      </c>
    </row>
    <row r="333" spans="1:4" ht="15" x14ac:dyDescent="0.25">
      <c r="A333" s="58" t="s">
        <v>695</v>
      </c>
      <c r="B333" s="58" t="s">
        <v>631</v>
      </c>
      <c r="C333" s="59">
        <v>20000</v>
      </c>
      <c r="D333" s="58" t="s">
        <v>702</v>
      </c>
    </row>
    <row r="334" spans="1:4" ht="15" x14ac:dyDescent="0.25">
      <c r="A334" s="58" t="s">
        <v>696</v>
      </c>
      <c r="B334" s="58" t="s">
        <v>631</v>
      </c>
      <c r="C334" s="59">
        <v>20000</v>
      </c>
      <c r="D334" s="58" t="s">
        <v>702</v>
      </c>
    </row>
    <row r="335" spans="1:4" ht="15" x14ac:dyDescent="0.25">
      <c r="A335" s="58" t="s">
        <v>697</v>
      </c>
      <c r="B335" s="58" t="s">
        <v>628</v>
      </c>
      <c r="C335" s="59">
        <v>10000</v>
      </c>
      <c r="D335" s="58" t="s">
        <v>701</v>
      </c>
    </row>
    <row r="336" spans="1:4" ht="15" x14ac:dyDescent="0.25">
      <c r="A336" s="58" t="s">
        <v>698</v>
      </c>
      <c r="B336" s="58" t="s">
        <v>628</v>
      </c>
      <c r="C336" s="59">
        <v>10000</v>
      </c>
      <c r="D336" s="58" t="s">
        <v>701</v>
      </c>
    </row>
    <row r="337" spans="1:4" ht="15" x14ac:dyDescent="0.25">
      <c r="A337" s="58" t="s">
        <v>699</v>
      </c>
      <c r="B337" s="58" t="s">
        <v>628</v>
      </c>
      <c r="C337" s="59">
        <v>10000</v>
      </c>
      <c r="D337" s="58" t="s">
        <v>701</v>
      </c>
    </row>
    <row r="338" spans="1:4" ht="15" x14ac:dyDescent="0.25">
      <c r="A338" s="58" t="s">
        <v>700</v>
      </c>
      <c r="B338" s="58" t="s">
        <v>628</v>
      </c>
      <c r="C338" s="59">
        <v>30000</v>
      </c>
      <c r="D338" s="58" t="s">
        <v>701</v>
      </c>
    </row>
    <row r="339" spans="1:4" ht="15" x14ac:dyDescent="0.25">
      <c r="A339" s="58" t="s">
        <v>690</v>
      </c>
      <c r="B339" s="58" t="s">
        <v>645</v>
      </c>
      <c r="C339" s="59">
        <v>30000</v>
      </c>
      <c r="D339" s="58" t="s">
        <v>701</v>
      </c>
    </row>
    <row r="340" spans="1:4" ht="15" x14ac:dyDescent="0.25">
      <c r="A340" s="58" t="s">
        <v>692</v>
      </c>
      <c r="B340" s="58" t="s">
        <v>645</v>
      </c>
      <c r="C340" s="59">
        <v>30000</v>
      </c>
      <c r="D340" s="58" t="s">
        <v>701</v>
      </c>
    </row>
    <row r="341" spans="1:4" ht="15" x14ac:dyDescent="0.25">
      <c r="A341" s="58" t="s">
        <v>693</v>
      </c>
      <c r="B341" s="58" t="s">
        <v>645</v>
      </c>
      <c r="C341" s="59">
        <v>20000</v>
      </c>
      <c r="D341" s="58" t="s">
        <v>701</v>
      </c>
    </row>
    <row r="342" spans="1:4" ht="15" x14ac:dyDescent="0.25">
      <c r="A342" s="58" t="s">
        <v>695</v>
      </c>
      <c r="B342" s="58" t="s">
        <v>645</v>
      </c>
      <c r="C342" s="59">
        <v>20000</v>
      </c>
      <c r="D342" s="58" t="s">
        <v>701</v>
      </c>
    </row>
    <row r="343" spans="1:4" ht="15" x14ac:dyDescent="0.25">
      <c r="A343" s="58" t="s">
        <v>696</v>
      </c>
      <c r="B343" s="58" t="s">
        <v>645</v>
      </c>
      <c r="C343" s="59">
        <v>20000</v>
      </c>
      <c r="D343" s="58" t="s">
        <v>701</v>
      </c>
    </row>
    <row r="344" spans="1:4" ht="15" x14ac:dyDescent="0.25">
      <c r="A344" s="58" t="s">
        <v>697</v>
      </c>
      <c r="B344" s="58" t="s">
        <v>632</v>
      </c>
      <c r="C344" s="59">
        <v>10000</v>
      </c>
      <c r="D344" s="58" t="s">
        <v>691</v>
      </c>
    </row>
    <row r="345" spans="1:4" ht="15" x14ac:dyDescent="0.25">
      <c r="A345" s="58" t="s">
        <v>698</v>
      </c>
      <c r="B345" s="58" t="s">
        <v>632</v>
      </c>
      <c r="C345" s="59">
        <v>10000</v>
      </c>
      <c r="D345" s="58" t="s">
        <v>691</v>
      </c>
    </row>
    <row r="346" spans="1:4" ht="15" x14ac:dyDescent="0.25">
      <c r="A346" s="58" t="s">
        <v>699</v>
      </c>
      <c r="B346" s="58" t="s">
        <v>632</v>
      </c>
      <c r="C346" s="59">
        <v>10000</v>
      </c>
      <c r="D346" s="58" t="s">
        <v>691</v>
      </c>
    </row>
    <row r="347" spans="1:4" ht="15" x14ac:dyDescent="0.25">
      <c r="A347" s="58" t="s">
        <v>700</v>
      </c>
      <c r="B347" s="58" t="s">
        <v>632</v>
      </c>
      <c r="C347" s="59">
        <v>10000</v>
      </c>
      <c r="D347" s="58" t="s">
        <v>691</v>
      </c>
    </row>
    <row r="348" spans="1:4" ht="15" x14ac:dyDescent="0.25">
      <c r="A348" s="58" t="s">
        <v>690</v>
      </c>
      <c r="B348" s="58" t="s">
        <v>632</v>
      </c>
      <c r="C348" s="59">
        <v>30000</v>
      </c>
      <c r="D348" s="58" t="s">
        <v>691</v>
      </c>
    </row>
    <row r="349" spans="1:4" ht="15" x14ac:dyDescent="0.25">
      <c r="A349" s="58" t="s">
        <v>692</v>
      </c>
      <c r="B349" s="58" t="s">
        <v>632</v>
      </c>
      <c r="C349" s="59">
        <v>30000</v>
      </c>
      <c r="D349" s="58" t="s">
        <v>691</v>
      </c>
    </row>
    <row r="350" spans="1:4" ht="15" x14ac:dyDescent="0.25">
      <c r="A350" s="58" t="s">
        <v>693</v>
      </c>
      <c r="B350" s="58" t="s">
        <v>632</v>
      </c>
      <c r="C350" s="59">
        <v>30000</v>
      </c>
      <c r="D350" s="58" t="s">
        <v>691</v>
      </c>
    </row>
    <row r="351" spans="1:4" ht="15" x14ac:dyDescent="0.25">
      <c r="A351" s="58" t="s">
        <v>694</v>
      </c>
      <c r="B351" s="58" t="s">
        <v>632</v>
      </c>
      <c r="C351" s="59">
        <v>20000</v>
      </c>
      <c r="D351" s="58" t="s">
        <v>691</v>
      </c>
    </row>
    <row r="352" spans="1:4" ht="15" x14ac:dyDescent="0.25">
      <c r="A352" s="58" t="s">
        <v>695</v>
      </c>
      <c r="B352" s="58" t="s">
        <v>632</v>
      </c>
      <c r="C352" s="59">
        <v>20000</v>
      </c>
      <c r="D352" s="58" t="s">
        <v>691</v>
      </c>
    </row>
    <row r="353" spans="1:4" ht="15" x14ac:dyDescent="0.25">
      <c r="A353" s="58" t="s">
        <v>696</v>
      </c>
      <c r="B353" s="58" t="s">
        <v>632</v>
      </c>
      <c r="C353" s="59">
        <v>20000</v>
      </c>
      <c r="D353" s="58" t="s">
        <v>691</v>
      </c>
    </row>
  </sheetData>
  <sortState xmlns:xlrd2="http://schemas.microsoft.com/office/spreadsheetml/2017/richdata2" ref="A2:F172">
    <sortCondition ref="C2:C172"/>
    <sortCondition ref="F2:F172"/>
  </sortState>
  <customSheetViews>
    <customSheetView guid="{52489AA2-E3F8-46B2-847E-976E37E4B16B}" scale="85" topLeftCell="A324">
      <selection activeCell="B335" sqref="B335"/>
      <pageMargins left="1.2204724409448819" right="0.59055118110236227" top="1.4173228346456694" bottom="0.55118110236220474" header="0.31496062992125984" footer="0.31496062992125984"/>
      <printOptions horizontalCentered="1" verticalCentered="1"/>
      <pageSetup paperSize="9" scale="40" orientation="portrait" useFirstPageNumber="1" verticalDpi="0" r:id="rId1"/>
      <headerFooter>
        <oddFooter>&amp;C&amp;"Tahoma,Bold"&amp;10&amp;P of &amp;N</oddFooter>
      </headerFooter>
    </customSheetView>
  </customSheetViews>
  <phoneticPr fontId="52" type="noConversion"/>
  <printOptions horizontalCentered="1" verticalCentered="1"/>
  <pageMargins left="1.2204724409448819" right="0.59055118110236227" top="1.4173228346456694" bottom="0.55118110236220474" header="0.31496062992125984" footer="0.31496062992125984"/>
  <pageSetup paperSize="9" scale="40" orientation="portrait" useFirstPageNumber="1" r:id="rId2"/>
  <headerFooter>
    <oddFooter>&amp;C&amp;"Tahoma,Bold"&amp;10&amp;P of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8</vt:i4>
      </vt:variant>
    </vt:vector>
  </HeadingPairs>
  <TitlesOfParts>
    <vt:vector size="48" baseType="lpstr">
      <vt:lpstr>Index</vt:lpstr>
      <vt:lpstr>Number Formating</vt:lpstr>
      <vt:lpstr>Address</vt:lpstr>
      <vt:lpstr>FLASH FILL</vt:lpstr>
      <vt:lpstr>VARIENCE ANALYSIS</vt:lpstr>
      <vt:lpstr>ADVANCED CONDITIONAL FORMATING</vt:lpstr>
      <vt:lpstr>ADVANCED FILTER</vt:lpstr>
      <vt:lpstr>Sheet4</vt:lpstr>
      <vt:lpstr>EMPLOYEE</vt:lpstr>
      <vt:lpstr>CUSTOM SORT</vt:lpstr>
      <vt:lpstr>CELL REFERENCES</vt:lpstr>
      <vt:lpstr>BASIC FORMULAS</vt:lpstr>
      <vt:lpstr>COUNTIF</vt:lpstr>
      <vt:lpstr>EXACT</vt:lpstr>
      <vt:lpstr>ROUND</vt:lpstr>
      <vt:lpstr>DATE Function</vt:lpstr>
      <vt:lpstr>RANK</vt:lpstr>
      <vt:lpstr>TRIM Demo</vt:lpstr>
      <vt:lpstr>IF Functions &amp; AND OR Tests</vt:lpstr>
      <vt:lpstr>Emp Details </vt:lpstr>
      <vt:lpstr>NESTED IF</vt:lpstr>
      <vt:lpstr>Material Data</vt:lpstr>
      <vt:lpstr>hdataSheet</vt:lpstr>
      <vt:lpstr>Material Master</vt:lpstr>
      <vt:lpstr>Sheet3</vt:lpstr>
      <vt:lpstr>Dynamic Vlookup</vt:lpstr>
      <vt:lpstr>Index &amp; Match Function </vt:lpstr>
      <vt:lpstr>Reverse Vlookup</vt:lpstr>
      <vt:lpstr>Graphs</vt:lpstr>
      <vt:lpstr>Functions</vt:lpstr>
      <vt:lpstr>Dashboard</vt:lpstr>
      <vt:lpstr>Sheet6</vt:lpstr>
      <vt:lpstr>Sheet5</vt:lpstr>
      <vt:lpstr>SalesData</vt:lpstr>
      <vt:lpstr>Gantt Chart</vt:lpstr>
      <vt:lpstr>3D Column Chart</vt:lpstr>
      <vt:lpstr>Goal Seek </vt:lpstr>
      <vt:lpstr>Data Validation</vt:lpstr>
      <vt:lpstr>Grouping</vt:lpstr>
      <vt:lpstr>Shortcuts</vt:lpstr>
      <vt:lpstr>'ADVANCED FILTER'!Criteria</vt:lpstr>
      <vt:lpstr>Database</vt:lpstr>
      <vt:lpstr>Emp_Bottom</vt:lpstr>
      <vt:lpstr>Emp_TOP</vt:lpstr>
      <vt:lpstr>HCLDATA</vt:lpstr>
      <vt:lpstr>HDATA</vt:lpstr>
      <vt:lpstr>HEADER</vt:lpstr>
      <vt:lpstr>MasterData</vt:lpstr>
    </vt:vector>
  </TitlesOfParts>
  <Company>Aptech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Naveen Mishra</cp:lastModifiedBy>
  <cp:lastPrinted>2015-10-16T04:55:41Z</cp:lastPrinted>
  <dcterms:created xsi:type="dcterms:W3CDTF">2007-10-16T04:13:07Z</dcterms:created>
  <dcterms:modified xsi:type="dcterms:W3CDTF">2026-02-04T03:44:16Z</dcterms:modified>
</cp:coreProperties>
</file>